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Total Fuel" sheetId="6" r:id="rId1"/>
    <sheet name="Petrol" sheetId="1" r:id="rId2"/>
    <sheet name="Petrol Structure" sheetId="2" r:id="rId3"/>
    <sheet name="Diesel" sheetId="4" r:id="rId4"/>
    <sheet name="Diesel Structure" sheetId="5" r:id="rId5"/>
  </sheets>
  <calcPr calcId="124519"/>
</workbook>
</file>

<file path=xl/calcChain.xml><?xml version="1.0" encoding="utf-8"?>
<calcChain xmlns="http://schemas.openxmlformats.org/spreadsheetml/2006/main">
  <c r="K14" i="6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T14"/>
  <c r="U14"/>
  <c r="V14"/>
  <c r="W14"/>
  <c r="X14"/>
  <c r="Y14"/>
  <c r="T15"/>
  <c r="U15"/>
  <c r="V15"/>
  <c r="W15"/>
  <c r="X15"/>
  <c r="Y15"/>
  <c r="T16"/>
  <c r="U16"/>
  <c r="V16"/>
  <c r="W16"/>
  <c r="X16"/>
  <c r="Y16"/>
  <c r="T17"/>
  <c r="U17"/>
  <c r="V17"/>
  <c r="W17"/>
  <c r="X17"/>
  <c r="Y17"/>
  <c r="T18"/>
  <c r="U18"/>
  <c r="V18"/>
  <c r="W18"/>
  <c r="X18"/>
  <c r="Y18"/>
  <c r="Y3"/>
  <c r="U3"/>
  <c r="V3"/>
  <c r="W3"/>
  <c r="X3"/>
  <c r="U4"/>
  <c r="V4"/>
  <c r="W4"/>
  <c r="X4"/>
  <c r="Y4"/>
  <c r="V2" i="5" l="1"/>
  <c r="W2"/>
  <c r="X2"/>
  <c r="Y2"/>
  <c r="V3"/>
  <c r="W3"/>
  <c r="X3"/>
  <c r="Y3"/>
  <c r="V4"/>
  <c r="W4"/>
  <c r="X4"/>
  <c r="Y4"/>
  <c r="V5"/>
  <c r="W5"/>
  <c r="X5"/>
  <c r="Y5"/>
  <c r="V6"/>
  <c r="W6"/>
  <c r="X6"/>
  <c r="Y6"/>
  <c r="V7"/>
  <c r="W7"/>
  <c r="X7"/>
  <c r="Y7"/>
  <c r="V8"/>
  <c r="W8"/>
  <c r="X8"/>
  <c r="Y8"/>
  <c r="V9"/>
  <c r="W9"/>
  <c r="X9"/>
  <c r="Y9"/>
  <c r="V10"/>
  <c r="W10"/>
  <c r="X10"/>
  <c r="Y10"/>
  <c r="V11"/>
  <c r="W11"/>
  <c r="X11"/>
  <c r="Y11"/>
  <c r="V12"/>
  <c r="W12"/>
  <c r="X12"/>
  <c r="Y12"/>
  <c r="V13"/>
  <c r="W13"/>
  <c r="X13"/>
  <c r="Y13"/>
  <c r="V14"/>
  <c r="W14"/>
  <c r="X14"/>
  <c r="Y14"/>
  <c r="V15"/>
  <c r="W15"/>
  <c r="X15"/>
  <c r="Y15"/>
  <c r="V16"/>
  <c r="W16"/>
  <c r="X16"/>
  <c r="Y16"/>
  <c r="V17"/>
  <c r="W17"/>
  <c r="X17"/>
  <c r="Y17"/>
  <c r="V18"/>
  <c r="W18"/>
  <c r="X18"/>
  <c r="Y18"/>
  <c r="V19"/>
  <c r="W19"/>
  <c r="X19"/>
  <c r="Y19"/>
  <c r="V20"/>
  <c r="W20"/>
  <c r="X20"/>
  <c r="Y20"/>
  <c r="V21"/>
  <c r="W21"/>
  <c r="X21"/>
  <c r="Y21"/>
  <c r="V22"/>
  <c r="W22"/>
  <c r="X22"/>
  <c r="Y22"/>
  <c r="V23"/>
  <c r="W23"/>
  <c r="X23"/>
  <c r="Y23"/>
  <c r="V24"/>
  <c r="W24"/>
  <c r="X24"/>
  <c r="Y24"/>
  <c r="V25"/>
  <c r="W25"/>
  <c r="X25"/>
  <c r="Y25"/>
  <c r="V26"/>
  <c r="W26"/>
  <c r="X26"/>
  <c r="Y26"/>
  <c r="V27"/>
  <c r="W27"/>
  <c r="X27"/>
  <c r="Y27"/>
  <c r="V28"/>
  <c r="W28"/>
  <c r="X28"/>
  <c r="Y28"/>
  <c r="V29"/>
  <c r="W29"/>
  <c r="X29"/>
  <c r="Y29"/>
  <c r="V30"/>
  <c r="W30"/>
  <c r="X30"/>
  <c r="Y30"/>
  <c r="V31"/>
  <c r="W31"/>
  <c r="X31"/>
  <c r="Y31"/>
  <c r="V32"/>
  <c r="W32"/>
  <c r="X32"/>
  <c r="Y32"/>
  <c r="V33"/>
  <c r="W33"/>
  <c r="X33"/>
  <c r="Y33"/>
  <c r="V34"/>
  <c r="W34"/>
  <c r="X34"/>
  <c r="Y34"/>
  <c r="V35"/>
  <c r="W35"/>
  <c r="X35"/>
  <c r="Y35"/>
  <c r="V36"/>
  <c r="W36"/>
  <c r="X36"/>
  <c r="Y36"/>
  <c r="V37"/>
  <c r="W37"/>
  <c r="X37"/>
  <c r="Y37"/>
  <c r="V38"/>
  <c r="W38"/>
  <c r="X38"/>
  <c r="Y38"/>
  <c r="V39"/>
  <c r="W39"/>
  <c r="X39"/>
  <c r="Y39"/>
  <c r="V40"/>
  <c r="W40"/>
  <c r="X40"/>
  <c r="Y40"/>
  <c r="V41"/>
  <c r="W41"/>
  <c r="X41"/>
  <c r="Y41"/>
  <c r="V42"/>
  <c r="W42"/>
  <c r="X42"/>
  <c r="Y42"/>
  <c r="V43"/>
  <c r="W43"/>
  <c r="X43"/>
  <c r="Y43"/>
  <c r="V44"/>
  <c r="W44"/>
  <c r="X44"/>
  <c r="Y44"/>
  <c r="V45"/>
  <c r="W45"/>
  <c r="X45"/>
  <c r="Y45"/>
  <c r="V46"/>
  <c r="W46"/>
  <c r="X46"/>
  <c r="Y46"/>
  <c r="V47"/>
  <c r="W47"/>
  <c r="X47"/>
  <c r="Y47"/>
  <c r="V48"/>
  <c r="W48"/>
  <c r="X48"/>
  <c r="Y48"/>
  <c r="V49"/>
  <c r="W49"/>
  <c r="X49"/>
  <c r="Y49"/>
  <c r="V50"/>
  <c r="W50"/>
  <c r="X50"/>
  <c r="Y50"/>
  <c r="V51"/>
  <c r="W51"/>
  <c r="X51"/>
  <c r="Y51"/>
  <c r="V52"/>
  <c r="W52"/>
  <c r="X52"/>
  <c r="Y52"/>
  <c r="Z54" i="4"/>
  <c r="Z58" s="1"/>
  <c r="Z66"/>
  <c r="Z72" s="1"/>
  <c r="Z67"/>
  <c r="Z73" s="1"/>
  <c r="Z68"/>
  <c r="Z69"/>
  <c r="Z75" s="1"/>
  <c r="Z70"/>
  <c r="Z82"/>
  <c r="X54"/>
  <c r="Y54"/>
  <c r="Y58" s="1"/>
  <c r="X58"/>
  <c r="X66"/>
  <c r="Y78" s="1"/>
  <c r="Y66"/>
  <c r="X67"/>
  <c r="Y67"/>
  <c r="X68"/>
  <c r="Y68"/>
  <c r="X69"/>
  <c r="Y69"/>
  <c r="X70"/>
  <c r="Y82" s="1"/>
  <c r="Y70"/>
  <c r="Y73"/>
  <c r="Y80"/>
  <c r="W2" i="2"/>
  <c r="X2"/>
  <c r="Y2"/>
  <c r="W3"/>
  <c r="X3"/>
  <c r="Y3"/>
  <c r="W4"/>
  <c r="X4"/>
  <c r="Y4"/>
  <c r="W5"/>
  <c r="X5"/>
  <c r="Y5"/>
  <c r="W6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36"/>
  <c r="X36"/>
  <c r="Y36"/>
  <c r="W37"/>
  <c r="X37"/>
  <c r="Y37"/>
  <c r="W38"/>
  <c r="X38"/>
  <c r="Y38"/>
  <c r="W39"/>
  <c r="X39"/>
  <c r="Y39"/>
  <c r="W40"/>
  <c r="X40"/>
  <c r="Y40"/>
  <c r="W41"/>
  <c r="X41"/>
  <c r="Y41"/>
  <c r="W42"/>
  <c r="X42"/>
  <c r="Y42"/>
  <c r="W43"/>
  <c r="X43"/>
  <c r="Y43"/>
  <c r="W44"/>
  <c r="X44"/>
  <c r="Y44"/>
  <c r="W45"/>
  <c r="X45"/>
  <c r="Y45"/>
  <c r="W46"/>
  <c r="X46"/>
  <c r="Y46"/>
  <c r="W47"/>
  <c r="X47"/>
  <c r="Y47"/>
  <c r="W48"/>
  <c r="X48"/>
  <c r="Y48"/>
  <c r="W49"/>
  <c r="X49"/>
  <c r="Y49"/>
  <c r="W50"/>
  <c r="X50"/>
  <c r="Y50"/>
  <c r="W51"/>
  <c r="X51"/>
  <c r="Y51"/>
  <c r="W52"/>
  <c r="X52"/>
  <c r="Y52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  <c r="X55" i="1"/>
  <c r="Y55"/>
  <c r="Z55"/>
  <c r="X56"/>
  <c r="Y56"/>
  <c r="Z56"/>
  <c r="X66"/>
  <c r="Y66"/>
  <c r="Z66"/>
  <c r="X67"/>
  <c r="Y79" s="1"/>
  <c r="Y67"/>
  <c r="Z67"/>
  <c r="X68"/>
  <c r="Y68"/>
  <c r="Z80" s="1"/>
  <c r="Z68"/>
  <c r="X69"/>
  <c r="Y81" s="1"/>
  <c r="Y69"/>
  <c r="Z69"/>
  <c r="X70"/>
  <c r="Y70"/>
  <c r="Y82" s="1"/>
  <c r="Z70"/>
  <c r="Z79"/>
  <c r="Z81"/>
  <c r="Z82"/>
  <c r="R78"/>
  <c r="S78"/>
  <c r="T78"/>
  <c r="R79"/>
  <c r="S79"/>
  <c r="T79"/>
  <c r="U79"/>
  <c r="R80"/>
  <c r="S80"/>
  <c r="T80"/>
  <c r="U80"/>
  <c r="R81"/>
  <c r="S81"/>
  <c r="T81"/>
  <c r="U81"/>
  <c r="R82"/>
  <c r="S82"/>
  <c r="T82"/>
  <c r="U82"/>
  <c r="R83"/>
  <c r="S83"/>
  <c r="T83"/>
  <c r="P54" i="4"/>
  <c r="Q54"/>
  <c r="R54"/>
  <c r="S54"/>
  <c r="T54"/>
  <c r="U54"/>
  <c r="V54"/>
  <c r="W54"/>
  <c r="O54"/>
  <c r="Z76" l="1"/>
  <c r="Y75"/>
  <c r="Y76"/>
  <c r="Y74"/>
  <c r="Z79"/>
  <c r="Y72"/>
  <c r="X72"/>
  <c r="Z81"/>
  <c r="Z74"/>
  <c r="X76"/>
  <c r="X74"/>
  <c r="X75"/>
  <c r="X73"/>
  <c r="X60"/>
  <c r="X63" s="1"/>
  <c r="Z80"/>
  <c r="Z78"/>
  <c r="Z60"/>
  <c r="Z61" s="1"/>
  <c r="X61"/>
  <c r="Y60"/>
  <c r="Y81"/>
  <c r="Y79"/>
  <c r="Y61"/>
  <c r="X6" i="6"/>
  <c r="Y21"/>
  <c r="X20"/>
  <c r="W6"/>
  <c r="Y23"/>
  <c r="X22"/>
  <c r="X23"/>
  <c r="Y22"/>
  <c r="X21"/>
  <c r="Y58" i="1"/>
  <c r="Y80"/>
  <c r="Z73"/>
  <c r="X73"/>
  <c r="Z60"/>
  <c r="Z61" s="1"/>
  <c r="X60"/>
  <c r="X63" s="1"/>
  <c r="Y60"/>
  <c r="Y63" s="1"/>
  <c r="Z74"/>
  <c r="Z78"/>
  <c r="Y76"/>
  <c r="Z72"/>
  <c r="X74"/>
  <c r="X72"/>
  <c r="Y75"/>
  <c r="Y74"/>
  <c r="Y73"/>
  <c r="Y78"/>
  <c r="Z76"/>
  <c r="X76"/>
  <c r="X75"/>
  <c r="Y72"/>
  <c r="Z75"/>
  <c r="Z58"/>
  <c r="X58"/>
  <c r="Y61"/>
  <c r="Z63"/>
  <c r="T2" i="5"/>
  <c r="U3"/>
  <c r="W66" i="4"/>
  <c r="X78" s="1"/>
  <c r="W67"/>
  <c r="X79" s="1"/>
  <c r="W68"/>
  <c r="X80" s="1"/>
  <c r="W69"/>
  <c r="X81" s="1"/>
  <c r="W70"/>
  <c r="X82" s="1"/>
  <c r="W66" i="1"/>
  <c r="W67"/>
  <c r="W68"/>
  <c r="W69"/>
  <c r="W70"/>
  <c r="W56"/>
  <c r="V56"/>
  <c r="T55"/>
  <c r="U55"/>
  <c r="V55"/>
  <c r="W55"/>
  <c r="W72" s="1"/>
  <c r="V66"/>
  <c r="V67"/>
  <c r="V68"/>
  <c r="V69"/>
  <c r="V70"/>
  <c r="V58" i="4"/>
  <c r="V66"/>
  <c r="V67"/>
  <c r="V68"/>
  <c r="V69"/>
  <c r="V70"/>
  <c r="U36" i="2"/>
  <c r="U52"/>
  <c r="Y20" i="6" l="1"/>
  <c r="Y24"/>
  <c r="X24"/>
  <c r="Z63" i="4"/>
  <c r="X8" i="6"/>
  <c r="X11" s="1"/>
  <c r="Z64" i="4"/>
  <c r="Z83"/>
  <c r="Y64"/>
  <c r="Y83"/>
  <c r="Y9" i="6"/>
  <c r="Y8"/>
  <c r="Y11" s="1"/>
  <c r="Y63" i="4"/>
  <c r="X64"/>
  <c r="X9" i="6"/>
  <c r="V73" i="4"/>
  <c r="W82"/>
  <c r="W80"/>
  <c r="W81"/>
  <c r="W79"/>
  <c r="V75"/>
  <c r="W78"/>
  <c r="W82" i="1"/>
  <c r="X82"/>
  <c r="V82"/>
  <c r="X81"/>
  <c r="W81"/>
  <c r="X79"/>
  <c r="W79"/>
  <c r="X61"/>
  <c r="V81"/>
  <c r="V79"/>
  <c r="V80"/>
  <c r="W80"/>
  <c r="X80"/>
  <c r="U20" i="2"/>
  <c r="U44"/>
  <c r="U28"/>
  <c r="U12"/>
  <c r="U48"/>
  <c r="U40"/>
  <c r="U32"/>
  <c r="U24"/>
  <c r="U16"/>
  <c r="U8"/>
  <c r="U50"/>
  <c r="U46"/>
  <c r="U42"/>
  <c r="U38"/>
  <c r="U34"/>
  <c r="U30"/>
  <c r="U26"/>
  <c r="U22"/>
  <c r="U18"/>
  <c r="U14"/>
  <c r="U10"/>
  <c r="U6"/>
  <c r="V60" i="1"/>
  <c r="X78"/>
  <c r="W78"/>
  <c r="U4" i="2"/>
  <c r="U2"/>
  <c r="V73" i="1"/>
  <c r="V58"/>
  <c r="U51" i="2"/>
  <c r="U49"/>
  <c r="U47"/>
  <c r="U45"/>
  <c r="U43"/>
  <c r="U41"/>
  <c r="U39"/>
  <c r="U37"/>
  <c r="U35"/>
  <c r="U33"/>
  <c r="U31"/>
  <c r="U29"/>
  <c r="U27"/>
  <c r="U25"/>
  <c r="U23"/>
  <c r="U21"/>
  <c r="U19"/>
  <c r="U17"/>
  <c r="U15"/>
  <c r="U13"/>
  <c r="U11"/>
  <c r="U9"/>
  <c r="U7"/>
  <c r="U5"/>
  <c r="U3"/>
  <c r="V75" i="1"/>
  <c r="V76"/>
  <c r="V74"/>
  <c r="U6" i="6"/>
  <c r="V24"/>
  <c r="V6"/>
  <c r="V22"/>
  <c r="Y64" i="1"/>
  <c r="Y83"/>
  <c r="X64"/>
  <c r="Z64"/>
  <c r="Z83"/>
  <c r="V74" i="4"/>
  <c r="V76"/>
  <c r="V72"/>
  <c r="U52" i="5"/>
  <c r="T51"/>
  <c r="U50"/>
  <c r="T49"/>
  <c r="U48"/>
  <c r="T47"/>
  <c r="U46"/>
  <c r="T45"/>
  <c r="U44"/>
  <c r="T43"/>
  <c r="U42"/>
  <c r="T41"/>
  <c r="U40"/>
  <c r="T39"/>
  <c r="U38"/>
  <c r="T37"/>
  <c r="U36"/>
  <c r="T35"/>
  <c r="U34"/>
  <c r="T33"/>
  <c r="U32"/>
  <c r="T31"/>
  <c r="U30"/>
  <c r="T29"/>
  <c r="U28"/>
  <c r="T27"/>
  <c r="U26"/>
  <c r="T25"/>
  <c r="U24"/>
  <c r="T23"/>
  <c r="U22"/>
  <c r="T21"/>
  <c r="U20"/>
  <c r="T19"/>
  <c r="U18"/>
  <c r="T17"/>
  <c r="U16"/>
  <c r="T15"/>
  <c r="U14"/>
  <c r="T13"/>
  <c r="U12"/>
  <c r="T11"/>
  <c r="U10"/>
  <c r="T9"/>
  <c r="U8"/>
  <c r="T7"/>
  <c r="U6"/>
  <c r="T5"/>
  <c r="U4"/>
  <c r="T3"/>
  <c r="U2"/>
  <c r="T52"/>
  <c r="U51"/>
  <c r="T50"/>
  <c r="U49"/>
  <c r="T48"/>
  <c r="U47"/>
  <c r="T46"/>
  <c r="U45"/>
  <c r="T44"/>
  <c r="U43"/>
  <c r="T42"/>
  <c r="U41"/>
  <c r="T40"/>
  <c r="U39"/>
  <c r="T38"/>
  <c r="U37"/>
  <c r="T36"/>
  <c r="U35"/>
  <c r="T34"/>
  <c r="U33"/>
  <c r="T32"/>
  <c r="U31"/>
  <c r="T30"/>
  <c r="U29"/>
  <c r="T28"/>
  <c r="U27"/>
  <c r="T26"/>
  <c r="U25"/>
  <c r="T24"/>
  <c r="U23"/>
  <c r="T22"/>
  <c r="U21"/>
  <c r="T20"/>
  <c r="U19"/>
  <c r="T18"/>
  <c r="U17"/>
  <c r="T16"/>
  <c r="U15"/>
  <c r="T14"/>
  <c r="U13"/>
  <c r="T12"/>
  <c r="U11"/>
  <c r="T10"/>
  <c r="U9"/>
  <c r="T8"/>
  <c r="U7"/>
  <c r="T6"/>
  <c r="U5"/>
  <c r="T4"/>
  <c r="V60" i="4"/>
  <c r="V61" s="1"/>
  <c r="W60"/>
  <c r="W8" i="6" s="1"/>
  <c r="W11" s="1"/>
  <c r="W74" i="4"/>
  <c r="W76"/>
  <c r="W72"/>
  <c r="W75"/>
  <c r="W73"/>
  <c r="W58"/>
  <c r="W60" i="1"/>
  <c r="W63" s="1"/>
  <c r="W74"/>
  <c r="W58"/>
  <c r="W76"/>
  <c r="W75"/>
  <c r="W73"/>
  <c r="W61"/>
  <c r="X83" s="1"/>
  <c r="U24" i="6"/>
  <c r="V63" i="1"/>
  <c r="V61"/>
  <c r="V72"/>
  <c r="D66" i="4"/>
  <c r="D60" s="1"/>
  <c r="C8" i="6" s="1"/>
  <c r="E66" i="4"/>
  <c r="F66"/>
  <c r="F78" s="1"/>
  <c r="G66"/>
  <c r="H66"/>
  <c r="H78" s="1"/>
  <c r="I66"/>
  <c r="J66"/>
  <c r="J78" s="1"/>
  <c r="K66"/>
  <c r="L66"/>
  <c r="L78" s="1"/>
  <c r="M66"/>
  <c r="N66"/>
  <c r="O66"/>
  <c r="P66"/>
  <c r="P78" s="1"/>
  <c r="Q66"/>
  <c r="R66"/>
  <c r="R78" s="1"/>
  <c r="S66"/>
  <c r="T66"/>
  <c r="T78" s="1"/>
  <c r="U66"/>
  <c r="D67"/>
  <c r="E67"/>
  <c r="F67"/>
  <c r="F79" s="1"/>
  <c r="G67"/>
  <c r="H67"/>
  <c r="H79" s="1"/>
  <c r="I67"/>
  <c r="J67"/>
  <c r="J79" s="1"/>
  <c r="K67"/>
  <c r="L67"/>
  <c r="L79" s="1"/>
  <c r="M67"/>
  <c r="N67"/>
  <c r="N79" s="1"/>
  <c r="O67"/>
  <c r="P67"/>
  <c r="P79" s="1"/>
  <c r="Q67"/>
  <c r="R67"/>
  <c r="R79" s="1"/>
  <c r="S67"/>
  <c r="T67"/>
  <c r="T79" s="1"/>
  <c r="U67"/>
  <c r="D68"/>
  <c r="E68"/>
  <c r="F68"/>
  <c r="F80" s="1"/>
  <c r="G68"/>
  <c r="H68"/>
  <c r="H80" s="1"/>
  <c r="I68"/>
  <c r="J68"/>
  <c r="J80" s="1"/>
  <c r="K68"/>
  <c r="L68"/>
  <c r="L80" s="1"/>
  <c r="M68"/>
  <c r="N68"/>
  <c r="N80" s="1"/>
  <c r="O68"/>
  <c r="P68"/>
  <c r="P80" s="1"/>
  <c r="Q68"/>
  <c r="R68"/>
  <c r="R80" s="1"/>
  <c r="S68"/>
  <c r="T68"/>
  <c r="T80" s="1"/>
  <c r="U68"/>
  <c r="D69"/>
  <c r="E69"/>
  <c r="F69"/>
  <c r="F81" s="1"/>
  <c r="G69"/>
  <c r="H69"/>
  <c r="H81" s="1"/>
  <c r="I69"/>
  <c r="J69"/>
  <c r="J81" s="1"/>
  <c r="K69"/>
  <c r="L69"/>
  <c r="L81" s="1"/>
  <c r="M69"/>
  <c r="N69"/>
  <c r="N81" s="1"/>
  <c r="O69"/>
  <c r="P69"/>
  <c r="P81" s="1"/>
  <c r="Q69"/>
  <c r="R69"/>
  <c r="R81" s="1"/>
  <c r="S69"/>
  <c r="T69"/>
  <c r="T81" s="1"/>
  <c r="U69"/>
  <c r="D70"/>
  <c r="E70"/>
  <c r="F70"/>
  <c r="F82" s="1"/>
  <c r="G70"/>
  <c r="H70"/>
  <c r="H82" s="1"/>
  <c r="I70"/>
  <c r="J70"/>
  <c r="J82" s="1"/>
  <c r="K70"/>
  <c r="L70"/>
  <c r="L82" s="1"/>
  <c r="M70"/>
  <c r="N70"/>
  <c r="N82" s="1"/>
  <c r="O70"/>
  <c r="P70"/>
  <c r="P82" s="1"/>
  <c r="Q70"/>
  <c r="R70"/>
  <c r="R82" s="1"/>
  <c r="S70"/>
  <c r="T70"/>
  <c r="T82" s="1"/>
  <c r="U70"/>
  <c r="C67"/>
  <c r="C66"/>
  <c r="D60" i="1"/>
  <c r="E60"/>
  <c r="F60"/>
  <c r="G60"/>
  <c r="H60"/>
  <c r="I60"/>
  <c r="J60"/>
  <c r="K60"/>
  <c r="L60"/>
  <c r="M60"/>
  <c r="N60"/>
  <c r="O60"/>
  <c r="P60"/>
  <c r="Q60"/>
  <c r="R60"/>
  <c r="S60"/>
  <c r="T60"/>
  <c r="C60"/>
  <c r="C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U78" s="1"/>
  <c r="C66"/>
  <c r="C14" i="6"/>
  <c r="D14"/>
  <c r="E14"/>
  <c r="F14"/>
  <c r="G14"/>
  <c r="H14"/>
  <c r="I14"/>
  <c r="J14"/>
  <c r="X33"/>
  <c r="Y33"/>
  <c r="AA33" s="1"/>
  <c r="O33"/>
  <c r="P33"/>
  <c r="Q33"/>
  <c r="R33"/>
  <c r="S33"/>
  <c r="C15"/>
  <c r="O34" s="1"/>
  <c r="E15"/>
  <c r="G15"/>
  <c r="S34" s="1"/>
  <c r="I15"/>
  <c r="Y34"/>
  <c r="AA34" s="1"/>
  <c r="Q34"/>
  <c r="C16"/>
  <c r="O35" s="1"/>
  <c r="E16"/>
  <c r="G16"/>
  <c r="S35" s="1"/>
  <c r="I16"/>
  <c r="Y35"/>
  <c r="AA35" s="1"/>
  <c r="Q35"/>
  <c r="C17"/>
  <c r="O36" s="1"/>
  <c r="E17"/>
  <c r="G17"/>
  <c r="S36" s="1"/>
  <c r="I17"/>
  <c r="Y36"/>
  <c r="AA36" s="1"/>
  <c r="Q36"/>
  <c r="C18"/>
  <c r="O37" s="1"/>
  <c r="E18"/>
  <c r="G18"/>
  <c r="S37" s="1"/>
  <c r="I18"/>
  <c r="Y37"/>
  <c r="AA37" s="1"/>
  <c r="Q37"/>
  <c r="B15"/>
  <c r="C3"/>
  <c r="D3"/>
  <c r="E3"/>
  <c r="F3"/>
  <c r="G3"/>
  <c r="H3"/>
  <c r="I3"/>
  <c r="J3"/>
  <c r="K3"/>
  <c r="L3"/>
  <c r="M3"/>
  <c r="N3"/>
  <c r="O3"/>
  <c r="P3"/>
  <c r="Q3"/>
  <c r="R3"/>
  <c r="S3"/>
  <c r="T3"/>
  <c r="B3"/>
  <c r="D54" i="4"/>
  <c r="D73" s="1"/>
  <c r="E54"/>
  <c r="D27" i="5" s="1"/>
  <c r="F54" i="4"/>
  <c r="F73" s="1"/>
  <c r="G54"/>
  <c r="F16" i="5" s="1"/>
  <c r="H54" i="4"/>
  <c r="H75" s="1"/>
  <c r="I54"/>
  <c r="H27" i="5" s="1"/>
  <c r="J54" i="4"/>
  <c r="J75" s="1"/>
  <c r="K54"/>
  <c r="J16" i="5" s="1"/>
  <c r="L54" i="4"/>
  <c r="M54"/>
  <c r="L50" i="5" s="1"/>
  <c r="N54" i="4"/>
  <c r="O23" i="5"/>
  <c r="Q23"/>
  <c r="S23"/>
  <c r="C54" i="4"/>
  <c r="B51" i="5" s="1"/>
  <c r="C70" i="4"/>
  <c r="B18" i="6" s="1"/>
  <c r="C69" i="4"/>
  <c r="B17" i="6" s="1"/>
  <c r="C68" i="4"/>
  <c r="B16" i="6" s="1"/>
  <c r="AA16" s="1"/>
  <c r="D58" i="4"/>
  <c r="E58"/>
  <c r="F58"/>
  <c r="G58"/>
  <c r="H58"/>
  <c r="I58"/>
  <c r="J58"/>
  <c r="K58"/>
  <c r="L58"/>
  <c r="M58"/>
  <c r="N58"/>
  <c r="O58"/>
  <c r="P58"/>
  <c r="Q58"/>
  <c r="R58"/>
  <c r="S58"/>
  <c r="T58"/>
  <c r="U58"/>
  <c r="C58"/>
  <c r="D80"/>
  <c r="D79"/>
  <c r="D78"/>
  <c r="C55" i="1"/>
  <c r="U20" i="6" l="1"/>
  <c r="U33"/>
  <c r="X30"/>
  <c r="U36"/>
  <c r="V33"/>
  <c r="W33"/>
  <c r="W34"/>
  <c r="W36"/>
  <c r="U35"/>
  <c r="AA3"/>
  <c r="Z3"/>
  <c r="X28"/>
  <c r="X27"/>
  <c r="X12"/>
  <c r="Y12"/>
  <c r="U34"/>
  <c r="U37"/>
  <c r="W35"/>
  <c r="W37"/>
  <c r="V63" i="4"/>
  <c r="W61"/>
  <c r="X83" s="1"/>
  <c r="V21" i="6"/>
  <c r="S82" i="4"/>
  <c r="Q82"/>
  <c r="N37" i="6"/>
  <c r="O82" i="4"/>
  <c r="X37" i="6"/>
  <c r="M82" i="4"/>
  <c r="J18" i="6"/>
  <c r="V37" s="1"/>
  <c r="K82" i="4"/>
  <c r="H18" i="6"/>
  <c r="I82" i="4"/>
  <c r="F18" i="6"/>
  <c r="G82" i="4"/>
  <c r="D18" i="6"/>
  <c r="E82" i="4"/>
  <c r="S81"/>
  <c r="Q81"/>
  <c r="N36" i="6"/>
  <c r="O81" i="4"/>
  <c r="X36" i="6"/>
  <c r="M81" i="4"/>
  <c r="J17" i="6"/>
  <c r="V36" s="1"/>
  <c r="K81" i="4"/>
  <c r="H17" i="6"/>
  <c r="I81" i="4"/>
  <c r="F17" i="6"/>
  <c r="G81" i="4"/>
  <c r="D17" i="6"/>
  <c r="E81" i="4"/>
  <c r="S80"/>
  <c r="Q80"/>
  <c r="N35" i="6"/>
  <c r="O80" i="4"/>
  <c r="X35" i="6"/>
  <c r="M80" i="4"/>
  <c r="J16" i="6"/>
  <c r="V35" s="1"/>
  <c r="K80" i="4"/>
  <c r="H16" i="6"/>
  <c r="I80" i="4"/>
  <c r="F16" i="6"/>
  <c r="G80" i="4"/>
  <c r="D16" i="6"/>
  <c r="E80" i="4"/>
  <c r="S27" i="6"/>
  <c r="S79" i="4"/>
  <c r="Q79"/>
  <c r="N34" i="6"/>
  <c r="O79" i="4"/>
  <c r="X34" i="6"/>
  <c r="M79" i="4"/>
  <c r="J15" i="6"/>
  <c r="V34" s="1"/>
  <c r="K79" i="4"/>
  <c r="H15" i="6"/>
  <c r="I79" i="4"/>
  <c r="F15" i="6"/>
  <c r="G79" i="4"/>
  <c r="D15" i="6"/>
  <c r="E79" i="4"/>
  <c r="M60"/>
  <c r="L8" i="6" s="1"/>
  <c r="M78" i="4"/>
  <c r="K60"/>
  <c r="J8" i="6" s="1"/>
  <c r="K78" i="4"/>
  <c r="I60"/>
  <c r="H8" i="6" s="1"/>
  <c r="I78" i="4"/>
  <c r="G60"/>
  <c r="F8" i="6" s="1"/>
  <c r="G78" i="4"/>
  <c r="E60"/>
  <c r="D8" i="6" s="1"/>
  <c r="E78" i="4"/>
  <c r="V23" i="6"/>
  <c r="X29"/>
  <c r="W22"/>
  <c r="W28"/>
  <c r="Y28"/>
  <c r="AA28" s="1"/>
  <c r="W24"/>
  <c r="W30"/>
  <c r="Y30"/>
  <c r="AA30" s="1"/>
  <c r="B4"/>
  <c r="AA4" s="1"/>
  <c r="D81" i="4"/>
  <c r="F75"/>
  <c r="S29" i="6"/>
  <c r="K29"/>
  <c r="N26"/>
  <c r="L26"/>
  <c r="J26"/>
  <c r="H26"/>
  <c r="F26"/>
  <c r="U82" i="4"/>
  <c r="U81"/>
  <c r="U80"/>
  <c r="U79"/>
  <c r="U78"/>
  <c r="S78"/>
  <c r="Q78"/>
  <c r="O78"/>
  <c r="L60"/>
  <c r="K8" i="6" s="1"/>
  <c r="H60" i="4"/>
  <c r="G8" i="6" s="1"/>
  <c r="V8"/>
  <c r="V11" s="1"/>
  <c r="V81" i="4"/>
  <c r="V78"/>
  <c r="N60"/>
  <c r="M8" i="6" s="1"/>
  <c r="N78" i="4"/>
  <c r="W83"/>
  <c r="V20" i="6"/>
  <c r="X26"/>
  <c r="W20"/>
  <c r="W26"/>
  <c r="Y26"/>
  <c r="AA26" s="1"/>
  <c r="W21"/>
  <c r="W27"/>
  <c r="Y27"/>
  <c r="AA27" s="1"/>
  <c r="W23"/>
  <c r="W29"/>
  <c r="Y29"/>
  <c r="AA29" s="1"/>
  <c r="D75" i="4"/>
  <c r="S28" i="6"/>
  <c r="Q27"/>
  <c r="J60" i="4"/>
  <c r="I8" i="6" s="1"/>
  <c r="F60" i="4"/>
  <c r="E8" i="6" s="1"/>
  <c r="V80" i="4"/>
  <c r="V82"/>
  <c r="V79"/>
  <c r="V78" i="1"/>
  <c r="U22" i="6"/>
  <c r="U23"/>
  <c r="Y6"/>
  <c r="V9"/>
  <c r="W83" i="1"/>
  <c r="D26" i="6"/>
  <c r="L30"/>
  <c r="H30"/>
  <c r="D30"/>
  <c r="G29"/>
  <c r="J28"/>
  <c r="F28"/>
  <c r="M27"/>
  <c r="E27"/>
  <c r="U21"/>
  <c r="S30"/>
  <c r="S26"/>
  <c r="M51" i="5"/>
  <c r="M12"/>
  <c r="M39"/>
  <c r="M2"/>
  <c r="M13"/>
  <c r="M14"/>
  <c r="M7"/>
  <c r="M52"/>
  <c r="M49"/>
  <c r="M10"/>
  <c r="M24"/>
  <c r="M23"/>
  <c r="M31"/>
  <c r="M19"/>
  <c r="M18"/>
  <c r="M22"/>
  <c r="M34"/>
  <c r="M46"/>
  <c r="M28"/>
  <c r="M6"/>
  <c r="M21"/>
  <c r="M3"/>
  <c r="M50"/>
  <c r="M16"/>
  <c r="M27"/>
  <c r="M40"/>
  <c r="M33"/>
  <c r="M35"/>
  <c r="M38"/>
  <c r="M4"/>
  <c r="M9"/>
  <c r="K51"/>
  <c r="K12"/>
  <c r="K39"/>
  <c r="K2"/>
  <c r="K13"/>
  <c r="K14"/>
  <c r="K7"/>
  <c r="K52"/>
  <c r="K49"/>
  <c r="K10"/>
  <c r="K24"/>
  <c r="K23"/>
  <c r="K31"/>
  <c r="K19"/>
  <c r="K18"/>
  <c r="K22"/>
  <c r="K34"/>
  <c r="K46"/>
  <c r="K28"/>
  <c r="K6"/>
  <c r="K21"/>
  <c r="K3"/>
  <c r="K50"/>
  <c r="K16"/>
  <c r="K27"/>
  <c r="K40"/>
  <c r="K33"/>
  <c r="K35"/>
  <c r="K38"/>
  <c r="K4"/>
  <c r="K9"/>
  <c r="I51"/>
  <c r="I12"/>
  <c r="I39"/>
  <c r="I2"/>
  <c r="I13"/>
  <c r="I14"/>
  <c r="I7"/>
  <c r="I52"/>
  <c r="I49"/>
  <c r="I10"/>
  <c r="I24"/>
  <c r="I23"/>
  <c r="I31"/>
  <c r="I19"/>
  <c r="I18"/>
  <c r="I22"/>
  <c r="I34"/>
  <c r="I46"/>
  <c r="I28"/>
  <c r="I6"/>
  <c r="I21"/>
  <c r="I3"/>
  <c r="I50"/>
  <c r="I16"/>
  <c r="I27"/>
  <c r="I40"/>
  <c r="I33"/>
  <c r="I35"/>
  <c r="I38"/>
  <c r="I4"/>
  <c r="I9"/>
  <c r="G51"/>
  <c r="G12"/>
  <c r="G39"/>
  <c r="G2"/>
  <c r="G13"/>
  <c r="G14"/>
  <c r="G7"/>
  <c r="G52"/>
  <c r="G49"/>
  <c r="G10"/>
  <c r="G24"/>
  <c r="G23"/>
  <c r="G31"/>
  <c r="G19"/>
  <c r="G18"/>
  <c r="G22"/>
  <c r="G34"/>
  <c r="G46"/>
  <c r="G28"/>
  <c r="G6"/>
  <c r="G21"/>
  <c r="G3"/>
  <c r="G50"/>
  <c r="G16"/>
  <c r="G27"/>
  <c r="G40"/>
  <c r="G33"/>
  <c r="G35"/>
  <c r="G38"/>
  <c r="G4"/>
  <c r="G9"/>
  <c r="E51"/>
  <c r="E12"/>
  <c r="E39"/>
  <c r="E2"/>
  <c r="E13"/>
  <c r="E14"/>
  <c r="E7"/>
  <c r="E52"/>
  <c r="E49"/>
  <c r="E10"/>
  <c r="E24"/>
  <c r="E23"/>
  <c r="E31"/>
  <c r="E19"/>
  <c r="E18"/>
  <c r="E22"/>
  <c r="E34"/>
  <c r="E46"/>
  <c r="E28"/>
  <c r="E6"/>
  <c r="E21"/>
  <c r="E3"/>
  <c r="E50"/>
  <c r="E16"/>
  <c r="E27"/>
  <c r="E40"/>
  <c r="E33"/>
  <c r="E35"/>
  <c r="E38"/>
  <c r="E4"/>
  <c r="E9"/>
  <c r="C51"/>
  <c r="C12"/>
  <c r="C39"/>
  <c r="C2"/>
  <c r="C13"/>
  <c r="C14"/>
  <c r="C7"/>
  <c r="C52"/>
  <c r="C49"/>
  <c r="C10"/>
  <c r="C24"/>
  <c r="C23"/>
  <c r="C31"/>
  <c r="C19"/>
  <c r="C18"/>
  <c r="C22"/>
  <c r="C34"/>
  <c r="C46"/>
  <c r="C28"/>
  <c r="C6"/>
  <c r="C21"/>
  <c r="C3"/>
  <c r="C50"/>
  <c r="C16"/>
  <c r="C27"/>
  <c r="C40"/>
  <c r="C33"/>
  <c r="C35"/>
  <c r="C38"/>
  <c r="C4"/>
  <c r="C9"/>
  <c r="D82" i="4"/>
  <c r="N61"/>
  <c r="L61"/>
  <c r="J61"/>
  <c r="H61"/>
  <c r="F61"/>
  <c r="D61"/>
  <c r="D64" s="1"/>
  <c r="N63"/>
  <c r="L63"/>
  <c r="J63"/>
  <c r="H63"/>
  <c r="F63"/>
  <c r="D63"/>
  <c r="C75"/>
  <c r="C73"/>
  <c r="N76"/>
  <c r="L76"/>
  <c r="J76"/>
  <c r="H76"/>
  <c r="F76"/>
  <c r="D76"/>
  <c r="M75"/>
  <c r="K75"/>
  <c r="I75"/>
  <c r="G75"/>
  <c r="E75"/>
  <c r="N74"/>
  <c r="L74"/>
  <c r="J74"/>
  <c r="H74"/>
  <c r="F74"/>
  <c r="D74"/>
  <c r="M73"/>
  <c r="K73"/>
  <c r="I73"/>
  <c r="G73"/>
  <c r="E73"/>
  <c r="N72"/>
  <c r="L72"/>
  <c r="J72"/>
  <c r="H72"/>
  <c r="F72"/>
  <c r="D72"/>
  <c r="B41" i="5"/>
  <c r="B11"/>
  <c r="B30"/>
  <c r="B29"/>
  <c r="B26"/>
  <c r="B32"/>
  <c r="B9"/>
  <c r="B4"/>
  <c r="B38"/>
  <c r="B35"/>
  <c r="B33"/>
  <c r="B40"/>
  <c r="B27"/>
  <c r="B16"/>
  <c r="B50"/>
  <c r="B3"/>
  <c r="B21"/>
  <c r="B6"/>
  <c r="B28"/>
  <c r="B46"/>
  <c r="B34"/>
  <c r="B22"/>
  <c r="B18"/>
  <c r="B19"/>
  <c r="B31"/>
  <c r="M41"/>
  <c r="K41"/>
  <c r="I41"/>
  <c r="G41"/>
  <c r="E41"/>
  <c r="C41"/>
  <c r="L48"/>
  <c r="J48"/>
  <c r="H48"/>
  <c r="F48"/>
  <c r="D48"/>
  <c r="M11"/>
  <c r="K11"/>
  <c r="I11"/>
  <c r="G11"/>
  <c r="E11"/>
  <c r="C11"/>
  <c r="L43"/>
  <c r="J43"/>
  <c r="H43"/>
  <c r="F43"/>
  <c r="D43"/>
  <c r="M30"/>
  <c r="K30"/>
  <c r="I30"/>
  <c r="G30"/>
  <c r="E30"/>
  <c r="C30"/>
  <c r="L15"/>
  <c r="J15"/>
  <c r="H15"/>
  <c r="F15"/>
  <c r="D15"/>
  <c r="M29"/>
  <c r="K29"/>
  <c r="I29"/>
  <c r="G29"/>
  <c r="E29"/>
  <c r="C29"/>
  <c r="L37"/>
  <c r="J37"/>
  <c r="H37"/>
  <c r="F37"/>
  <c r="D37"/>
  <c r="M26"/>
  <c r="K26"/>
  <c r="I26"/>
  <c r="G26"/>
  <c r="E26"/>
  <c r="C26"/>
  <c r="L20"/>
  <c r="J20"/>
  <c r="H20"/>
  <c r="F20"/>
  <c r="D20"/>
  <c r="M32"/>
  <c r="K32"/>
  <c r="I32"/>
  <c r="G32"/>
  <c r="E32"/>
  <c r="C32"/>
  <c r="L36"/>
  <c r="I36"/>
  <c r="E36"/>
  <c r="L9"/>
  <c r="H9"/>
  <c r="D9"/>
  <c r="K45"/>
  <c r="G45"/>
  <c r="C45"/>
  <c r="J4"/>
  <c r="F4"/>
  <c r="M5"/>
  <c r="I5"/>
  <c r="E5"/>
  <c r="L38"/>
  <c r="H38"/>
  <c r="D38"/>
  <c r="K42"/>
  <c r="G42"/>
  <c r="C42"/>
  <c r="J35"/>
  <c r="F35"/>
  <c r="M44"/>
  <c r="I44"/>
  <c r="E44"/>
  <c r="L33"/>
  <c r="H33"/>
  <c r="D33"/>
  <c r="K8"/>
  <c r="G8"/>
  <c r="C8"/>
  <c r="J40"/>
  <c r="F40"/>
  <c r="M17"/>
  <c r="I17"/>
  <c r="E17"/>
  <c r="L27"/>
  <c r="K47"/>
  <c r="G47"/>
  <c r="C47"/>
  <c r="M25"/>
  <c r="I25"/>
  <c r="E25"/>
  <c r="I27" i="6"/>
  <c r="L23" i="5"/>
  <c r="L31"/>
  <c r="L19"/>
  <c r="L18"/>
  <c r="L22"/>
  <c r="L34"/>
  <c r="L46"/>
  <c r="L28"/>
  <c r="L6"/>
  <c r="L21"/>
  <c r="L3"/>
  <c r="L51"/>
  <c r="L12"/>
  <c r="L39"/>
  <c r="L2"/>
  <c r="L13"/>
  <c r="L14"/>
  <c r="L7"/>
  <c r="L52"/>
  <c r="L49"/>
  <c r="L10"/>
  <c r="L24"/>
  <c r="L25"/>
  <c r="L47"/>
  <c r="L17"/>
  <c r="L8"/>
  <c r="L44"/>
  <c r="L42"/>
  <c r="L5"/>
  <c r="L45"/>
  <c r="J23"/>
  <c r="J31"/>
  <c r="J19"/>
  <c r="J18"/>
  <c r="J22"/>
  <c r="J34"/>
  <c r="J46"/>
  <c r="J28"/>
  <c r="J6"/>
  <c r="J21"/>
  <c r="J3"/>
  <c r="J51"/>
  <c r="J12"/>
  <c r="J39"/>
  <c r="J2"/>
  <c r="J13"/>
  <c r="J14"/>
  <c r="J7"/>
  <c r="J52"/>
  <c r="J49"/>
  <c r="J10"/>
  <c r="J24"/>
  <c r="J25"/>
  <c r="J47"/>
  <c r="J17"/>
  <c r="J8"/>
  <c r="J44"/>
  <c r="J42"/>
  <c r="J5"/>
  <c r="J45"/>
  <c r="J36"/>
  <c r="H23"/>
  <c r="H31"/>
  <c r="H19"/>
  <c r="H18"/>
  <c r="H22"/>
  <c r="H34"/>
  <c r="H46"/>
  <c r="H28"/>
  <c r="H6"/>
  <c r="H21"/>
  <c r="H3"/>
  <c r="H50"/>
  <c r="H51"/>
  <c r="H12"/>
  <c r="H39"/>
  <c r="H2"/>
  <c r="H13"/>
  <c r="H14"/>
  <c r="H7"/>
  <c r="H52"/>
  <c r="H49"/>
  <c r="H10"/>
  <c r="H24"/>
  <c r="H25"/>
  <c r="H47"/>
  <c r="H17"/>
  <c r="H8"/>
  <c r="H44"/>
  <c r="H42"/>
  <c r="H5"/>
  <c r="H45"/>
  <c r="H36"/>
  <c r="F23"/>
  <c r="F31"/>
  <c r="F19"/>
  <c r="F18"/>
  <c r="F22"/>
  <c r="F34"/>
  <c r="F46"/>
  <c r="F28"/>
  <c r="F6"/>
  <c r="F21"/>
  <c r="F3"/>
  <c r="F50"/>
  <c r="F51"/>
  <c r="F12"/>
  <c r="F39"/>
  <c r="F2"/>
  <c r="F13"/>
  <c r="F14"/>
  <c r="F7"/>
  <c r="F52"/>
  <c r="F49"/>
  <c r="F10"/>
  <c r="F24"/>
  <c r="F25"/>
  <c r="F47"/>
  <c r="F17"/>
  <c r="F8"/>
  <c r="F44"/>
  <c r="F42"/>
  <c r="F5"/>
  <c r="F45"/>
  <c r="F36"/>
  <c r="D23"/>
  <c r="D31"/>
  <c r="D19"/>
  <c r="D18"/>
  <c r="D22"/>
  <c r="D34"/>
  <c r="D46"/>
  <c r="D28"/>
  <c r="D6"/>
  <c r="D21"/>
  <c r="D3"/>
  <c r="D50"/>
  <c r="D51"/>
  <c r="D12"/>
  <c r="D39"/>
  <c r="D2"/>
  <c r="D13"/>
  <c r="D14"/>
  <c r="D7"/>
  <c r="D52"/>
  <c r="D49"/>
  <c r="D10"/>
  <c r="D24"/>
  <c r="D25"/>
  <c r="D47"/>
  <c r="D17"/>
  <c r="D8"/>
  <c r="D44"/>
  <c r="D42"/>
  <c r="D5"/>
  <c r="D45"/>
  <c r="D36"/>
  <c r="M61" i="4"/>
  <c r="M83" s="1"/>
  <c r="K61"/>
  <c r="K83" s="1"/>
  <c r="I61"/>
  <c r="I83" s="1"/>
  <c r="G61"/>
  <c r="G83" s="1"/>
  <c r="E61"/>
  <c r="E83" s="1"/>
  <c r="M63"/>
  <c r="K63"/>
  <c r="I63"/>
  <c r="G63"/>
  <c r="E63"/>
  <c r="C72"/>
  <c r="C74"/>
  <c r="C76"/>
  <c r="M76"/>
  <c r="K76"/>
  <c r="I76"/>
  <c r="G76"/>
  <c r="E76"/>
  <c r="N75"/>
  <c r="L75"/>
  <c r="M74"/>
  <c r="K74"/>
  <c r="I74"/>
  <c r="G74"/>
  <c r="E74"/>
  <c r="N73"/>
  <c r="L73"/>
  <c r="J73"/>
  <c r="H73"/>
  <c r="M72"/>
  <c r="K72"/>
  <c r="I72"/>
  <c r="G72"/>
  <c r="E72"/>
  <c r="B23" i="5"/>
  <c r="B48"/>
  <c r="B43"/>
  <c r="B15"/>
  <c r="B37"/>
  <c r="B20"/>
  <c r="B36"/>
  <c r="B45"/>
  <c r="B5"/>
  <c r="B42"/>
  <c r="B44"/>
  <c r="B8"/>
  <c r="B17"/>
  <c r="B47"/>
  <c r="B25"/>
  <c r="B24"/>
  <c r="B10"/>
  <c r="B49"/>
  <c r="B52"/>
  <c r="B7"/>
  <c r="B14"/>
  <c r="B13"/>
  <c r="B2"/>
  <c r="AA2" s="1"/>
  <c r="B39"/>
  <c r="B12"/>
  <c r="L41"/>
  <c r="J41"/>
  <c r="H41"/>
  <c r="F41"/>
  <c r="D41"/>
  <c r="M48"/>
  <c r="K48"/>
  <c r="I48"/>
  <c r="G48"/>
  <c r="E48"/>
  <c r="C48"/>
  <c r="L11"/>
  <c r="J11"/>
  <c r="H11"/>
  <c r="F11"/>
  <c r="D11"/>
  <c r="M43"/>
  <c r="K43"/>
  <c r="I43"/>
  <c r="G43"/>
  <c r="E43"/>
  <c r="C43"/>
  <c r="L30"/>
  <c r="J30"/>
  <c r="H30"/>
  <c r="F30"/>
  <c r="D30"/>
  <c r="M15"/>
  <c r="K15"/>
  <c r="I15"/>
  <c r="G15"/>
  <c r="E15"/>
  <c r="C15"/>
  <c r="L29"/>
  <c r="J29"/>
  <c r="H29"/>
  <c r="F29"/>
  <c r="D29"/>
  <c r="M37"/>
  <c r="K37"/>
  <c r="I37"/>
  <c r="G37"/>
  <c r="E37"/>
  <c r="C37"/>
  <c r="L26"/>
  <c r="J26"/>
  <c r="H26"/>
  <c r="F26"/>
  <c r="D26"/>
  <c r="M20"/>
  <c r="K20"/>
  <c r="I20"/>
  <c r="G20"/>
  <c r="E20"/>
  <c r="C20"/>
  <c r="L32"/>
  <c r="J32"/>
  <c r="H32"/>
  <c r="F32"/>
  <c r="D32"/>
  <c r="M36"/>
  <c r="K36"/>
  <c r="G36"/>
  <c r="C36"/>
  <c r="J9"/>
  <c r="F9"/>
  <c r="M45"/>
  <c r="I45"/>
  <c r="E45"/>
  <c r="L4"/>
  <c r="H4"/>
  <c r="D4"/>
  <c r="K5"/>
  <c r="G5"/>
  <c r="C5"/>
  <c r="J38"/>
  <c r="F38"/>
  <c r="M42"/>
  <c r="I42"/>
  <c r="E42"/>
  <c r="L35"/>
  <c r="H35"/>
  <c r="D35"/>
  <c r="K44"/>
  <c r="G44"/>
  <c r="C44"/>
  <c r="J33"/>
  <c r="F33"/>
  <c r="M8"/>
  <c r="I8"/>
  <c r="E8"/>
  <c r="L40"/>
  <c r="H40"/>
  <c r="D40"/>
  <c r="K17"/>
  <c r="G17"/>
  <c r="C17"/>
  <c r="J27"/>
  <c r="F27"/>
  <c r="M47"/>
  <c r="I47"/>
  <c r="E47"/>
  <c r="L16"/>
  <c r="H16"/>
  <c r="D16"/>
  <c r="K25"/>
  <c r="G25"/>
  <c r="C25"/>
  <c r="J50"/>
  <c r="C29" i="6"/>
  <c r="C60" i="4"/>
  <c r="J30" i="6"/>
  <c r="F30"/>
  <c r="M29"/>
  <c r="I29"/>
  <c r="E29"/>
  <c r="L28"/>
  <c r="H28"/>
  <c r="D28"/>
  <c r="K27"/>
  <c r="G27"/>
  <c r="AA10" i="5"/>
  <c r="AA14"/>
  <c r="AA42"/>
  <c r="AA7"/>
  <c r="AA15"/>
  <c r="AA23"/>
  <c r="AA39"/>
  <c r="AA47"/>
  <c r="AA51"/>
  <c r="AA6"/>
  <c r="AA18"/>
  <c r="AA22"/>
  <c r="AA26"/>
  <c r="AA30"/>
  <c r="AA34"/>
  <c r="AA38"/>
  <c r="AA46"/>
  <c r="AA50"/>
  <c r="AA3"/>
  <c r="AA11"/>
  <c r="AA19"/>
  <c r="AA27"/>
  <c r="AA31"/>
  <c r="AA35"/>
  <c r="AA43"/>
  <c r="N28" i="6"/>
  <c r="R30"/>
  <c r="P30"/>
  <c r="N30"/>
  <c r="O29"/>
  <c r="AA4" i="5"/>
  <c r="AA8"/>
  <c r="AA12"/>
  <c r="AA16"/>
  <c r="AA20"/>
  <c r="AA24"/>
  <c r="AA28"/>
  <c r="AA32"/>
  <c r="AA36"/>
  <c r="AA40"/>
  <c r="AA44"/>
  <c r="AA48"/>
  <c r="AA52"/>
  <c r="AA5"/>
  <c r="AA9"/>
  <c r="AA13"/>
  <c r="AA17"/>
  <c r="AA21"/>
  <c r="AA25"/>
  <c r="AA29"/>
  <c r="AA33"/>
  <c r="AA37"/>
  <c r="AA41"/>
  <c r="AA45"/>
  <c r="AA49"/>
  <c r="R28" i="6"/>
  <c r="R26"/>
  <c r="P26"/>
  <c r="Q29"/>
  <c r="O27"/>
  <c r="W63" i="4"/>
  <c r="P28" i="6"/>
  <c r="T60" i="4"/>
  <c r="S8" i="6" s="1"/>
  <c r="R60" i="4"/>
  <c r="Q8" i="6" s="1"/>
  <c r="P60" i="4"/>
  <c r="O8" i="6" s="1"/>
  <c r="S60" i="4"/>
  <c r="R8" i="6" s="1"/>
  <c r="Q60" i="4"/>
  <c r="Q63" s="1"/>
  <c r="O60"/>
  <c r="O63" s="1"/>
  <c r="W64"/>
  <c r="W64" i="1"/>
  <c r="AA15" i="6"/>
  <c r="D62"/>
  <c r="D60"/>
  <c r="AA18"/>
  <c r="AA17"/>
  <c r="V64" i="1"/>
  <c r="AB3" i="6"/>
  <c r="V64" i="4"/>
  <c r="R63"/>
  <c r="S63"/>
  <c r="N8" i="6"/>
  <c r="S76" i="4"/>
  <c r="Q76"/>
  <c r="O76"/>
  <c r="T75"/>
  <c r="R75"/>
  <c r="P75"/>
  <c r="S74"/>
  <c r="Q74"/>
  <c r="O74"/>
  <c r="T73"/>
  <c r="R73"/>
  <c r="P73"/>
  <c r="S72"/>
  <c r="Q72"/>
  <c r="O72"/>
  <c r="R41" i="5"/>
  <c r="P41"/>
  <c r="N41"/>
  <c r="S48"/>
  <c r="Q48"/>
  <c r="O48"/>
  <c r="R11"/>
  <c r="P11"/>
  <c r="N11"/>
  <c r="S43"/>
  <c r="Q43"/>
  <c r="O43"/>
  <c r="R30"/>
  <c r="P30"/>
  <c r="N30"/>
  <c r="S15"/>
  <c r="Q15"/>
  <c r="O15"/>
  <c r="R29"/>
  <c r="P29"/>
  <c r="N29"/>
  <c r="S37"/>
  <c r="Q37"/>
  <c r="O37"/>
  <c r="R26"/>
  <c r="P26"/>
  <c r="N26"/>
  <c r="S20"/>
  <c r="Q20"/>
  <c r="O20"/>
  <c r="R32"/>
  <c r="P32"/>
  <c r="N32"/>
  <c r="S36"/>
  <c r="Q36"/>
  <c r="O36"/>
  <c r="R9"/>
  <c r="P9"/>
  <c r="N9"/>
  <c r="S45"/>
  <c r="Q45"/>
  <c r="O45"/>
  <c r="R4"/>
  <c r="P4"/>
  <c r="N4"/>
  <c r="S5"/>
  <c r="Q5"/>
  <c r="O5"/>
  <c r="R38"/>
  <c r="P38"/>
  <c r="N38"/>
  <c r="S42"/>
  <c r="Q42"/>
  <c r="O42"/>
  <c r="R35"/>
  <c r="P35"/>
  <c r="N35"/>
  <c r="S44"/>
  <c r="Q44"/>
  <c r="O44"/>
  <c r="R33"/>
  <c r="P33"/>
  <c r="N33"/>
  <c r="S8"/>
  <c r="Q8"/>
  <c r="O8"/>
  <c r="R40"/>
  <c r="P40"/>
  <c r="N40"/>
  <c r="S17"/>
  <c r="Q17"/>
  <c r="O17"/>
  <c r="R27"/>
  <c r="P27"/>
  <c r="N27"/>
  <c r="S47"/>
  <c r="Q47"/>
  <c r="O47"/>
  <c r="R16"/>
  <c r="P16"/>
  <c r="N16"/>
  <c r="S25"/>
  <c r="Q25"/>
  <c r="O25"/>
  <c r="R50"/>
  <c r="P50"/>
  <c r="N50"/>
  <c r="S24"/>
  <c r="Q24"/>
  <c r="O24"/>
  <c r="R3"/>
  <c r="P3"/>
  <c r="N3"/>
  <c r="S10"/>
  <c r="Q10"/>
  <c r="O10"/>
  <c r="R21"/>
  <c r="P21"/>
  <c r="N21"/>
  <c r="S49"/>
  <c r="Q49"/>
  <c r="O49"/>
  <c r="R6"/>
  <c r="P6"/>
  <c r="N6"/>
  <c r="S52"/>
  <c r="Q52"/>
  <c r="O52"/>
  <c r="R28"/>
  <c r="P28"/>
  <c r="N28"/>
  <c r="S7"/>
  <c r="Q7"/>
  <c r="O7"/>
  <c r="R46"/>
  <c r="P46"/>
  <c r="N46"/>
  <c r="S14"/>
  <c r="Q14"/>
  <c r="O14"/>
  <c r="R34"/>
  <c r="P34"/>
  <c r="N34"/>
  <c r="S13"/>
  <c r="Q13"/>
  <c r="O13"/>
  <c r="R22"/>
  <c r="P22"/>
  <c r="N22"/>
  <c r="S2"/>
  <c r="Q2"/>
  <c r="O2"/>
  <c r="R18"/>
  <c r="P18"/>
  <c r="N18"/>
  <c r="S39"/>
  <c r="Q39"/>
  <c r="O39"/>
  <c r="R19"/>
  <c r="P19"/>
  <c r="N19"/>
  <c r="S12"/>
  <c r="Q12"/>
  <c r="O12"/>
  <c r="R31"/>
  <c r="P31"/>
  <c r="N31"/>
  <c r="S51"/>
  <c r="Q51"/>
  <c r="O51"/>
  <c r="R23"/>
  <c r="P23"/>
  <c r="N23"/>
  <c r="T61" i="4"/>
  <c r="R61"/>
  <c r="P61"/>
  <c r="T76"/>
  <c r="R76"/>
  <c r="P76"/>
  <c r="S75"/>
  <c r="Q75"/>
  <c r="O75"/>
  <c r="T74"/>
  <c r="R74"/>
  <c r="P74"/>
  <c r="S73"/>
  <c r="Q73"/>
  <c r="O73"/>
  <c r="T72"/>
  <c r="R72"/>
  <c r="P72"/>
  <c r="S41" i="5"/>
  <c r="Q41"/>
  <c r="O41"/>
  <c r="R48"/>
  <c r="P48"/>
  <c r="N48"/>
  <c r="S11"/>
  <c r="Q11"/>
  <c r="O11"/>
  <c r="R43"/>
  <c r="P43"/>
  <c r="N43"/>
  <c r="S30"/>
  <c r="Q30"/>
  <c r="O30"/>
  <c r="R15"/>
  <c r="P15"/>
  <c r="N15"/>
  <c r="S29"/>
  <c r="Q29"/>
  <c r="O29"/>
  <c r="R37"/>
  <c r="P37"/>
  <c r="N37"/>
  <c r="S26"/>
  <c r="Q26"/>
  <c r="O26"/>
  <c r="R20"/>
  <c r="P20"/>
  <c r="N20"/>
  <c r="S32"/>
  <c r="Q32"/>
  <c r="O32"/>
  <c r="R36"/>
  <c r="P36"/>
  <c r="N36"/>
  <c r="S9"/>
  <c r="Q9"/>
  <c r="O9"/>
  <c r="R45"/>
  <c r="P45"/>
  <c r="N45"/>
  <c r="S4"/>
  <c r="Q4"/>
  <c r="O4"/>
  <c r="R5"/>
  <c r="P5"/>
  <c r="N5"/>
  <c r="S38"/>
  <c r="Q38"/>
  <c r="O38"/>
  <c r="R42"/>
  <c r="P42"/>
  <c r="N42"/>
  <c r="S35"/>
  <c r="Q35"/>
  <c r="O35"/>
  <c r="R44"/>
  <c r="P44"/>
  <c r="N44"/>
  <c r="S33"/>
  <c r="Q33"/>
  <c r="O33"/>
  <c r="R8"/>
  <c r="P8"/>
  <c r="N8"/>
  <c r="S40"/>
  <c r="Q40"/>
  <c r="O40"/>
  <c r="R17"/>
  <c r="P17"/>
  <c r="N17"/>
  <c r="S27"/>
  <c r="Q27"/>
  <c r="O27"/>
  <c r="R47"/>
  <c r="P47"/>
  <c r="N47"/>
  <c r="S16"/>
  <c r="Q16"/>
  <c r="O16"/>
  <c r="R25"/>
  <c r="P25"/>
  <c r="N25"/>
  <c r="S50"/>
  <c r="Q50"/>
  <c r="O50"/>
  <c r="R24"/>
  <c r="P24"/>
  <c r="N24"/>
  <c r="S3"/>
  <c r="Q3"/>
  <c r="O3"/>
  <c r="R10"/>
  <c r="P10"/>
  <c r="N10"/>
  <c r="S21"/>
  <c r="Q21"/>
  <c r="O21"/>
  <c r="R49"/>
  <c r="P49"/>
  <c r="N49"/>
  <c r="S6"/>
  <c r="Q6"/>
  <c r="O6"/>
  <c r="R52"/>
  <c r="P52"/>
  <c r="N52"/>
  <c r="S28"/>
  <c r="Q28"/>
  <c r="O28"/>
  <c r="R7"/>
  <c r="P7"/>
  <c r="N7"/>
  <c r="S46"/>
  <c r="Q46"/>
  <c r="O46"/>
  <c r="R14"/>
  <c r="P14"/>
  <c r="N14"/>
  <c r="S34"/>
  <c r="Q34"/>
  <c r="O34"/>
  <c r="R13"/>
  <c r="P13"/>
  <c r="N13"/>
  <c r="S22"/>
  <c r="Q22"/>
  <c r="O22"/>
  <c r="R2"/>
  <c r="P2"/>
  <c r="N2"/>
  <c r="S18"/>
  <c r="Q18"/>
  <c r="O18"/>
  <c r="R39"/>
  <c r="P39"/>
  <c r="N39"/>
  <c r="S19"/>
  <c r="Q19"/>
  <c r="O19"/>
  <c r="R12"/>
  <c r="P12"/>
  <c r="N12"/>
  <c r="S31"/>
  <c r="Q31"/>
  <c r="O31"/>
  <c r="R51"/>
  <c r="P51"/>
  <c r="N51"/>
  <c r="U60" i="4"/>
  <c r="T33" i="6"/>
  <c r="U76" i="4"/>
  <c r="U75"/>
  <c r="U74"/>
  <c r="U73"/>
  <c r="U72"/>
  <c r="E19" i="6"/>
  <c r="I19"/>
  <c r="G19"/>
  <c r="F19"/>
  <c r="H19"/>
  <c r="K64" i="4"/>
  <c r="I64"/>
  <c r="G64"/>
  <c r="E64"/>
  <c r="N64"/>
  <c r="M64"/>
  <c r="B14" i="6"/>
  <c r="B20" s="1"/>
  <c r="C27"/>
  <c r="D58"/>
  <c r="B6"/>
  <c r="S58"/>
  <c r="M58"/>
  <c r="G58"/>
  <c r="D61"/>
  <c r="D59"/>
  <c r="P58"/>
  <c r="J58"/>
  <c r="B22"/>
  <c r="B24"/>
  <c r="E26"/>
  <c r="G26"/>
  <c r="I26"/>
  <c r="K26"/>
  <c r="M26"/>
  <c r="O26"/>
  <c r="Q26"/>
  <c r="B21"/>
  <c r="C28"/>
  <c r="E28"/>
  <c r="G28"/>
  <c r="I28"/>
  <c r="K28"/>
  <c r="M28"/>
  <c r="O28"/>
  <c r="Q28"/>
  <c r="B23"/>
  <c r="C30"/>
  <c r="E30"/>
  <c r="G30"/>
  <c r="I30"/>
  <c r="K30"/>
  <c r="M30"/>
  <c r="O30"/>
  <c r="Q30"/>
  <c r="D27"/>
  <c r="F27"/>
  <c r="H27"/>
  <c r="J27"/>
  <c r="L27"/>
  <c r="N27"/>
  <c r="P27"/>
  <c r="R27"/>
  <c r="D29"/>
  <c r="F29"/>
  <c r="H29"/>
  <c r="J29"/>
  <c r="L29"/>
  <c r="N29"/>
  <c r="P29"/>
  <c r="R29"/>
  <c r="AA22" l="1"/>
  <c r="AA6"/>
  <c r="AA24"/>
  <c r="N33"/>
  <c r="AA23"/>
  <c r="AA21"/>
  <c r="P34"/>
  <c r="R34"/>
  <c r="P35"/>
  <c r="R35"/>
  <c r="P36"/>
  <c r="R36"/>
  <c r="P37"/>
  <c r="R37"/>
  <c r="W9"/>
  <c r="P64" i="4"/>
  <c r="T64"/>
  <c r="H64"/>
  <c r="H83"/>
  <c r="L64"/>
  <c r="L83"/>
  <c r="P8" i="6"/>
  <c r="P63" i="4"/>
  <c r="T63"/>
  <c r="R64"/>
  <c r="F64"/>
  <c r="F83"/>
  <c r="J64"/>
  <c r="J83"/>
  <c r="V12" i="6"/>
  <c r="X31"/>
  <c r="N83" i="4"/>
  <c r="T26" i="6"/>
  <c r="V26"/>
  <c r="U26"/>
  <c r="B8"/>
  <c r="C63" i="4"/>
  <c r="C61"/>
  <c r="C64" s="1"/>
  <c r="C26" i="6"/>
  <c r="U61" i="4"/>
  <c r="S61"/>
  <c r="Z51" i="5"/>
  <c r="AB51"/>
  <c r="Z12"/>
  <c r="AB12"/>
  <c r="Z39"/>
  <c r="AB39"/>
  <c r="AB2"/>
  <c r="Z2"/>
  <c r="Z13"/>
  <c r="AB13"/>
  <c r="Z14"/>
  <c r="AB14"/>
  <c r="Z7"/>
  <c r="AB7"/>
  <c r="Z52"/>
  <c r="AB52"/>
  <c r="Z49"/>
  <c r="AB49"/>
  <c r="Z10"/>
  <c r="AB10"/>
  <c r="Z24"/>
  <c r="AB24"/>
  <c r="Z25"/>
  <c r="AB25"/>
  <c r="Z47"/>
  <c r="AB47"/>
  <c r="Z17"/>
  <c r="AB17"/>
  <c r="Z8"/>
  <c r="AB8"/>
  <c r="Z44"/>
  <c r="AB44"/>
  <c r="Z42"/>
  <c r="AB42"/>
  <c r="Z5"/>
  <c r="AB5"/>
  <c r="Z45"/>
  <c r="AB45"/>
  <c r="Z36"/>
  <c r="AB36"/>
  <c r="Z20"/>
  <c r="AB20"/>
  <c r="Z37"/>
  <c r="AB37"/>
  <c r="Z15"/>
  <c r="AB15"/>
  <c r="Z43"/>
  <c r="AB43"/>
  <c r="Z48"/>
  <c r="AB48"/>
  <c r="Z23"/>
  <c r="AB23"/>
  <c r="Z31"/>
  <c r="AB31"/>
  <c r="Z19"/>
  <c r="AB19"/>
  <c r="Z18"/>
  <c r="AB18"/>
  <c r="Z22"/>
  <c r="AB22"/>
  <c r="Z34"/>
  <c r="AB34"/>
  <c r="Z46"/>
  <c r="AB46"/>
  <c r="Z28"/>
  <c r="AB28"/>
  <c r="Z6"/>
  <c r="AB6"/>
  <c r="Z21"/>
  <c r="AB21"/>
  <c r="Z3"/>
  <c r="AB3"/>
  <c r="Z50"/>
  <c r="AB50"/>
  <c r="Z16"/>
  <c r="AB16"/>
  <c r="Z27"/>
  <c r="AB27"/>
  <c r="Z40"/>
  <c r="AB40"/>
  <c r="Z33"/>
  <c r="AB33"/>
  <c r="Z35"/>
  <c r="AB35"/>
  <c r="Z38"/>
  <c r="AB38"/>
  <c r="Z4"/>
  <c r="AB4"/>
  <c r="Z9"/>
  <c r="AB9"/>
  <c r="Z32"/>
  <c r="AB32"/>
  <c r="Z26"/>
  <c r="AB26"/>
  <c r="Z29"/>
  <c r="AB29"/>
  <c r="Z30"/>
  <c r="AB30"/>
  <c r="Z11"/>
  <c r="AB11"/>
  <c r="Z41"/>
  <c r="AB41"/>
  <c r="O61" i="4"/>
  <c r="U63"/>
  <c r="Q61"/>
  <c r="AA14" i="6"/>
  <c r="AA20" s="1"/>
  <c r="Z14"/>
  <c r="AB14"/>
  <c r="D19"/>
  <c r="K19" s="1"/>
  <c r="D83" i="4"/>
  <c r="W12" i="6" l="1"/>
  <c r="AB33"/>
  <c r="Z33"/>
  <c r="Y31"/>
  <c r="Q64" i="4"/>
  <c r="Q83"/>
  <c r="O64"/>
  <c r="O83"/>
  <c r="U64"/>
  <c r="U83"/>
  <c r="V83"/>
  <c r="S64"/>
  <c r="S83"/>
  <c r="R83"/>
  <c r="T83"/>
  <c r="P83"/>
  <c r="AB26" i="6"/>
  <c r="Z26"/>
  <c r="AA8"/>
  <c r="AA11" s="1"/>
  <c r="B11"/>
  <c r="B32" i="2"/>
  <c r="AA32" l="1"/>
  <c r="B28"/>
  <c r="B47"/>
  <c r="B36"/>
  <c r="B12"/>
  <c r="B16"/>
  <c r="B22"/>
  <c r="B40"/>
  <c r="B42"/>
  <c r="B3"/>
  <c r="B30"/>
  <c r="B38"/>
  <c r="B9"/>
  <c r="B20"/>
  <c r="B35"/>
  <c r="B33"/>
  <c r="B21"/>
  <c r="B8"/>
  <c r="B46"/>
  <c r="B49"/>
  <c r="B5"/>
  <c r="B13"/>
  <c r="B14"/>
  <c r="B2"/>
  <c r="B44"/>
  <c r="B17"/>
  <c r="B50"/>
  <c r="B52"/>
  <c r="B15"/>
  <c r="B37"/>
  <c r="B29"/>
  <c r="B25"/>
  <c r="B39"/>
  <c r="B7"/>
  <c r="B4"/>
  <c r="B41"/>
  <c r="B27"/>
  <c r="B51"/>
  <c r="B34"/>
  <c r="B31"/>
  <c r="B18"/>
  <c r="B48"/>
  <c r="B6"/>
  <c r="B23"/>
  <c r="B11"/>
  <c r="B26"/>
  <c r="B45"/>
  <c r="B43"/>
  <c r="B19"/>
  <c r="B24"/>
  <c r="B10"/>
  <c r="AA43" l="1"/>
  <c r="AA23"/>
  <c r="AA31"/>
  <c r="AA41"/>
  <c r="AA7"/>
  <c r="AA37"/>
  <c r="AA17"/>
  <c r="AA13"/>
  <c r="AA49"/>
  <c r="AA33"/>
  <c r="AA38"/>
  <c r="AA10"/>
  <c r="AA19"/>
  <c r="AA45"/>
  <c r="AA11"/>
  <c r="AA6"/>
  <c r="AA18"/>
  <c r="AA34"/>
  <c r="AA27"/>
  <c r="AA4"/>
  <c r="AA39"/>
  <c r="AA29"/>
  <c r="AA15"/>
  <c r="AA50"/>
  <c r="AA44"/>
  <c r="AA14"/>
  <c r="AA5"/>
  <c r="AA46"/>
  <c r="AA21"/>
  <c r="AA35"/>
  <c r="AA9"/>
  <c r="AA30"/>
  <c r="AA42"/>
  <c r="AA22"/>
  <c r="AA12"/>
  <c r="AA47"/>
  <c r="AA24"/>
  <c r="AA26"/>
  <c r="AA48"/>
  <c r="AA51"/>
  <c r="AA25"/>
  <c r="AA52"/>
  <c r="AA2"/>
  <c r="AA8"/>
  <c r="AA20"/>
  <c r="AA3"/>
  <c r="AA40"/>
  <c r="AA16"/>
  <c r="AA36"/>
  <c r="AA28"/>
  <c r="E67" i="1"/>
  <c r="F67"/>
  <c r="G67"/>
  <c r="H67"/>
  <c r="I67"/>
  <c r="J67"/>
  <c r="K67"/>
  <c r="L67"/>
  <c r="M67"/>
  <c r="N67"/>
  <c r="O67"/>
  <c r="P67"/>
  <c r="Q67"/>
  <c r="R67"/>
  <c r="S67"/>
  <c r="T67"/>
  <c r="U67"/>
  <c r="E68"/>
  <c r="F68"/>
  <c r="G68"/>
  <c r="H68"/>
  <c r="I68"/>
  <c r="J68"/>
  <c r="K68"/>
  <c r="L68"/>
  <c r="M68"/>
  <c r="N68"/>
  <c r="O68"/>
  <c r="P68"/>
  <c r="Q68"/>
  <c r="R68"/>
  <c r="S68"/>
  <c r="T68"/>
  <c r="U68"/>
  <c r="E69"/>
  <c r="F69"/>
  <c r="G69"/>
  <c r="H69"/>
  <c r="I69"/>
  <c r="J69"/>
  <c r="K69"/>
  <c r="L69"/>
  <c r="M69"/>
  <c r="N69"/>
  <c r="O69"/>
  <c r="P69"/>
  <c r="Q69"/>
  <c r="R69"/>
  <c r="S69"/>
  <c r="T69"/>
  <c r="U69"/>
  <c r="E70"/>
  <c r="F70"/>
  <c r="G70"/>
  <c r="H70"/>
  <c r="I70"/>
  <c r="J70"/>
  <c r="K70"/>
  <c r="L70"/>
  <c r="M70"/>
  <c r="N70"/>
  <c r="O70"/>
  <c r="P70"/>
  <c r="Q70"/>
  <c r="R70"/>
  <c r="S70"/>
  <c r="T70"/>
  <c r="U70"/>
  <c r="D67"/>
  <c r="D68"/>
  <c r="D69"/>
  <c r="D70"/>
  <c r="C70"/>
  <c r="C76" s="1"/>
  <c r="C69"/>
  <c r="C75" s="1"/>
  <c r="C68"/>
  <c r="C74" s="1"/>
  <c r="C73"/>
  <c r="C72"/>
  <c r="C63"/>
  <c r="C58"/>
  <c r="D55"/>
  <c r="E55"/>
  <c r="F55"/>
  <c r="G55"/>
  <c r="H55"/>
  <c r="I55"/>
  <c r="J55"/>
  <c r="K55"/>
  <c r="L55"/>
  <c r="M55"/>
  <c r="N55"/>
  <c r="O55"/>
  <c r="P55"/>
  <c r="Q55"/>
  <c r="R55"/>
  <c r="S55"/>
  <c r="V28" i="6" l="1"/>
  <c r="T35"/>
  <c r="V29"/>
  <c r="T36"/>
  <c r="V30"/>
  <c r="T37"/>
  <c r="T30"/>
  <c r="U30"/>
  <c r="T28"/>
  <c r="U28"/>
  <c r="T29"/>
  <c r="U29"/>
  <c r="R61" i="1"/>
  <c r="Q9" i="6" s="1"/>
  <c r="Q4"/>
  <c r="N61" i="1"/>
  <c r="M9" i="6" s="1"/>
  <c r="Y38" s="1"/>
  <c r="AA38" s="1"/>
  <c r="M4"/>
  <c r="J61" i="1"/>
  <c r="I9" i="6" s="1"/>
  <c r="I4"/>
  <c r="S61" i="1"/>
  <c r="R9" i="6" s="1"/>
  <c r="R4"/>
  <c r="Q74" i="1"/>
  <c r="Q61"/>
  <c r="P9" i="6" s="1"/>
  <c r="P38" s="1"/>
  <c r="P4"/>
  <c r="O72" i="1"/>
  <c r="O61"/>
  <c r="N9" i="6" s="1"/>
  <c r="N4"/>
  <c r="M74" i="1"/>
  <c r="L4" i="6"/>
  <c r="M61" i="1"/>
  <c r="L9" i="6" s="1"/>
  <c r="X38" s="1"/>
  <c r="K72" i="1"/>
  <c r="J4" i="6"/>
  <c r="K61" i="1"/>
  <c r="J9" i="6" s="1"/>
  <c r="V38" s="1"/>
  <c r="I74" i="1"/>
  <c r="H4" i="6"/>
  <c r="I61" i="1"/>
  <c r="H9" i="6" s="1"/>
  <c r="G72" i="1"/>
  <c r="F4" i="6"/>
  <c r="G61" i="1"/>
  <c r="F9" i="6" s="1"/>
  <c r="E74" i="1"/>
  <c r="D4" i="6"/>
  <c r="E61" i="1"/>
  <c r="D9" i="6" s="1"/>
  <c r="T61" i="1"/>
  <c r="S9" i="6" s="1"/>
  <c r="S4"/>
  <c r="P61" i="1"/>
  <c r="O9" i="6" s="1"/>
  <c r="O4"/>
  <c r="L61" i="1"/>
  <c r="K9" i="6" s="1"/>
  <c r="W38" s="1"/>
  <c r="K4"/>
  <c r="H61" i="1"/>
  <c r="G9" i="6" s="1"/>
  <c r="G4"/>
  <c r="F61" i="1"/>
  <c r="E9" i="6" s="1"/>
  <c r="E4"/>
  <c r="D61" i="1"/>
  <c r="C9" i="6" s="1"/>
  <c r="C4"/>
  <c r="AB16"/>
  <c r="Z16"/>
  <c r="U74" i="1"/>
  <c r="T4" i="6"/>
  <c r="T22" s="1"/>
  <c r="AB17"/>
  <c r="Z17"/>
  <c r="U60" i="1"/>
  <c r="Z18" i="6"/>
  <c r="AB18"/>
  <c r="U63" i="1"/>
  <c r="S63"/>
  <c r="Q63"/>
  <c r="O63"/>
  <c r="M63"/>
  <c r="K63"/>
  <c r="I63"/>
  <c r="G63"/>
  <c r="E63"/>
  <c r="C61"/>
  <c r="B9" i="6" s="1"/>
  <c r="AA9" s="1"/>
  <c r="AA12" s="1"/>
  <c r="T63" i="1"/>
  <c r="R63"/>
  <c r="P63"/>
  <c r="N63"/>
  <c r="L63"/>
  <c r="J63"/>
  <c r="H63"/>
  <c r="F63"/>
  <c r="D63"/>
  <c r="D82"/>
  <c r="D74"/>
  <c r="D72"/>
  <c r="R28" i="2"/>
  <c r="R50"/>
  <c r="R32"/>
  <c r="R17"/>
  <c r="R10"/>
  <c r="R44"/>
  <c r="R24"/>
  <c r="R2"/>
  <c r="R19"/>
  <c r="R14"/>
  <c r="R43"/>
  <c r="R13"/>
  <c r="R45"/>
  <c r="R5"/>
  <c r="R26"/>
  <c r="R49"/>
  <c r="R11"/>
  <c r="R46"/>
  <c r="R23"/>
  <c r="R8"/>
  <c r="R6"/>
  <c r="R21"/>
  <c r="R48"/>
  <c r="R33"/>
  <c r="R18"/>
  <c r="R35"/>
  <c r="R31"/>
  <c r="R20"/>
  <c r="R34"/>
  <c r="R9"/>
  <c r="R51"/>
  <c r="R38"/>
  <c r="R27"/>
  <c r="R30"/>
  <c r="R41"/>
  <c r="R3"/>
  <c r="R4"/>
  <c r="R42"/>
  <c r="R7"/>
  <c r="R40"/>
  <c r="R39"/>
  <c r="R22"/>
  <c r="R25"/>
  <c r="R16"/>
  <c r="R29"/>
  <c r="R12"/>
  <c r="R37"/>
  <c r="R36"/>
  <c r="R15"/>
  <c r="R47"/>
  <c r="R52"/>
  <c r="S44"/>
  <c r="S24"/>
  <c r="S2"/>
  <c r="S19"/>
  <c r="S14"/>
  <c r="S43"/>
  <c r="S13"/>
  <c r="S45"/>
  <c r="S5"/>
  <c r="S26"/>
  <c r="S49"/>
  <c r="S11"/>
  <c r="S46"/>
  <c r="S23"/>
  <c r="S8"/>
  <c r="S6"/>
  <c r="S21"/>
  <c r="S48"/>
  <c r="S33"/>
  <c r="S18"/>
  <c r="S35"/>
  <c r="S31"/>
  <c r="S20"/>
  <c r="S28"/>
  <c r="S50"/>
  <c r="S32"/>
  <c r="S17"/>
  <c r="S10"/>
  <c r="S34"/>
  <c r="S9"/>
  <c r="S51"/>
  <c r="S38"/>
  <c r="S27"/>
  <c r="S30"/>
  <c r="S41"/>
  <c r="S3"/>
  <c r="S4"/>
  <c r="S42"/>
  <c r="S7"/>
  <c r="S40"/>
  <c r="S39"/>
  <c r="S22"/>
  <c r="S25"/>
  <c r="S16"/>
  <c r="S29"/>
  <c r="S12"/>
  <c r="S37"/>
  <c r="S36"/>
  <c r="S15"/>
  <c r="S47"/>
  <c r="S52"/>
  <c r="Q44"/>
  <c r="Q24"/>
  <c r="Q2"/>
  <c r="Q19"/>
  <c r="Q14"/>
  <c r="Q43"/>
  <c r="Q13"/>
  <c r="Q45"/>
  <c r="Q5"/>
  <c r="Q26"/>
  <c r="Q49"/>
  <c r="Q11"/>
  <c r="Q46"/>
  <c r="Q23"/>
  <c r="Q8"/>
  <c r="Q6"/>
  <c r="Q21"/>
  <c r="Q48"/>
  <c r="Q33"/>
  <c r="Q18"/>
  <c r="Q35"/>
  <c r="Q31"/>
  <c r="Q20"/>
  <c r="Q28"/>
  <c r="Q50"/>
  <c r="Q32"/>
  <c r="Q17"/>
  <c r="Q10"/>
  <c r="Q34"/>
  <c r="Q9"/>
  <c r="Q51"/>
  <c r="Q38"/>
  <c r="Q27"/>
  <c r="Q30"/>
  <c r="Q41"/>
  <c r="Q3"/>
  <c r="Q4"/>
  <c r="Q42"/>
  <c r="Q7"/>
  <c r="Q40"/>
  <c r="Q39"/>
  <c r="Q22"/>
  <c r="Q25"/>
  <c r="Q16"/>
  <c r="Q29"/>
  <c r="Q12"/>
  <c r="Q37"/>
  <c r="Q36"/>
  <c r="Q15"/>
  <c r="Q47"/>
  <c r="Q52"/>
  <c r="O44"/>
  <c r="O24"/>
  <c r="O2"/>
  <c r="O19"/>
  <c r="O14"/>
  <c r="O43"/>
  <c r="O13"/>
  <c r="O45"/>
  <c r="O5"/>
  <c r="O26"/>
  <c r="O49"/>
  <c r="O11"/>
  <c r="O46"/>
  <c r="O23"/>
  <c r="O8"/>
  <c r="O6"/>
  <c r="O21"/>
  <c r="O48"/>
  <c r="O33"/>
  <c r="O18"/>
  <c r="O35"/>
  <c r="O31"/>
  <c r="O20"/>
  <c r="O28"/>
  <c r="O50"/>
  <c r="O32"/>
  <c r="O17"/>
  <c r="O10"/>
  <c r="O34"/>
  <c r="O9"/>
  <c r="O51"/>
  <c r="O38"/>
  <c r="O27"/>
  <c r="O30"/>
  <c r="O41"/>
  <c r="O3"/>
  <c r="O4"/>
  <c r="O42"/>
  <c r="O7"/>
  <c r="O40"/>
  <c r="O39"/>
  <c r="O22"/>
  <c r="O25"/>
  <c r="O16"/>
  <c r="O29"/>
  <c r="O12"/>
  <c r="O37"/>
  <c r="O36"/>
  <c r="O15"/>
  <c r="O47"/>
  <c r="O52"/>
  <c r="M44"/>
  <c r="M24"/>
  <c r="M2"/>
  <c r="M19"/>
  <c r="M14"/>
  <c r="M43"/>
  <c r="M13"/>
  <c r="M45"/>
  <c r="M5"/>
  <c r="M26"/>
  <c r="M49"/>
  <c r="M11"/>
  <c r="M46"/>
  <c r="M23"/>
  <c r="M8"/>
  <c r="M6"/>
  <c r="M21"/>
  <c r="M48"/>
  <c r="M33"/>
  <c r="M18"/>
  <c r="M35"/>
  <c r="M31"/>
  <c r="M20"/>
  <c r="M28"/>
  <c r="M50"/>
  <c r="M32"/>
  <c r="M17"/>
  <c r="M10"/>
  <c r="M34"/>
  <c r="M9"/>
  <c r="M51"/>
  <c r="M38"/>
  <c r="M27"/>
  <c r="M30"/>
  <c r="M41"/>
  <c r="M3"/>
  <c r="M4"/>
  <c r="M42"/>
  <c r="M7"/>
  <c r="M40"/>
  <c r="M39"/>
  <c r="M22"/>
  <c r="M25"/>
  <c r="M16"/>
  <c r="M29"/>
  <c r="M12"/>
  <c r="M37"/>
  <c r="M36"/>
  <c r="M15"/>
  <c r="M47"/>
  <c r="M52"/>
  <c r="K44"/>
  <c r="K24"/>
  <c r="K2"/>
  <c r="K19"/>
  <c r="K14"/>
  <c r="K43"/>
  <c r="K13"/>
  <c r="K45"/>
  <c r="K5"/>
  <c r="K26"/>
  <c r="K49"/>
  <c r="K11"/>
  <c r="K46"/>
  <c r="K23"/>
  <c r="K8"/>
  <c r="K6"/>
  <c r="K21"/>
  <c r="K48"/>
  <c r="K33"/>
  <c r="K18"/>
  <c r="K35"/>
  <c r="K31"/>
  <c r="K20"/>
  <c r="K34"/>
  <c r="K28"/>
  <c r="K50"/>
  <c r="K32"/>
  <c r="K17"/>
  <c r="K10"/>
  <c r="K9"/>
  <c r="K51"/>
  <c r="K38"/>
  <c r="K27"/>
  <c r="K30"/>
  <c r="K41"/>
  <c r="K3"/>
  <c r="K4"/>
  <c r="K42"/>
  <c r="K7"/>
  <c r="K40"/>
  <c r="K39"/>
  <c r="K22"/>
  <c r="K25"/>
  <c r="K16"/>
  <c r="K29"/>
  <c r="K12"/>
  <c r="K37"/>
  <c r="K36"/>
  <c r="K15"/>
  <c r="K47"/>
  <c r="K52"/>
  <c r="I44"/>
  <c r="I24"/>
  <c r="I2"/>
  <c r="I19"/>
  <c r="I14"/>
  <c r="I43"/>
  <c r="I13"/>
  <c r="I45"/>
  <c r="I5"/>
  <c r="I26"/>
  <c r="I49"/>
  <c r="I11"/>
  <c r="I46"/>
  <c r="I23"/>
  <c r="I8"/>
  <c r="I6"/>
  <c r="I21"/>
  <c r="I48"/>
  <c r="I33"/>
  <c r="I18"/>
  <c r="I35"/>
  <c r="I31"/>
  <c r="I20"/>
  <c r="I34"/>
  <c r="I28"/>
  <c r="I50"/>
  <c r="I32"/>
  <c r="I17"/>
  <c r="I10"/>
  <c r="I9"/>
  <c r="I51"/>
  <c r="I38"/>
  <c r="I27"/>
  <c r="I30"/>
  <c r="I41"/>
  <c r="I3"/>
  <c r="I4"/>
  <c r="I42"/>
  <c r="I7"/>
  <c r="I40"/>
  <c r="I39"/>
  <c r="I22"/>
  <c r="I25"/>
  <c r="I16"/>
  <c r="I29"/>
  <c r="I12"/>
  <c r="I37"/>
  <c r="I36"/>
  <c r="I15"/>
  <c r="I47"/>
  <c r="I52"/>
  <c r="G44"/>
  <c r="G24"/>
  <c r="G2"/>
  <c r="G19"/>
  <c r="G14"/>
  <c r="G43"/>
  <c r="G13"/>
  <c r="G45"/>
  <c r="G5"/>
  <c r="G26"/>
  <c r="G49"/>
  <c r="G11"/>
  <c r="G46"/>
  <c r="G23"/>
  <c r="G8"/>
  <c r="G6"/>
  <c r="G21"/>
  <c r="G48"/>
  <c r="G33"/>
  <c r="G18"/>
  <c r="G35"/>
  <c r="G31"/>
  <c r="G20"/>
  <c r="G34"/>
  <c r="G28"/>
  <c r="G50"/>
  <c r="G32"/>
  <c r="G17"/>
  <c r="G10"/>
  <c r="G9"/>
  <c r="G51"/>
  <c r="G38"/>
  <c r="G27"/>
  <c r="G30"/>
  <c r="G41"/>
  <c r="G3"/>
  <c r="G4"/>
  <c r="G42"/>
  <c r="G7"/>
  <c r="G40"/>
  <c r="G39"/>
  <c r="G22"/>
  <c r="G25"/>
  <c r="G16"/>
  <c r="G29"/>
  <c r="G12"/>
  <c r="G37"/>
  <c r="G36"/>
  <c r="G15"/>
  <c r="G47"/>
  <c r="G52"/>
  <c r="E44"/>
  <c r="E24"/>
  <c r="E2"/>
  <c r="E19"/>
  <c r="E14"/>
  <c r="E43"/>
  <c r="E13"/>
  <c r="E45"/>
  <c r="E5"/>
  <c r="E26"/>
  <c r="E49"/>
  <c r="E11"/>
  <c r="E46"/>
  <c r="E23"/>
  <c r="E8"/>
  <c r="E6"/>
  <c r="E21"/>
  <c r="E48"/>
  <c r="E33"/>
  <c r="E18"/>
  <c r="E35"/>
  <c r="E31"/>
  <c r="E20"/>
  <c r="E34"/>
  <c r="E28"/>
  <c r="E50"/>
  <c r="E32"/>
  <c r="E17"/>
  <c r="E10"/>
  <c r="E9"/>
  <c r="E51"/>
  <c r="E38"/>
  <c r="E27"/>
  <c r="E30"/>
  <c r="E41"/>
  <c r="E3"/>
  <c r="E4"/>
  <c r="E42"/>
  <c r="E7"/>
  <c r="E40"/>
  <c r="E39"/>
  <c r="E22"/>
  <c r="E25"/>
  <c r="E16"/>
  <c r="E29"/>
  <c r="E12"/>
  <c r="E37"/>
  <c r="E36"/>
  <c r="E15"/>
  <c r="E47"/>
  <c r="E52"/>
  <c r="C44"/>
  <c r="C24"/>
  <c r="C2"/>
  <c r="C19"/>
  <c r="C14"/>
  <c r="C43"/>
  <c r="C13"/>
  <c r="C45"/>
  <c r="C5"/>
  <c r="C26"/>
  <c r="C49"/>
  <c r="C11"/>
  <c r="C46"/>
  <c r="C23"/>
  <c r="C8"/>
  <c r="C6"/>
  <c r="C21"/>
  <c r="C48"/>
  <c r="C33"/>
  <c r="C18"/>
  <c r="C35"/>
  <c r="C31"/>
  <c r="C20"/>
  <c r="C34"/>
  <c r="C28"/>
  <c r="C50"/>
  <c r="C32"/>
  <c r="C17"/>
  <c r="C10"/>
  <c r="C9"/>
  <c r="C51"/>
  <c r="C38"/>
  <c r="C27"/>
  <c r="C30"/>
  <c r="C41"/>
  <c r="C3"/>
  <c r="C4"/>
  <c r="C42"/>
  <c r="C7"/>
  <c r="C40"/>
  <c r="C39"/>
  <c r="C22"/>
  <c r="C25"/>
  <c r="C16"/>
  <c r="C29"/>
  <c r="C12"/>
  <c r="C37"/>
  <c r="C36"/>
  <c r="C15"/>
  <c r="C47"/>
  <c r="C52"/>
  <c r="Q82" i="1"/>
  <c r="O82"/>
  <c r="P81"/>
  <c r="Q80"/>
  <c r="O80"/>
  <c r="P79"/>
  <c r="Q78"/>
  <c r="O78"/>
  <c r="U58"/>
  <c r="S58"/>
  <c r="Q58"/>
  <c r="O58"/>
  <c r="M58"/>
  <c r="K58"/>
  <c r="I58"/>
  <c r="G58"/>
  <c r="E58"/>
  <c r="D81"/>
  <c r="D79"/>
  <c r="D76"/>
  <c r="S76"/>
  <c r="O76"/>
  <c r="K76"/>
  <c r="G76"/>
  <c r="T75"/>
  <c r="P75"/>
  <c r="L75"/>
  <c r="H75"/>
  <c r="R73"/>
  <c r="N73"/>
  <c r="J73"/>
  <c r="F73"/>
  <c r="S72"/>
  <c r="M82"/>
  <c r="K82"/>
  <c r="I82"/>
  <c r="G82"/>
  <c r="E82"/>
  <c r="N81"/>
  <c r="L81"/>
  <c r="J81"/>
  <c r="H81"/>
  <c r="F81"/>
  <c r="M80"/>
  <c r="K80"/>
  <c r="I80"/>
  <c r="G80"/>
  <c r="E80"/>
  <c r="N79"/>
  <c r="L79"/>
  <c r="J79"/>
  <c r="H79"/>
  <c r="F79"/>
  <c r="M78"/>
  <c r="K78"/>
  <c r="I78"/>
  <c r="G78"/>
  <c r="E78"/>
  <c r="T28" i="2"/>
  <c r="T50"/>
  <c r="T32"/>
  <c r="T17"/>
  <c r="T10"/>
  <c r="T44"/>
  <c r="T24"/>
  <c r="T2"/>
  <c r="T19"/>
  <c r="T14"/>
  <c r="T43"/>
  <c r="T13"/>
  <c r="T45"/>
  <c r="T5"/>
  <c r="T26"/>
  <c r="T49"/>
  <c r="T11"/>
  <c r="T46"/>
  <c r="T23"/>
  <c r="T8"/>
  <c r="T6"/>
  <c r="T21"/>
  <c r="T48"/>
  <c r="T33"/>
  <c r="T18"/>
  <c r="T35"/>
  <c r="T31"/>
  <c r="T34"/>
  <c r="T9"/>
  <c r="T51"/>
  <c r="T38"/>
  <c r="T27"/>
  <c r="T30"/>
  <c r="T41"/>
  <c r="T3"/>
  <c r="T4"/>
  <c r="T42"/>
  <c r="T7"/>
  <c r="T40"/>
  <c r="T39"/>
  <c r="T22"/>
  <c r="T25"/>
  <c r="T16"/>
  <c r="T29"/>
  <c r="T12"/>
  <c r="T37"/>
  <c r="T36"/>
  <c r="T15"/>
  <c r="T47"/>
  <c r="T52"/>
  <c r="T20"/>
  <c r="P28"/>
  <c r="P50"/>
  <c r="P32"/>
  <c r="P17"/>
  <c r="P10"/>
  <c r="P44"/>
  <c r="P24"/>
  <c r="P2"/>
  <c r="P19"/>
  <c r="P14"/>
  <c r="P43"/>
  <c r="P13"/>
  <c r="P45"/>
  <c r="P5"/>
  <c r="P26"/>
  <c r="P49"/>
  <c r="P11"/>
  <c r="P46"/>
  <c r="P23"/>
  <c r="P8"/>
  <c r="P6"/>
  <c r="P21"/>
  <c r="P48"/>
  <c r="P33"/>
  <c r="P18"/>
  <c r="P35"/>
  <c r="P31"/>
  <c r="P34"/>
  <c r="P9"/>
  <c r="P51"/>
  <c r="P38"/>
  <c r="P27"/>
  <c r="P30"/>
  <c r="P41"/>
  <c r="P3"/>
  <c r="P4"/>
  <c r="P42"/>
  <c r="P7"/>
  <c r="P40"/>
  <c r="P39"/>
  <c r="P22"/>
  <c r="P25"/>
  <c r="P16"/>
  <c r="P29"/>
  <c r="P12"/>
  <c r="P37"/>
  <c r="P36"/>
  <c r="P15"/>
  <c r="P47"/>
  <c r="P52"/>
  <c r="P20"/>
  <c r="N28"/>
  <c r="N50"/>
  <c r="N32"/>
  <c r="N17"/>
  <c r="N10"/>
  <c r="N44"/>
  <c r="N24"/>
  <c r="N2"/>
  <c r="N19"/>
  <c r="N14"/>
  <c r="N43"/>
  <c r="N13"/>
  <c r="N45"/>
  <c r="N5"/>
  <c r="N26"/>
  <c r="N49"/>
  <c r="N11"/>
  <c r="N46"/>
  <c r="N23"/>
  <c r="N8"/>
  <c r="N6"/>
  <c r="N21"/>
  <c r="N48"/>
  <c r="N33"/>
  <c r="N18"/>
  <c r="N35"/>
  <c r="N31"/>
  <c r="N20"/>
  <c r="N34"/>
  <c r="N9"/>
  <c r="N51"/>
  <c r="N38"/>
  <c r="N27"/>
  <c r="N30"/>
  <c r="N41"/>
  <c r="N3"/>
  <c r="N4"/>
  <c r="N42"/>
  <c r="N7"/>
  <c r="N40"/>
  <c r="N39"/>
  <c r="N22"/>
  <c r="N25"/>
  <c r="N16"/>
  <c r="N29"/>
  <c r="N12"/>
  <c r="N37"/>
  <c r="N36"/>
  <c r="N15"/>
  <c r="N47"/>
  <c r="N52"/>
  <c r="L28"/>
  <c r="L50"/>
  <c r="L32"/>
  <c r="L17"/>
  <c r="L10"/>
  <c r="L44"/>
  <c r="L24"/>
  <c r="L2"/>
  <c r="L19"/>
  <c r="L14"/>
  <c r="L43"/>
  <c r="L13"/>
  <c r="L45"/>
  <c r="L5"/>
  <c r="L26"/>
  <c r="L49"/>
  <c r="L11"/>
  <c r="L46"/>
  <c r="L23"/>
  <c r="L8"/>
  <c r="L6"/>
  <c r="L21"/>
  <c r="L48"/>
  <c r="L33"/>
  <c r="L18"/>
  <c r="L35"/>
  <c r="L31"/>
  <c r="L34"/>
  <c r="L9"/>
  <c r="L51"/>
  <c r="L38"/>
  <c r="L27"/>
  <c r="L30"/>
  <c r="L41"/>
  <c r="L3"/>
  <c r="L4"/>
  <c r="L42"/>
  <c r="L7"/>
  <c r="L40"/>
  <c r="L39"/>
  <c r="L22"/>
  <c r="L25"/>
  <c r="L16"/>
  <c r="L29"/>
  <c r="L12"/>
  <c r="L37"/>
  <c r="L36"/>
  <c r="L15"/>
  <c r="L47"/>
  <c r="L52"/>
  <c r="L20"/>
  <c r="J28"/>
  <c r="J50"/>
  <c r="J32"/>
  <c r="J17"/>
  <c r="J10"/>
  <c r="J44"/>
  <c r="J24"/>
  <c r="J2"/>
  <c r="J19"/>
  <c r="J14"/>
  <c r="J43"/>
  <c r="J13"/>
  <c r="J45"/>
  <c r="J5"/>
  <c r="J26"/>
  <c r="J49"/>
  <c r="J11"/>
  <c r="J46"/>
  <c r="J23"/>
  <c r="J8"/>
  <c r="J6"/>
  <c r="J21"/>
  <c r="J48"/>
  <c r="J33"/>
  <c r="J18"/>
  <c r="J35"/>
  <c r="J31"/>
  <c r="J20"/>
  <c r="J9"/>
  <c r="J51"/>
  <c r="J38"/>
  <c r="J27"/>
  <c r="J30"/>
  <c r="J41"/>
  <c r="J3"/>
  <c r="J4"/>
  <c r="J42"/>
  <c r="J7"/>
  <c r="J40"/>
  <c r="J39"/>
  <c r="J22"/>
  <c r="J25"/>
  <c r="J16"/>
  <c r="J29"/>
  <c r="J12"/>
  <c r="J37"/>
  <c r="J36"/>
  <c r="J15"/>
  <c r="J47"/>
  <c r="J52"/>
  <c r="J34"/>
  <c r="H28"/>
  <c r="H50"/>
  <c r="H32"/>
  <c r="H17"/>
  <c r="H10"/>
  <c r="H44"/>
  <c r="H24"/>
  <c r="H2"/>
  <c r="H19"/>
  <c r="H14"/>
  <c r="H43"/>
  <c r="H13"/>
  <c r="H45"/>
  <c r="H5"/>
  <c r="H26"/>
  <c r="H49"/>
  <c r="H11"/>
  <c r="H46"/>
  <c r="H23"/>
  <c r="H8"/>
  <c r="H6"/>
  <c r="H21"/>
  <c r="H48"/>
  <c r="H33"/>
  <c r="H18"/>
  <c r="H35"/>
  <c r="H31"/>
  <c r="H34"/>
  <c r="H9"/>
  <c r="H51"/>
  <c r="H38"/>
  <c r="H27"/>
  <c r="H30"/>
  <c r="H41"/>
  <c r="H3"/>
  <c r="H4"/>
  <c r="H42"/>
  <c r="H7"/>
  <c r="H40"/>
  <c r="H39"/>
  <c r="H22"/>
  <c r="H25"/>
  <c r="H16"/>
  <c r="H29"/>
  <c r="H12"/>
  <c r="H37"/>
  <c r="H36"/>
  <c r="H15"/>
  <c r="H47"/>
  <c r="H52"/>
  <c r="H20"/>
  <c r="F28"/>
  <c r="F50"/>
  <c r="F32"/>
  <c r="F17"/>
  <c r="F10"/>
  <c r="F44"/>
  <c r="F24"/>
  <c r="F2"/>
  <c r="F19"/>
  <c r="F14"/>
  <c r="F43"/>
  <c r="F13"/>
  <c r="F45"/>
  <c r="F5"/>
  <c r="F26"/>
  <c r="F49"/>
  <c r="F11"/>
  <c r="F46"/>
  <c r="F23"/>
  <c r="F8"/>
  <c r="F6"/>
  <c r="F21"/>
  <c r="F48"/>
  <c r="F33"/>
  <c r="F18"/>
  <c r="F35"/>
  <c r="F31"/>
  <c r="F20"/>
  <c r="F9"/>
  <c r="F51"/>
  <c r="F38"/>
  <c r="F27"/>
  <c r="F30"/>
  <c r="F41"/>
  <c r="F3"/>
  <c r="F4"/>
  <c r="F42"/>
  <c r="F7"/>
  <c r="F40"/>
  <c r="F39"/>
  <c r="F22"/>
  <c r="F25"/>
  <c r="F16"/>
  <c r="F29"/>
  <c r="F12"/>
  <c r="F37"/>
  <c r="F36"/>
  <c r="F15"/>
  <c r="F47"/>
  <c r="F52"/>
  <c r="F34"/>
  <c r="D28"/>
  <c r="D50"/>
  <c r="D32"/>
  <c r="D17"/>
  <c r="D10"/>
  <c r="D44"/>
  <c r="D24"/>
  <c r="D2"/>
  <c r="D19"/>
  <c r="D14"/>
  <c r="D43"/>
  <c r="D13"/>
  <c r="D45"/>
  <c r="D5"/>
  <c r="D26"/>
  <c r="D49"/>
  <c r="D11"/>
  <c r="D46"/>
  <c r="D23"/>
  <c r="D8"/>
  <c r="D6"/>
  <c r="D21"/>
  <c r="D48"/>
  <c r="D33"/>
  <c r="D18"/>
  <c r="D35"/>
  <c r="D31"/>
  <c r="D20"/>
  <c r="D34"/>
  <c r="D9"/>
  <c r="D51"/>
  <c r="D38"/>
  <c r="D27"/>
  <c r="D30"/>
  <c r="D41"/>
  <c r="D3"/>
  <c r="D4"/>
  <c r="D42"/>
  <c r="D7"/>
  <c r="D40"/>
  <c r="D39"/>
  <c r="D22"/>
  <c r="D25"/>
  <c r="D16"/>
  <c r="D29"/>
  <c r="D12"/>
  <c r="D37"/>
  <c r="D36"/>
  <c r="D15"/>
  <c r="D47"/>
  <c r="D52"/>
  <c r="T76" i="1"/>
  <c r="R76"/>
  <c r="P76"/>
  <c r="P82"/>
  <c r="N76"/>
  <c r="N82"/>
  <c r="L76"/>
  <c r="L82"/>
  <c r="J76"/>
  <c r="J82"/>
  <c r="H76"/>
  <c r="H82"/>
  <c r="F76"/>
  <c r="F82"/>
  <c r="U75"/>
  <c r="S75"/>
  <c r="Q75"/>
  <c r="Q81"/>
  <c r="O75"/>
  <c r="O81"/>
  <c r="M75"/>
  <c r="M81"/>
  <c r="K75"/>
  <c r="K81"/>
  <c r="I75"/>
  <c r="I81"/>
  <c r="G75"/>
  <c r="G81"/>
  <c r="E75"/>
  <c r="E81"/>
  <c r="T74"/>
  <c r="R74"/>
  <c r="P74"/>
  <c r="P80"/>
  <c r="N74"/>
  <c r="N80"/>
  <c r="L74"/>
  <c r="L80"/>
  <c r="J74"/>
  <c r="J80"/>
  <c r="H74"/>
  <c r="H80"/>
  <c r="F74"/>
  <c r="F80"/>
  <c r="U73"/>
  <c r="S73"/>
  <c r="Q73"/>
  <c r="Q79"/>
  <c r="O73"/>
  <c r="O79"/>
  <c r="M73"/>
  <c r="M79"/>
  <c r="K73"/>
  <c r="K79"/>
  <c r="I73"/>
  <c r="I79"/>
  <c r="G73"/>
  <c r="G79"/>
  <c r="E73"/>
  <c r="E79"/>
  <c r="T72"/>
  <c r="R72"/>
  <c r="P72"/>
  <c r="P78"/>
  <c r="N72"/>
  <c r="N78"/>
  <c r="L72"/>
  <c r="L78"/>
  <c r="J72"/>
  <c r="J78"/>
  <c r="H72"/>
  <c r="H78"/>
  <c r="F72"/>
  <c r="F78"/>
  <c r="D64"/>
  <c r="T58"/>
  <c r="R58"/>
  <c r="P58"/>
  <c r="N58"/>
  <c r="L58"/>
  <c r="J58"/>
  <c r="H58"/>
  <c r="F58"/>
  <c r="D58"/>
  <c r="D80"/>
  <c r="D78"/>
  <c r="D75"/>
  <c r="D73"/>
  <c r="U76"/>
  <c r="Q76"/>
  <c r="M76"/>
  <c r="I76"/>
  <c r="E76"/>
  <c r="R75"/>
  <c r="N75"/>
  <c r="J75"/>
  <c r="F75"/>
  <c r="S74"/>
  <c r="O74"/>
  <c r="K74"/>
  <c r="G74"/>
  <c r="T73"/>
  <c r="P73"/>
  <c r="L73"/>
  <c r="H73"/>
  <c r="U72"/>
  <c r="Q72"/>
  <c r="M72"/>
  <c r="I72"/>
  <c r="E72"/>
  <c r="AB2" i="2" l="1"/>
  <c r="Z4" i="6"/>
  <c r="N38"/>
  <c r="R38"/>
  <c r="Q38"/>
  <c r="V27"/>
  <c r="T34"/>
  <c r="S31"/>
  <c r="S38"/>
  <c r="Z37"/>
  <c r="AB37"/>
  <c r="Z36"/>
  <c r="AB36"/>
  <c r="Z35"/>
  <c r="AB35"/>
  <c r="O38"/>
  <c r="T8"/>
  <c r="U8"/>
  <c r="U11" s="1"/>
  <c r="AB52" i="2"/>
  <c r="Z52"/>
  <c r="AB15"/>
  <c r="Z15"/>
  <c r="Z37"/>
  <c r="AB37"/>
  <c r="Z29"/>
  <c r="AB29"/>
  <c r="AB25"/>
  <c r="Z25"/>
  <c r="AB39"/>
  <c r="Z39"/>
  <c r="AB7"/>
  <c r="Z7"/>
  <c r="Z4"/>
  <c r="AB4"/>
  <c r="Z41"/>
  <c r="AB41"/>
  <c r="AB27"/>
  <c r="Z27"/>
  <c r="AB51"/>
  <c r="Z51"/>
  <c r="Z10"/>
  <c r="AB10"/>
  <c r="AB32"/>
  <c r="Z32"/>
  <c r="Z28"/>
  <c r="AB28"/>
  <c r="Z20"/>
  <c r="AB20"/>
  <c r="Z35"/>
  <c r="AB35"/>
  <c r="Z33"/>
  <c r="AB33"/>
  <c r="AB21"/>
  <c r="Z21"/>
  <c r="Z8"/>
  <c r="AB8"/>
  <c r="Z46"/>
  <c r="AB46"/>
  <c r="AB49"/>
  <c r="Z49"/>
  <c r="AB5"/>
  <c r="Z5"/>
  <c r="Z13"/>
  <c r="AB13"/>
  <c r="Z14"/>
  <c r="AB14"/>
  <c r="Z2"/>
  <c r="AB44"/>
  <c r="Z44"/>
  <c r="AB29" i="6"/>
  <c r="Z29"/>
  <c r="Z28"/>
  <c r="AB28"/>
  <c r="Z30"/>
  <c r="AB30"/>
  <c r="Z47" i="2"/>
  <c r="AB47"/>
  <c r="Z36"/>
  <c r="AB36"/>
  <c r="AB12"/>
  <c r="Z12"/>
  <c r="AB16"/>
  <c r="Z16"/>
  <c r="Z22"/>
  <c r="AB22"/>
  <c r="AB40"/>
  <c r="Z40"/>
  <c r="AB42"/>
  <c r="Z42"/>
  <c r="Z3"/>
  <c r="AB3"/>
  <c r="Z30"/>
  <c r="AB30"/>
  <c r="AB38"/>
  <c r="Z38"/>
  <c r="AB9"/>
  <c r="Z9"/>
  <c r="AB17"/>
  <c r="Z17"/>
  <c r="Z50"/>
  <c r="AB50"/>
  <c r="Z34"/>
  <c r="AB34"/>
  <c r="AB31"/>
  <c r="Z31"/>
  <c r="AB18"/>
  <c r="Z18"/>
  <c r="AB48"/>
  <c r="Z48"/>
  <c r="Z6"/>
  <c r="AB6"/>
  <c r="Z23"/>
  <c r="AB23"/>
  <c r="AB11"/>
  <c r="Z11"/>
  <c r="Z26"/>
  <c r="AB26"/>
  <c r="Z45"/>
  <c r="AB45"/>
  <c r="AB43"/>
  <c r="Z43"/>
  <c r="AB19"/>
  <c r="Z19"/>
  <c r="AB24"/>
  <c r="Z24"/>
  <c r="T27" i="6"/>
  <c r="U27"/>
  <c r="T24"/>
  <c r="C12"/>
  <c r="J12"/>
  <c r="C6"/>
  <c r="C11"/>
  <c r="C21"/>
  <c r="C24"/>
  <c r="C20"/>
  <c r="C22"/>
  <c r="C23"/>
  <c r="E6"/>
  <c r="E11"/>
  <c r="E20"/>
  <c r="E21"/>
  <c r="E22"/>
  <c r="E23"/>
  <c r="E24"/>
  <c r="G6"/>
  <c r="G11"/>
  <c r="G20"/>
  <c r="G23"/>
  <c r="G21"/>
  <c r="G22"/>
  <c r="G24"/>
  <c r="K6"/>
  <c r="K11"/>
  <c r="K20"/>
  <c r="K24"/>
  <c r="K21"/>
  <c r="K22"/>
  <c r="K23"/>
  <c r="O6"/>
  <c r="O23"/>
  <c r="O21"/>
  <c r="O22"/>
  <c r="O20"/>
  <c r="O24"/>
  <c r="O11"/>
  <c r="S6"/>
  <c r="S24"/>
  <c r="S21"/>
  <c r="S22"/>
  <c r="S23"/>
  <c r="S20"/>
  <c r="S11"/>
  <c r="D12"/>
  <c r="D31"/>
  <c r="F6"/>
  <c r="F21"/>
  <c r="F24"/>
  <c r="F20"/>
  <c r="F11"/>
  <c r="F22"/>
  <c r="F23"/>
  <c r="H31"/>
  <c r="H12"/>
  <c r="J6"/>
  <c r="J21"/>
  <c r="J11"/>
  <c r="J20"/>
  <c r="J22"/>
  <c r="J23"/>
  <c r="J24"/>
  <c r="L31"/>
  <c r="L12"/>
  <c r="N31"/>
  <c r="N12"/>
  <c r="P6"/>
  <c r="P11"/>
  <c r="P22"/>
  <c r="P21"/>
  <c r="P23"/>
  <c r="P24"/>
  <c r="P20"/>
  <c r="R31"/>
  <c r="R12"/>
  <c r="J31"/>
  <c r="I12"/>
  <c r="I31"/>
  <c r="M12"/>
  <c r="M31"/>
  <c r="Q12"/>
  <c r="Q31"/>
  <c r="E12"/>
  <c r="E31"/>
  <c r="G12"/>
  <c r="G31"/>
  <c r="K31"/>
  <c r="K12"/>
  <c r="O12"/>
  <c r="O31"/>
  <c r="S12"/>
  <c r="D6"/>
  <c r="D20"/>
  <c r="D11"/>
  <c r="D21"/>
  <c r="D23"/>
  <c r="D24"/>
  <c r="D22"/>
  <c r="F31"/>
  <c r="F12"/>
  <c r="H6"/>
  <c r="H11"/>
  <c r="H22"/>
  <c r="H20"/>
  <c r="H21"/>
  <c r="H23"/>
  <c r="H24"/>
  <c r="L6"/>
  <c r="L11"/>
  <c r="L20"/>
  <c r="L21"/>
  <c r="L23"/>
  <c r="L24"/>
  <c r="L22"/>
  <c r="N6"/>
  <c r="N21"/>
  <c r="N23"/>
  <c r="N11"/>
  <c r="N20"/>
  <c r="N22"/>
  <c r="N24"/>
  <c r="P12"/>
  <c r="P31"/>
  <c r="R6"/>
  <c r="R21"/>
  <c r="R24"/>
  <c r="R11"/>
  <c r="R20"/>
  <c r="R22"/>
  <c r="R23"/>
  <c r="I6"/>
  <c r="I11"/>
  <c r="I21"/>
  <c r="I20"/>
  <c r="I23"/>
  <c r="I24"/>
  <c r="I22"/>
  <c r="M6"/>
  <c r="M11"/>
  <c r="M22"/>
  <c r="M23"/>
  <c r="M20"/>
  <c r="M24"/>
  <c r="M21"/>
  <c r="Q6"/>
  <c r="Q21"/>
  <c r="Q23"/>
  <c r="Q20"/>
  <c r="Q24"/>
  <c r="Q22"/>
  <c r="Q11"/>
  <c r="T11"/>
  <c r="AB8"/>
  <c r="T23"/>
  <c r="U61" i="1"/>
  <c r="Z15" i="6"/>
  <c r="AB15"/>
  <c r="T21"/>
  <c r="AB4"/>
  <c r="AB20" s="1"/>
  <c r="Z20"/>
  <c r="T6"/>
  <c r="T20"/>
  <c r="B12"/>
  <c r="C31"/>
  <c r="L64" i="1"/>
  <c r="L83"/>
  <c r="T64"/>
  <c r="F64"/>
  <c r="F83"/>
  <c r="J64"/>
  <c r="J83"/>
  <c r="N64"/>
  <c r="N83"/>
  <c r="R64"/>
  <c r="E64"/>
  <c r="E83"/>
  <c r="I64"/>
  <c r="I83"/>
  <c r="M64"/>
  <c r="M83"/>
  <c r="Q64"/>
  <c r="Q83"/>
  <c r="U64"/>
  <c r="H64"/>
  <c r="H83"/>
  <c r="P64"/>
  <c r="P83"/>
  <c r="G64"/>
  <c r="G83"/>
  <c r="K64"/>
  <c r="K83"/>
  <c r="O64"/>
  <c r="O83"/>
  <c r="S64"/>
  <c r="C64"/>
  <c r="D83"/>
  <c r="Z34" i="6" l="1"/>
  <c r="AB34"/>
  <c r="Z8"/>
  <c r="U83" i="1"/>
  <c r="V83"/>
  <c r="Z21" i="6"/>
  <c r="AB21"/>
  <c r="AB23"/>
  <c r="Z22"/>
  <c r="AB24"/>
  <c r="Z27"/>
  <c r="AB27"/>
  <c r="AB22"/>
  <c r="Z24"/>
  <c r="Z23"/>
  <c r="Z11"/>
  <c r="AB6"/>
  <c r="Z6"/>
  <c r="AB11"/>
  <c r="T9"/>
  <c r="U9"/>
  <c r="W31" l="1"/>
  <c r="U38"/>
  <c r="V31"/>
  <c r="T38"/>
  <c r="U31"/>
  <c r="AA31"/>
  <c r="T12"/>
  <c r="T31"/>
  <c r="AB9"/>
  <c r="AB12" s="1"/>
  <c r="Z9"/>
  <c r="Z12" s="1"/>
  <c r="U12"/>
  <c r="AB38" l="1"/>
  <c r="Z38"/>
  <c r="Z31"/>
  <c r="AB31"/>
</calcChain>
</file>

<file path=xl/sharedStrings.xml><?xml version="1.0" encoding="utf-8"?>
<sst xmlns="http://schemas.openxmlformats.org/spreadsheetml/2006/main" count="397" uniqueCount="121">
  <si>
    <t>Alfred</t>
  </si>
  <si>
    <t>Babanango</t>
  </si>
  <si>
    <t>Bergville</t>
  </si>
  <si>
    <t>Camperdown</t>
  </si>
  <si>
    <t>Chatsworth</t>
  </si>
  <si>
    <t>Dannhauser</t>
  </si>
  <si>
    <t>Dundee</t>
  </si>
  <si>
    <t>Durban</t>
  </si>
  <si>
    <t>Eshowe</t>
  </si>
  <si>
    <t>Estcourt</t>
  </si>
  <si>
    <t>Glencoe</t>
  </si>
  <si>
    <t>Hlabisa</t>
  </si>
  <si>
    <t>Impendle</t>
  </si>
  <si>
    <t>Inanda</t>
  </si>
  <si>
    <t>Ingwavuma</t>
  </si>
  <si>
    <t>Ixopo</t>
  </si>
  <si>
    <t>Kliprivier</t>
  </si>
  <si>
    <t>Kranskop</t>
  </si>
  <si>
    <t>Lions River</t>
  </si>
  <si>
    <t>Lower Tugela</t>
  </si>
  <si>
    <t>Lower Umfolozi</t>
  </si>
  <si>
    <t>Mahlabatini</t>
  </si>
  <si>
    <t>Mapumulo</t>
  </si>
  <si>
    <t>Mooirivier</t>
  </si>
  <si>
    <t>Mount Currie</t>
  </si>
  <si>
    <t>Msinga</t>
  </si>
  <si>
    <t>Mtonjaneni</t>
  </si>
  <si>
    <t>Mtunzini</t>
  </si>
  <si>
    <t>New Hanover</t>
  </si>
  <si>
    <t>Newcastle</t>
  </si>
  <si>
    <t>Ngotshe</t>
  </si>
  <si>
    <t>Nkandla</t>
  </si>
  <si>
    <t>Nongoma</t>
  </si>
  <si>
    <t>Nqutu</t>
  </si>
  <si>
    <t>Paulpietersburg</t>
  </si>
  <si>
    <t>Pietermaritzburg</t>
  </si>
  <si>
    <t>Pinetown</t>
  </si>
  <si>
    <t>Polela</t>
  </si>
  <si>
    <t>Port Shepstone</t>
  </si>
  <si>
    <t>Richmond (KZN)</t>
  </si>
  <si>
    <t>Simdlangentsha</t>
  </si>
  <si>
    <t>Ubombo</t>
  </si>
  <si>
    <t>Umbumbulu</t>
  </si>
  <si>
    <t>Umlazi</t>
  </si>
  <si>
    <t>Umvoti</t>
  </si>
  <si>
    <t>Umzinto</t>
  </si>
  <si>
    <t>Underberg</t>
  </si>
  <si>
    <t>Utrecht</t>
  </si>
  <si>
    <t>Vryheid</t>
  </si>
  <si>
    <t>Weenen</t>
  </si>
  <si>
    <t>Ndwedwe</t>
  </si>
  <si>
    <t>Total</t>
  </si>
  <si>
    <t>SA</t>
  </si>
  <si>
    <t>Total SA Consumption</t>
  </si>
  <si>
    <t>Total KZN Consumption</t>
  </si>
  <si>
    <t>KZN Consumption as a % of SA Consumption</t>
  </si>
  <si>
    <t>Urban KZN Consumption</t>
  </si>
  <si>
    <t>Rural KZN Consumption</t>
  </si>
  <si>
    <t>Urban Consumption as a % of KZN Consumption</t>
  </si>
  <si>
    <t>Rural Consumption as a % of KZN Consumption</t>
  </si>
  <si>
    <t xml:space="preserve">Durban Total Consumption </t>
  </si>
  <si>
    <t xml:space="preserve">Pietermaritzburg Total Consumption </t>
  </si>
  <si>
    <t xml:space="preserve">Port Shepstone Total Consumption </t>
  </si>
  <si>
    <t xml:space="preserve">Richards Bay Total Consumption </t>
  </si>
  <si>
    <t xml:space="preserve">New Castle Total Consumption </t>
  </si>
  <si>
    <t>Durban Total Consumption  q % Change</t>
  </si>
  <si>
    <t>Pietermaritzburg Total Consumption q % Change</t>
  </si>
  <si>
    <t>Richards Bay Total Consumption q % Change</t>
  </si>
  <si>
    <t>Port Shepstone Total Consumption q % Change</t>
  </si>
  <si>
    <t>New Castle Total Consumption q % Change</t>
  </si>
  <si>
    <t>Urban Total Consumption q % Change</t>
  </si>
  <si>
    <t>Petrol Consumption (liters)</t>
  </si>
  <si>
    <t>Durban as a % of Total KZN Consumption</t>
  </si>
  <si>
    <t>Pietermaritzburg as a % of Total KZN Consumption</t>
  </si>
  <si>
    <t>Richards Bay as a % of Total KZN Consumption</t>
  </si>
  <si>
    <t>Port Shepstone as a % of Total KZN Consumption</t>
  </si>
  <si>
    <t>New Castle as a % of Total KZN Consumption</t>
  </si>
  <si>
    <t>Structural Relationship. As a % of KZN Consumption</t>
  </si>
  <si>
    <t>Average</t>
  </si>
  <si>
    <t>Range</t>
  </si>
  <si>
    <t>Increase/ Decrease in Contribution</t>
  </si>
  <si>
    <t>Diesel Consumption (liters)</t>
  </si>
  <si>
    <t>Total Fuel Consumption (liters)</t>
  </si>
  <si>
    <t>uMuziwabantu</t>
  </si>
  <si>
    <t>Ulundi</t>
  </si>
  <si>
    <t>Okhahlamba</t>
  </si>
  <si>
    <t>Mkhambathini</t>
  </si>
  <si>
    <t>eThekwini</t>
  </si>
  <si>
    <t>Dannhouser</t>
  </si>
  <si>
    <t>Endumeni</t>
  </si>
  <si>
    <t>Umtshezi</t>
  </si>
  <si>
    <t>uMlalazi</t>
  </si>
  <si>
    <t>Jozini</t>
  </si>
  <si>
    <t>Ubuhlebezwe</t>
  </si>
  <si>
    <t>Emnambithi</t>
  </si>
  <si>
    <t>uMngeni</t>
  </si>
  <si>
    <t>Kwadukuza</t>
  </si>
  <si>
    <t>uMhlathuze</t>
  </si>
  <si>
    <t>Maphumulo</t>
  </si>
  <si>
    <t>Mpofana</t>
  </si>
  <si>
    <t>Greater Kokstad</t>
  </si>
  <si>
    <t>Mthonjaneni</t>
  </si>
  <si>
    <t>Umshwathi</t>
  </si>
  <si>
    <t>New Castle</t>
  </si>
  <si>
    <t>Nquthu</t>
  </si>
  <si>
    <t>Edumbe</t>
  </si>
  <si>
    <t>Msunduzi</t>
  </si>
  <si>
    <t>Ingwe</t>
  </si>
  <si>
    <t>Hibiscus Coast</t>
  </si>
  <si>
    <t>Richmond</t>
  </si>
  <si>
    <t>Umndoni</t>
  </si>
  <si>
    <t>KwaSani</t>
  </si>
  <si>
    <t>Emadlangeni</t>
  </si>
  <si>
    <t>Abaqulusi</t>
  </si>
  <si>
    <t>Munic</t>
  </si>
  <si>
    <t>Durban Total Consumption  pa % Change</t>
  </si>
  <si>
    <t>Pietermaritzburg Total Consumption pa % Change</t>
  </si>
  <si>
    <t>Richards Bay Total Consumption pa % Change</t>
  </si>
  <si>
    <t>Port Shepstone Total Consumption pa % Change</t>
  </si>
  <si>
    <t>New Castle Total Consumption pa % Change</t>
  </si>
  <si>
    <t>Urban Total Consumption pa % Change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</si>
</sst>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17" fontId="2" fillId="2" borderId="2" xfId="0" applyNumberFormat="1" applyFont="1" applyFill="1" applyBorder="1" applyAlignment="1" applyProtection="1">
      <alignment horizontal="center" vertical="center"/>
    </xf>
    <xf numFmtId="17" fontId="2" fillId="2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1204918829590763E-2"/>
          <c:y val="3.2750795531089595E-2"/>
          <c:w val="0.9184401428988046"/>
          <c:h val="0.93449840893782088"/>
        </c:manualLayout>
      </c:layout>
      <c:lineChart>
        <c:grouping val="standard"/>
        <c:ser>
          <c:idx val="0"/>
          <c:order val="0"/>
          <c:tx>
            <c:strRef>
              <c:f>'Total Fuel'!$A$33</c:f>
              <c:strCache>
                <c:ptCount val="1"/>
                <c:pt idx="0">
                  <c:v>Durban Total Consumption  pa % Change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'Total Fuel'!$N$1:$Y$1</c:f>
              <c:numCache>
                <c:formatCode>mmm\-yy</c:formatCode>
                <c:ptCount val="1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</c:numCache>
            </c:numRef>
          </c:cat>
          <c:val>
            <c:numRef>
              <c:f>'Total Fuel'!$N$33:$Y$33</c:f>
              <c:numCache>
                <c:formatCode>0.00</c:formatCode>
                <c:ptCount val="12"/>
                <c:pt idx="0">
                  <c:v>-6.8792782049029801</c:v>
                </c:pt>
                <c:pt idx="1">
                  <c:v>-19.570246844496982</c:v>
                </c:pt>
                <c:pt idx="2">
                  <c:v>-8.9244936618146262</c:v>
                </c:pt>
                <c:pt idx="3">
                  <c:v>-13.123512878151717</c:v>
                </c:pt>
                <c:pt idx="4">
                  <c:v>-13.468768314390219</c:v>
                </c:pt>
                <c:pt idx="5">
                  <c:v>-3.3804769591331949</c:v>
                </c:pt>
                <c:pt idx="6">
                  <c:v>-12.553192971983048</c:v>
                </c:pt>
                <c:pt idx="7">
                  <c:v>0.82772873806566327</c:v>
                </c:pt>
                <c:pt idx="8">
                  <c:v>-8.3047898113619425</c:v>
                </c:pt>
                <c:pt idx="9">
                  <c:v>-6.3767410540708473</c:v>
                </c:pt>
                <c:pt idx="10">
                  <c:v>10.668330951004309</c:v>
                </c:pt>
                <c:pt idx="11">
                  <c:v>-4.6095189742455052</c:v>
                </c:pt>
              </c:numCache>
            </c:numRef>
          </c:val>
        </c:ser>
        <c:ser>
          <c:idx val="1"/>
          <c:order val="1"/>
          <c:tx>
            <c:strRef>
              <c:f>'Total Fuel'!$A$34</c:f>
              <c:strCache>
                <c:ptCount val="1"/>
                <c:pt idx="0">
                  <c:v>Pietermaritzburg Total Consumption pa % Change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'Total Fuel'!$N$1:$Y$1</c:f>
              <c:numCache>
                <c:formatCode>mmm\-yy</c:formatCode>
                <c:ptCount val="1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</c:numCache>
            </c:numRef>
          </c:cat>
          <c:val>
            <c:numRef>
              <c:f>'Total Fuel'!$N$34:$Y$34</c:f>
              <c:numCache>
                <c:formatCode>0.00</c:formatCode>
                <c:ptCount val="12"/>
                <c:pt idx="0">
                  <c:v>-11.699213278432827</c:v>
                </c:pt>
                <c:pt idx="1">
                  <c:v>-8.5203888554729161</c:v>
                </c:pt>
                <c:pt idx="2">
                  <c:v>-1.8481795162144994</c:v>
                </c:pt>
                <c:pt idx="3">
                  <c:v>-0.830258114192439</c:v>
                </c:pt>
                <c:pt idx="4">
                  <c:v>5.7229259723217876</c:v>
                </c:pt>
                <c:pt idx="5">
                  <c:v>7.5138253190564104</c:v>
                </c:pt>
                <c:pt idx="6">
                  <c:v>-0.41979629154494935</c:v>
                </c:pt>
                <c:pt idx="7">
                  <c:v>14.827129983970963</c:v>
                </c:pt>
                <c:pt idx="8">
                  <c:v>-6.2554093614983621</c:v>
                </c:pt>
                <c:pt idx="9">
                  <c:v>13.797220607033168</c:v>
                </c:pt>
                <c:pt idx="10">
                  <c:v>17.39582556534177</c:v>
                </c:pt>
                <c:pt idx="11">
                  <c:v>7.0794581973594966</c:v>
                </c:pt>
              </c:numCache>
            </c:numRef>
          </c:val>
        </c:ser>
        <c:ser>
          <c:idx val="2"/>
          <c:order val="2"/>
          <c:tx>
            <c:strRef>
              <c:f>'Total Fuel'!$A$35</c:f>
              <c:strCache>
                <c:ptCount val="1"/>
                <c:pt idx="0">
                  <c:v>Richards Bay Total Consumption pa % Change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'Total Fuel'!$N$1:$Y$1</c:f>
              <c:numCache>
                <c:formatCode>mmm\-yy</c:formatCode>
                <c:ptCount val="1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</c:numCache>
            </c:numRef>
          </c:cat>
          <c:val>
            <c:numRef>
              <c:f>'Total Fuel'!$N$35:$Y$35</c:f>
              <c:numCache>
                <c:formatCode>0.00</c:formatCode>
                <c:ptCount val="12"/>
                <c:pt idx="0">
                  <c:v>-18.146175818579785</c:v>
                </c:pt>
                <c:pt idx="1">
                  <c:v>-25.442252262870742</c:v>
                </c:pt>
                <c:pt idx="2">
                  <c:v>-6.8213177750265306</c:v>
                </c:pt>
                <c:pt idx="3">
                  <c:v>-33.010807757508381</c:v>
                </c:pt>
                <c:pt idx="4">
                  <c:v>-25.555298984669189</c:v>
                </c:pt>
                <c:pt idx="5">
                  <c:v>-8.480016105351444</c:v>
                </c:pt>
                <c:pt idx="6">
                  <c:v>-25.565065947413302</c:v>
                </c:pt>
                <c:pt idx="7">
                  <c:v>0.1561936192727317</c:v>
                </c:pt>
                <c:pt idx="8">
                  <c:v>-22.221935071767899</c:v>
                </c:pt>
                <c:pt idx="9">
                  <c:v>-12.258380181115598</c:v>
                </c:pt>
                <c:pt idx="10">
                  <c:v>6.6174966441314433</c:v>
                </c:pt>
                <c:pt idx="11">
                  <c:v>-7.4810730611917551</c:v>
                </c:pt>
              </c:numCache>
            </c:numRef>
          </c:val>
        </c:ser>
        <c:ser>
          <c:idx val="3"/>
          <c:order val="3"/>
          <c:tx>
            <c:strRef>
              <c:f>'Total Fuel'!$A$36</c:f>
              <c:strCache>
                <c:ptCount val="1"/>
                <c:pt idx="0">
                  <c:v>Port Shepstone Total Consumption pa % Change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'Total Fuel'!$N$1:$Y$1</c:f>
              <c:numCache>
                <c:formatCode>mmm\-yy</c:formatCode>
                <c:ptCount val="1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</c:numCache>
            </c:numRef>
          </c:cat>
          <c:val>
            <c:numRef>
              <c:f>'Total Fuel'!$N$36:$Y$36</c:f>
              <c:numCache>
                <c:formatCode>0.00</c:formatCode>
                <c:ptCount val="12"/>
                <c:pt idx="0">
                  <c:v>7.997902488892124</c:v>
                </c:pt>
                <c:pt idx="1">
                  <c:v>-1.8297295963798947</c:v>
                </c:pt>
                <c:pt idx="2">
                  <c:v>5.2955211448975259</c:v>
                </c:pt>
                <c:pt idx="3">
                  <c:v>6.6345859627679342</c:v>
                </c:pt>
                <c:pt idx="4">
                  <c:v>4.0636351125583436</c:v>
                </c:pt>
                <c:pt idx="5">
                  <c:v>12.165728419489268</c:v>
                </c:pt>
                <c:pt idx="6">
                  <c:v>6.7926398072898335</c:v>
                </c:pt>
                <c:pt idx="7">
                  <c:v>11.897454505761553</c:v>
                </c:pt>
                <c:pt idx="8">
                  <c:v>1.4922724182499076</c:v>
                </c:pt>
                <c:pt idx="9">
                  <c:v>-8.8252837238552146</c:v>
                </c:pt>
                <c:pt idx="10">
                  <c:v>6.5121265159100776</c:v>
                </c:pt>
                <c:pt idx="11">
                  <c:v>-7.9262086661749107</c:v>
                </c:pt>
              </c:numCache>
            </c:numRef>
          </c:val>
        </c:ser>
        <c:ser>
          <c:idx val="4"/>
          <c:order val="4"/>
          <c:tx>
            <c:strRef>
              <c:f>'Total Fuel'!$A$37</c:f>
              <c:strCache>
                <c:ptCount val="1"/>
                <c:pt idx="0">
                  <c:v>New Castle Total Consumption pa % Change</c:v>
                </c:pt>
              </c:strCache>
            </c:strRef>
          </c:tx>
          <c:marker>
            <c:symbol val="none"/>
          </c:marker>
          <c:cat>
            <c:numRef>
              <c:f>'Total Fuel'!$N$1:$Y$1</c:f>
              <c:numCache>
                <c:formatCode>mmm\-yy</c:formatCode>
                <c:ptCount val="1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</c:numCache>
            </c:numRef>
          </c:cat>
          <c:val>
            <c:numRef>
              <c:f>'Total Fuel'!$N$37:$Y$37</c:f>
              <c:numCache>
                <c:formatCode>0.00</c:formatCode>
                <c:ptCount val="12"/>
                <c:pt idx="0">
                  <c:v>0.98613629207151776</c:v>
                </c:pt>
                <c:pt idx="1">
                  <c:v>-21.665383643359597</c:v>
                </c:pt>
                <c:pt idx="2">
                  <c:v>-7.8508968022134225</c:v>
                </c:pt>
                <c:pt idx="3">
                  <c:v>3.158891280145435</c:v>
                </c:pt>
                <c:pt idx="4">
                  <c:v>-9.4873139412162057</c:v>
                </c:pt>
                <c:pt idx="5">
                  <c:v>4.1311605997880889</c:v>
                </c:pt>
                <c:pt idx="6">
                  <c:v>-2.5744938004902496</c:v>
                </c:pt>
                <c:pt idx="7">
                  <c:v>2.5586148768556476</c:v>
                </c:pt>
                <c:pt idx="8">
                  <c:v>-7.316963571321951</c:v>
                </c:pt>
                <c:pt idx="9">
                  <c:v>-10.122905481118332</c:v>
                </c:pt>
                <c:pt idx="10">
                  <c:v>2.9665826598201375</c:v>
                </c:pt>
                <c:pt idx="11">
                  <c:v>-3.663868925542344</c:v>
                </c:pt>
              </c:numCache>
            </c:numRef>
          </c:val>
        </c:ser>
        <c:marker val="1"/>
        <c:axId val="88127360"/>
        <c:axId val="88128896"/>
      </c:lineChart>
      <c:dateAx>
        <c:axId val="88127360"/>
        <c:scaling>
          <c:orientation val="minMax"/>
        </c:scaling>
        <c:axPos val="b"/>
        <c:numFmt formatCode="mmm\-yy" sourceLinked="1"/>
        <c:tickLblPos val="nextTo"/>
        <c:crossAx val="88128896"/>
        <c:crosses val="autoZero"/>
        <c:auto val="1"/>
        <c:lblOffset val="100"/>
      </c:dateAx>
      <c:valAx>
        <c:axId val="88128896"/>
        <c:scaling>
          <c:orientation val="minMax"/>
        </c:scaling>
        <c:axPos val="l"/>
        <c:numFmt formatCode="0.00" sourceLinked="1"/>
        <c:tickLblPos val="nextTo"/>
        <c:crossAx val="88127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75617283950622"/>
          <c:y val="1.1806842728729717E-2"/>
          <c:w val="0.31920639549685942"/>
          <c:h val="0.23896903621313076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solidFill>
      <a:schemeClr val="accent5"/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1204918829590763E-2"/>
          <c:y val="3.2750795531089595E-2"/>
          <c:w val="0.9184401428988046"/>
          <c:h val="0.93449840893782088"/>
        </c:manualLayout>
      </c:layout>
      <c:lineChart>
        <c:grouping val="standard"/>
        <c:ser>
          <c:idx val="0"/>
          <c:order val="0"/>
          <c:tx>
            <c:strRef>
              <c:f>'Total Fuel'!$A$26</c:f>
              <c:strCache>
                <c:ptCount val="1"/>
                <c:pt idx="0">
                  <c:v>Durban Total Consumption  q % Change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'Total Fuel'!$C$1:$Y$1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'Total Fuel'!$C$26:$Y$26</c:f>
              <c:numCache>
                <c:formatCode>0.00</c:formatCode>
                <c:ptCount val="23"/>
                <c:pt idx="0">
                  <c:v>9.3307620547693482</c:v>
                </c:pt>
                <c:pt idx="1">
                  <c:v>3.8417050693034938</c:v>
                </c:pt>
                <c:pt idx="2">
                  <c:v>-9.4965956960621583</c:v>
                </c:pt>
                <c:pt idx="3">
                  <c:v>9.4596289643072922</c:v>
                </c:pt>
                <c:pt idx="4">
                  <c:v>-7.9992623058937893</c:v>
                </c:pt>
                <c:pt idx="5">
                  <c:v>2.8367275847914009</c:v>
                </c:pt>
                <c:pt idx="6">
                  <c:v>-4.7810099633021137</c:v>
                </c:pt>
                <c:pt idx="7">
                  <c:v>-0.29454234317599248</c:v>
                </c:pt>
                <c:pt idx="8">
                  <c:v>11.330647397708308</c:v>
                </c:pt>
                <c:pt idx="9">
                  <c:v>-13.258274853445343</c:v>
                </c:pt>
                <c:pt idx="10">
                  <c:v>2.0995350692608978</c:v>
                </c:pt>
                <c:pt idx="11">
                  <c:v>-6.5101105391419551</c:v>
                </c:pt>
                <c:pt idx="12">
                  <c:v>-5.5693938485867056</c:v>
                </c:pt>
                <c:pt idx="13">
                  <c:v>17.586284890397518</c:v>
                </c:pt>
                <c:pt idx="14">
                  <c:v>-13.669238254919128</c:v>
                </c:pt>
                <c:pt idx="15">
                  <c:v>9.0246259709706464</c:v>
                </c:pt>
                <c:pt idx="16">
                  <c:v>2.7266944229882921</c:v>
                </c:pt>
                <c:pt idx="17">
                  <c:v>-6.926227852559637</c:v>
                </c:pt>
                <c:pt idx="18">
                  <c:v>9.7891944191489255</c:v>
                </c:pt>
                <c:pt idx="19">
                  <c:v>-0.44909882740853641</c:v>
                </c:pt>
                <c:pt idx="20">
                  <c:v>3.0712246027641554</c:v>
                </c:pt>
                <c:pt idx="21">
                  <c:v>16.551938095727646</c:v>
                </c:pt>
                <c:pt idx="22">
                  <c:v>-9.7653986355275606</c:v>
                </c:pt>
              </c:numCache>
            </c:numRef>
          </c:val>
        </c:ser>
        <c:ser>
          <c:idx val="1"/>
          <c:order val="1"/>
          <c:tx>
            <c:strRef>
              <c:f>'Total Fuel'!$A$27</c:f>
              <c:strCache>
                <c:ptCount val="1"/>
                <c:pt idx="0">
                  <c:v>Pietermaritzburg Total Consumption q % Change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'Total Fuel'!$C$1:$Y$1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'Total Fuel'!$C$27:$Y$27</c:f>
              <c:numCache>
                <c:formatCode>0.00</c:formatCode>
                <c:ptCount val="23"/>
                <c:pt idx="0">
                  <c:v>-6.2171934396566098</c:v>
                </c:pt>
                <c:pt idx="1">
                  <c:v>6.2318509230201586</c:v>
                </c:pt>
                <c:pt idx="2">
                  <c:v>-12.371189202462771</c:v>
                </c:pt>
                <c:pt idx="3">
                  <c:v>2.1421650471553773</c:v>
                </c:pt>
                <c:pt idx="4">
                  <c:v>1.6968983136581228</c:v>
                </c:pt>
                <c:pt idx="5">
                  <c:v>-0.71223405849470189</c:v>
                </c:pt>
                <c:pt idx="6">
                  <c:v>-5.3485536861616918</c:v>
                </c:pt>
                <c:pt idx="7">
                  <c:v>6.7909103080476179</c:v>
                </c:pt>
                <c:pt idx="8">
                  <c:v>10.793026216983904</c:v>
                </c:pt>
                <c:pt idx="9">
                  <c:v>-10.746157621418046</c:v>
                </c:pt>
                <c:pt idx="10">
                  <c:v>10.802457043428527</c:v>
                </c:pt>
                <c:pt idx="11">
                  <c:v>-11.451563900912582</c:v>
                </c:pt>
                <c:pt idx="12">
                  <c:v>-2.8410165445652544</c:v>
                </c:pt>
                <c:pt idx="13">
                  <c:v>13.980038076280572</c:v>
                </c:pt>
                <c:pt idx="14">
                  <c:v>-11.462400740823483</c:v>
                </c:pt>
                <c:pt idx="15">
                  <c:v>8.8917682811728849</c:v>
                </c:pt>
                <c:pt idx="16">
                  <c:v>3.4195985423913777</c:v>
                </c:pt>
                <c:pt idx="17">
                  <c:v>-8.0388412478887652</c:v>
                </c:pt>
                <c:pt idx="18">
                  <c:v>9.1437205819568419</c:v>
                </c:pt>
                <c:pt idx="19">
                  <c:v>-4.844312873253056</c:v>
                </c:pt>
                <c:pt idx="20">
                  <c:v>17.255671543696145</c:v>
                </c:pt>
                <c:pt idx="21">
                  <c:v>23.835677302008246</c:v>
                </c:pt>
                <c:pt idx="22">
                  <c:v>-6.9426196319596674</c:v>
                </c:pt>
              </c:numCache>
            </c:numRef>
          </c:val>
        </c:ser>
        <c:ser>
          <c:idx val="2"/>
          <c:order val="2"/>
          <c:tx>
            <c:strRef>
              <c:f>'Total Fuel'!$A$28</c:f>
              <c:strCache>
                <c:ptCount val="1"/>
                <c:pt idx="0">
                  <c:v>Richards Bay Total Consumption q % Change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'Total Fuel'!$C$1:$Y$1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'Total Fuel'!$C$28:$Y$28</c:f>
              <c:numCache>
                <c:formatCode>0.00</c:formatCode>
                <c:ptCount val="23"/>
                <c:pt idx="0">
                  <c:v>-3.6049798800991253</c:v>
                </c:pt>
                <c:pt idx="1">
                  <c:v>0.51151476997563172</c:v>
                </c:pt>
                <c:pt idx="2">
                  <c:v>17.119769622121172</c:v>
                </c:pt>
                <c:pt idx="3">
                  <c:v>-10.568670391908974</c:v>
                </c:pt>
                <c:pt idx="4">
                  <c:v>-3.08819304068831</c:v>
                </c:pt>
                <c:pt idx="5">
                  <c:v>1.6110219480953123</c:v>
                </c:pt>
                <c:pt idx="6">
                  <c:v>-3.4342603449766229</c:v>
                </c:pt>
                <c:pt idx="7">
                  <c:v>10.641949960427464</c:v>
                </c:pt>
                <c:pt idx="8">
                  <c:v>6.1907527182004873</c:v>
                </c:pt>
                <c:pt idx="9">
                  <c:v>-23.379999950962958</c:v>
                </c:pt>
                <c:pt idx="10">
                  <c:v>3.4470334548628272</c:v>
                </c:pt>
                <c:pt idx="11">
                  <c:v>-8.9161520571016126</c:v>
                </c:pt>
                <c:pt idx="12">
                  <c:v>-12.197192188774654</c:v>
                </c:pt>
                <c:pt idx="13">
                  <c:v>25.614450261060064</c:v>
                </c:pt>
                <c:pt idx="14">
                  <c:v>-15.798779557006782</c:v>
                </c:pt>
                <c:pt idx="15">
                  <c:v>-0.61548182312863431</c:v>
                </c:pt>
                <c:pt idx="16">
                  <c:v>19.140340294885164</c:v>
                </c:pt>
                <c:pt idx="17">
                  <c:v>-17.357833820984002</c:v>
                </c:pt>
                <c:pt idx="18">
                  <c:v>29.934378809874197</c:v>
                </c:pt>
                <c:pt idx="19">
                  <c:v>11.640871638313728</c:v>
                </c:pt>
                <c:pt idx="20">
                  <c:v>2.9281950728864947</c:v>
                </c:pt>
                <c:pt idx="21">
                  <c:v>11.532180875464624</c:v>
                </c:pt>
                <c:pt idx="22">
                  <c:v>-16.423317512197041</c:v>
                </c:pt>
              </c:numCache>
            </c:numRef>
          </c:val>
        </c:ser>
        <c:ser>
          <c:idx val="3"/>
          <c:order val="3"/>
          <c:tx>
            <c:strRef>
              <c:f>'Total Fuel'!$A$29</c:f>
              <c:strCache>
                <c:ptCount val="1"/>
                <c:pt idx="0">
                  <c:v>Port Shepstone Total Consumption q % Change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'Total Fuel'!$C$1:$Y$1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'Total Fuel'!$C$29:$Y$29</c:f>
              <c:numCache>
                <c:formatCode>0.00</c:formatCode>
                <c:ptCount val="23"/>
                <c:pt idx="0">
                  <c:v>-6.12523971949373</c:v>
                </c:pt>
                <c:pt idx="1">
                  <c:v>5.3850943205606843</c:v>
                </c:pt>
                <c:pt idx="2">
                  <c:v>-6.6292053920335885</c:v>
                </c:pt>
                <c:pt idx="3">
                  <c:v>2.2801598869745554</c:v>
                </c:pt>
                <c:pt idx="4">
                  <c:v>-4.5733491285382071</c:v>
                </c:pt>
                <c:pt idx="5">
                  <c:v>2.5723543857627642</c:v>
                </c:pt>
                <c:pt idx="6">
                  <c:v>-3.6425441080894148</c:v>
                </c:pt>
                <c:pt idx="7">
                  <c:v>1.250154853859416</c:v>
                </c:pt>
                <c:pt idx="8">
                  <c:v>16.930616898665651</c:v>
                </c:pt>
                <c:pt idx="9">
                  <c:v>-11.147592016343966</c:v>
                </c:pt>
                <c:pt idx="10">
                  <c:v>31.693942783273314</c:v>
                </c:pt>
                <c:pt idx="11">
                  <c:v>-12.513595587735416</c:v>
                </c:pt>
                <c:pt idx="12">
                  <c:v>-14.667689015903084</c:v>
                </c:pt>
                <c:pt idx="13">
                  <c:v>13.034000841240656</c:v>
                </c:pt>
                <c:pt idx="14">
                  <c:v>-5.4417897762821994</c:v>
                </c:pt>
                <c:pt idx="15">
                  <c:v>-0.1858061187714897</c:v>
                </c:pt>
                <c:pt idx="16">
                  <c:v>2.8562935943230143</c:v>
                </c:pt>
                <c:pt idx="17">
                  <c:v>-2.3411816563289061</c:v>
                </c:pt>
                <c:pt idx="18">
                  <c:v>0.96345643681694448</c:v>
                </c:pt>
                <c:pt idx="19">
                  <c:v>-7.2801595755431698</c:v>
                </c:pt>
                <c:pt idx="20">
                  <c:v>-3.5331382263878366</c:v>
                </c:pt>
                <c:pt idx="21">
                  <c:v>9.0343959630508355</c:v>
                </c:pt>
                <c:pt idx="22">
                  <c:v>18.167108399629583</c:v>
                </c:pt>
              </c:numCache>
            </c:numRef>
          </c:val>
        </c:ser>
        <c:ser>
          <c:idx val="4"/>
          <c:order val="4"/>
          <c:tx>
            <c:strRef>
              <c:f>'Total Fuel'!$A$30</c:f>
              <c:strCache>
                <c:ptCount val="1"/>
                <c:pt idx="0">
                  <c:v>New Castle Total Consumption q % Change</c:v>
                </c:pt>
              </c:strCache>
            </c:strRef>
          </c:tx>
          <c:marker>
            <c:symbol val="none"/>
          </c:marker>
          <c:cat>
            <c:numRef>
              <c:f>'Total Fuel'!$C$1:$Y$1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'Total Fuel'!$C$30:$Y$30</c:f>
              <c:numCache>
                <c:formatCode>0.00</c:formatCode>
                <c:ptCount val="23"/>
                <c:pt idx="0">
                  <c:v>16.084412276175687</c:v>
                </c:pt>
                <c:pt idx="1">
                  <c:v>-8.5593813565402179</c:v>
                </c:pt>
                <c:pt idx="2">
                  <c:v>-6.3705148844603956</c:v>
                </c:pt>
                <c:pt idx="3">
                  <c:v>5.7248392948097209</c:v>
                </c:pt>
                <c:pt idx="4">
                  <c:v>-2.4694101198078848</c:v>
                </c:pt>
                <c:pt idx="5">
                  <c:v>-2.7423437402569704</c:v>
                </c:pt>
                <c:pt idx="6">
                  <c:v>-2.0803548004341659</c:v>
                </c:pt>
                <c:pt idx="7">
                  <c:v>7.2149262123069269</c:v>
                </c:pt>
                <c:pt idx="8">
                  <c:v>13.734602481672844</c:v>
                </c:pt>
                <c:pt idx="9">
                  <c:v>-15.702660489764147</c:v>
                </c:pt>
                <c:pt idx="10">
                  <c:v>8.2418494702682317</c:v>
                </c:pt>
                <c:pt idx="11">
                  <c:v>-7.0032854063307965</c:v>
                </c:pt>
                <c:pt idx="12">
                  <c:v>-9.9537002352447601</c:v>
                </c:pt>
                <c:pt idx="13">
                  <c:v>7.5663786426565975</c:v>
                </c:pt>
                <c:pt idx="14">
                  <c:v>4.8161462289949624</c:v>
                </c:pt>
                <c:pt idx="15">
                  <c:v>-7.2359244176146822</c:v>
                </c:pt>
                <c:pt idx="16">
                  <c:v>12.204973252152945</c:v>
                </c:pt>
                <c:pt idx="17">
                  <c:v>-9.0053703588254681</c:v>
                </c:pt>
                <c:pt idx="18">
                  <c:v>3.0787888372414081</c:v>
                </c:pt>
                <c:pt idx="19">
                  <c:v>-0.12594922314570675</c:v>
                </c:pt>
                <c:pt idx="20">
                  <c:v>6.8623554694386124</c:v>
                </c:pt>
                <c:pt idx="21">
                  <c:v>6.5129781693803972</c:v>
                </c:pt>
                <c:pt idx="22">
                  <c:v>-2.1976593327567966</c:v>
                </c:pt>
              </c:numCache>
            </c:numRef>
          </c:val>
        </c:ser>
        <c:ser>
          <c:idx val="5"/>
          <c:order val="5"/>
          <c:tx>
            <c:strRef>
              <c:f>'Total Fuel'!$A$31</c:f>
              <c:strCache>
                <c:ptCount val="1"/>
                <c:pt idx="0">
                  <c:v>Urban Total Consumption q % Change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'Total Fuel'!$C$1:$Y$1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'Total Fuel'!$C$31:$Y$31</c:f>
              <c:numCache>
                <c:formatCode>0.00</c:formatCode>
                <c:ptCount val="23"/>
                <c:pt idx="0">
                  <c:v>-0.39808350134774878</c:v>
                </c:pt>
                <c:pt idx="1">
                  <c:v>4.9648079347089613</c:v>
                </c:pt>
                <c:pt idx="2">
                  <c:v>-7.1301787947672226</c:v>
                </c:pt>
                <c:pt idx="3">
                  <c:v>6.3856876274755257</c:v>
                </c:pt>
                <c:pt idx="4">
                  <c:v>-1.1105249499227337</c:v>
                </c:pt>
                <c:pt idx="5">
                  <c:v>-1.3356156480427865</c:v>
                </c:pt>
                <c:pt idx="6">
                  <c:v>-2.1277783090570783</c:v>
                </c:pt>
                <c:pt idx="7">
                  <c:v>1.846739672673485</c:v>
                </c:pt>
                <c:pt idx="8">
                  <c:v>12.478460498309817</c:v>
                </c:pt>
                <c:pt idx="9">
                  <c:v>-13.57050196416059</c:v>
                </c:pt>
                <c:pt idx="10">
                  <c:v>20.933500795728243</c:v>
                </c:pt>
                <c:pt idx="11">
                  <c:v>-11.636497228448299</c:v>
                </c:pt>
                <c:pt idx="12">
                  <c:v>-12.337990515972274</c:v>
                </c:pt>
                <c:pt idx="13">
                  <c:v>17.098977570549472</c:v>
                </c:pt>
                <c:pt idx="14">
                  <c:v>-6.827704045168435</c:v>
                </c:pt>
                <c:pt idx="15">
                  <c:v>0.98927032657385017</c:v>
                </c:pt>
                <c:pt idx="16">
                  <c:v>5.5433608171661239</c:v>
                </c:pt>
                <c:pt idx="17">
                  <c:v>-3.0560739847595793</c:v>
                </c:pt>
                <c:pt idx="18">
                  <c:v>0</c:v>
                </c:pt>
                <c:pt idx="19">
                  <c:v>6.1294730989188189</c:v>
                </c:pt>
                <c:pt idx="20">
                  <c:v>-4.7704071533106314</c:v>
                </c:pt>
                <c:pt idx="21">
                  <c:v>-1.6572975740799363</c:v>
                </c:pt>
                <c:pt idx="22">
                  <c:v>8.0846532003064677</c:v>
                </c:pt>
              </c:numCache>
            </c:numRef>
          </c:val>
        </c:ser>
        <c:marker val="1"/>
        <c:axId val="87203200"/>
        <c:axId val="87217280"/>
      </c:lineChart>
      <c:dateAx>
        <c:axId val="87203200"/>
        <c:scaling>
          <c:orientation val="minMax"/>
        </c:scaling>
        <c:axPos val="b"/>
        <c:numFmt formatCode="mmm\-yy" sourceLinked="1"/>
        <c:tickLblPos val="nextTo"/>
        <c:crossAx val="87217280"/>
        <c:crosses val="autoZero"/>
        <c:auto val="1"/>
        <c:lblOffset val="100"/>
      </c:dateAx>
      <c:valAx>
        <c:axId val="87217280"/>
        <c:scaling>
          <c:orientation val="minMax"/>
        </c:scaling>
        <c:axPos val="l"/>
        <c:numFmt formatCode="0.00" sourceLinked="1"/>
        <c:tickLblPos val="nextTo"/>
        <c:crossAx val="8720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75617283950622"/>
          <c:y val="1.1806842728729717E-2"/>
          <c:w val="0.87146604938271421"/>
          <c:h val="0.21532436763988569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solidFill>
      <a:schemeClr val="accent5"/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1204918829590763E-2"/>
          <c:y val="3.2750795531089595E-2"/>
          <c:w val="0.9184401428988046"/>
          <c:h val="0.93449840893782088"/>
        </c:manualLayout>
      </c:layout>
      <c:lineChart>
        <c:grouping val="standard"/>
        <c:ser>
          <c:idx val="0"/>
          <c:order val="0"/>
          <c:tx>
            <c:strRef>
              <c:f>Petrol!$A$78</c:f>
              <c:strCache>
                <c:ptCount val="1"/>
                <c:pt idx="0">
                  <c:v>Durban Total Consumption  q % Change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Petrol!$D$1:$Z$1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Petrol!$D$78:$Z$78</c:f>
              <c:numCache>
                <c:formatCode>0.00</c:formatCode>
                <c:ptCount val="23"/>
                <c:pt idx="0">
                  <c:v>3.8506323424449427</c:v>
                </c:pt>
                <c:pt idx="1">
                  <c:v>2.0819525395279532</c:v>
                </c:pt>
                <c:pt idx="2">
                  <c:v>-12.715148799262197</c:v>
                </c:pt>
                <c:pt idx="3">
                  <c:v>9.7930141804463737</c:v>
                </c:pt>
                <c:pt idx="4">
                  <c:v>-6.4177593941317461</c:v>
                </c:pt>
                <c:pt idx="5">
                  <c:v>-3.551263404387714</c:v>
                </c:pt>
                <c:pt idx="6">
                  <c:v>2.7388288673237797</c:v>
                </c:pt>
                <c:pt idx="7">
                  <c:v>-2.5926346662260409</c:v>
                </c:pt>
                <c:pt idx="8">
                  <c:v>12.590764701942023</c:v>
                </c:pt>
                <c:pt idx="9">
                  <c:v>-10.708381693799954</c:v>
                </c:pt>
                <c:pt idx="10">
                  <c:v>19.693761594818188</c:v>
                </c:pt>
                <c:pt idx="11">
                  <c:v>-9.2441086101899916</c:v>
                </c:pt>
                <c:pt idx="12">
                  <c:v>-6.0591470691514422</c:v>
                </c:pt>
                <c:pt idx="13">
                  <c:v>12.109816374350753</c:v>
                </c:pt>
                <c:pt idx="14">
                  <c:v>-10.743383849651638</c:v>
                </c:pt>
                <c:pt idx="15">
                  <c:v>8.2420524075437243</c:v>
                </c:pt>
                <c:pt idx="16">
                  <c:v>-0.97006050105215291</c:v>
                </c:pt>
                <c:pt idx="17">
                  <c:v>-4.9402072791995186</c:v>
                </c:pt>
                <c:pt idx="18">
                  <c:v>11.130501345845097</c:v>
                </c:pt>
                <c:pt idx="19">
                  <c:v>-10.501620300285444</c:v>
                </c:pt>
                <c:pt idx="20">
                  <c:v>7.590305312969317</c:v>
                </c:pt>
                <c:pt idx="21">
                  <c:v>-0.33828776859720749</c:v>
                </c:pt>
                <c:pt idx="22">
                  <c:v>3.6138991412089316</c:v>
                </c:pt>
              </c:numCache>
            </c:numRef>
          </c:val>
        </c:ser>
        <c:ser>
          <c:idx val="1"/>
          <c:order val="1"/>
          <c:tx>
            <c:strRef>
              <c:f>Petrol!$A$79</c:f>
              <c:strCache>
                <c:ptCount val="1"/>
                <c:pt idx="0">
                  <c:v>Pietermaritzburg Total Consumption q % Change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Petrol!$D$1:$Z$1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Petrol!$D$79:$Z$79</c:f>
              <c:numCache>
                <c:formatCode>0.00</c:formatCode>
                <c:ptCount val="23"/>
                <c:pt idx="0">
                  <c:v>-15.082331901839199</c:v>
                </c:pt>
                <c:pt idx="1">
                  <c:v>5.5448137382198555</c:v>
                </c:pt>
                <c:pt idx="2">
                  <c:v>-11.321694555441624</c:v>
                </c:pt>
                <c:pt idx="3">
                  <c:v>9.1355338344926977</c:v>
                </c:pt>
                <c:pt idx="4">
                  <c:v>-4.3964961336828363</c:v>
                </c:pt>
                <c:pt idx="5">
                  <c:v>-5.4228911317771198</c:v>
                </c:pt>
                <c:pt idx="6">
                  <c:v>0.72143666862179834</c:v>
                </c:pt>
                <c:pt idx="7">
                  <c:v>0.28615877416067997</c:v>
                </c:pt>
                <c:pt idx="8">
                  <c:v>13.618238525616059</c:v>
                </c:pt>
                <c:pt idx="9">
                  <c:v>-10.533397363775098</c:v>
                </c:pt>
                <c:pt idx="10">
                  <c:v>23.280980093123009</c:v>
                </c:pt>
                <c:pt idx="11">
                  <c:v>-10.998698853477034</c:v>
                </c:pt>
                <c:pt idx="12">
                  <c:v>-4.8566760730729239</c:v>
                </c:pt>
                <c:pt idx="13">
                  <c:v>8.1686303854750761</c:v>
                </c:pt>
                <c:pt idx="14">
                  <c:v>-7.1231254063761282</c:v>
                </c:pt>
                <c:pt idx="15">
                  <c:v>7.9638125079882087</c:v>
                </c:pt>
                <c:pt idx="16">
                  <c:v>-0.99227715142479012</c:v>
                </c:pt>
                <c:pt idx="17">
                  <c:v>-6.3979034495786582</c:v>
                </c:pt>
                <c:pt idx="18">
                  <c:v>9.6564424729020502</c:v>
                </c:pt>
                <c:pt idx="19">
                  <c:v>-10.786429115275121</c:v>
                </c:pt>
                <c:pt idx="20">
                  <c:v>12.41134113995307</c:v>
                </c:pt>
                <c:pt idx="21">
                  <c:v>-4.5043102771235288</c:v>
                </c:pt>
                <c:pt idx="22">
                  <c:v>12.823239086051197</c:v>
                </c:pt>
              </c:numCache>
            </c:numRef>
          </c:val>
        </c:ser>
        <c:ser>
          <c:idx val="2"/>
          <c:order val="2"/>
          <c:tx>
            <c:strRef>
              <c:f>Petrol!$A$80</c:f>
              <c:strCache>
                <c:ptCount val="1"/>
                <c:pt idx="0">
                  <c:v>Richards Bay Total Consumption q % Change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Petrol!$D$1:$Z$1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Petrol!$D$80:$Z$80</c:f>
              <c:numCache>
                <c:formatCode>0.00</c:formatCode>
                <c:ptCount val="23"/>
                <c:pt idx="0">
                  <c:v>-3.6869089647594784</c:v>
                </c:pt>
                <c:pt idx="1">
                  <c:v>3.5526324514499996</c:v>
                </c:pt>
                <c:pt idx="2">
                  <c:v>-5.8462832162487164</c:v>
                </c:pt>
                <c:pt idx="3">
                  <c:v>1.7757487548848827</c:v>
                </c:pt>
                <c:pt idx="4">
                  <c:v>-6.0167167117781206</c:v>
                </c:pt>
                <c:pt idx="5">
                  <c:v>3.363465799393841</c:v>
                </c:pt>
                <c:pt idx="6">
                  <c:v>-1.4239347492768359</c:v>
                </c:pt>
                <c:pt idx="7">
                  <c:v>3.9259940260001729</c:v>
                </c:pt>
                <c:pt idx="8">
                  <c:v>7.5191914291212552</c:v>
                </c:pt>
                <c:pt idx="9">
                  <c:v>-12.842438063743145</c:v>
                </c:pt>
                <c:pt idx="10">
                  <c:v>26.442923000251088</c:v>
                </c:pt>
                <c:pt idx="11">
                  <c:v>-9.8777404290931035</c:v>
                </c:pt>
                <c:pt idx="12">
                  <c:v>-12.663305086786556</c:v>
                </c:pt>
                <c:pt idx="13">
                  <c:v>14.02328480124679</c:v>
                </c:pt>
                <c:pt idx="14">
                  <c:v>-4.9874401799779626</c:v>
                </c:pt>
                <c:pt idx="15">
                  <c:v>-0.91709469603669747</c:v>
                </c:pt>
                <c:pt idx="16">
                  <c:v>0.30297650765454143</c:v>
                </c:pt>
                <c:pt idx="17">
                  <c:v>-5.8465250711190757</c:v>
                </c:pt>
                <c:pt idx="18">
                  <c:v>11.336432060951045</c:v>
                </c:pt>
                <c:pt idx="19">
                  <c:v>-12.139336798684147</c:v>
                </c:pt>
                <c:pt idx="20">
                  <c:v>12.282724014159744</c:v>
                </c:pt>
                <c:pt idx="21">
                  <c:v>-4.9969774487686509</c:v>
                </c:pt>
                <c:pt idx="22">
                  <c:v>10.300487482475871</c:v>
                </c:pt>
              </c:numCache>
            </c:numRef>
          </c:val>
        </c:ser>
        <c:ser>
          <c:idx val="3"/>
          <c:order val="3"/>
          <c:tx>
            <c:strRef>
              <c:f>Petrol!$A$81</c:f>
              <c:strCache>
                <c:ptCount val="1"/>
                <c:pt idx="0">
                  <c:v>Port Shepstone Total Consumption q % Change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Petrol!$D$1:$Z$1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Petrol!$D$81:$Z$81</c:f>
              <c:numCache>
                <c:formatCode>0.00</c:formatCode>
                <c:ptCount val="23"/>
                <c:pt idx="0">
                  <c:v>-10.737885452962052</c:v>
                </c:pt>
                <c:pt idx="1">
                  <c:v>10.867164677796843</c:v>
                </c:pt>
                <c:pt idx="2">
                  <c:v>-12.292627711720371</c:v>
                </c:pt>
                <c:pt idx="3">
                  <c:v>4.5488866525555549</c:v>
                </c:pt>
                <c:pt idx="4">
                  <c:v>-3.4464170117742277</c:v>
                </c:pt>
                <c:pt idx="5">
                  <c:v>-1.9355877744816563</c:v>
                </c:pt>
                <c:pt idx="6">
                  <c:v>-1.5979911316206181</c:v>
                </c:pt>
                <c:pt idx="7">
                  <c:v>-0.5866093587578799</c:v>
                </c:pt>
                <c:pt idx="8">
                  <c:v>11.793788194232146</c:v>
                </c:pt>
                <c:pt idx="9">
                  <c:v>-9.029812878565826</c:v>
                </c:pt>
                <c:pt idx="10">
                  <c:v>40.817291035742088</c:v>
                </c:pt>
                <c:pt idx="11">
                  <c:v>-10.714506420078235</c:v>
                </c:pt>
                <c:pt idx="12">
                  <c:v>-19.365258644556384</c:v>
                </c:pt>
                <c:pt idx="13">
                  <c:v>10.86657612694216</c:v>
                </c:pt>
                <c:pt idx="14">
                  <c:v>0.91661526310464458</c:v>
                </c:pt>
                <c:pt idx="15">
                  <c:v>-1.79349178500234</c:v>
                </c:pt>
                <c:pt idx="16">
                  <c:v>2.2532553567436295</c:v>
                </c:pt>
                <c:pt idx="17">
                  <c:v>-5.5386445878790314</c:v>
                </c:pt>
                <c:pt idx="18">
                  <c:v>9.8424363142378954</c:v>
                </c:pt>
                <c:pt idx="19">
                  <c:v>-11.870241650973272</c:v>
                </c:pt>
                <c:pt idx="20">
                  <c:v>6.4808944864732876</c:v>
                </c:pt>
                <c:pt idx="21">
                  <c:v>3.1481256890848948</c:v>
                </c:pt>
                <c:pt idx="22">
                  <c:v>22.054252732027972</c:v>
                </c:pt>
              </c:numCache>
            </c:numRef>
          </c:val>
        </c:ser>
        <c:ser>
          <c:idx val="4"/>
          <c:order val="4"/>
          <c:tx>
            <c:strRef>
              <c:f>Petrol!$A$82</c:f>
              <c:strCache>
                <c:ptCount val="1"/>
                <c:pt idx="0">
                  <c:v>New Castle Total Consumption q % Change</c:v>
                </c:pt>
              </c:strCache>
            </c:strRef>
          </c:tx>
          <c:marker>
            <c:symbol val="none"/>
          </c:marker>
          <c:cat>
            <c:numRef>
              <c:f>Petrol!$D$1:$Z$1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Petrol!$D$82:$Z$82</c:f>
              <c:numCache>
                <c:formatCode>0.00</c:formatCode>
                <c:ptCount val="23"/>
                <c:pt idx="0">
                  <c:v>-2.0429891063152259</c:v>
                </c:pt>
                <c:pt idx="1">
                  <c:v>4.2677615357561383</c:v>
                </c:pt>
                <c:pt idx="2">
                  <c:v>-10.943493085103166</c:v>
                </c:pt>
                <c:pt idx="3">
                  <c:v>10.767752349115154</c:v>
                </c:pt>
                <c:pt idx="4">
                  <c:v>-6.9820719325081289</c:v>
                </c:pt>
                <c:pt idx="5">
                  <c:v>1.5889435926977331</c:v>
                </c:pt>
                <c:pt idx="6">
                  <c:v>-4.5895558429238914</c:v>
                </c:pt>
                <c:pt idx="7">
                  <c:v>3.4921112203224816</c:v>
                </c:pt>
                <c:pt idx="8">
                  <c:v>11.578414336713823</c:v>
                </c:pt>
                <c:pt idx="9">
                  <c:v>-10.884259831730523</c:v>
                </c:pt>
                <c:pt idx="10">
                  <c:v>30.896743213539491</c:v>
                </c:pt>
                <c:pt idx="11">
                  <c:v>-10.924069203158597</c:v>
                </c:pt>
                <c:pt idx="12">
                  <c:v>-14.822560337125179</c:v>
                </c:pt>
                <c:pt idx="13">
                  <c:v>6.5105634210606071</c:v>
                </c:pt>
                <c:pt idx="14">
                  <c:v>-4.7422160478332636</c:v>
                </c:pt>
                <c:pt idx="15">
                  <c:v>3.4762571365565584</c:v>
                </c:pt>
                <c:pt idx="16">
                  <c:v>3.5478004857454275</c:v>
                </c:pt>
                <c:pt idx="17">
                  <c:v>-5.426435482072284</c:v>
                </c:pt>
                <c:pt idx="18">
                  <c:v>3.4051437258398778</c:v>
                </c:pt>
                <c:pt idx="19">
                  <c:v>-5.6237107428438984</c:v>
                </c:pt>
                <c:pt idx="20">
                  <c:v>7.2670876858638493</c:v>
                </c:pt>
                <c:pt idx="21">
                  <c:v>-2.8489130954896673</c:v>
                </c:pt>
                <c:pt idx="22">
                  <c:v>20.830869666962581</c:v>
                </c:pt>
              </c:numCache>
            </c:numRef>
          </c:val>
        </c:ser>
        <c:ser>
          <c:idx val="5"/>
          <c:order val="5"/>
          <c:tx>
            <c:strRef>
              <c:f>Petrol!$A$83</c:f>
              <c:strCache>
                <c:ptCount val="1"/>
                <c:pt idx="0">
                  <c:v>Urban Total Consumption q % Change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Petrol!$D$1:$Z$1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Petrol!$D$83:$Z$83</c:f>
              <c:numCache>
                <c:formatCode>0.00</c:formatCode>
                <c:ptCount val="23"/>
                <c:pt idx="0">
                  <c:v>-5.298948530601848</c:v>
                </c:pt>
                <c:pt idx="1">
                  <c:v>10.093164273570883</c:v>
                </c:pt>
                <c:pt idx="2">
                  <c:v>-11.76478920360311</c:v>
                </c:pt>
                <c:pt idx="3">
                  <c:v>5.3313325923494475</c:v>
                </c:pt>
                <c:pt idx="4">
                  <c:v>-1.935562118686466</c:v>
                </c:pt>
                <c:pt idx="5">
                  <c:v>-3.2046135100682909</c:v>
                </c:pt>
                <c:pt idx="6">
                  <c:v>-0.95483137277569341</c:v>
                </c:pt>
                <c:pt idx="7">
                  <c:v>1.3704137773084153</c:v>
                </c:pt>
                <c:pt idx="8">
                  <c:v>10.373677357132939</c:v>
                </c:pt>
                <c:pt idx="9">
                  <c:v>-10.541611184959626</c:v>
                </c:pt>
                <c:pt idx="10">
                  <c:v>38.72101288108027</c:v>
                </c:pt>
                <c:pt idx="11">
                  <c:v>-12.933178368140489</c:v>
                </c:pt>
                <c:pt idx="12">
                  <c:v>-15.349613483776444</c:v>
                </c:pt>
                <c:pt idx="13">
                  <c:v>12.546757503516993</c:v>
                </c:pt>
                <c:pt idx="14">
                  <c:v>-1.8401271874039746</c:v>
                </c:pt>
                <c:pt idx="15">
                  <c:v>-2.6841236797421524</c:v>
                </c:pt>
                <c:pt idx="16">
                  <c:v>2.6103489878118866</c:v>
                </c:pt>
                <c:pt idx="17">
                  <c:v>-1.2198097404150654</c:v>
                </c:pt>
                <c:pt idx="18">
                  <c:v>5.850280211825833</c:v>
                </c:pt>
                <c:pt idx="19">
                  <c:v>-9.6645780547816091</c:v>
                </c:pt>
                <c:pt idx="20">
                  <c:v>7.26986813692751</c:v>
                </c:pt>
                <c:pt idx="21">
                  <c:v>-1.7215207032670548</c:v>
                </c:pt>
                <c:pt idx="22">
                  <c:v>21.705448498516478</c:v>
                </c:pt>
              </c:numCache>
            </c:numRef>
          </c:val>
        </c:ser>
        <c:marker val="1"/>
        <c:axId val="89678592"/>
        <c:axId val="89680128"/>
      </c:lineChart>
      <c:dateAx>
        <c:axId val="89678592"/>
        <c:scaling>
          <c:orientation val="minMax"/>
        </c:scaling>
        <c:axPos val="b"/>
        <c:numFmt formatCode="mmm\-yy" sourceLinked="1"/>
        <c:tickLblPos val="nextTo"/>
        <c:crossAx val="89680128"/>
        <c:crosses val="autoZero"/>
        <c:auto val="1"/>
        <c:lblOffset val="100"/>
      </c:dateAx>
      <c:valAx>
        <c:axId val="89680128"/>
        <c:scaling>
          <c:orientation val="minMax"/>
        </c:scaling>
        <c:axPos val="l"/>
        <c:numFmt formatCode="0.00" sourceLinked="1"/>
        <c:tickLblPos val="nextTo"/>
        <c:crossAx val="8967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75617283950622"/>
          <c:y val="1.1806842728729717E-2"/>
          <c:w val="0.87146604938271466"/>
          <c:h val="0.21532436763988569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solidFill>
      <a:schemeClr val="accent5"/>
    </a:solidFill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1204918829590763E-2"/>
          <c:y val="3.2750795531089595E-2"/>
          <c:w val="0.9184401428988046"/>
          <c:h val="0.93449840893782088"/>
        </c:manualLayout>
      </c:layout>
      <c:lineChart>
        <c:grouping val="standard"/>
        <c:ser>
          <c:idx val="0"/>
          <c:order val="0"/>
          <c:tx>
            <c:strRef>
              <c:f>Diesel!$A$78</c:f>
              <c:strCache>
                <c:ptCount val="1"/>
                <c:pt idx="0">
                  <c:v>Durban Total Consumption  q % Change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Petrol!$D$1:$Z$1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Diesel!$D$78:$Z$78</c:f>
              <c:numCache>
                <c:formatCode>0.00</c:formatCode>
                <c:ptCount val="23"/>
                <c:pt idx="0">
                  <c:v>14.189788044605903</c:v>
                </c:pt>
                <c:pt idx="1">
                  <c:v>5.2607359954100668</c:v>
                </c:pt>
                <c:pt idx="2">
                  <c:v>-6.9795940055739862</c:v>
                </c:pt>
                <c:pt idx="3">
                  <c:v>9.2149876446846406</c:v>
                </c:pt>
                <c:pt idx="4">
                  <c:v>-9.1659266804103989</c:v>
                </c:pt>
                <c:pt idx="5">
                  <c:v>7.6916789601296696</c:v>
                </c:pt>
                <c:pt idx="6">
                  <c:v>-9.899519509894164</c:v>
                </c:pt>
                <c:pt idx="7">
                  <c:v>1.4891089817634788</c:v>
                </c:pt>
                <c:pt idx="8">
                  <c:v>10.391949551618181</c:v>
                </c:pt>
                <c:pt idx="9">
                  <c:v>-15.19559857160516</c:v>
                </c:pt>
                <c:pt idx="10">
                  <c:v>-11.975279819446657</c:v>
                </c:pt>
                <c:pt idx="11">
                  <c:v>-3.536133721366387</c:v>
                </c:pt>
                <c:pt idx="12">
                  <c:v>-5.0681756424570432</c:v>
                </c:pt>
                <c:pt idx="13">
                  <c:v>23.132450129314037</c:v>
                </c:pt>
                <c:pt idx="14">
                  <c:v>-16.36707732859275</c:v>
                </c:pt>
                <c:pt idx="15">
                  <c:v>9.7947339903164465</c:v>
                </c:pt>
                <c:pt idx="16">
                  <c:v>6.3131184947032004</c:v>
                </c:pt>
                <c:pt idx="17">
                  <c:v>-8.7209795801151664</c:v>
                </c:pt>
                <c:pt idx="18">
                  <c:v>8.5268592076231347</c:v>
                </c:pt>
                <c:pt idx="19">
                  <c:v>-8.1918955904860127</c:v>
                </c:pt>
                <c:pt idx="20">
                  <c:v>19.384644210718697</c:v>
                </c:pt>
                <c:pt idx="21">
                  <c:v>4.9657040375312409</c:v>
                </c:pt>
                <c:pt idx="22">
                  <c:v>-24.543120408810346</c:v>
                </c:pt>
              </c:numCache>
            </c:numRef>
          </c:val>
        </c:ser>
        <c:ser>
          <c:idx val="1"/>
          <c:order val="1"/>
          <c:tx>
            <c:strRef>
              <c:f>Diesel!$A$79</c:f>
              <c:strCache>
                <c:ptCount val="1"/>
                <c:pt idx="0">
                  <c:v>Pietermaritzburg Total Consumption q % Change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Petrol!$D$1:$Z$1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Diesel!$D$79:$Z$79</c:f>
              <c:numCache>
                <c:formatCode>0.00</c:formatCode>
                <c:ptCount val="23"/>
                <c:pt idx="0">
                  <c:v>6.2064814097735095</c:v>
                </c:pt>
                <c:pt idx="1">
                  <c:v>7.0016756120731856</c:v>
                </c:pt>
                <c:pt idx="2">
                  <c:v>-13.531136183716141</c:v>
                </c:pt>
                <c:pt idx="3">
                  <c:v>-5.7847093209465594</c:v>
                </c:pt>
                <c:pt idx="4">
                  <c:v>9.6974442208512492</c:v>
                </c:pt>
                <c:pt idx="5">
                  <c:v>4.6781426712948404</c:v>
                </c:pt>
                <c:pt idx="6">
                  <c:v>-11.624159488168734</c:v>
                </c:pt>
                <c:pt idx="7">
                  <c:v>14.455461365906533</c:v>
                </c:pt>
                <c:pt idx="8">
                  <c:v>7.8761931430851559</c:v>
                </c:pt>
                <c:pt idx="9">
                  <c:v>-10.977509714733753</c:v>
                </c:pt>
                <c:pt idx="10">
                  <c:v>-2.8341811653058611</c:v>
                </c:pt>
                <c:pt idx="11">
                  <c:v>-12.079471153116799</c:v>
                </c:pt>
                <c:pt idx="12">
                  <c:v>-1.1905876283278757E-2</c:v>
                </c:pt>
                <c:pt idx="13">
                  <c:v>21.741510768119689</c:v>
                </c:pt>
                <c:pt idx="14">
                  <c:v>-16.611634899737936</c:v>
                </c:pt>
                <c:pt idx="15">
                  <c:v>10.118232394624323</c:v>
                </c:pt>
                <c:pt idx="16">
                  <c:v>9.1366199111354511</c:v>
                </c:pt>
                <c:pt idx="17">
                  <c:v>-9.9678635104447135</c:v>
                </c:pt>
                <c:pt idx="18">
                  <c:v>8.5170850724631411</c:v>
                </c:pt>
                <c:pt idx="19">
                  <c:v>-15.322889606129786</c:v>
                </c:pt>
                <c:pt idx="20">
                  <c:v>63.223698102110419</c:v>
                </c:pt>
                <c:pt idx="21">
                  <c:v>-10.987822143882456</c:v>
                </c:pt>
                <c:pt idx="22">
                  <c:v>-10.238173917833745</c:v>
                </c:pt>
              </c:numCache>
            </c:numRef>
          </c:val>
        </c:ser>
        <c:ser>
          <c:idx val="2"/>
          <c:order val="2"/>
          <c:tx>
            <c:strRef>
              <c:f>Diesel!$A$80</c:f>
              <c:strCache>
                <c:ptCount val="1"/>
                <c:pt idx="0">
                  <c:v>Richards Bay Total Consumption q % Change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Petrol!$D$1:$Z$1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Diesel!$D$80:$Z$80</c:f>
              <c:numCache>
                <c:formatCode>0.00</c:formatCode>
                <c:ptCount val="23"/>
                <c:pt idx="0">
                  <c:v>-3.5550094030086146</c:v>
                </c:pt>
                <c:pt idx="1">
                  <c:v>-1.3407977637988471</c:v>
                </c:pt>
                <c:pt idx="2">
                  <c:v>31.801963112316329</c:v>
                </c:pt>
                <c:pt idx="3">
                  <c:v>-16.206225923931868</c:v>
                </c:pt>
                <c:pt idx="4">
                  <c:v>-1.4637613002806147</c:v>
                </c:pt>
                <c:pt idx="5">
                  <c:v>0.68386881033015445</c:v>
                </c:pt>
                <c:pt idx="6">
                  <c:v>-4.5261554786014653</c:v>
                </c:pt>
                <c:pt idx="7">
                  <c:v>14.40820247027969</c:v>
                </c:pt>
                <c:pt idx="8">
                  <c:v>5.5140309548728759</c:v>
                </c:pt>
                <c:pt idx="9">
                  <c:v>-28.849964785388131</c:v>
                </c:pt>
                <c:pt idx="10">
                  <c:v>-11.17556532617647</c:v>
                </c:pt>
                <c:pt idx="11">
                  <c:v>-8.045738538108191</c:v>
                </c:pt>
                <c:pt idx="12">
                  <c:v>-11.7836805320241</c:v>
                </c:pt>
                <c:pt idx="13">
                  <c:v>35.795007730081771</c:v>
                </c:pt>
                <c:pt idx="14">
                  <c:v>-23.771998665632172</c:v>
                </c:pt>
                <c:pt idx="15">
                  <c:v>-0.338232459528237</c:v>
                </c:pt>
                <c:pt idx="16">
                  <c:v>36.355496062885329</c:v>
                </c:pt>
                <c:pt idx="17">
                  <c:v>-25.096332405716282</c:v>
                </c:pt>
                <c:pt idx="18">
                  <c:v>45.64995378933812</c:v>
                </c:pt>
                <c:pt idx="19">
                  <c:v>-15.331964419940922</c:v>
                </c:pt>
                <c:pt idx="20">
                  <c:v>24.828852582318294</c:v>
                </c:pt>
                <c:pt idx="21">
                  <c:v>-8.0421272453964789</c:v>
                </c:pt>
                <c:pt idx="22">
                  <c:v>-23.022020119908344</c:v>
                </c:pt>
              </c:numCache>
            </c:numRef>
          </c:val>
        </c:ser>
        <c:ser>
          <c:idx val="3"/>
          <c:order val="3"/>
          <c:tx>
            <c:strRef>
              <c:f>Diesel!$A$81</c:f>
              <c:strCache>
                <c:ptCount val="1"/>
                <c:pt idx="0">
                  <c:v>Port Shepstone Total Consumption q % Change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Petrol!$D$1:$Z$1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Diesel!$D$81:$Z$81</c:f>
              <c:numCache>
                <c:formatCode>0.00</c:formatCode>
                <c:ptCount val="23"/>
                <c:pt idx="0">
                  <c:v>1.8315857104520501</c:v>
                </c:pt>
                <c:pt idx="1">
                  <c:v>-2.9042274536004711</c:v>
                </c:pt>
                <c:pt idx="2">
                  <c:v>3.1489280739554051</c:v>
                </c:pt>
                <c:pt idx="3">
                  <c:v>-1.0505023123013844</c:v>
                </c:pt>
                <c:pt idx="4">
                  <c:v>-6.3213915506529927</c:v>
                </c:pt>
                <c:pt idx="5">
                  <c:v>9.7794537665403318</c:v>
                </c:pt>
                <c:pt idx="6">
                  <c:v>-6.5624638050452875</c:v>
                </c:pt>
                <c:pt idx="7">
                  <c:v>4.0126945994959842</c:v>
                </c:pt>
                <c:pt idx="8">
                  <c:v>24.314906972385934</c:v>
                </c:pt>
                <c:pt idx="9">
                  <c:v>-13.885310536907781</c:v>
                </c:pt>
                <c:pt idx="10">
                  <c:v>19.234912848406687</c:v>
                </c:pt>
                <c:pt idx="11">
                  <c:v>-15.415180015676066</c:v>
                </c:pt>
                <c:pt idx="12">
                  <c:v>-6.6703736255851904</c:v>
                </c:pt>
                <c:pt idx="13">
                  <c:v>16.221996260895249</c:v>
                </c:pt>
                <c:pt idx="14">
                  <c:v>-14.363213403291395</c:v>
                </c:pt>
                <c:pt idx="15">
                  <c:v>2.4724047251523698</c:v>
                </c:pt>
                <c:pt idx="16">
                  <c:v>3.8118723330359852</c:v>
                </c:pt>
                <c:pt idx="17">
                  <c:v>2.6494700864343743</c:v>
                </c:pt>
                <c:pt idx="18">
                  <c:v>-11.789541210874216</c:v>
                </c:pt>
                <c:pt idx="19">
                  <c:v>-1.5378788719918777</c:v>
                </c:pt>
                <c:pt idx="20">
                  <c:v>2.7427515031993495</c:v>
                </c:pt>
                <c:pt idx="21">
                  <c:v>4.8792913114804577</c:v>
                </c:pt>
                <c:pt idx="22">
                  <c:v>0.44210512852413802</c:v>
                </c:pt>
              </c:numCache>
            </c:numRef>
          </c:val>
        </c:ser>
        <c:ser>
          <c:idx val="4"/>
          <c:order val="4"/>
          <c:tx>
            <c:strRef>
              <c:f>Diesel!$A$82</c:f>
              <c:strCache>
                <c:ptCount val="1"/>
                <c:pt idx="0">
                  <c:v>New Castle Total Consumption q % Change</c:v>
                </c:pt>
              </c:strCache>
            </c:strRef>
          </c:tx>
          <c:marker>
            <c:symbol val="none"/>
          </c:marker>
          <c:cat>
            <c:numRef>
              <c:f>Petrol!$D$1:$Z$1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Diesel!$D$82:$Z$82</c:f>
              <c:numCache>
                <c:formatCode>0.00</c:formatCode>
                <c:ptCount val="23"/>
                <c:pt idx="0">
                  <c:v>37.94266944203693</c:v>
                </c:pt>
                <c:pt idx="1">
                  <c:v>-19.543034534171824</c:v>
                </c:pt>
                <c:pt idx="2">
                  <c:v>-1.2959079234305819</c:v>
                </c:pt>
                <c:pt idx="3">
                  <c:v>0.67572433569511603</c:v>
                </c:pt>
                <c:pt idx="4">
                  <c:v>2.5017201796140145</c:v>
                </c:pt>
                <c:pt idx="5">
                  <c:v>-7.0722137861684446</c:v>
                </c:pt>
                <c:pt idx="6">
                  <c:v>0.66181395948503285</c:v>
                </c:pt>
                <c:pt idx="7">
                  <c:v>11.07114209506916</c:v>
                </c:pt>
                <c:pt idx="8">
                  <c:v>15.815652639539307</c:v>
                </c:pt>
                <c:pt idx="9">
                  <c:v>-20.183008301359401</c:v>
                </c:pt>
                <c:pt idx="10">
                  <c:v>-15.277749548787826</c:v>
                </c:pt>
                <c:pt idx="11">
                  <c:v>-0.7144223716399748</c:v>
                </c:pt>
                <c:pt idx="12">
                  <c:v>-2.9472064678525283</c:v>
                </c:pt>
                <c:pt idx="13">
                  <c:v>8.8998322295421026</c:v>
                </c:pt>
                <c:pt idx="14">
                  <c:v>16.623129375340604</c:v>
                </c:pt>
                <c:pt idx="15">
                  <c:v>-18.044019689330437</c:v>
                </c:pt>
                <c:pt idx="16">
                  <c:v>23.233243148617614</c:v>
                </c:pt>
                <c:pt idx="17">
                  <c:v>-12.836246384969236</c:v>
                </c:pt>
                <c:pt idx="18">
                  <c:v>2.6997634867788358</c:v>
                </c:pt>
                <c:pt idx="19">
                  <c:v>-0.16841920390893003</c:v>
                </c:pt>
                <c:pt idx="20">
                  <c:v>13.63453602103932</c:v>
                </c:pt>
                <c:pt idx="21">
                  <c:v>-4.0277838169993228</c:v>
                </c:pt>
                <c:pt idx="22">
                  <c:v>-19.389447139231493</c:v>
                </c:pt>
              </c:numCache>
            </c:numRef>
          </c:val>
        </c:ser>
        <c:ser>
          <c:idx val="5"/>
          <c:order val="5"/>
          <c:tx>
            <c:strRef>
              <c:f>Diesel!$A$83</c:f>
              <c:strCache>
                <c:ptCount val="1"/>
                <c:pt idx="0">
                  <c:v>Urban Total Consumption q % Change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Petrol!$D$1:$Z$1</c:f>
              <c:numCache>
                <c:formatCode>mmm\-yy</c:formatCode>
                <c:ptCount val="23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</c:numCache>
            </c:numRef>
          </c:cat>
          <c:val>
            <c:numRef>
              <c:f>Diesel!$D$83:$Z$83</c:f>
              <c:numCache>
                <c:formatCode>0.00</c:formatCode>
                <c:ptCount val="23"/>
                <c:pt idx="0">
                  <c:v>7.2873442497732368</c:v>
                </c:pt>
                <c:pt idx="1">
                  <c:v>-2.1339080741181125</c:v>
                </c:pt>
                <c:pt idx="2">
                  <c:v>8.659260982495276E-2</c:v>
                </c:pt>
                <c:pt idx="3">
                  <c:v>7.8330677902342254</c:v>
                </c:pt>
                <c:pt idx="4">
                  <c:v>-4.2199582801371802E-3</c:v>
                </c:pt>
                <c:pt idx="5">
                  <c:v>1.1221475266451235</c:v>
                </c:pt>
                <c:pt idx="6">
                  <c:v>-3.6042256688298595</c:v>
                </c:pt>
                <c:pt idx="7">
                  <c:v>2.4627941159160995</c:v>
                </c:pt>
                <c:pt idx="8">
                  <c:v>15.171652293577687</c:v>
                </c:pt>
                <c:pt idx="9">
                  <c:v>-17.284686301414226</c:v>
                </c:pt>
                <c:pt idx="10">
                  <c:v>-2.6566219275126297</c:v>
                </c:pt>
                <c:pt idx="11">
                  <c:v>-9.1858318015458416</c:v>
                </c:pt>
                <c:pt idx="12">
                  <c:v>-6.8810337636063732</c:v>
                </c:pt>
                <c:pt idx="13">
                  <c:v>24.597297383408048</c:v>
                </c:pt>
                <c:pt idx="14">
                  <c:v>-14.248571541941116</c:v>
                </c:pt>
                <c:pt idx="15">
                  <c:v>7.245680487640918</c:v>
                </c:pt>
                <c:pt idx="16">
                  <c:v>10.076253141092481</c:v>
                </c:pt>
                <c:pt idx="17">
                  <c:v>-5.7014919122020133</c:v>
                </c:pt>
                <c:pt idx="18">
                  <c:v>6.5508090338871598</c:v>
                </c:pt>
                <c:pt idx="19">
                  <c:v>-11.178551012227029</c:v>
                </c:pt>
                <c:pt idx="20">
                  <c:v>13.150114517521105</c:v>
                </c:pt>
                <c:pt idx="21">
                  <c:v>-0.89031626381366769</c:v>
                </c:pt>
                <c:pt idx="22">
                  <c:v>-9.7315577890321947</c:v>
                </c:pt>
              </c:numCache>
            </c:numRef>
          </c:val>
        </c:ser>
        <c:marker val="1"/>
        <c:axId val="90429312"/>
        <c:axId val="90430848"/>
      </c:lineChart>
      <c:dateAx>
        <c:axId val="90429312"/>
        <c:scaling>
          <c:orientation val="minMax"/>
        </c:scaling>
        <c:axPos val="b"/>
        <c:numFmt formatCode="mmm\-yy" sourceLinked="1"/>
        <c:tickLblPos val="nextTo"/>
        <c:crossAx val="90430848"/>
        <c:crosses val="autoZero"/>
        <c:auto val="1"/>
        <c:lblOffset val="100"/>
      </c:dateAx>
      <c:valAx>
        <c:axId val="90430848"/>
        <c:scaling>
          <c:orientation val="minMax"/>
        </c:scaling>
        <c:axPos val="l"/>
        <c:numFmt formatCode="0.00" sourceLinked="1"/>
        <c:tickLblPos val="nextTo"/>
        <c:crossAx val="9042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75617283950622"/>
          <c:y val="1.1806842728729717E-2"/>
          <c:w val="0.87146604938271444"/>
          <c:h val="0.21532436763988569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solidFill>
      <a:schemeClr val="accent5"/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39</xdr:row>
      <xdr:rowOff>19050</xdr:rowOff>
    </xdr:from>
    <xdr:to>
      <xdr:col>9</xdr:col>
      <xdr:colOff>847725</xdr:colOff>
      <xdr:row>84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9</xdr:col>
      <xdr:colOff>733425</xdr:colOff>
      <xdr:row>114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84</xdr:row>
      <xdr:rowOff>28575</xdr:rowOff>
    </xdr:from>
    <xdr:to>
      <xdr:col>9</xdr:col>
      <xdr:colOff>838199</xdr:colOff>
      <xdr:row>110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84</xdr:row>
      <xdr:rowOff>28574</xdr:rowOff>
    </xdr:from>
    <xdr:to>
      <xdr:col>9</xdr:col>
      <xdr:colOff>876299</xdr:colOff>
      <xdr:row>110</xdr:row>
      <xdr:rowOff>123824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tabSelected="1" workbookViewId="0">
      <selection activeCell="A117" sqref="A117"/>
    </sheetView>
  </sheetViews>
  <sheetFormatPr defaultRowHeight="15"/>
  <cols>
    <col min="1" max="1" width="44.85546875" style="4" bestFit="1" customWidth="1"/>
    <col min="2" max="2" width="13.140625" style="4" bestFit="1" customWidth="1"/>
    <col min="3" max="4" width="13.42578125" style="4" bestFit="1" customWidth="1"/>
    <col min="5" max="5" width="13.140625" style="4" bestFit="1" customWidth="1"/>
    <col min="6" max="6" width="13.85546875" style="4" bestFit="1" customWidth="1"/>
    <col min="7" max="7" width="13.140625" style="4" bestFit="1" customWidth="1"/>
    <col min="8" max="8" width="12.42578125" style="4" bestFit="1" customWidth="1"/>
    <col min="9" max="10" width="13.5703125" style="4" bestFit="1" customWidth="1"/>
    <col min="11" max="12" width="13.28515625" style="4" bestFit="1" customWidth="1"/>
    <col min="13" max="13" width="13.5703125" style="4" bestFit="1" customWidth="1"/>
    <col min="14" max="14" width="13.140625" style="4" bestFit="1" customWidth="1"/>
    <col min="15" max="16" width="13.42578125" style="4" bestFit="1" customWidth="1"/>
    <col min="17" max="17" width="13.140625" style="4" bestFit="1" customWidth="1"/>
    <col min="18" max="18" width="13.85546875" style="4" bestFit="1" customWidth="1"/>
    <col min="19" max="19" width="13.140625" style="4" bestFit="1" customWidth="1"/>
    <col min="20" max="20" width="12.42578125" style="4" bestFit="1" customWidth="1"/>
    <col min="21" max="25" width="12.42578125" style="4" customWidth="1"/>
    <col min="26" max="26" width="12.7109375" style="4" bestFit="1" customWidth="1"/>
    <col min="27" max="27" width="15.85546875" style="4" customWidth="1"/>
    <col min="28" max="28" width="12.7109375" style="4" bestFit="1" customWidth="1"/>
    <col min="29" max="16384" width="9.140625" style="4"/>
  </cols>
  <sheetData>
    <row r="1" spans="1:28" ht="48" thickBot="1">
      <c r="A1" s="14" t="s">
        <v>82</v>
      </c>
      <c r="B1" s="10">
        <v>39448</v>
      </c>
      <c r="C1" s="10">
        <v>39479</v>
      </c>
      <c r="D1" s="10">
        <v>39508</v>
      </c>
      <c r="E1" s="10">
        <v>39539</v>
      </c>
      <c r="F1" s="10">
        <v>39569</v>
      </c>
      <c r="G1" s="10">
        <v>39600</v>
      </c>
      <c r="H1" s="10">
        <v>39630</v>
      </c>
      <c r="I1" s="10">
        <v>39661</v>
      </c>
      <c r="J1" s="10">
        <v>39692</v>
      </c>
      <c r="K1" s="10">
        <v>39722</v>
      </c>
      <c r="L1" s="10">
        <v>39753</v>
      </c>
      <c r="M1" s="10">
        <v>39783</v>
      </c>
      <c r="N1" s="10">
        <v>39814</v>
      </c>
      <c r="O1" s="10">
        <v>39845</v>
      </c>
      <c r="P1" s="10">
        <v>39873</v>
      </c>
      <c r="Q1" s="10">
        <v>39904</v>
      </c>
      <c r="R1" s="10">
        <v>39934</v>
      </c>
      <c r="S1" s="10">
        <v>39965</v>
      </c>
      <c r="T1" s="10">
        <v>39995</v>
      </c>
      <c r="U1" s="10">
        <v>40026</v>
      </c>
      <c r="V1" s="10">
        <v>40057</v>
      </c>
      <c r="W1" s="10">
        <v>40087</v>
      </c>
      <c r="X1" s="10">
        <v>40118</v>
      </c>
      <c r="Y1" s="10">
        <v>40148</v>
      </c>
      <c r="Z1" s="10" t="s">
        <v>78</v>
      </c>
      <c r="AA1" s="26" t="s">
        <v>80</v>
      </c>
      <c r="AB1" s="11" t="s">
        <v>79</v>
      </c>
    </row>
    <row r="2" spans="1:28" ht="16.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5"/>
      <c r="AA2" s="25"/>
      <c r="AB2" s="25"/>
    </row>
    <row r="3" spans="1:28" ht="16.5" customHeight="1">
      <c r="A3" s="28" t="s">
        <v>53</v>
      </c>
      <c r="B3" s="2">
        <f>Petrol!C54+Diesel!C55</f>
        <v>1786615846</v>
      </c>
      <c r="C3" s="2">
        <f>Petrol!D54+Diesel!D55</f>
        <v>1864814710</v>
      </c>
      <c r="D3" s="2">
        <f>Petrol!E54+Diesel!E55</f>
        <v>1892216220</v>
      </c>
      <c r="E3" s="2">
        <f>Petrol!F54+Diesel!F55</f>
        <v>1703050713</v>
      </c>
      <c r="F3" s="2">
        <f>Petrol!G54+Diesel!G55</f>
        <v>1811890599</v>
      </c>
      <c r="G3" s="2">
        <f>Petrol!H54+Diesel!H55</f>
        <v>1750985550</v>
      </c>
      <c r="H3" s="2">
        <f>Petrol!I54+Diesel!I55</f>
        <v>1724182488</v>
      </c>
      <c r="I3" s="2">
        <f>Petrol!J54+Diesel!J55</f>
        <v>1687500009</v>
      </c>
      <c r="J3" s="2">
        <f>Petrol!K54+Diesel!K55</f>
        <v>1790453403</v>
      </c>
      <c r="K3" s="2">
        <f>Petrol!L54+Diesel!L55</f>
        <v>1955399715</v>
      </c>
      <c r="L3" s="2">
        <f>Petrol!M54+Diesel!M55</f>
        <v>1700737096</v>
      </c>
      <c r="M3" s="2">
        <f>Petrol!N54+Diesel!N55</f>
        <v>1804123013</v>
      </c>
      <c r="N3" s="2">
        <f>Petrol!O54+Diesel!O55</f>
        <v>1655563453</v>
      </c>
      <c r="O3" s="2">
        <f>Petrol!P54+Diesel!P55</f>
        <v>1576717140</v>
      </c>
      <c r="P3" s="2">
        <f>Petrol!Q54+Diesel!Q55</f>
        <v>1850755183</v>
      </c>
      <c r="Q3" s="2">
        <f>Petrol!R54+Diesel!R55</f>
        <v>1557789203</v>
      </c>
      <c r="R3" s="2">
        <f>Petrol!S54+Diesel!S55</f>
        <v>1662067747</v>
      </c>
      <c r="S3" s="2">
        <f>Petrol!T54+Diesel!T55</f>
        <v>1774790016</v>
      </c>
      <c r="T3" s="2">
        <f>Petrol!U54+Diesel!U55</f>
        <v>1638288425</v>
      </c>
      <c r="U3" s="2">
        <f>Petrol!V54+Diesel!V55</f>
        <v>1768211380</v>
      </c>
      <c r="V3" s="2">
        <f>Petrol!W54+Diesel!W55</f>
        <v>1596207612</v>
      </c>
      <c r="W3" s="2">
        <f>Petrol!X54+Diesel!X55</f>
        <v>1679729114</v>
      </c>
      <c r="X3" s="2">
        <f>Petrol!Y54+Diesel!Y55</f>
        <v>1668638364</v>
      </c>
      <c r="Y3" s="2">
        <f>Petrol!Z54+Diesel!Z55</f>
        <v>1726448787</v>
      </c>
      <c r="Z3" s="36">
        <f>AVERAGE(B3:Y3)</f>
        <v>1734465657.75</v>
      </c>
      <c r="AA3" s="36">
        <f>Y3-B3</f>
        <v>-60167059</v>
      </c>
      <c r="AB3" s="36">
        <f>MAX(B3:Y3)-MIN(B3:Y3)</f>
        <v>397610512</v>
      </c>
    </row>
    <row r="4" spans="1:28" ht="16.5" customHeight="1">
      <c r="A4" s="29" t="s">
        <v>54</v>
      </c>
      <c r="B4" s="2">
        <f>Petrol!C55+Diesel!C54</f>
        <v>288531168</v>
      </c>
      <c r="C4" s="2">
        <f>Petrol!D55+Diesel!D54</f>
        <v>302005096</v>
      </c>
      <c r="D4" s="2">
        <f>Petrol!E55+Diesel!E54</f>
        <v>313236752</v>
      </c>
      <c r="E4" s="2">
        <f>Petrol!F55+Diesel!F54</f>
        <v>289862814</v>
      </c>
      <c r="F4" s="2">
        <f>Petrol!G55+Diesel!G54</f>
        <v>308470833</v>
      </c>
      <c r="G4" s="2">
        <f>Petrol!H55+Diesel!H54</f>
        <v>292201812</v>
      </c>
      <c r="H4" s="2">
        <f>Petrol!I55+Diesel!I54</f>
        <v>296271547</v>
      </c>
      <c r="I4" s="2">
        <f>Petrol!J55+Diesel!J54</f>
        <v>284240145</v>
      </c>
      <c r="J4" s="2">
        <f>Petrol!K55+Diesel!K54</f>
        <v>289023103</v>
      </c>
      <c r="K4" s="2">
        <f>Petrol!L55+Diesel!L54</f>
        <v>321969920</v>
      </c>
      <c r="L4" s="2">
        <f>Petrol!M55+Diesel!M54</f>
        <v>277438685</v>
      </c>
      <c r="M4" s="2">
        <f>Petrol!N55+Diesel!N54</f>
        <v>300102593</v>
      </c>
      <c r="N4" s="2">
        <f>Petrol!O55+Diesel!O54</f>
        <v>274359941</v>
      </c>
      <c r="O4" s="2">
        <f>Petrol!P55+Diesel!P54</f>
        <v>252923966</v>
      </c>
      <c r="P4" s="2">
        <f>Petrol!Q55+Diesel!Q54</f>
        <v>296352950</v>
      </c>
      <c r="Q4" s="2">
        <f>Petrol!R55+Diesel!R54</f>
        <v>262870805</v>
      </c>
      <c r="R4" s="2">
        <f>Petrol!S55+Diesel!S54</f>
        <v>277915960</v>
      </c>
      <c r="S4" s="2">
        <f>Petrol!T55+Diesel!T54</f>
        <v>290594579</v>
      </c>
      <c r="T4" s="2">
        <f>Petrol!U55+Diesel!U54</f>
        <v>271215273</v>
      </c>
      <c r="U4" s="2">
        <f>Petrol!V55+Diesel!V54</f>
        <v>296832513</v>
      </c>
      <c r="V4" s="2">
        <f>Petrol!W55+Diesel!W54</f>
        <v>267345648</v>
      </c>
      <c r="W4" s="2">
        <f>Petrol!X55+Diesel!X54</f>
        <v>305860371</v>
      </c>
      <c r="X4" s="2">
        <f>Petrol!Y55+Diesel!Y54</f>
        <v>305695831</v>
      </c>
      <c r="Y4" s="2">
        <f>Petrol!Z55+Diesel!Z54</f>
        <v>290206813</v>
      </c>
      <c r="Z4" s="36">
        <f t="shared" ref="Z4:Z31" si="0">AVERAGE(B4:Y4)</f>
        <v>289813713.25</v>
      </c>
      <c r="AA4" s="36">
        <f>Y4-B4</f>
        <v>1675645</v>
      </c>
      <c r="AB4" s="36">
        <f>MAX(B4:Y4)-MIN(B4:Y4)</f>
        <v>69045954</v>
      </c>
    </row>
    <row r="5" spans="1:28" ht="16.5" customHeight="1">
      <c r="A5" s="30"/>
      <c r="D5" s="7"/>
      <c r="G5" s="7"/>
      <c r="J5" s="7"/>
      <c r="M5" s="7"/>
      <c r="P5" s="7"/>
      <c r="R5" s="7"/>
      <c r="S5" s="7"/>
      <c r="V5" s="7"/>
      <c r="Y5" s="7"/>
      <c r="Z5" s="36"/>
      <c r="AA5" s="36"/>
      <c r="AB5" s="36"/>
    </row>
    <row r="6" spans="1:28" ht="15.75" thickBot="1">
      <c r="A6" s="31" t="s">
        <v>55</v>
      </c>
      <c r="B6" s="6">
        <f>B4/B3*100</f>
        <v>16.149591902813562</v>
      </c>
      <c r="C6" s="6">
        <f t="shared" ref="C6:T6" si="1">C4/C3*100</f>
        <v>16.194911718601791</v>
      </c>
      <c r="D6" s="6">
        <f t="shared" si="1"/>
        <v>16.553961893424631</v>
      </c>
      <c r="E6" s="6">
        <f t="shared" si="1"/>
        <v>17.020210366454307</v>
      </c>
      <c r="F6" s="6">
        <f t="shared" si="1"/>
        <v>17.024804542296764</v>
      </c>
      <c r="G6" s="6">
        <f t="shared" si="1"/>
        <v>16.687848280644008</v>
      </c>
      <c r="H6" s="6">
        <f t="shared" si="1"/>
        <v>17.183305657144572</v>
      </c>
      <c r="I6" s="6">
        <f t="shared" si="1"/>
        <v>16.843860354610523</v>
      </c>
      <c r="J6" s="6">
        <f t="shared" si="1"/>
        <v>16.142453219711076</v>
      </c>
      <c r="K6" s="6">
        <f t="shared" si="1"/>
        <v>16.465683079022032</v>
      </c>
      <c r="L6" s="6">
        <f t="shared" si="1"/>
        <v>16.312849625760148</v>
      </c>
      <c r="M6" s="6">
        <f t="shared" si="1"/>
        <v>16.634264450791083</v>
      </c>
      <c r="N6" s="6">
        <f t="shared" si="1"/>
        <v>16.571997920275425</v>
      </c>
      <c r="O6" s="6">
        <f t="shared" si="1"/>
        <v>16.041175654372601</v>
      </c>
      <c r="P6" s="6">
        <f t="shared" si="1"/>
        <v>16.012541946235359</v>
      </c>
      <c r="Q6" s="6">
        <f t="shared" si="1"/>
        <v>16.874606942567183</v>
      </c>
      <c r="R6" s="6">
        <f t="shared" si="1"/>
        <v>16.721096989074777</v>
      </c>
      <c r="S6" s="6">
        <f t="shared" si="1"/>
        <v>16.373462571923778</v>
      </c>
      <c r="T6" s="6">
        <f t="shared" si="1"/>
        <v>16.55479394600496</v>
      </c>
      <c r="U6" s="6">
        <f t="shared" ref="U6:AB6" si="2">U4/U3*100</f>
        <v>16.787162233963226</v>
      </c>
      <c r="V6" s="6">
        <f t="shared" ref="V6:X6" si="3">V4/V3*100</f>
        <v>16.748801721664762</v>
      </c>
      <c r="W6" s="6">
        <f t="shared" si="3"/>
        <v>18.208910499362815</v>
      </c>
      <c r="X6" s="6">
        <f t="shared" si="3"/>
        <v>18.320076871971043</v>
      </c>
      <c r="Y6" s="6">
        <f t="shared" si="2"/>
        <v>16.809465486913396</v>
      </c>
      <c r="Z6" s="6">
        <f t="shared" si="2"/>
        <v>16.709106459101353</v>
      </c>
      <c r="AA6" s="6">
        <f t="shared" si="2"/>
        <v>-2.7849873798883871</v>
      </c>
      <c r="AB6" s="6">
        <f t="shared" si="2"/>
        <v>17.365223482823815</v>
      </c>
    </row>
    <row r="7" spans="1:28" ht="16.5" customHeight="1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36"/>
      <c r="AA7" s="36"/>
      <c r="AB7" s="36"/>
    </row>
    <row r="8" spans="1:28">
      <c r="A8" s="32" t="s">
        <v>56</v>
      </c>
      <c r="B8" s="7">
        <f>Petrol!C60+Diesel!C60</f>
        <v>225321314</v>
      </c>
      <c r="C8" s="7">
        <f>Petrol!D60+Diesel!D60</f>
        <v>239046870</v>
      </c>
      <c r="D8" s="7">
        <f>Petrol!E60+Diesel!E60</f>
        <v>247152771</v>
      </c>
      <c r="E8" s="7">
        <f>Petrol!F60+Diesel!F60</f>
        <v>228490739</v>
      </c>
      <c r="F8" s="7">
        <f>Petrol!G60+Diesel!G60</f>
        <v>243179729</v>
      </c>
      <c r="G8" s="7">
        <f>Petrol!H60+Diesel!H60</f>
        <v>227635782</v>
      </c>
      <c r="H8" s="7">
        <f>Petrol!I60+Diesel!I60</f>
        <v>232567871</v>
      </c>
      <c r="I8" s="7">
        <f>Petrol!J60+Diesel!J60</f>
        <v>221891942</v>
      </c>
      <c r="J8" s="7">
        <f>Petrol!K60+Diesel!K60</f>
        <v>225523491</v>
      </c>
      <c r="K8" s="7">
        <f>Petrol!L60+Diesel!L60</f>
        <v>250546534</v>
      </c>
      <c r="L8" s="7">
        <f>Petrol!M60+Diesel!M60</f>
        <v>215707811</v>
      </c>
      <c r="M8" s="7">
        <f>Petrol!N60+Diesel!N60</f>
        <v>225449286</v>
      </c>
      <c r="N8" s="7">
        <f>Petrol!O60+Diesel!O60</f>
        <v>208393664</v>
      </c>
      <c r="O8" s="7">
        <f>Petrol!P60+Diesel!P60</f>
        <v>195096602</v>
      </c>
      <c r="P8" s="7">
        <f>Petrol!Q60+Diesel!Q60</f>
        <v>228637698</v>
      </c>
      <c r="Q8" s="7">
        <f>Petrol!R60+Diesel!R60</f>
        <v>199778950</v>
      </c>
      <c r="R8" s="7">
        <f>Petrol!S60+Diesel!S60</f>
        <v>214199956</v>
      </c>
      <c r="S8" s="7">
        <f>Petrol!T60+Diesel!T60</f>
        <v>223346567</v>
      </c>
      <c r="T8" s="7">
        <f>Petrol!U60+Diesel!U60</f>
        <v>206022410</v>
      </c>
      <c r="U8" s="7">
        <f>Petrol!U60+Diesel!U60</f>
        <v>206022410</v>
      </c>
      <c r="V8" s="7">
        <f>Petrol!V60+Diesel!V60</f>
        <v>227643671</v>
      </c>
      <c r="W8" s="7">
        <f>Petrol!W60+Diesel!W60</f>
        <v>205262750</v>
      </c>
      <c r="X8" s="7">
        <f>Petrol!X60+Diesel!X60</f>
        <v>237818194</v>
      </c>
      <c r="Y8" s="7">
        <f>Petrol!Y60+Diesel!Y60</f>
        <v>238593746</v>
      </c>
      <c r="Z8" s="36">
        <f t="shared" si="0"/>
        <v>223888781.58333334</v>
      </c>
      <c r="AA8" s="36">
        <f>Y8-B8</f>
        <v>13272432</v>
      </c>
      <c r="AB8" s="36">
        <f>MAX(B8:Y8)-MIN(B8:Y8)</f>
        <v>55449932</v>
      </c>
    </row>
    <row r="9" spans="1:28">
      <c r="A9" s="33" t="s">
        <v>57</v>
      </c>
      <c r="B9" s="7">
        <f>Petrol!C61+Diesel!C61</f>
        <v>63209854</v>
      </c>
      <c r="C9" s="7">
        <f>Petrol!D61+Diesel!D61</f>
        <v>62958226</v>
      </c>
      <c r="D9" s="7">
        <f>Petrol!E61+Diesel!E61</f>
        <v>66083981</v>
      </c>
      <c r="E9" s="7">
        <f>Petrol!F61+Diesel!F61</f>
        <v>61372075</v>
      </c>
      <c r="F9" s="7">
        <f>Petrol!G61+Diesel!G61</f>
        <v>65291104</v>
      </c>
      <c r="G9" s="7">
        <f>Petrol!H61+Diesel!H61</f>
        <v>64566030</v>
      </c>
      <c r="H9" s="7">
        <f>Petrol!I61+Diesel!I61</f>
        <v>63703676</v>
      </c>
      <c r="I9" s="7">
        <f>Petrol!J61+Diesel!J61</f>
        <v>62348203</v>
      </c>
      <c r="J9" s="7">
        <f>Petrol!K61+Diesel!K61</f>
        <v>63499612</v>
      </c>
      <c r="K9" s="7">
        <f>Petrol!L61+Diesel!L61</f>
        <v>71423386</v>
      </c>
      <c r="L9" s="7">
        <f>Petrol!M61+Diesel!M61</f>
        <v>61730874</v>
      </c>
      <c r="M9" s="7">
        <f>Petrol!N61+Diesel!N61</f>
        <v>74653307</v>
      </c>
      <c r="N9" s="7">
        <f>Petrol!O61+Diesel!O61</f>
        <v>65966277</v>
      </c>
      <c r="O9" s="7">
        <f>Petrol!P61+Diesel!P61</f>
        <v>57827364</v>
      </c>
      <c r="P9" s="7">
        <f>Petrol!Q61+Diesel!Q61</f>
        <v>67715252</v>
      </c>
      <c r="Q9" s="7">
        <f>Petrol!R61+Diesel!R61</f>
        <v>63091855</v>
      </c>
      <c r="R9" s="7">
        <f>Petrol!S61+Diesel!S61</f>
        <v>63716004</v>
      </c>
      <c r="S9" s="7">
        <f>Petrol!T61+Diesel!T61</f>
        <v>67248012</v>
      </c>
      <c r="T9" s="7">
        <f>Petrol!U61+Diesel!U61</f>
        <v>65192863</v>
      </c>
      <c r="U9" s="7">
        <f>Petrol!U61+Diesel!U61</f>
        <v>65192863</v>
      </c>
      <c r="V9" s="7">
        <f>Petrol!V61+Diesel!V61</f>
        <v>69188842</v>
      </c>
      <c r="W9" s="7">
        <f>Petrol!W61+Diesel!W61</f>
        <v>62082898</v>
      </c>
      <c r="X9" s="7">
        <f>Petrol!X61+Diesel!X61</f>
        <v>68042177</v>
      </c>
      <c r="Y9" s="7">
        <f>Petrol!Y61+Diesel!Y61</f>
        <v>67102085</v>
      </c>
      <c r="Z9" s="36">
        <f t="shared" si="0"/>
        <v>65133617.5</v>
      </c>
      <c r="AA9" s="36">
        <f>Y9-B9</f>
        <v>3892231</v>
      </c>
      <c r="AB9" s="36">
        <f>MAX(B9:Y9)-MIN(B9:Y9)</f>
        <v>16825943</v>
      </c>
    </row>
    <row r="10" spans="1:28">
      <c r="A10" s="33"/>
      <c r="Z10" s="36"/>
      <c r="AA10" s="36"/>
      <c r="AB10" s="36"/>
    </row>
    <row r="11" spans="1:28">
      <c r="A11" s="34" t="s">
        <v>58</v>
      </c>
      <c r="B11" s="6">
        <f t="shared" ref="B11:AB11" si="4">B8/B4*100</f>
        <v>78.092538688922502</v>
      </c>
      <c r="C11" s="6">
        <f t="shared" si="4"/>
        <v>79.15325706954296</v>
      </c>
      <c r="D11" s="6">
        <f t="shared" si="4"/>
        <v>78.902864820919859</v>
      </c>
      <c r="E11" s="6">
        <f t="shared" si="4"/>
        <v>78.827199614504536</v>
      </c>
      <c r="F11" s="6">
        <f t="shared" si="4"/>
        <v>78.833945704033553</v>
      </c>
      <c r="G11" s="6">
        <f t="shared" si="4"/>
        <v>77.903617517607998</v>
      </c>
      <c r="H11" s="6">
        <f t="shared" si="4"/>
        <v>78.498213329948967</v>
      </c>
      <c r="I11" s="6">
        <f t="shared" si="4"/>
        <v>78.064955251131039</v>
      </c>
      <c r="J11" s="6">
        <f t="shared" si="4"/>
        <v>78.029572258796208</v>
      </c>
      <c r="K11" s="6">
        <f t="shared" si="4"/>
        <v>77.816751949995819</v>
      </c>
      <c r="L11" s="6">
        <f t="shared" si="4"/>
        <v>77.749723691200458</v>
      </c>
      <c r="M11" s="6">
        <f t="shared" si="4"/>
        <v>75.12407132050339</v>
      </c>
      <c r="N11" s="6">
        <f t="shared" si="4"/>
        <v>75.956301506858836</v>
      </c>
      <c r="O11" s="6">
        <f t="shared" si="4"/>
        <v>77.136463216775581</v>
      </c>
      <c r="P11" s="6">
        <f t="shared" si="4"/>
        <v>77.150471422673533</v>
      </c>
      <c r="Q11" s="6">
        <f t="shared" si="4"/>
        <v>75.99891132832343</v>
      </c>
      <c r="R11" s="6">
        <f t="shared" si="4"/>
        <v>77.073643413642017</v>
      </c>
      <c r="S11" s="6">
        <f t="shared" si="4"/>
        <v>76.858476771516109</v>
      </c>
      <c r="T11" s="6">
        <f t="shared" si="4"/>
        <v>75.962687396295721</v>
      </c>
      <c r="U11" s="6">
        <f t="shared" si="4"/>
        <v>69.406955430114891</v>
      </c>
      <c r="V11" s="6">
        <f t="shared" si="4"/>
        <v>85.149570491605687</v>
      </c>
      <c r="W11" s="6">
        <f t="shared" si="4"/>
        <v>67.109952599907103</v>
      </c>
      <c r="X11" s="6">
        <f t="shared" si="4"/>
        <v>77.795694243537127</v>
      </c>
      <c r="Y11" s="6">
        <f t="shared" si="4"/>
        <v>82.215073978983398</v>
      </c>
      <c r="Z11" s="6">
        <f t="shared" si="4"/>
        <v>77.252652772231556</v>
      </c>
      <c r="AA11" s="6">
        <f t="shared" si="4"/>
        <v>792.07899047829335</v>
      </c>
      <c r="AB11" s="6">
        <f t="shared" si="4"/>
        <v>80.308734672563148</v>
      </c>
    </row>
    <row r="12" spans="1:28" ht="15.75" thickBot="1">
      <c r="A12" s="35" t="s">
        <v>59</v>
      </c>
      <c r="B12" s="6">
        <f t="shared" ref="B12:AB12" si="5">B9/B4*100</f>
        <v>21.907461311077491</v>
      </c>
      <c r="C12" s="6">
        <f t="shared" si="5"/>
        <v>20.84674293045704</v>
      </c>
      <c r="D12" s="6">
        <f t="shared" si="5"/>
        <v>21.097135179080134</v>
      </c>
      <c r="E12" s="6">
        <f t="shared" si="5"/>
        <v>21.172800385495464</v>
      </c>
      <c r="F12" s="6">
        <f t="shared" si="5"/>
        <v>21.166054295966454</v>
      </c>
      <c r="G12" s="6">
        <f t="shared" si="5"/>
        <v>22.096382482391999</v>
      </c>
      <c r="H12" s="6">
        <f t="shared" si="5"/>
        <v>21.50178667005104</v>
      </c>
      <c r="I12" s="6">
        <f t="shared" si="5"/>
        <v>21.935044748868954</v>
      </c>
      <c r="J12" s="6">
        <f t="shared" si="5"/>
        <v>21.970427741203789</v>
      </c>
      <c r="K12" s="6">
        <f t="shared" si="5"/>
        <v>22.183248050004174</v>
      </c>
      <c r="L12" s="6">
        <f t="shared" si="5"/>
        <v>22.250276308799545</v>
      </c>
      <c r="M12" s="6">
        <f t="shared" si="5"/>
        <v>24.875928679496614</v>
      </c>
      <c r="N12" s="6">
        <f t="shared" si="5"/>
        <v>24.043698493141168</v>
      </c>
      <c r="O12" s="6">
        <f t="shared" si="5"/>
        <v>22.863536783224408</v>
      </c>
      <c r="P12" s="6">
        <f t="shared" si="5"/>
        <v>22.84952857732646</v>
      </c>
      <c r="Q12" s="6">
        <f t="shared" si="5"/>
        <v>24.00108867167657</v>
      </c>
      <c r="R12" s="6">
        <f t="shared" si="5"/>
        <v>22.926356586357976</v>
      </c>
      <c r="S12" s="6">
        <f t="shared" si="5"/>
        <v>23.141523228483901</v>
      </c>
      <c r="T12" s="6">
        <f t="shared" si="5"/>
        <v>24.03731260370429</v>
      </c>
      <c r="U12" s="6">
        <f t="shared" si="5"/>
        <v>21.96284441387996</v>
      </c>
      <c r="V12" s="6">
        <f t="shared" si="5"/>
        <v>25.879920813223784</v>
      </c>
      <c r="W12" s="6">
        <f t="shared" si="5"/>
        <v>20.297790719674502</v>
      </c>
      <c r="X12" s="6">
        <f t="shared" si="5"/>
        <v>22.258130500968463</v>
      </c>
      <c r="Y12" s="6">
        <f t="shared" si="5"/>
        <v>23.12216047112581</v>
      </c>
      <c r="Z12" s="6">
        <f t="shared" si="5"/>
        <v>22.47430488005039</v>
      </c>
      <c r="AA12" s="6">
        <f t="shared" si="5"/>
        <v>232.28255388223639</v>
      </c>
      <c r="AB12" s="6">
        <f t="shared" si="5"/>
        <v>24.369194753975012</v>
      </c>
    </row>
    <row r="13" spans="1:28" ht="15.75" thickBot="1">
      <c r="B13" s="7"/>
      <c r="M13" s="7"/>
      <c r="P13" s="7"/>
      <c r="S13" s="7"/>
      <c r="V13" s="7"/>
      <c r="Y13" s="7"/>
      <c r="Z13" s="36"/>
      <c r="AA13" s="36"/>
      <c r="AB13" s="36"/>
    </row>
    <row r="14" spans="1:28">
      <c r="A14" s="21" t="s">
        <v>60</v>
      </c>
      <c r="B14" s="7">
        <f>Petrol!C66+Diesel!C66</f>
        <v>163591247</v>
      </c>
      <c r="C14" s="7">
        <f>Petrol!D66+Diesel!D66</f>
        <v>178855557</v>
      </c>
      <c r="D14" s="7">
        <f>Petrol!E66+Diesel!E66</f>
        <v>185726660</v>
      </c>
      <c r="E14" s="7">
        <f>Petrol!F66+Diesel!F66</f>
        <v>168088950</v>
      </c>
      <c r="F14" s="7">
        <f>Petrol!G66+Diesel!G66</f>
        <v>183989541</v>
      </c>
      <c r="G14" s="7">
        <f>Petrol!H66+Diesel!H66</f>
        <v>169271735</v>
      </c>
      <c r="H14" s="7">
        <f>Petrol!I66+Diesel!I66</f>
        <v>174073513</v>
      </c>
      <c r="I14" s="7">
        <f>Petrol!J66+Diesel!J66</f>
        <v>165751041</v>
      </c>
      <c r="J14" s="7">
        <f>Petrol!K66+Diesel!K66</f>
        <v>165262834</v>
      </c>
      <c r="K14" s="7">
        <f>Petrol!L66+Diesel!L66</f>
        <v>183988183</v>
      </c>
      <c r="L14" s="7">
        <f>Petrol!M66+Diesel!M66</f>
        <v>159594524</v>
      </c>
      <c r="M14" s="7">
        <f>Petrol!N66+Diesel!N66</f>
        <v>162945267</v>
      </c>
      <c r="N14" s="7">
        <f>Petrol!O66+Diesel!O66</f>
        <v>152337350</v>
      </c>
      <c r="O14" s="7">
        <f>Petrol!P66+Diesel!P66</f>
        <v>143853083</v>
      </c>
      <c r="P14" s="7">
        <f>Petrol!Q66+Diesel!Q66</f>
        <v>169151496</v>
      </c>
      <c r="Q14" s="7">
        <f>Petrol!R66+Diesel!R66</f>
        <v>146029775</v>
      </c>
      <c r="R14" s="7">
        <f>Petrol!S66+Diesel!S66</f>
        <v>159208416</v>
      </c>
      <c r="S14" s="7">
        <f>Petrol!T66+Diesel!T66</f>
        <v>163549543</v>
      </c>
      <c r="T14" s="7">
        <f>Petrol!U66+Diesel!U66</f>
        <v>152221729</v>
      </c>
      <c r="U14" s="7">
        <f>Petrol!V66+Diesel!V66</f>
        <v>167123010</v>
      </c>
      <c r="V14" s="7">
        <f>Petrol!W66+Diesel!W66</f>
        <v>151538103</v>
      </c>
      <c r="W14" s="7">
        <f>Petrol!X66+Diesel!X66</f>
        <v>172255733</v>
      </c>
      <c r="X14" s="7">
        <f>Petrol!Y66+Diesel!Y66</f>
        <v>176620596</v>
      </c>
      <c r="Y14" s="7">
        <f>Petrol!Z66+Diesel!Z66</f>
        <v>155434274</v>
      </c>
      <c r="Z14" s="36">
        <f t="shared" si="0"/>
        <v>165435923.33333334</v>
      </c>
      <c r="AA14" s="36">
        <f>Y14-B14</f>
        <v>-8156973</v>
      </c>
      <c r="AB14" s="36">
        <f>MAX(B14:Y14)-MIN(B14:Y14)</f>
        <v>41873577</v>
      </c>
    </row>
    <row r="15" spans="1:28">
      <c r="A15" s="22" t="s">
        <v>61</v>
      </c>
      <c r="B15" s="7">
        <f>Petrol!C67+Diesel!C67</f>
        <v>25240569</v>
      </c>
      <c r="C15" s="7">
        <f>Petrol!D67+Diesel!D67</f>
        <v>23671314</v>
      </c>
      <c r="D15" s="7">
        <f>Petrol!E67+Diesel!E67</f>
        <v>25146475</v>
      </c>
      <c r="E15" s="7">
        <f>Petrol!F67+Diesel!F67</f>
        <v>22035557</v>
      </c>
      <c r="F15" s="7">
        <f>Petrol!G67+Diesel!G67</f>
        <v>22507595</v>
      </c>
      <c r="G15" s="7">
        <f>Petrol!H67+Diesel!H67</f>
        <v>22889526</v>
      </c>
      <c r="H15" s="7">
        <f>Petrol!I67+Diesel!I67</f>
        <v>22726499</v>
      </c>
      <c r="I15" s="7">
        <f>Petrol!J67+Diesel!J67</f>
        <v>21510960</v>
      </c>
      <c r="J15" s="7">
        <f>Petrol!K67+Diesel!K67</f>
        <v>22971750</v>
      </c>
      <c r="K15" s="7">
        <f>Petrol!L67+Diesel!L67</f>
        <v>25451097</v>
      </c>
      <c r="L15" s="7">
        <f>Petrol!M67+Diesel!M67</f>
        <v>22716082</v>
      </c>
      <c r="M15" s="7">
        <f>Petrol!N67+Diesel!N67</f>
        <v>25169977</v>
      </c>
      <c r="N15" s="7">
        <f>Petrol!O67+Diesel!O67</f>
        <v>22287621</v>
      </c>
      <c r="O15" s="7">
        <f>Petrol!P67+Diesel!P67</f>
        <v>21654426</v>
      </c>
      <c r="P15" s="7">
        <f>Petrol!Q67+Diesel!Q67</f>
        <v>24681723</v>
      </c>
      <c r="Q15" s="7">
        <f>Petrol!R67+Diesel!R67</f>
        <v>21852605</v>
      </c>
      <c r="R15" s="7">
        <f>Petrol!S67+Diesel!S67</f>
        <v>23795688</v>
      </c>
      <c r="S15" s="7">
        <f>Petrol!T67+Diesel!T67</f>
        <v>24609405</v>
      </c>
      <c r="T15" s="7">
        <f>Petrol!U67+Diesel!U67</f>
        <v>22631094</v>
      </c>
      <c r="U15" s="7">
        <f>Petrol!V67+Diesel!V67</f>
        <v>24700418</v>
      </c>
      <c r="V15" s="7">
        <f>Petrol!W67+Diesel!W67</f>
        <v>21534773</v>
      </c>
      <c r="W15" s="7">
        <f>Petrol!X67+Diesel!X67</f>
        <v>28962641</v>
      </c>
      <c r="X15" s="7">
        <f>Petrol!Y67+Diesel!Y67</f>
        <v>26667732</v>
      </c>
      <c r="Y15" s="7">
        <f>Petrol!Z67+Diesel!Z67</f>
        <v>26951875</v>
      </c>
      <c r="Z15" s="36">
        <f t="shared" si="0"/>
        <v>23848641.75</v>
      </c>
      <c r="AA15" s="36">
        <f>Y15-B15</f>
        <v>1711306</v>
      </c>
      <c r="AB15" s="36">
        <f>MAX(B15:Y15)-MIN(B15:Y15)</f>
        <v>7451681</v>
      </c>
    </row>
    <row r="16" spans="1:28">
      <c r="A16" s="22" t="s">
        <v>63</v>
      </c>
      <c r="B16" s="7">
        <f>Petrol!C68+Diesel!C68</f>
        <v>19425046</v>
      </c>
      <c r="C16" s="7">
        <f>Petrol!D68+Diesel!D68</f>
        <v>18724777</v>
      </c>
      <c r="D16" s="7">
        <f>Petrol!E68+Diesel!E68</f>
        <v>18820557</v>
      </c>
      <c r="E16" s="7">
        <f>Petrol!F68+Diesel!F68</f>
        <v>22042593</v>
      </c>
      <c r="F16" s="7">
        <f>Petrol!G68+Diesel!G68</f>
        <v>19712984</v>
      </c>
      <c r="G16" s="7">
        <f>Petrol!H68+Diesel!H68</f>
        <v>19104209</v>
      </c>
      <c r="H16" s="7">
        <f>Petrol!I68+Diesel!I68</f>
        <v>19411982</v>
      </c>
      <c r="I16" s="7">
        <f>Petrol!J68+Diesel!J68</f>
        <v>18745324</v>
      </c>
      <c r="J16" s="7">
        <f>Petrol!K68+Diesel!K68</f>
        <v>20740192</v>
      </c>
      <c r="K16" s="7">
        <f>Petrol!L68+Diesel!L68</f>
        <v>22024166</v>
      </c>
      <c r="L16" s="7">
        <f>Petrol!M68+Diesel!M68</f>
        <v>16874916</v>
      </c>
      <c r="M16" s="7">
        <f>Petrol!N68+Diesel!N68</f>
        <v>17456600</v>
      </c>
      <c r="N16" s="7">
        <f>Petrol!O68+Diesel!O68</f>
        <v>15900143</v>
      </c>
      <c r="O16" s="7">
        <f>Petrol!P68+Diesel!P68</f>
        <v>13960772</v>
      </c>
      <c r="P16" s="7">
        <f>Petrol!Q68+Diesel!Q68</f>
        <v>17536747</v>
      </c>
      <c r="Q16" s="7">
        <f>Petrol!R68+Diesel!R68</f>
        <v>14766155</v>
      </c>
      <c r="R16" s="7">
        <f>Petrol!S68+Diesel!S68</f>
        <v>14675272</v>
      </c>
      <c r="S16" s="7">
        <f>Petrol!T68+Diesel!T68</f>
        <v>17484169</v>
      </c>
      <c r="T16" s="7">
        <f>Petrol!U68+Diesel!U68</f>
        <v>14449296</v>
      </c>
      <c r="U16" s="7">
        <f>Petrol!V68+Diesel!V68</f>
        <v>18774603</v>
      </c>
      <c r="V16" s="7">
        <f>Petrol!W68+Diesel!W68</f>
        <v>16131320</v>
      </c>
      <c r="W16" s="7">
        <f>Petrol!X68+Diesel!X68</f>
        <v>19324360</v>
      </c>
      <c r="X16" s="7">
        <f>Petrol!Y68+Diesel!Y68</f>
        <v>17991613</v>
      </c>
      <c r="Y16" s="7">
        <f>Petrol!Z68+Diesel!Z68</f>
        <v>16150659</v>
      </c>
      <c r="Z16" s="36">
        <f t="shared" si="0"/>
        <v>17926185.625</v>
      </c>
      <c r="AA16" s="36">
        <f>Y16-B16</f>
        <v>-3274387</v>
      </c>
      <c r="AB16" s="36">
        <f>MAX(B16:Y16)-MIN(B16:Y16)</f>
        <v>8081821</v>
      </c>
    </row>
    <row r="17" spans="1:28">
      <c r="A17" s="22" t="s">
        <v>62</v>
      </c>
      <c r="B17" s="7">
        <f>Petrol!C69+Diesel!C69</f>
        <v>9067890</v>
      </c>
      <c r="C17" s="7">
        <f>Petrol!D69+Diesel!D69</f>
        <v>8512460</v>
      </c>
      <c r="D17" s="7">
        <f>Petrol!E69+Diesel!E69</f>
        <v>8970864</v>
      </c>
      <c r="E17" s="7">
        <f>Petrol!F69+Diesel!F69</f>
        <v>8376167</v>
      </c>
      <c r="F17" s="7">
        <f>Petrol!G69+Diesel!G69</f>
        <v>8567157</v>
      </c>
      <c r="G17" s="7">
        <f>Petrol!H69+Diesel!H69</f>
        <v>8175351</v>
      </c>
      <c r="H17" s="7">
        <f>Petrol!I69+Diesel!I69</f>
        <v>8385650</v>
      </c>
      <c r="I17" s="7">
        <f>Petrol!J69+Diesel!J69</f>
        <v>8080199</v>
      </c>
      <c r="J17" s="7">
        <f>Petrol!K69+Diesel!K69</f>
        <v>8181214</v>
      </c>
      <c r="K17" s="7">
        <f>Petrol!L69+Diesel!L69</f>
        <v>9566344</v>
      </c>
      <c r="L17" s="7">
        <f>Petrol!M69+Diesel!M69</f>
        <v>8499927</v>
      </c>
      <c r="M17" s="7">
        <f>Petrol!N69+Diesel!N69</f>
        <v>11193889</v>
      </c>
      <c r="N17" s="7">
        <f>Petrol!O69+Diesel!O69</f>
        <v>9793131</v>
      </c>
      <c r="O17" s="7">
        <f>Petrol!P69+Diesel!P69</f>
        <v>8356705</v>
      </c>
      <c r="P17" s="7">
        <f>Petrol!Q69+Diesel!Q69</f>
        <v>9445918</v>
      </c>
      <c r="Q17" s="7">
        <f>Petrol!R69+Diesel!R69</f>
        <v>8931891</v>
      </c>
      <c r="R17" s="7">
        <f>Petrol!S69+Diesel!S69</f>
        <v>8915295</v>
      </c>
      <c r="S17" s="7">
        <f>Petrol!T69+Diesel!T69</f>
        <v>9169942</v>
      </c>
      <c r="T17" s="7">
        <f>Petrol!U69+Diesel!U69</f>
        <v>8955257</v>
      </c>
      <c r="U17" s="7">
        <f>Petrol!V69+Diesel!V69</f>
        <v>9041537</v>
      </c>
      <c r="V17" s="7">
        <f>Petrol!W69+Diesel!W69</f>
        <v>8303300</v>
      </c>
      <c r="W17" s="7">
        <f>Petrol!X69+Diesel!X69</f>
        <v>8722087</v>
      </c>
      <c r="X17" s="7">
        <f>Petrol!Y69+Diesel!Y69</f>
        <v>9053453</v>
      </c>
      <c r="Y17" s="7">
        <f>Petrol!Z69+Diesel!Z69</f>
        <v>10306638</v>
      </c>
      <c r="Z17" s="36">
        <f t="shared" si="0"/>
        <v>8940511.083333334</v>
      </c>
      <c r="AA17" s="36">
        <f>Y17-B17</f>
        <v>1238748</v>
      </c>
      <c r="AB17" s="36">
        <f>MAX(B17:Y17)-MIN(B17:Y17)</f>
        <v>3113690</v>
      </c>
    </row>
    <row r="18" spans="1:28" ht="15.75" thickBot="1">
      <c r="A18" s="23" t="s">
        <v>64</v>
      </c>
      <c r="B18" s="7">
        <f>Petrol!C70+Diesel!C70</f>
        <v>7996562</v>
      </c>
      <c r="C18" s="7">
        <f>Petrol!D70+Diesel!D70</f>
        <v>9282762</v>
      </c>
      <c r="D18" s="7">
        <f>Petrol!E70+Diesel!E70</f>
        <v>8488215</v>
      </c>
      <c r="E18" s="7">
        <f>Petrol!F70+Diesel!F70</f>
        <v>7947472</v>
      </c>
      <c r="F18" s="7">
        <f>Petrol!G70+Diesel!G70</f>
        <v>8402452</v>
      </c>
      <c r="G18" s="7">
        <f>Petrol!H70+Diesel!H70</f>
        <v>8194961</v>
      </c>
      <c r="H18" s="7">
        <f>Petrol!I70+Diesel!I70</f>
        <v>7970227</v>
      </c>
      <c r="I18" s="7">
        <f>Petrol!J70+Diesel!J70</f>
        <v>7804418</v>
      </c>
      <c r="J18" s="7">
        <f>Petrol!K70+Diesel!K70</f>
        <v>8367501</v>
      </c>
      <c r="K18" s="7">
        <f>Petrol!L70+Diesel!L70</f>
        <v>9516744</v>
      </c>
      <c r="L18" s="7">
        <f>Petrol!M70+Diesel!M70</f>
        <v>8022362</v>
      </c>
      <c r="M18" s="7">
        <f>Petrol!N70+Diesel!N70</f>
        <v>8683553</v>
      </c>
      <c r="N18" s="7">
        <f>Petrol!O70+Diesel!O70</f>
        <v>8075419</v>
      </c>
      <c r="O18" s="7">
        <f>Petrol!P70+Diesel!P70</f>
        <v>7271616</v>
      </c>
      <c r="P18" s="7">
        <f>Petrol!Q70+Diesel!Q70</f>
        <v>7821814</v>
      </c>
      <c r="Q18" s="7">
        <f>Petrol!R70+Diesel!R70</f>
        <v>8198524</v>
      </c>
      <c r="R18" s="7">
        <f>Petrol!S70+Diesel!S70</f>
        <v>7605285</v>
      </c>
      <c r="S18" s="7">
        <f>Petrol!T70+Diesel!T70</f>
        <v>8533508</v>
      </c>
      <c r="T18" s="7">
        <f>Petrol!U70+Diesel!U70</f>
        <v>7765034</v>
      </c>
      <c r="U18" s="7">
        <f>Petrol!V70+Diesel!V70</f>
        <v>8004103</v>
      </c>
      <c r="V18" s="7">
        <f>Petrol!W70+Diesel!W70</f>
        <v>7755254</v>
      </c>
      <c r="W18" s="7">
        <f>Petrol!X70+Diesel!X70</f>
        <v>8553373</v>
      </c>
      <c r="X18" s="7">
        <f>Petrol!Y70+Diesel!Y70</f>
        <v>8260352</v>
      </c>
      <c r="Y18" s="7">
        <f>Petrol!Z70+Diesel!Z70</f>
        <v>8365399</v>
      </c>
      <c r="Z18" s="36">
        <f t="shared" si="0"/>
        <v>8203621.25</v>
      </c>
      <c r="AA18" s="36">
        <f>Y18-B18</f>
        <v>368837</v>
      </c>
      <c r="AB18" s="36">
        <f>MAX(B18:Y18)-MIN(B18:Y18)</f>
        <v>2245128</v>
      </c>
    </row>
    <row r="19" spans="1:28" ht="15.75" thickBot="1">
      <c r="D19" s="37">
        <f>SUM(B14:D14)</f>
        <v>528173464</v>
      </c>
      <c r="E19" s="37">
        <f>SUM(E14:G14)</f>
        <v>521350226</v>
      </c>
      <c r="F19" s="37">
        <f>SUM(H14:J14)</f>
        <v>505087388</v>
      </c>
      <c r="G19" s="37">
        <f>SUM(K14:M14)</f>
        <v>506527974</v>
      </c>
      <c r="H19" s="37">
        <f>SUM(N14:P14)</f>
        <v>465341929</v>
      </c>
      <c r="I19" s="37">
        <f>SUM(Q14:S14)</f>
        <v>468787734</v>
      </c>
      <c r="J19" s="37"/>
      <c r="K19" s="37">
        <f>SUM(D19:J19)</f>
        <v>2995268715</v>
      </c>
      <c r="L19" s="7"/>
      <c r="Z19" s="36"/>
      <c r="AA19" s="36"/>
      <c r="AB19" s="36"/>
    </row>
    <row r="20" spans="1:28">
      <c r="A20" s="18" t="s">
        <v>72</v>
      </c>
      <c r="B20" s="6">
        <f>B14/B$4*100</f>
        <v>56.69794640695455</v>
      </c>
      <c r="C20" s="6">
        <f>C14/C$4*100</f>
        <v>59.222695036907588</v>
      </c>
      <c r="D20" s="6">
        <f t="shared" ref="D20:I20" si="6">D14/D$4*100</f>
        <v>59.292742251394557</v>
      </c>
      <c r="E20" s="6">
        <f t="shared" si="6"/>
        <v>57.989138958679952</v>
      </c>
      <c r="F20" s="6">
        <f t="shared" si="6"/>
        <v>59.645684880683682</v>
      </c>
      <c r="G20" s="6">
        <f t="shared" si="6"/>
        <v>57.929734877893225</v>
      </c>
      <c r="H20" s="6">
        <f t="shared" si="6"/>
        <v>58.75471835302497</v>
      </c>
      <c r="I20" s="6">
        <f t="shared" si="6"/>
        <v>58.313733621265918</v>
      </c>
      <c r="J20" s="6">
        <f t="shared" ref="D20:T24" si="7">J14/J$4*100</f>
        <v>57.179800605766793</v>
      </c>
      <c r="K20" s="6">
        <f t="shared" si="7"/>
        <v>57.144525488592222</v>
      </c>
      <c r="L20" s="6">
        <f t="shared" si="7"/>
        <v>57.524250448346812</v>
      </c>
      <c r="M20" s="6">
        <f t="shared" si="7"/>
        <v>54.296520856785804</v>
      </c>
      <c r="N20" s="6">
        <f t="shared" si="7"/>
        <v>55.524632876342537</v>
      </c>
      <c r="O20" s="6">
        <f t="shared" si="7"/>
        <v>56.876019016719034</v>
      </c>
      <c r="P20" s="6">
        <f t="shared" si="7"/>
        <v>57.077716283910782</v>
      </c>
      <c r="Q20" s="6">
        <f t="shared" si="7"/>
        <v>55.551918365373446</v>
      </c>
      <c r="R20" s="6">
        <f t="shared" si="7"/>
        <v>57.286532230822587</v>
      </c>
      <c r="S20" s="6">
        <f t="shared" si="7"/>
        <v>56.281002750570927</v>
      </c>
      <c r="T20" s="6">
        <f t="shared" si="7"/>
        <v>56.125795319793802</v>
      </c>
      <c r="U20" s="6">
        <f t="shared" ref="U20" si="8">U14/U$4*100</f>
        <v>56.302124154438573</v>
      </c>
      <c r="V20" s="6">
        <f t="shared" ref="V20:Y20" si="9">V14/V$4*100</f>
        <v>56.68246486660594</v>
      </c>
      <c r="W20" s="6">
        <f t="shared" si="9"/>
        <v>56.318421519210148</v>
      </c>
      <c r="X20" s="6">
        <f t="shared" si="9"/>
        <v>57.776579884074373</v>
      </c>
      <c r="Y20" s="6">
        <f t="shared" si="9"/>
        <v>53.559829417237012</v>
      </c>
      <c r="Z20" s="6">
        <f t="shared" ref="Z20:AB20" si="10">Z14/Z$4*100</f>
        <v>57.083538759473576</v>
      </c>
      <c r="AA20" s="6">
        <f t="shared" si="10"/>
        <v>-486.79600989469725</v>
      </c>
      <c r="AB20" s="6">
        <f t="shared" si="10"/>
        <v>60.64595327338079</v>
      </c>
    </row>
    <row r="21" spans="1:28">
      <c r="A21" s="19" t="s">
        <v>73</v>
      </c>
      <c r="B21" s="6">
        <f t="shared" ref="B21:C24" si="11">B15/B$4*100</f>
        <v>8.7479523182743293</v>
      </c>
      <c r="C21" s="6">
        <f t="shared" si="11"/>
        <v>7.8380511830833468</v>
      </c>
      <c r="D21" s="6">
        <f t="shared" ref="D21:I21" si="12">D15/D$4*100</f>
        <v>8.0279452648647052</v>
      </c>
      <c r="E21" s="6">
        <f t="shared" si="12"/>
        <v>7.6020641267906823</v>
      </c>
      <c r="F21" s="6">
        <f t="shared" si="12"/>
        <v>7.2965067008458462</v>
      </c>
      <c r="G21" s="6">
        <f t="shared" si="12"/>
        <v>7.833464769889928</v>
      </c>
      <c r="H21" s="6">
        <f t="shared" si="12"/>
        <v>7.6708341486467475</v>
      </c>
      <c r="I21" s="6">
        <f t="shared" si="12"/>
        <v>7.5678824326521514</v>
      </c>
      <c r="J21" s="6">
        <f t="shared" si="7"/>
        <v>7.9480670443151391</v>
      </c>
      <c r="K21" s="6">
        <f t="shared" si="7"/>
        <v>7.9048058278239157</v>
      </c>
      <c r="L21" s="6">
        <f t="shared" si="7"/>
        <v>8.1877846270789512</v>
      </c>
      <c r="M21" s="6">
        <f t="shared" si="7"/>
        <v>8.3871241325795545</v>
      </c>
      <c r="N21" s="6">
        <f t="shared" si="7"/>
        <v>8.123496789934066</v>
      </c>
      <c r="O21" s="6">
        <f t="shared" si="7"/>
        <v>8.5616346851053251</v>
      </c>
      <c r="P21" s="6">
        <f t="shared" si="7"/>
        <v>8.3284890533399452</v>
      </c>
      <c r="Q21" s="6">
        <f t="shared" si="7"/>
        <v>8.3130589568514459</v>
      </c>
      <c r="R21" s="6">
        <f t="shared" si="7"/>
        <v>8.5621883680231967</v>
      </c>
      <c r="S21" s="6">
        <f t="shared" si="7"/>
        <v>8.4686387078129215</v>
      </c>
      <c r="T21" s="6">
        <f t="shared" si="7"/>
        <v>8.3443287502470405</v>
      </c>
      <c r="U21" s="6">
        <f t="shared" ref="U21" si="13">U15/U$4*100</f>
        <v>8.3213316999408349</v>
      </c>
      <c r="V21" s="6">
        <f t="shared" ref="V21:Y21" si="14">V15/V$4*100</f>
        <v>8.0550303179051568</v>
      </c>
      <c r="W21" s="6">
        <f t="shared" si="14"/>
        <v>9.4692362090935926</v>
      </c>
      <c r="X21" s="6">
        <f t="shared" si="14"/>
        <v>8.723616515398275</v>
      </c>
      <c r="Y21" s="6">
        <f t="shared" si="14"/>
        <v>9.2871269014625106</v>
      </c>
      <c r="Z21" s="6">
        <f t="shared" ref="Z21:AB21" si="15">Z15/Z$4*100</f>
        <v>8.2289555875596587</v>
      </c>
      <c r="AA21" s="6">
        <f t="shared" si="15"/>
        <v>102.12819541131924</v>
      </c>
      <c r="AB21" s="6">
        <f t="shared" si="15"/>
        <v>10.792349976075354</v>
      </c>
    </row>
    <row r="22" spans="1:28">
      <c r="A22" s="19" t="s">
        <v>74</v>
      </c>
      <c r="B22" s="6">
        <f t="shared" si="11"/>
        <v>6.7323908660016931</v>
      </c>
      <c r="C22" s="6">
        <f t="shared" si="11"/>
        <v>6.2001526623246113</v>
      </c>
      <c r="D22" s="6">
        <f t="shared" si="7"/>
        <v>6.0084127676052521</v>
      </c>
      <c r="E22" s="6">
        <f t="shared" si="7"/>
        <v>7.6044914819601512</v>
      </c>
      <c r="F22" s="6">
        <f t="shared" si="7"/>
        <v>6.3905503830892174</v>
      </c>
      <c r="G22" s="6">
        <f t="shared" si="7"/>
        <v>6.5380186622525125</v>
      </c>
      <c r="H22" s="6">
        <f t="shared" si="7"/>
        <v>6.5520912138079872</v>
      </c>
      <c r="I22" s="6">
        <f t="shared" si="7"/>
        <v>6.5948896838622151</v>
      </c>
      <c r="J22" s="6">
        <f t="shared" si="7"/>
        <v>7.1759633692674045</v>
      </c>
      <c r="K22" s="6">
        <f t="shared" si="7"/>
        <v>6.8404421133502158</v>
      </c>
      <c r="L22" s="6">
        <f t="shared" si="7"/>
        <v>6.0823947460679459</v>
      </c>
      <c r="M22" s="6">
        <f t="shared" si="7"/>
        <v>5.8168774303126396</v>
      </c>
      <c r="N22" s="6">
        <f t="shared" si="7"/>
        <v>5.795358805679288</v>
      </c>
      <c r="O22" s="6">
        <f t="shared" si="7"/>
        <v>5.5197505482734677</v>
      </c>
      <c r="P22" s="6">
        <f t="shared" si="7"/>
        <v>5.9175206455680636</v>
      </c>
      <c r="Q22" s="6">
        <f t="shared" si="7"/>
        <v>5.6172670068857586</v>
      </c>
      <c r="R22" s="6">
        <f t="shared" si="7"/>
        <v>5.2804711179595438</v>
      </c>
      <c r="S22" s="6">
        <f t="shared" si="7"/>
        <v>6.0166879437898944</v>
      </c>
      <c r="T22" s="6">
        <f t="shared" si="7"/>
        <v>5.3276114726769093</v>
      </c>
      <c r="U22" s="6">
        <f t="shared" ref="U22" si="16">U16/U$4*100</f>
        <v>6.3249819941388967</v>
      </c>
      <c r="V22" s="6">
        <f t="shared" ref="V22:Y22" si="17">V16/V$4*100</f>
        <v>6.0338816512173032</v>
      </c>
      <c r="W22" s="6">
        <f t="shared" si="17"/>
        <v>6.3180332701551585</v>
      </c>
      <c r="X22" s="6">
        <f t="shared" si="17"/>
        <v>5.8854623372341637</v>
      </c>
      <c r="Y22" s="6">
        <f t="shared" si="17"/>
        <v>5.5652239287710996</v>
      </c>
      <c r="Z22" s="6">
        <f t="shared" ref="Z22:AB22" si="18">Z16/Z$4*100</f>
        <v>6.1854166333172982</v>
      </c>
      <c r="AA22" s="6">
        <f t="shared" si="18"/>
        <v>-195.41054340268971</v>
      </c>
      <c r="AB22" s="6">
        <f t="shared" si="18"/>
        <v>11.704988535606301</v>
      </c>
    </row>
    <row r="23" spans="1:28">
      <c r="A23" s="19" t="s">
        <v>75</v>
      </c>
      <c r="B23" s="6">
        <f t="shared" si="11"/>
        <v>3.1427765890442729</v>
      </c>
      <c r="C23" s="6">
        <f t="shared" si="11"/>
        <v>2.8186478018900716</v>
      </c>
      <c r="D23" s="6">
        <f t="shared" si="7"/>
        <v>2.8639244733325544</v>
      </c>
      <c r="E23" s="6">
        <f t="shared" si="7"/>
        <v>2.8897004360138445</v>
      </c>
      <c r="F23" s="6">
        <f t="shared" si="7"/>
        <v>2.7772988832302339</v>
      </c>
      <c r="G23" s="6">
        <f t="shared" si="7"/>
        <v>2.797844046223779</v>
      </c>
      <c r="H23" s="6">
        <f t="shared" si="7"/>
        <v>2.8303932945677026</v>
      </c>
      <c r="I23" s="6">
        <f t="shared" si="7"/>
        <v>2.8427367288318828</v>
      </c>
      <c r="J23" s="6">
        <f t="shared" si="7"/>
        <v>2.8306436112133224</v>
      </c>
      <c r="K23" s="6">
        <f t="shared" si="7"/>
        <v>2.9711918430144033</v>
      </c>
      <c r="L23" s="6">
        <f t="shared" si="7"/>
        <v>3.0637136994792202</v>
      </c>
      <c r="M23" s="6">
        <f t="shared" si="7"/>
        <v>3.7300207532695326</v>
      </c>
      <c r="N23" s="6">
        <f t="shared" si="7"/>
        <v>3.569446386489783</v>
      </c>
      <c r="O23" s="6">
        <f t="shared" si="7"/>
        <v>3.3040384160352758</v>
      </c>
      <c r="P23" s="6">
        <f t="shared" si="7"/>
        <v>3.1873878765168362</v>
      </c>
      <c r="Q23" s="6">
        <f t="shared" si="7"/>
        <v>3.3978254070473897</v>
      </c>
      <c r="R23" s="6">
        <f t="shared" si="7"/>
        <v>3.2079104057212113</v>
      </c>
      <c r="S23" s="6">
        <f t="shared" si="7"/>
        <v>3.1555791685983241</v>
      </c>
      <c r="T23" s="6">
        <f t="shared" si="7"/>
        <v>3.3018999634286819</v>
      </c>
      <c r="U23" s="6">
        <f t="shared" ref="U23" si="19">U17/U$4*100</f>
        <v>3.0460062843587488</v>
      </c>
      <c r="V23" s="6">
        <f t="shared" ref="V23:Y23" si="20">V17/V$4*100</f>
        <v>3.105829499046119</v>
      </c>
      <c r="W23" s="6">
        <f t="shared" si="20"/>
        <v>2.8516564507796271</v>
      </c>
      <c r="X23" s="6">
        <f t="shared" si="20"/>
        <v>2.9615886387407095</v>
      </c>
      <c r="Y23" s="6">
        <f t="shared" si="20"/>
        <v>3.551480371344693</v>
      </c>
      <c r="Z23" s="6">
        <f t="shared" ref="Z23:AB23" si="21">Z17/Z$4*100</f>
        <v>3.0849165082885648</v>
      </c>
      <c r="AA23" s="6">
        <f t="shared" si="21"/>
        <v>73.926637205374647</v>
      </c>
      <c r="AB23" s="6">
        <f t="shared" si="21"/>
        <v>4.5095908154154838</v>
      </c>
    </row>
    <row r="24" spans="1:28" ht="15.75" thickBot="1">
      <c r="A24" s="20" t="s">
        <v>76</v>
      </c>
      <c r="B24" s="6">
        <f t="shared" si="11"/>
        <v>2.7714725086476619</v>
      </c>
      <c r="C24" s="6">
        <f t="shared" si="11"/>
        <v>3.0737103853373386</v>
      </c>
      <c r="D24" s="6">
        <f t="shared" si="7"/>
        <v>2.7098400637227908</v>
      </c>
      <c r="E24" s="6">
        <f t="shared" si="7"/>
        <v>2.7418046110599064</v>
      </c>
      <c r="F24" s="6">
        <f t="shared" si="7"/>
        <v>2.7239048561845718</v>
      </c>
      <c r="G24" s="6">
        <f t="shared" si="7"/>
        <v>2.8045551613485546</v>
      </c>
      <c r="H24" s="6">
        <f t="shared" si="7"/>
        <v>2.6901763199015534</v>
      </c>
      <c r="I24" s="6">
        <f t="shared" si="7"/>
        <v>2.7457127845188793</v>
      </c>
      <c r="J24" s="6">
        <f t="shared" si="7"/>
        <v>2.8950976282335463</v>
      </c>
      <c r="K24" s="6">
        <f t="shared" si="7"/>
        <v>2.9557866772150643</v>
      </c>
      <c r="L24" s="6">
        <f t="shared" si="7"/>
        <v>2.8915801702275226</v>
      </c>
      <c r="M24" s="6">
        <f t="shared" si="7"/>
        <v>2.8935281475558594</v>
      </c>
      <c r="N24" s="6">
        <f t="shared" si="7"/>
        <v>2.9433666484131518</v>
      </c>
      <c r="O24" s="6">
        <f t="shared" si="7"/>
        <v>2.8750205506424806</v>
      </c>
      <c r="P24" s="6">
        <f t="shared" si="7"/>
        <v>2.6393575633379052</v>
      </c>
      <c r="Q24" s="6">
        <f t="shared" si="7"/>
        <v>3.1188415921653987</v>
      </c>
      <c r="R24" s="6">
        <f t="shared" si="7"/>
        <v>2.7365412911154867</v>
      </c>
      <c r="S24" s="6">
        <f t="shared" si="7"/>
        <v>2.9365682007440337</v>
      </c>
      <c r="T24" s="6">
        <f t="shared" si="7"/>
        <v>2.863051890149269</v>
      </c>
      <c r="U24" s="6">
        <f t="shared" ref="U24" si="22">U18/U$4*100</f>
        <v>2.6965048131368281</v>
      </c>
      <c r="V24" s="6">
        <f t="shared" ref="V24:Y24" si="23">V18/V$4*100</f>
        <v>2.9008342039665442</v>
      </c>
      <c r="W24" s="6">
        <f t="shared" si="23"/>
        <v>2.7964959867259167</v>
      </c>
      <c r="X24" s="6">
        <f t="shared" si="23"/>
        <v>2.7021474165933261</v>
      </c>
      <c r="Y24" s="6">
        <f t="shared" si="23"/>
        <v>2.8825646488182208</v>
      </c>
      <c r="Z24" s="6">
        <f t="shared" ref="Z24:AB24" si="24">Z18/Z$4*100</f>
        <v>2.8306532351432825</v>
      </c>
      <c r="AA24" s="6">
        <f t="shared" si="24"/>
        <v>22.011643277663229</v>
      </c>
      <c r="AB24" s="6">
        <f t="shared" si="24"/>
        <v>3.2516431013466769</v>
      </c>
    </row>
    <row r="25" spans="1:28" ht="15.75" thickBot="1">
      <c r="B25" s="6"/>
      <c r="Z25" s="36"/>
      <c r="AA25" s="36"/>
      <c r="AB25" s="36"/>
    </row>
    <row r="26" spans="1:28">
      <c r="A26" s="15" t="s">
        <v>65</v>
      </c>
      <c r="B26" s="6"/>
      <c r="C26" s="6">
        <f>(C14-B14)/B14*100</f>
        <v>9.3307620547693482</v>
      </c>
      <c r="D26" s="6">
        <f t="shared" ref="D26:R30" si="25">(D14-C14)/C14*100</f>
        <v>3.8417050693034938</v>
      </c>
      <c r="E26" s="6">
        <f t="shared" si="25"/>
        <v>-9.4965956960621583</v>
      </c>
      <c r="F26" s="6">
        <f t="shared" si="25"/>
        <v>9.4596289643072922</v>
      </c>
      <c r="G26" s="6">
        <f t="shared" si="25"/>
        <v>-7.9992623058937893</v>
      </c>
      <c r="H26" s="6">
        <f t="shared" si="25"/>
        <v>2.8367275847914009</v>
      </c>
      <c r="I26" s="6">
        <f t="shared" si="25"/>
        <v>-4.7810099633021137</v>
      </c>
      <c r="J26" s="6">
        <f t="shared" si="25"/>
        <v>-0.29454234317599248</v>
      </c>
      <c r="K26" s="6">
        <f t="shared" si="25"/>
        <v>11.330647397708308</v>
      </c>
      <c r="L26" s="6">
        <f t="shared" si="25"/>
        <v>-13.258274853445343</v>
      </c>
      <c r="M26" s="6">
        <f t="shared" si="25"/>
        <v>2.0995350692608978</v>
      </c>
      <c r="N26" s="6">
        <f t="shared" si="25"/>
        <v>-6.5101105391419551</v>
      </c>
      <c r="O26" s="6">
        <f t="shared" si="25"/>
        <v>-5.5693938485867056</v>
      </c>
      <c r="P26" s="6">
        <f t="shared" si="25"/>
        <v>17.586284890397518</v>
      </c>
      <c r="Q26" s="6">
        <f t="shared" si="25"/>
        <v>-13.669238254919128</v>
      </c>
      <c r="R26" s="6">
        <f t="shared" si="25"/>
        <v>9.0246259709706464</v>
      </c>
      <c r="S26" s="6">
        <f t="shared" ref="S26:S30" si="26">(S14-R14)/R14*100</f>
        <v>2.7266944229882921</v>
      </c>
      <c r="T26" s="6">
        <f>(T14-S14)/S14*100</f>
        <v>-6.926227852559637</v>
      </c>
      <c r="U26" s="6">
        <f t="shared" ref="U26:U30" si="27">(U14-T14)/T14*100</f>
        <v>9.7891944191489255</v>
      </c>
      <c r="V26" s="6">
        <f t="shared" ref="V26:V30" si="28">(V14-T14)/T14*100</f>
        <v>-0.44909882740853641</v>
      </c>
      <c r="W26" s="6">
        <f t="shared" ref="W26:W30" si="29">(W14-U14)/U14*100</f>
        <v>3.0712246027641554</v>
      </c>
      <c r="X26" s="6">
        <f t="shared" ref="X26:X30" si="30">(X14-V14)/V14*100</f>
        <v>16.551938095727646</v>
      </c>
      <c r="Y26" s="6">
        <f t="shared" ref="Y26:Y30" si="31">(Y14-W14)/W14*100</f>
        <v>-9.7653986355275606</v>
      </c>
      <c r="Z26" s="6">
        <f t="shared" si="0"/>
        <v>0.82303545313543502</v>
      </c>
      <c r="AA26" s="6">
        <f t="shared" ref="AA26:AA31" si="32">Y26-B26</f>
        <v>-9.7653986355275606</v>
      </c>
      <c r="AB26" s="6">
        <f t="shared" ref="AB26:AB31" si="33">MAX(B26:Y26)-MIN(B26:Y26)</f>
        <v>31.255523145316644</v>
      </c>
    </row>
    <row r="27" spans="1:28">
      <c r="A27" s="16" t="s">
        <v>66</v>
      </c>
      <c r="C27" s="6">
        <f t="shared" ref="C27:R30" si="34">(C15-B15)/B15*100</f>
        <v>-6.2171934396566098</v>
      </c>
      <c r="D27" s="6">
        <f t="shared" si="34"/>
        <v>6.2318509230201586</v>
      </c>
      <c r="E27" s="6">
        <f t="shared" si="34"/>
        <v>-12.371189202462771</v>
      </c>
      <c r="F27" s="6">
        <f t="shared" si="34"/>
        <v>2.1421650471553773</v>
      </c>
      <c r="G27" s="6">
        <f t="shared" si="34"/>
        <v>1.6968983136581228</v>
      </c>
      <c r="H27" s="6">
        <f t="shared" si="34"/>
        <v>-0.71223405849470189</v>
      </c>
      <c r="I27" s="6">
        <f t="shared" si="34"/>
        <v>-5.3485536861616918</v>
      </c>
      <c r="J27" s="6">
        <f t="shared" si="34"/>
        <v>6.7909103080476179</v>
      </c>
      <c r="K27" s="6">
        <f t="shared" si="34"/>
        <v>10.793026216983904</v>
      </c>
      <c r="L27" s="6">
        <f t="shared" si="34"/>
        <v>-10.746157621418046</v>
      </c>
      <c r="M27" s="6">
        <f t="shared" si="34"/>
        <v>10.802457043428527</v>
      </c>
      <c r="N27" s="6">
        <f t="shared" si="34"/>
        <v>-11.451563900912582</v>
      </c>
      <c r="O27" s="6">
        <f t="shared" si="34"/>
        <v>-2.8410165445652544</v>
      </c>
      <c r="P27" s="6">
        <f t="shared" si="34"/>
        <v>13.980038076280572</v>
      </c>
      <c r="Q27" s="6">
        <f t="shared" si="34"/>
        <v>-11.462400740823483</v>
      </c>
      <c r="R27" s="6">
        <f t="shared" si="34"/>
        <v>8.8917682811728849</v>
      </c>
      <c r="S27" s="6">
        <f t="shared" si="26"/>
        <v>3.4195985423913777</v>
      </c>
      <c r="T27" s="6">
        <f>(T15-S15)/S15*100</f>
        <v>-8.0388412478887652</v>
      </c>
      <c r="U27" s="6">
        <f t="shared" si="27"/>
        <v>9.1437205819568419</v>
      </c>
      <c r="V27" s="6">
        <f t="shared" si="28"/>
        <v>-4.844312873253056</v>
      </c>
      <c r="W27" s="6">
        <f t="shared" si="29"/>
        <v>17.255671543696145</v>
      </c>
      <c r="X27" s="6">
        <f t="shared" si="30"/>
        <v>23.835677302008246</v>
      </c>
      <c r="Y27" s="6">
        <f t="shared" si="31"/>
        <v>-6.9426196319596674</v>
      </c>
      <c r="Z27" s="6">
        <f t="shared" si="0"/>
        <v>1.4785956187914411</v>
      </c>
      <c r="AA27" s="6">
        <f t="shared" si="32"/>
        <v>-6.9426196319596674</v>
      </c>
      <c r="AB27" s="6">
        <f t="shared" si="33"/>
        <v>36.206866504471016</v>
      </c>
    </row>
    <row r="28" spans="1:28">
      <c r="A28" s="16" t="s">
        <v>67</v>
      </c>
      <c r="C28" s="6">
        <f t="shared" si="34"/>
        <v>-3.6049798800991253</v>
      </c>
      <c r="D28" s="6">
        <f t="shared" si="25"/>
        <v>0.51151476997563172</v>
      </c>
      <c r="E28" s="6">
        <f t="shared" si="25"/>
        <v>17.119769622121172</v>
      </c>
      <c r="F28" s="6">
        <f t="shared" si="25"/>
        <v>-10.568670391908974</v>
      </c>
      <c r="G28" s="6">
        <f t="shared" si="25"/>
        <v>-3.08819304068831</v>
      </c>
      <c r="H28" s="6">
        <f t="shared" si="25"/>
        <v>1.6110219480953123</v>
      </c>
      <c r="I28" s="6">
        <f t="shared" si="25"/>
        <v>-3.4342603449766229</v>
      </c>
      <c r="J28" s="6">
        <f t="shared" si="25"/>
        <v>10.641949960427464</v>
      </c>
      <c r="K28" s="6">
        <f t="shared" si="25"/>
        <v>6.1907527182004873</v>
      </c>
      <c r="L28" s="6">
        <f t="shared" si="25"/>
        <v>-23.379999950962958</v>
      </c>
      <c r="M28" s="6">
        <f t="shared" si="25"/>
        <v>3.4470334548628272</v>
      </c>
      <c r="N28" s="6">
        <f t="shared" si="25"/>
        <v>-8.9161520571016126</v>
      </c>
      <c r="O28" s="6">
        <f t="shared" si="25"/>
        <v>-12.197192188774654</v>
      </c>
      <c r="P28" s="6">
        <f t="shared" si="25"/>
        <v>25.614450261060064</v>
      </c>
      <c r="Q28" s="6">
        <f t="shared" si="25"/>
        <v>-15.798779557006782</v>
      </c>
      <c r="R28" s="6">
        <f t="shared" si="25"/>
        <v>-0.61548182312863431</v>
      </c>
      <c r="S28" s="6">
        <f t="shared" si="26"/>
        <v>19.140340294885164</v>
      </c>
      <c r="T28" s="6">
        <f>(T16-S16)/S16*100</f>
        <v>-17.357833820984002</v>
      </c>
      <c r="U28" s="6">
        <f t="shared" si="27"/>
        <v>29.934378809874197</v>
      </c>
      <c r="V28" s="6">
        <f t="shared" si="28"/>
        <v>11.640871638313728</v>
      </c>
      <c r="W28" s="6">
        <f t="shared" si="29"/>
        <v>2.9281950728864947</v>
      </c>
      <c r="X28" s="6">
        <f t="shared" si="30"/>
        <v>11.532180875464624</v>
      </c>
      <c r="Y28" s="6">
        <f t="shared" si="31"/>
        <v>-16.423317512197041</v>
      </c>
      <c r="Z28" s="6">
        <f t="shared" si="0"/>
        <v>1.0838086460147156</v>
      </c>
      <c r="AA28" s="6">
        <f t="shared" si="32"/>
        <v>-16.423317512197041</v>
      </c>
      <c r="AB28" s="6">
        <f t="shared" si="33"/>
        <v>53.314378760837158</v>
      </c>
    </row>
    <row r="29" spans="1:28">
      <c r="A29" s="16" t="s">
        <v>68</v>
      </c>
      <c r="C29" s="6">
        <f t="shared" si="34"/>
        <v>-6.12523971949373</v>
      </c>
      <c r="D29" s="6">
        <f t="shared" si="25"/>
        <v>5.3850943205606843</v>
      </c>
      <c r="E29" s="6">
        <f t="shared" si="25"/>
        <v>-6.6292053920335885</v>
      </c>
      <c r="F29" s="6">
        <f t="shared" si="25"/>
        <v>2.2801598869745554</v>
      </c>
      <c r="G29" s="6">
        <f t="shared" si="25"/>
        <v>-4.5733491285382071</v>
      </c>
      <c r="H29" s="6">
        <f t="shared" si="25"/>
        <v>2.5723543857627642</v>
      </c>
      <c r="I29" s="6">
        <f t="shared" si="25"/>
        <v>-3.6425441080894148</v>
      </c>
      <c r="J29" s="6">
        <f t="shared" si="25"/>
        <v>1.250154853859416</v>
      </c>
      <c r="K29" s="6">
        <f t="shared" si="25"/>
        <v>16.930616898665651</v>
      </c>
      <c r="L29" s="6">
        <f t="shared" si="25"/>
        <v>-11.147592016343966</v>
      </c>
      <c r="M29" s="6">
        <f t="shared" si="25"/>
        <v>31.693942783273314</v>
      </c>
      <c r="N29" s="6">
        <f t="shared" si="25"/>
        <v>-12.513595587735416</v>
      </c>
      <c r="O29" s="6">
        <f t="shared" si="25"/>
        <v>-14.667689015903084</v>
      </c>
      <c r="P29" s="6">
        <f t="shared" si="25"/>
        <v>13.034000841240656</v>
      </c>
      <c r="Q29" s="6">
        <f t="shared" si="25"/>
        <v>-5.4417897762821994</v>
      </c>
      <c r="R29" s="6">
        <f t="shared" si="25"/>
        <v>-0.1858061187714897</v>
      </c>
      <c r="S29" s="6">
        <f t="shared" si="26"/>
        <v>2.8562935943230143</v>
      </c>
      <c r="T29" s="6">
        <f>(T17-S17)/S17*100</f>
        <v>-2.3411816563289061</v>
      </c>
      <c r="U29" s="6">
        <f t="shared" si="27"/>
        <v>0.96345643681694448</v>
      </c>
      <c r="V29" s="6">
        <f t="shared" si="28"/>
        <v>-7.2801595755431698</v>
      </c>
      <c r="W29" s="6">
        <f t="shared" si="29"/>
        <v>-3.5331382263878366</v>
      </c>
      <c r="X29" s="6">
        <f t="shared" si="30"/>
        <v>9.0343959630508355</v>
      </c>
      <c r="Y29" s="6">
        <f t="shared" si="31"/>
        <v>18.167108399629583</v>
      </c>
      <c r="Z29" s="6">
        <f t="shared" si="0"/>
        <v>1.1341864366394092</v>
      </c>
      <c r="AA29" s="6">
        <f t="shared" si="32"/>
        <v>18.167108399629583</v>
      </c>
      <c r="AB29" s="6">
        <f t="shared" si="33"/>
        <v>46.361631799176401</v>
      </c>
    </row>
    <row r="30" spans="1:28">
      <c r="A30" s="16" t="s">
        <v>69</v>
      </c>
      <c r="C30" s="6">
        <f t="shared" si="34"/>
        <v>16.084412276175687</v>
      </c>
      <c r="D30" s="6">
        <f t="shared" si="25"/>
        <v>-8.5593813565402179</v>
      </c>
      <c r="E30" s="6">
        <f t="shared" si="25"/>
        <v>-6.3705148844603956</v>
      </c>
      <c r="F30" s="6">
        <f t="shared" si="25"/>
        <v>5.7248392948097209</v>
      </c>
      <c r="G30" s="6">
        <f t="shared" si="25"/>
        <v>-2.4694101198078848</v>
      </c>
      <c r="H30" s="6">
        <f t="shared" si="25"/>
        <v>-2.7423437402569704</v>
      </c>
      <c r="I30" s="6">
        <f t="shared" si="25"/>
        <v>-2.0803548004341659</v>
      </c>
      <c r="J30" s="6">
        <f t="shared" si="25"/>
        <v>7.2149262123069269</v>
      </c>
      <c r="K30" s="6">
        <f t="shared" si="25"/>
        <v>13.734602481672844</v>
      </c>
      <c r="L30" s="6">
        <f t="shared" si="25"/>
        <v>-15.702660489764147</v>
      </c>
      <c r="M30" s="6">
        <f t="shared" si="25"/>
        <v>8.2418494702682317</v>
      </c>
      <c r="N30" s="6">
        <f t="shared" si="25"/>
        <v>-7.0032854063307965</v>
      </c>
      <c r="O30" s="6">
        <f t="shared" si="25"/>
        <v>-9.9537002352447601</v>
      </c>
      <c r="P30" s="6">
        <f t="shared" si="25"/>
        <v>7.5663786426565975</v>
      </c>
      <c r="Q30" s="6">
        <f t="shared" si="25"/>
        <v>4.8161462289949624</v>
      </c>
      <c r="R30" s="6">
        <f t="shared" si="25"/>
        <v>-7.2359244176146822</v>
      </c>
      <c r="S30" s="6">
        <f t="shared" si="26"/>
        <v>12.204973252152945</v>
      </c>
      <c r="T30" s="6">
        <f>(T18-S18)/S18*100</f>
        <v>-9.0053703588254681</v>
      </c>
      <c r="U30" s="6">
        <f t="shared" si="27"/>
        <v>3.0787888372414081</v>
      </c>
      <c r="V30" s="6">
        <f t="shared" si="28"/>
        <v>-0.12594922314570675</v>
      </c>
      <c r="W30" s="6">
        <f t="shared" si="29"/>
        <v>6.8623554694386124</v>
      </c>
      <c r="X30" s="6">
        <f t="shared" si="30"/>
        <v>6.5129781693803972</v>
      </c>
      <c r="Y30" s="6">
        <f t="shared" si="31"/>
        <v>-2.1976593327567966</v>
      </c>
      <c r="Z30" s="6">
        <f t="shared" si="0"/>
        <v>0.80850852043114529</v>
      </c>
      <c r="AA30" s="6">
        <f t="shared" si="32"/>
        <v>-2.1976593327567966</v>
      </c>
      <c r="AB30" s="6">
        <f t="shared" si="33"/>
        <v>31.787072765939833</v>
      </c>
    </row>
    <row r="31" spans="1:28" ht="15.75" thickBot="1">
      <c r="A31" s="17" t="s">
        <v>70</v>
      </c>
      <c r="C31" s="6">
        <f>(C9-B9)/B9*100</f>
        <v>-0.39808350134774878</v>
      </c>
      <c r="D31" s="6">
        <f t="shared" ref="D31:R31" si="35">(D9-C9)/C9*100</f>
        <v>4.9648079347089613</v>
      </c>
      <c r="E31" s="6">
        <f t="shared" si="35"/>
        <v>-7.1301787947672226</v>
      </c>
      <c r="F31" s="6">
        <f t="shared" si="35"/>
        <v>6.3856876274755257</v>
      </c>
      <c r="G31" s="6">
        <f t="shared" si="35"/>
        <v>-1.1105249499227337</v>
      </c>
      <c r="H31" s="6">
        <f t="shared" si="35"/>
        <v>-1.3356156480427865</v>
      </c>
      <c r="I31" s="6">
        <f t="shared" si="35"/>
        <v>-2.1277783090570783</v>
      </c>
      <c r="J31" s="6">
        <f t="shared" si="35"/>
        <v>1.846739672673485</v>
      </c>
      <c r="K31" s="6">
        <f t="shared" si="35"/>
        <v>12.478460498309817</v>
      </c>
      <c r="L31" s="6">
        <f t="shared" si="35"/>
        <v>-13.57050196416059</v>
      </c>
      <c r="M31" s="6">
        <f t="shared" si="35"/>
        <v>20.933500795728243</v>
      </c>
      <c r="N31" s="6">
        <f t="shared" si="35"/>
        <v>-11.636497228448299</v>
      </c>
      <c r="O31" s="6">
        <f t="shared" si="35"/>
        <v>-12.337990515972274</v>
      </c>
      <c r="P31" s="6">
        <f t="shared" si="35"/>
        <v>17.098977570549472</v>
      </c>
      <c r="Q31" s="6">
        <f t="shared" si="35"/>
        <v>-6.827704045168435</v>
      </c>
      <c r="R31" s="6">
        <f t="shared" si="35"/>
        <v>0.98927032657385017</v>
      </c>
      <c r="S31" s="6">
        <f t="shared" ref="S31" si="36">(S9-R9)/R9*100</f>
        <v>5.5433608171661239</v>
      </c>
      <c r="T31" s="6">
        <f>(T9-S9)/S9*100</f>
        <v>-3.0560739847595793</v>
      </c>
      <c r="U31" s="6">
        <f t="shared" ref="U31" si="37">(U9-T9)/T9*100</f>
        <v>0</v>
      </c>
      <c r="V31" s="6">
        <f t="shared" ref="V31" si="38">(V9-T9)/T9*100</f>
        <v>6.1294730989188189</v>
      </c>
      <c r="W31" s="6">
        <f t="shared" ref="W31" si="39">(W9-U9)/U9*100</f>
        <v>-4.7704071533106314</v>
      </c>
      <c r="X31" s="6">
        <f t="shared" ref="X31" si="40">(X9-V9)/V9*100</f>
        <v>-1.6572975740799363</v>
      </c>
      <c r="Y31" s="6">
        <f t="shared" ref="Y31" si="41">(Y9-W9)/W9*100</f>
        <v>8.0846532003064677</v>
      </c>
      <c r="Z31" s="6">
        <f t="shared" si="0"/>
        <v>0.8041859944944979</v>
      </c>
      <c r="AA31" s="6">
        <f t="shared" si="32"/>
        <v>8.0846532003064677</v>
      </c>
      <c r="AB31" s="6">
        <f t="shared" si="33"/>
        <v>34.504002759888834</v>
      </c>
    </row>
    <row r="32" spans="1:28" ht="15.75" thickBot="1"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8">
      <c r="A33" s="15" t="s">
        <v>115</v>
      </c>
      <c r="N33" s="6">
        <f>(N14-B14)/B14*100</f>
        <v>-6.8792782049029801</v>
      </c>
      <c r="O33" s="6">
        <f t="shared" ref="O33:Y37" si="42">(O14-C14)/C14*100</f>
        <v>-19.570246844496982</v>
      </c>
      <c r="P33" s="6">
        <f t="shared" si="42"/>
        <v>-8.9244936618146262</v>
      </c>
      <c r="Q33" s="6">
        <f t="shared" si="42"/>
        <v>-13.123512878151717</v>
      </c>
      <c r="R33" s="6">
        <f t="shared" si="42"/>
        <v>-13.468768314390219</v>
      </c>
      <c r="S33" s="6">
        <f t="shared" si="42"/>
        <v>-3.3804769591331949</v>
      </c>
      <c r="T33" s="6">
        <f t="shared" si="42"/>
        <v>-12.553192971983048</v>
      </c>
      <c r="U33" s="6">
        <f t="shared" si="42"/>
        <v>0.82772873806566327</v>
      </c>
      <c r="V33" s="6">
        <f t="shared" si="42"/>
        <v>-8.3047898113619425</v>
      </c>
      <c r="W33" s="6">
        <f t="shared" si="42"/>
        <v>-6.3767410540708473</v>
      </c>
      <c r="X33" s="6">
        <f t="shared" si="42"/>
        <v>10.668330951004309</v>
      </c>
      <c r="Y33" s="6">
        <f t="shared" si="42"/>
        <v>-4.6095189742455052</v>
      </c>
      <c r="Z33" s="6">
        <f t="shared" ref="Z33:Z38" si="43">AVERAGE(B33:Y33)</f>
        <v>-7.1412466654567579</v>
      </c>
      <c r="AA33" s="6">
        <f t="shared" ref="AA33:AA38" si="44">Y33-B33</f>
        <v>-4.6095189742455052</v>
      </c>
      <c r="AB33" s="6">
        <f t="shared" ref="AB33:AB38" si="45">MAX(B33:Y33)-MIN(B33:Y33)</f>
        <v>30.238577795501293</v>
      </c>
    </row>
    <row r="34" spans="1:28">
      <c r="A34" s="16" t="s">
        <v>116</v>
      </c>
      <c r="N34" s="6">
        <f t="shared" ref="N34:N37" si="46">(N15-B15)/B15*100</f>
        <v>-11.699213278432827</v>
      </c>
      <c r="O34" s="6">
        <f t="shared" si="42"/>
        <v>-8.5203888554729161</v>
      </c>
      <c r="P34" s="6">
        <f t="shared" si="42"/>
        <v>-1.8481795162144994</v>
      </c>
      <c r="Q34" s="6">
        <f t="shared" si="42"/>
        <v>-0.830258114192439</v>
      </c>
      <c r="R34" s="6">
        <f t="shared" si="42"/>
        <v>5.7229259723217876</v>
      </c>
      <c r="S34" s="6">
        <f t="shared" si="42"/>
        <v>7.5138253190564104</v>
      </c>
      <c r="T34" s="6">
        <f t="shared" si="42"/>
        <v>-0.41979629154494935</v>
      </c>
      <c r="U34" s="6">
        <f t="shared" si="42"/>
        <v>14.827129983970963</v>
      </c>
      <c r="V34" s="6">
        <f t="shared" si="42"/>
        <v>-6.2554093614983621</v>
      </c>
      <c r="W34" s="6">
        <f t="shared" si="42"/>
        <v>13.797220607033168</v>
      </c>
      <c r="X34" s="6">
        <f t="shared" si="42"/>
        <v>17.39582556534177</v>
      </c>
      <c r="Y34" s="6">
        <f t="shared" si="42"/>
        <v>7.0794581973594966</v>
      </c>
      <c r="Z34" s="6">
        <f t="shared" si="43"/>
        <v>3.0635950189773005</v>
      </c>
      <c r="AA34" s="6">
        <f t="shared" si="44"/>
        <v>7.0794581973594966</v>
      </c>
      <c r="AB34" s="6">
        <f t="shared" si="45"/>
        <v>29.095038843774596</v>
      </c>
    </row>
    <row r="35" spans="1:28">
      <c r="A35" s="16" t="s">
        <v>117</v>
      </c>
      <c r="N35" s="6">
        <f t="shared" si="46"/>
        <v>-18.146175818579785</v>
      </c>
      <c r="O35" s="6">
        <f t="shared" si="42"/>
        <v>-25.442252262870742</v>
      </c>
      <c r="P35" s="6">
        <f t="shared" si="42"/>
        <v>-6.8213177750265306</v>
      </c>
      <c r="Q35" s="6">
        <f t="shared" si="42"/>
        <v>-33.010807757508381</v>
      </c>
      <c r="R35" s="6">
        <f t="shared" si="42"/>
        <v>-25.555298984669189</v>
      </c>
      <c r="S35" s="6">
        <f t="shared" si="42"/>
        <v>-8.480016105351444</v>
      </c>
      <c r="T35" s="6">
        <f t="shared" si="42"/>
        <v>-25.565065947413302</v>
      </c>
      <c r="U35" s="6">
        <f t="shared" si="42"/>
        <v>0.1561936192727317</v>
      </c>
      <c r="V35" s="6">
        <f t="shared" si="42"/>
        <v>-22.221935071767899</v>
      </c>
      <c r="W35" s="6">
        <f t="shared" si="42"/>
        <v>-12.258380181115598</v>
      </c>
      <c r="X35" s="6">
        <f t="shared" si="42"/>
        <v>6.6174966441314433</v>
      </c>
      <c r="Y35" s="6">
        <f t="shared" si="42"/>
        <v>-7.4810730611917551</v>
      </c>
      <c r="Z35" s="6">
        <f t="shared" si="43"/>
        <v>-14.850719391840871</v>
      </c>
      <c r="AA35" s="6">
        <f t="shared" si="44"/>
        <v>-7.4810730611917551</v>
      </c>
      <c r="AB35" s="6">
        <f t="shared" si="45"/>
        <v>39.628304401639824</v>
      </c>
    </row>
    <row r="36" spans="1:28">
      <c r="A36" s="16" t="s">
        <v>118</v>
      </c>
      <c r="N36" s="6">
        <f t="shared" si="46"/>
        <v>7.997902488892124</v>
      </c>
      <c r="O36" s="6">
        <f t="shared" si="42"/>
        <v>-1.8297295963798947</v>
      </c>
      <c r="P36" s="6">
        <f t="shared" si="42"/>
        <v>5.2955211448975259</v>
      </c>
      <c r="Q36" s="6">
        <f t="shared" si="42"/>
        <v>6.6345859627679342</v>
      </c>
      <c r="R36" s="6">
        <f t="shared" si="42"/>
        <v>4.0636351125583436</v>
      </c>
      <c r="S36" s="6">
        <f t="shared" si="42"/>
        <v>12.165728419489268</v>
      </c>
      <c r="T36" s="6">
        <f t="shared" si="42"/>
        <v>6.7926398072898335</v>
      </c>
      <c r="U36" s="6">
        <f t="shared" si="42"/>
        <v>11.897454505761553</v>
      </c>
      <c r="V36" s="6">
        <f t="shared" si="42"/>
        <v>1.4922724182499076</v>
      </c>
      <c r="W36" s="6">
        <f t="shared" si="42"/>
        <v>-8.8252837238552146</v>
      </c>
      <c r="X36" s="6">
        <f t="shared" si="42"/>
        <v>6.5121265159100776</v>
      </c>
      <c r="Y36" s="6">
        <f t="shared" si="42"/>
        <v>-7.9262086661749107</v>
      </c>
      <c r="Z36" s="6">
        <f t="shared" si="43"/>
        <v>3.6892203657838789</v>
      </c>
      <c r="AA36" s="6">
        <f t="shared" si="44"/>
        <v>-7.9262086661749107</v>
      </c>
      <c r="AB36" s="6">
        <f t="shared" si="45"/>
        <v>20.991012143344484</v>
      </c>
    </row>
    <row r="37" spans="1:28">
      <c r="A37" s="16" t="s">
        <v>119</v>
      </c>
      <c r="N37" s="6">
        <f t="shared" si="46"/>
        <v>0.98613629207151776</v>
      </c>
      <c r="O37" s="6">
        <f t="shared" si="42"/>
        <v>-21.665383643359597</v>
      </c>
      <c r="P37" s="6">
        <f t="shared" si="42"/>
        <v>-7.8508968022134225</v>
      </c>
      <c r="Q37" s="6">
        <f t="shared" si="42"/>
        <v>3.158891280145435</v>
      </c>
      <c r="R37" s="6">
        <f t="shared" si="42"/>
        <v>-9.4873139412162057</v>
      </c>
      <c r="S37" s="6">
        <f t="shared" si="42"/>
        <v>4.1311605997880889</v>
      </c>
      <c r="T37" s="6">
        <f t="shared" si="42"/>
        <v>-2.5744938004902496</v>
      </c>
      <c r="U37" s="6">
        <f t="shared" si="42"/>
        <v>2.5586148768556476</v>
      </c>
      <c r="V37" s="6">
        <f t="shared" si="42"/>
        <v>-7.316963571321951</v>
      </c>
      <c r="W37" s="6">
        <f t="shared" si="42"/>
        <v>-10.122905481118332</v>
      </c>
      <c r="X37" s="6">
        <f t="shared" si="42"/>
        <v>2.9665826598201375</v>
      </c>
      <c r="Y37" s="6">
        <f t="shared" si="42"/>
        <v>-3.663868925542344</v>
      </c>
      <c r="Z37" s="6">
        <f t="shared" si="43"/>
        <v>-4.0733700380484397</v>
      </c>
      <c r="AA37" s="6">
        <f t="shared" si="44"/>
        <v>-3.663868925542344</v>
      </c>
      <c r="AB37" s="6">
        <f t="shared" si="45"/>
        <v>25.796544243147686</v>
      </c>
    </row>
    <row r="38" spans="1:28" ht="15.75" thickBot="1">
      <c r="A38" s="17" t="s">
        <v>120</v>
      </c>
      <c r="N38" s="6">
        <f>(N9-B9)/B9*100</f>
        <v>4.3607488794389564</v>
      </c>
      <c r="O38" s="6">
        <f t="shared" ref="O38:Y38" si="47">(O9-C9)/C9*100</f>
        <v>-8.1496292478126691</v>
      </c>
      <c r="P38" s="6">
        <f t="shared" si="47"/>
        <v>2.4684817338713296</v>
      </c>
      <c r="Q38" s="6">
        <f t="shared" si="47"/>
        <v>2.8022190874269768</v>
      </c>
      <c r="R38" s="6">
        <f t="shared" si="47"/>
        <v>-2.4124266607591749</v>
      </c>
      <c r="S38" s="6">
        <f t="shared" si="47"/>
        <v>4.1538592352665944</v>
      </c>
      <c r="T38" s="6">
        <f t="shared" si="47"/>
        <v>2.3376782840600909</v>
      </c>
      <c r="U38" s="6">
        <f t="shared" si="47"/>
        <v>4.5625372715232873</v>
      </c>
      <c r="V38" s="6">
        <f t="shared" si="47"/>
        <v>8.9594720673253878</v>
      </c>
      <c r="W38" s="6">
        <f t="shared" si="47"/>
        <v>-13.077632583815054</v>
      </c>
      <c r="X38" s="6">
        <f t="shared" si="47"/>
        <v>10.223900280433417</v>
      </c>
      <c r="Y38" s="6">
        <f t="shared" si="47"/>
        <v>-10.115053576929954</v>
      </c>
      <c r="Z38" s="6">
        <f t="shared" si="43"/>
        <v>0.50951289750243245</v>
      </c>
      <c r="AA38" s="6">
        <f t="shared" si="44"/>
        <v>-10.115053576929954</v>
      </c>
      <c r="AB38" s="6">
        <f t="shared" si="45"/>
        <v>23.301532864248472</v>
      </c>
    </row>
    <row r="58" spans="4:19" hidden="1">
      <c r="D58" s="7">
        <f>SUM(B14:D14)</f>
        <v>528173464</v>
      </c>
      <c r="G58" s="7">
        <f>SUM(E14:G14)</f>
        <v>521350226</v>
      </c>
      <c r="J58" s="7">
        <f>SUM(H14:J14)</f>
        <v>505087388</v>
      </c>
      <c r="M58" s="7">
        <f>SUM(K14:M14)</f>
        <v>506527974</v>
      </c>
      <c r="P58" s="7">
        <f>SUM(N14:P14)</f>
        <v>465341929</v>
      </c>
      <c r="S58" s="7">
        <f>SUM(Q14:S14)</f>
        <v>468787734</v>
      </c>
    </row>
    <row r="59" spans="4:19" hidden="1">
      <c r="D59" s="7">
        <f t="shared" ref="D59:D62" si="48">SUM(B15:D15)</f>
        <v>74058358</v>
      </c>
    </row>
    <row r="60" spans="4:19" hidden="1">
      <c r="D60" s="7">
        <f t="shared" si="48"/>
        <v>56970380</v>
      </c>
    </row>
    <row r="61" spans="4:19" hidden="1">
      <c r="D61" s="7">
        <f t="shared" si="48"/>
        <v>26551214</v>
      </c>
    </row>
    <row r="62" spans="4:19" hidden="1">
      <c r="D62" s="7">
        <f t="shared" si="48"/>
        <v>25767539</v>
      </c>
    </row>
    <row r="63" spans="4:19" hidden="1"/>
    <row r="64" spans="4:19" hidden="1">
      <c r="D64" s="4">
        <v>520829424</v>
      </c>
    </row>
    <row r="65" spans="2:25" hidden="1">
      <c r="D65" s="4">
        <v>514294067</v>
      </c>
    </row>
    <row r="66" spans="2:25" hidden="1">
      <c r="D66" s="4">
        <v>498548341</v>
      </c>
    </row>
    <row r="67" spans="2:25" hidden="1">
      <c r="D67" s="4">
        <v>499491099</v>
      </c>
    </row>
    <row r="68" spans="2:25" hidden="1">
      <c r="D68" s="4">
        <v>471761575</v>
      </c>
    </row>
    <row r="69" spans="2:25" hidden="1">
      <c r="D69" s="4">
        <v>479990606</v>
      </c>
    </row>
    <row r="71" spans="2:25" hidden="1">
      <c r="B71" s="7"/>
      <c r="C71" s="7"/>
      <c r="D71" s="7"/>
      <c r="E71" s="7"/>
      <c r="F71" s="7"/>
      <c r="G71" s="7"/>
      <c r="H71" s="7"/>
    </row>
    <row r="72" spans="2:25" hidden="1">
      <c r="B72" s="7"/>
      <c r="C72" s="7"/>
      <c r="D72" s="7"/>
      <c r="E72" s="7"/>
      <c r="F72" s="7"/>
      <c r="G72" s="7"/>
      <c r="H72" s="7"/>
    </row>
    <row r="73" spans="2:25" hidden="1">
      <c r="B73" s="7"/>
      <c r="C73" s="7"/>
      <c r="D73" s="7"/>
      <c r="E73" s="7"/>
      <c r="F73" s="7"/>
      <c r="G73" s="7"/>
      <c r="H73" s="7"/>
    </row>
    <row r="74" spans="2:25" hidden="1">
      <c r="B74" s="7"/>
      <c r="C74" s="7"/>
      <c r="D74" s="7"/>
      <c r="E74" s="7"/>
      <c r="F74" s="7"/>
      <c r="G74" s="7"/>
      <c r="H74" s="7"/>
    </row>
    <row r="75" spans="2:25" hidden="1">
      <c r="B75" s="7"/>
      <c r="C75" s="7"/>
      <c r="D75" s="7"/>
      <c r="E75" s="7"/>
      <c r="F75" s="7"/>
      <c r="G75" s="7"/>
      <c r="H75" s="7"/>
    </row>
    <row r="76" spans="2:25">
      <c r="B76" s="7"/>
      <c r="C76" s="7"/>
      <c r="D76" s="7"/>
      <c r="E76" s="7"/>
      <c r="F76" s="7"/>
      <c r="G76" s="7"/>
      <c r="H76" s="7"/>
    </row>
    <row r="78" spans="2: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8"/>
  <sheetViews>
    <sheetView topLeftCell="H1" workbookViewId="0">
      <selection activeCell="I60" sqref="I60"/>
    </sheetView>
  </sheetViews>
  <sheetFormatPr defaultRowHeight="15"/>
  <cols>
    <col min="1" max="1" width="46.42578125" style="4" bestFit="1" customWidth="1"/>
    <col min="2" max="2" width="14.7109375" style="4" bestFit="1" customWidth="1"/>
    <col min="3" max="3" width="13.140625" style="4" customWidth="1"/>
    <col min="4" max="5" width="13.42578125" style="4" customWidth="1"/>
    <col min="6" max="6" width="13.140625" style="4" customWidth="1"/>
    <col min="7" max="7" width="13.85546875" style="4" customWidth="1"/>
    <col min="8" max="8" width="13.140625" style="4" customWidth="1"/>
    <col min="9" max="9" width="12.42578125" style="4" customWidth="1"/>
    <col min="10" max="11" width="13.5703125" style="4" customWidth="1"/>
    <col min="12" max="13" width="13.28515625" style="4" customWidth="1"/>
    <col min="14" max="14" width="13.5703125" style="4" customWidth="1"/>
    <col min="15" max="15" width="13.140625" style="4" customWidth="1"/>
    <col min="16" max="17" width="13.42578125" style="4" customWidth="1"/>
    <col min="18" max="18" width="13.140625" style="4" customWidth="1"/>
    <col min="19" max="19" width="13.85546875" style="4" customWidth="1"/>
    <col min="20" max="20" width="13.140625" style="4" customWidth="1"/>
    <col min="21" max="21" width="12.42578125" style="4" bestFit="1" customWidth="1"/>
    <col min="22" max="22" width="12.28515625" style="4" customWidth="1"/>
    <col min="23" max="23" width="11.5703125" style="4" customWidth="1"/>
    <col min="24" max="24" width="11.140625" style="4" customWidth="1"/>
    <col min="25" max="25" width="11.140625" style="4" bestFit="1" customWidth="1"/>
    <col min="26" max="26" width="12.7109375" style="4" bestFit="1" customWidth="1"/>
    <col min="27" max="16384" width="9.140625" style="4"/>
  </cols>
  <sheetData>
    <row r="1" spans="1:26" ht="27.75" customHeight="1" thickBot="1">
      <c r="A1" s="14" t="s">
        <v>71</v>
      </c>
      <c r="B1" s="38" t="s">
        <v>114</v>
      </c>
      <c r="C1" s="10">
        <v>39448</v>
      </c>
      <c r="D1" s="10">
        <v>39479</v>
      </c>
      <c r="E1" s="10">
        <v>39508</v>
      </c>
      <c r="F1" s="10">
        <v>39539</v>
      </c>
      <c r="G1" s="10">
        <v>39569</v>
      </c>
      <c r="H1" s="10">
        <v>39600</v>
      </c>
      <c r="I1" s="10">
        <v>39630</v>
      </c>
      <c r="J1" s="10">
        <v>39661</v>
      </c>
      <c r="K1" s="10">
        <v>39692</v>
      </c>
      <c r="L1" s="10">
        <v>39722</v>
      </c>
      <c r="M1" s="10">
        <v>39753</v>
      </c>
      <c r="N1" s="10">
        <v>39783</v>
      </c>
      <c r="O1" s="10">
        <v>39814</v>
      </c>
      <c r="P1" s="10">
        <v>39845</v>
      </c>
      <c r="Q1" s="10">
        <v>39873</v>
      </c>
      <c r="R1" s="10">
        <v>39904</v>
      </c>
      <c r="S1" s="10">
        <v>39934</v>
      </c>
      <c r="T1" s="10">
        <v>39965</v>
      </c>
      <c r="U1" s="10">
        <v>39995</v>
      </c>
      <c r="V1" s="10">
        <v>40026</v>
      </c>
      <c r="W1" s="10">
        <v>40057</v>
      </c>
      <c r="X1" s="10">
        <v>40087</v>
      </c>
      <c r="Y1" s="10">
        <v>40118</v>
      </c>
      <c r="Z1" s="11">
        <v>40148</v>
      </c>
    </row>
    <row r="2" spans="1:26">
      <c r="A2" s="13" t="s">
        <v>0</v>
      </c>
      <c r="B2" s="13" t="s">
        <v>83</v>
      </c>
      <c r="C2" s="2">
        <v>763775</v>
      </c>
      <c r="D2" s="2">
        <v>731213</v>
      </c>
      <c r="E2" s="2">
        <v>786223</v>
      </c>
      <c r="F2" s="2">
        <v>697978</v>
      </c>
      <c r="G2" s="2">
        <v>703589</v>
      </c>
      <c r="H2" s="2">
        <v>656755</v>
      </c>
      <c r="I2" s="2">
        <v>698172</v>
      </c>
      <c r="J2" s="2">
        <v>683700</v>
      </c>
      <c r="K2" s="2">
        <v>664266</v>
      </c>
      <c r="L2" s="2">
        <v>780426</v>
      </c>
      <c r="M2" s="2">
        <v>714991</v>
      </c>
      <c r="N2" s="2">
        <v>825008</v>
      </c>
      <c r="O2" s="2">
        <v>751581</v>
      </c>
      <c r="P2" s="2">
        <v>748765</v>
      </c>
      <c r="Q2" s="2">
        <v>804698</v>
      </c>
      <c r="R2" s="2">
        <v>754901</v>
      </c>
      <c r="S2" s="2">
        <v>722097</v>
      </c>
      <c r="T2" s="2">
        <v>779643</v>
      </c>
      <c r="U2" s="2">
        <v>805346</v>
      </c>
      <c r="V2" s="2">
        <v>765318</v>
      </c>
      <c r="W2" s="2">
        <v>741546</v>
      </c>
      <c r="X2" s="2">
        <v>780014</v>
      </c>
      <c r="Y2" s="2">
        <v>779389</v>
      </c>
      <c r="Z2" s="2">
        <v>902323</v>
      </c>
    </row>
    <row r="3" spans="1:26">
      <c r="A3" s="13" t="s">
        <v>1</v>
      </c>
      <c r="B3" s="13" t="s">
        <v>84</v>
      </c>
      <c r="C3" s="2">
        <v>27652</v>
      </c>
      <c r="D3" s="2">
        <v>19835</v>
      </c>
      <c r="E3" s="2">
        <v>19746</v>
      </c>
      <c r="F3" s="2">
        <v>23973</v>
      </c>
      <c r="G3" s="2">
        <v>23989</v>
      </c>
      <c r="H3" s="2">
        <v>15855</v>
      </c>
      <c r="I3" s="2">
        <v>28025</v>
      </c>
      <c r="J3" s="2">
        <v>23575</v>
      </c>
      <c r="K3" s="2">
        <v>15903</v>
      </c>
      <c r="L3" s="2">
        <v>31987</v>
      </c>
      <c r="M3" s="2">
        <v>15872</v>
      </c>
      <c r="N3" s="2">
        <v>31742</v>
      </c>
      <c r="O3" s="2">
        <v>27719</v>
      </c>
      <c r="P3" s="2">
        <v>11881</v>
      </c>
      <c r="Q3" s="2">
        <v>31795</v>
      </c>
      <c r="R3" s="2">
        <v>27853</v>
      </c>
      <c r="S3" s="2">
        <v>15972</v>
      </c>
      <c r="T3" s="2">
        <v>27963</v>
      </c>
      <c r="U3" s="2">
        <v>19816</v>
      </c>
      <c r="V3" s="2">
        <v>0</v>
      </c>
      <c r="W3" s="2">
        <v>0</v>
      </c>
      <c r="X3" s="2">
        <v>0</v>
      </c>
      <c r="Y3" s="2">
        <v>0</v>
      </c>
      <c r="Z3" s="2">
        <v>0</v>
      </c>
    </row>
    <row r="4" spans="1:26">
      <c r="A4" s="13" t="s">
        <v>2</v>
      </c>
      <c r="B4" s="13" t="s">
        <v>85</v>
      </c>
      <c r="C4" s="2">
        <v>713502</v>
      </c>
      <c r="D4" s="2">
        <v>560609</v>
      </c>
      <c r="E4" s="2">
        <v>650628</v>
      </c>
      <c r="F4" s="2">
        <v>649707</v>
      </c>
      <c r="G4" s="2">
        <v>630947</v>
      </c>
      <c r="H4" s="2">
        <v>599918</v>
      </c>
      <c r="I4" s="2">
        <v>671053</v>
      </c>
      <c r="J4" s="2">
        <v>555000</v>
      </c>
      <c r="K4" s="2">
        <v>609915</v>
      </c>
      <c r="L4" s="2">
        <v>713240</v>
      </c>
      <c r="M4" s="2">
        <v>549474</v>
      </c>
      <c r="N4" s="2">
        <v>848031</v>
      </c>
      <c r="O4" s="2">
        <v>773060</v>
      </c>
      <c r="P4" s="2">
        <v>602463</v>
      </c>
      <c r="Q4" s="2">
        <v>632962</v>
      </c>
      <c r="R4" s="2">
        <v>675601</v>
      </c>
      <c r="S4" s="2">
        <v>625608</v>
      </c>
      <c r="T4" s="2">
        <v>697184</v>
      </c>
      <c r="U4" s="2">
        <v>699773</v>
      </c>
      <c r="V4" s="2">
        <v>679777</v>
      </c>
      <c r="W4" s="2">
        <v>632804</v>
      </c>
      <c r="X4" s="2">
        <v>644619</v>
      </c>
      <c r="Y4" s="2">
        <v>673030</v>
      </c>
      <c r="Z4" s="2">
        <v>867305</v>
      </c>
    </row>
    <row r="5" spans="1:26">
      <c r="A5" s="13" t="s">
        <v>3</v>
      </c>
      <c r="B5" s="13" t="s">
        <v>86</v>
      </c>
      <c r="C5" s="2">
        <v>2009160</v>
      </c>
      <c r="D5" s="2">
        <v>1857003</v>
      </c>
      <c r="E5" s="2">
        <v>2121322</v>
      </c>
      <c r="F5" s="2">
        <v>1872045</v>
      </c>
      <c r="G5" s="2">
        <v>1903648</v>
      </c>
      <c r="H5" s="2">
        <v>1798941</v>
      </c>
      <c r="I5" s="2">
        <v>1687889</v>
      </c>
      <c r="J5" s="2">
        <v>1703703</v>
      </c>
      <c r="K5" s="2">
        <v>1804608</v>
      </c>
      <c r="L5" s="2">
        <v>1929637</v>
      </c>
      <c r="M5" s="2">
        <v>1725096</v>
      </c>
      <c r="N5" s="2">
        <v>2486651</v>
      </c>
      <c r="O5" s="2">
        <v>1943011</v>
      </c>
      <c r="P5" s="2">
        <v>1794127</v>
      </c>
      <c r="Q5" s="2">
        <v>2196835</v>
      </c>
      <c r="R5" s="2">
        <v>2136750</v>
      </c>
      <c r="S5" s="2">
        <v>1998228</v>
      </c>
      <c r="T5" s="2">
        <v>2007378</v>
      </c>
      <c r="U5" s="2">
        <v>1966814</v>
      </c>
      <c r="V5" s="2">
        <v>2076517</v>
      </c>
      <c r="W5" s="2">
        <v>1908844</v>
      </c>
      <c r="X5" s="2">
        <v>2051563</v>
      </c>
      <c r="Y5" s="2">
        <v>1971892</v>
      </c>
      <c r="Z5" s="2">
        <v>2403084</v>
      </c>
    </row>
    <row r="6" spans="1:26">
      <c r="A6" s="13" t="s">
        <v>4</v>
      </c>
      <c r="B6" s="13" t="s">
        <v>87</v>
      </c>
      <c r="C6" s="2">
        <v>4341957</v>
      </c>
      <c r="D6" s="2">
        <v>4359314</v>
      </c>
      <c r="E6" s="2">
        <v>4623960</v>
      </c>
      <c r="F6" s="2">
        <v>3912663</v>
      </c>
      <c r="G6" s="2">
        <v>4328228</v>
      </c>
      <c r="H6" s="2">
        <v>4052338</v>
      </c>
      <c r="I6" s="2">
        <v>3759568</v>
      </c>
      <c r="J6" s="2">
        <v>4106373</v>
      </c>
      <c r="K6" s="2">
        <v>3889950</v>
      </c>
      <c r="L6" s="2">
        <v>4338006</v>
      </c>
      <c r="M6" s="2">
        <v>3921940</v>
      </c>
      <c r="N6" s="2">
        <v>4818626</v>
      </c>
      <c r="O6" s="2">
        <v>4325410</v>
      </c>
      <c r="P6" s="2">
        <v>3896722</v>
      </c>
      <c r="Q6" s="2">
        <v>4417093</v>
      </c>
      <c r="R6" s="2">
        <v>4094610</v>
      </c>
      <c r="S6" s="2">
        <v>4391671</v>
      </c>
      <c r="T6" s="2">
        <v>4258554</v>
      </c>
      <c r="U6" s="2">
        <v>3747401</v>
      </c>
      <c r="V6" s="2">
        <v>4477452</v>
      </c>
      <c r="W6" s="2">
        <v>3917486</v>
      </c>
      <c r="X6" s="2">
        <v>4069071</v>
      </c>
      <c r="Y6" s="2">
        <v>4195473</v>
      </c>
      <c r="Z6" s="2">
        <v>4497144</v>
      </c>
    </row>
    <row r="7" spans="1:26">
      <c r="A7" s="13" t="s">
        <v>5</v>
      </c>
      <c r="B7" s="13" t="s">
        <v>88</v>
      </c>
      <c r="C7" s="2">
        <v>167348</v>
      </c>
      <c r="D7" s="2">
        <v>163234</v>
      </c>
      <c r="E7" s="2">
        <v>181194</v>
      </c>
      <c r="F7" s="2">
        <v>168883</v>
      </c>
      <c r="G7" s="2">
        <v>165096</v>
      </c>
      <c r="H7" s="2">
        <v>164644</v>
      </c>
      <c r="I7" s="2">
        <v>118478</v>
      </c>
      <c r="J7" s="2">
        <v>138759</v>
      </c>
      <c r="K7" s="2">
        <v>138842</v>
      </c>
      <c r="L7" s="2">
        <v>199275</v>
      </c>
      <c r="M7" s="2">
        <v>150445</v>
      </c>
      <c r="N7" s="2">
        <v>188108</v>
      </c>
      <c r="O7" s="2">
        <v>226657</v>
      </c>
      <c r="P7" s="2">
        <v>130848</v>
      </c>
      <c r="Q7" s="2">
        <v>190392</v>
      </c>
      <c r="R7" s="2">
        <v>120907</v>
      </c>
      <c r="S7" s="2">
        <v>179806</v>
      </c>
      <c r="T7" s="2">
        <v>145296</v>
      </c>
      <c r="U7" s="2">
        <v>165245</v>
      </c>
      <c r="V7" s="2">
        <v>149097</v>
      </c>
      <c r="W7" s="2">
        <v>101044</v>
      </c>
      <c r="X7" s="2">
        <v>172702</v>
      </c>
      <c r="Y7" s="2">
        <v>112733</v>
      </c>
      <c r="Z7" s="2">
        <v>160441</v>
      </c>
    </row>
    <row r="8" spans="1:26">
      <c r="A8" s="13" t="s">
        <v>6</v>
      </c>
      <c r="B8" s="13" t="s">
        <v>89</v>
      </c>
      <c r="C8" s="2">
        <v>1124979</v>
      </c>
      <c r="D8" s="2">
        <v>911119</v>
      </c>
      <c r="E8" s="2">
        <v>1124885</v>
      </c>
      <c r="F8" s="2">
        <v>901150</v>
      </c>
      <c r="G8" s="2">
        <v>1085592</v>
      </c>
      <c r="H8" s="2">
        <v>940598</v>
      </c>
      <c r="I8" s="2">
        <v>1025441</v>
      </c>
      <c r="J8" s="2">
        <v>893772</v>
      </c>
      <c r="K8" s="2">
        <v>910650</v>
      </c>
      <c r="L8" s="2">
        <v>1028481</v>
      </c>
      <c r="M8" s="2">
        <v>831753</v>
      </c>
      <c r="N8" s="2">
        <v>1271044</v>
      </c>
      <c r="O8" s="2">
        <v>1116903</v>
      </c>
      <c r="P8" s="2">
        <v>1028267</v>
      </c>
      <c r="Q8" s="2">
        <v>1052672</v>
      </c>
      <c r="R8" s="2">
        <v>1052692</v>
      </c>
      <c r="S8" s="2">
        <v>998713</v>
      </c>
      <c r="T8" s="2">
        <v>1100810</v>
      </c>
      <c r="U8" s="2">
        <v>1056507</v>
      </c>
      <c r="V8" s="2">
        <v>1095772</v>
      </c>
      <c r="W8" s="2">
        <v>964353</v>
      </c>
      <c r="X8" s="2">
        <v>1111360</v>
      </c>
      <c r="Y8" s="2">
        <v>1028207</v>
      </c>
      <c r="Z8" s="2">
        <v>1317615</v>
      </c>
    </row>
    <row r="9" spans="1:26">
      <c r="A9" s="13" t="s">
        <v>7</v>
      </c>
      <c r="B9" s="13" t="s">
        <v>87</v>
      </c>
      <c r="C9" s="2">
        <v>48194981</v>
      </c>
      <c r="D9" s="2">
        <v>50561268</v>
      </c>
      <c r="E9" s="2">
        <v>50737237</v>
      </c>
      <c r="F9" s="2">
        <v>44569972</v>
      </c>
      <c r="G9" s="2">
        <v>48770181</v>
      </c>
      <c r="H9" s="2">
        <v>45942217</v>
      </c>
      <c r="I9" s="2">
        <v>44170000</v>
      </c>
      <c r="J9" s="2">
        <v>45391030</v>
      </c>
      <c r="K9" s="2">
        <v>44339606</v>
      </c>
      <c r="L9" s="2">
        <v>50321315</v>
      </c>
      <c r="M9" s="2">
        <v>44291498</v>
      </c>
      <c r="N9" s="2">
        <v>53296413</v>
      </c>
      <c r="O9" s="2">
        <v>47731071</v>
      </c>
      <c r="P9" s="2">
        <v>45463374</v>
      </c>
      <c r="Q9" s="2">
        <v>50620279</v>
      </c>
      <c r="R9" s="2">
        <v>45483600</v>
      </c>
      <c r="S9" s="2">
        <v>48735973</v>
      </c>
      <c r="T9" s="2">
        <v>48677582</v>
      </c>
      <c r="U9" s="2">
        <v>46152080</v>
      </c>
      <c r="V9" s="2">
        <v>51769062</v>
      </c>
      <c r="W9" s="2">
        <v>45635914</v>
      </c>
      <c r="X9" s="2">
        <v>50144443</v>
      </c>
      <c r="Y9" s="2">
        <v>49802938</v>
      </c>
      <c r="Z9" s="2">
        <v>50667753</v>
      </c>
    </row>
    <row r="10" spans="1:26">
      <c r="A10" s="13" t="s">
        <v>8</v>
      </c>
      <c r="B10" s="13" t="s">
        <v>90</v>
      </c>
      <c r="C10" s="2">
        <v>1420266</v>
      </c>
      <c r="D10" s="2">
        <v>1377000</v>
      </c>
      <c r="E10" s="2">
        <v>1445868</v>
      </c>
      <c r="F10" s="2">
        <v>1348806</v>
      </c>
      <c r="G10" s="2">
        <v>1376484</v>
      </c>
      <c r="H10" s="2">
        <v>1296506</v>
      </c>
      <c r="I10" s="2">
        <v>1343484</v>
      </c>
      <c r="J10" s="2">
        <v>1301640</v>
      </c>
      <c r="K10" s="2">
        <v>1292482</v>
      </c>
      <c r="L10" s="2">
        <v>1386714</v>
      </c>
      <c r="M10" s="2">
        <v>1367922</v>
      </c>
      <c r="N10" s="2">
        <v>1684885</v>
      </c>
      <c r="O10" s="2">
        <v>1538931</v>
      </c>
      <c r="P10" s="2">
        <v>1330935</v>
      </c>
      <c r="Q10" s="2">
        <v>1455011</v>
      </c>
      <c r="R10" s="2">
        <v>1528210</v>
      </c>
      <c r="S10" s="2">
        <v>1401038</v>
      </c>
      <c r="T10" s="2">
        <v>1474298</v>
      </c>
      <c r="U10" s="2">
        <v>1372204</v>
      </c>
      <c r="V10" s="2">
        <v>1476184</v>
      </c>
      <c r="W10" s="2">
        <v>1342929</v>
      </c>
      <c r="X10" s="2">
        <v>1512634</v>
      </c>
      <c r="Y10" s="2">
        <v>1515182</v>
      </c>
      <c r="Z10" s="2">
        <v>1680539</v>
      </c>
    </row>
    <row r="11" spans="1:26">
      <c r="A11" s="13" t="s">
        <v>9</v>
      </c>
      <c r="B11" s="13" t="s">
        <v>91</v>
      </c>
      <c r="C11" s="2">
        <v>2618057</v>
      </c>
      <c r="D11" s="2">
        <v>2485438</v>
      </c>
      <c r="E11" s="2">
        <v>2592021</v>
      </c>
      <c r="F11" s="2">
        <v>2227496</v>
      </c>
      <c r="G11" s="2">
        <v>2376475</v>
      </c>
      <c r="H11" s="2">
        <v>2131297</v>
      </c>
      <c r="I11" s="2">
        <v>2002865</v>
      </c>
      <c r="J11" s="2">
        <v>1903203</v>
      </c>
      <c r="K11" s="2">
        <v>2114402</v>
      </c>
      <c r="L11" s="2">
        <v>2361687</v>
      </c>
      <c r="M11" s="2">
        <v>2048717</v>
      </c>
      <c r="N11" s="2">
        <v>3057662</v>
      </c>
      <c r="O11" s="2">
        <v>2715021</v>
      </c>
      <c r="P11" s="2">
        <v>1953512</v>
      </c>
      <c r="Q11" s="2">
        <v>2312126</v>
      </c>
      <c r="R11" s="2">
        <v>2424496</v>
      </c>
      <c r="S11" s="2">
        <v>2380518</v>
      </c>
      <c r="T11" s="2">
        <v>2230142</v>
      </c>
      <c r="U11" s="2">
        <v>2283710</v>
      </c>
      <c r="V11" s="2">
        <v>2449686</v>
      </c>
      <c r="W11" s="2">
        <v>2196374</v>
      </c>
      <c r="X11" s="2">
        <v>2244891</v>
      </c>
      <c r="Y11" s="2">
        <v>2285305</v>
      </c>
      <c r="Z11" s="2">
        <v>3053729</v>
      </c>
    </row>
    <row r="12" spans="1:26">
      <c r="A12" s="13" t="s">
        <v>10</v>
      </c>
      <c r="B12" s="13" t="s">
        <v>89</v>
      </c>
      <c r="C12" s="2">
        <v>186747</v>
      </c>
      <c r="D12" s="2">
        <v>166969</v>
      </c>
      <c r="E12" s="2">
        <v>173270</v>
      </c>
      <c r="F12" s="2">
        <v>163084</v>
      </c>
      <c r="G12" s="2">
        <v>174422</v>
      </c>
      <c r="H12" s="2">
        <v>157056</v>
      </c>
      <c r="I12" s="2">
        <v>156105</v>
      </c>
      <c r="J12" s="2">
        <v>151461</v>
      </c>
      <c r="K12" s="2">
        <v>155287</v>
      </c>
      <c r="L12" s="2">
        <v>172333</v>
      </c>
      <c r="M12" s="2">
        <v>142684</v>
      </c>
      <c r="N12" s="2">
        <v>215571</v>
      </c>
      <c r="O12" s="2">
        <v>180850</v>
      </c>
      <c r="P12" s="2">
        <v>170502</v>
      </c>
      <c r="Q12" s="2">
        <v>190146</v>
      </c>
      <c r="R12" s="2">
        <v>169111</v>
      </c>
      <c r="S12" s="2">
        <v>173677</v>
      </c>
      <c r="T12" s="2">
        <v>139999</v>
      </c>
      <c r="U12" s="2">
        <v>174640</v>
      </c>
      <c r="V12" s="2">
        <v>179096</v>
      </c>
      <c r="W12" s="2">
        <v>173121</v>
      </c>
      <c r="X12" s="2">
        <v>178663</v>
      </c>
      <c r="Y12" s="2">
        <v>179981</v>
      </c>
      <c r="Z12" s="2">
        <v>203823</v>
      </c>
    </row>
    <row r="13" spans="1:26">
      <c r="A13" s="13" t="s">
        <v>11</v>
      </c>
      <c r="B13" s="13" t="s">
        <v>11</v>
      </c>
      <c r="C13" s="2">
        <v>2508297</v>
      </c>
      <c r="D13" s="2">
        <v>2192907</v>
      </c>
      <c r="E13" s="2">
        <v>2405949</v>
      </c>
      <c r="F13" s="2">
        <v>2088428</v>
      </c>
      <c r="G13" s="2">
        <v>2219241</v>
      </c>
      <c r="H13" s="2">
        <v>2235713</v>
      </c>
      <c r="I13" s="2">
        <v>2154621</v>
      </c>
      <c r="J13" s="2">
        <v>2382071</v>
      </c>
      <c r="K13" s="2">
        <v>2276946</v>
      </c>
      <c r="L13" s="2">
        <v>2474014</v>
      </c>
      <c r="M13" s="2">
        <v>2397328</v>
      </c>
      <c r="N13" s="2">
        <v>3060007</v>
      </c>
      <c r="O13" s="2">
        <v>2765805</v>
      </c>
      <c r="P13" s="2">
        <v>2358037</v>
      </c>
      <c r="Q13" s="2">
        <v>2537076</v>
      </c>
      <c r="R13" s="2">
        <v>2447828</v>
      </c>
      <c r="S13" s="2">
        <v>2344116</v>
      </c>
      <c r="T13" s="2">
        <v>2473544</v>
      </c>
      <c r="U13" s="2">
        <v>2630585</v>
      </c>
      <c r="V13" s="2">
        <v>2625068</v>
      </c>
      <c r="W13" s="2">
        <v>2379873</v>
      </c>
      <c r="X13" s="2">
        <v>2573427</v>
      </c>
      <c r="Y13" s="2">
        <v>2425281</v>
      </c>
      <c r="Z13" s="2">
        <v>3073011</v>
      </c>
    </row>
    <row r="14" spans="1:26">
      <c r="A14" s="13" t="s">
        <v>12</v>
      </c>
      <c r="B14" s="13" t="s">
        <v>12</v>
      </c>
      <c r="C14" s="2">
        <v>189156</v>
      </c>
      <c r="D14" s="2">
        <v>175191</v>
      </c>
      <c r="E14" s="2">
        <v>248613</v>
      </c>
      <c r="F14" s="2">
        <v>159084</v>
      </c>
      <c r="G14" s="2">
        <v>141391</v>
      </c>
      <c r="H14" s="2">
        <v>124189</v>
      </c>
      <c r="I14" s="2">
        <v>132624</v>
      </c>
      <c r="J14" s="2">
        <v>139199</v>
      </c>
      <c r="K14" s="2">
        <v>126616</v>
      </c>
      <c r="L14" s="2">
        <v>152219</v>
      </c>
      <c r="M14" s="2">
        <v>136606</v>
      </c>
      <c r="N14" s="2">
        <v>214219</v>
      </c>
      <c r="O14" s="2">
        <v>129193</v>
      </c>
      <c r="P14" s="2">
        <v>159985</v>
      </c>
      <c r="Q14" s="2">
        <v>175724</v>
      </c>
      <c r="R14" s="2">
        <v>178249</v>
      </c>
      <c r="S14" s="2">
        <v>185265</v>
      </c>
      <c r="T14" s="2">
        <v>128557</v>
      </c>
      <c r="U14" s="2">
        <v>184635</v>
      </c>
      <c r="V14" s="2">
        <v>159939</v>
      </c>
      <c r="W14" s="2">
        <v>126230</v>
      </c>
      <c r="X14" s="2">
        <v>136224</v>
      </c>
      <c r="Y14" s="2">
        <v>121959</v>
      </c>
      <c r="Z14" s="2">
        <v>160255</v>
      </c>
    </row>
    <row r="15" spans="1:26">
      <c r="A15" s="13" t="s">
        <v>13</v>
      </c>
      <c r="B15" s="13" t="s">
        <v>87</v>
      </c>
      <c r="C15" s="2">
        <v>10182236</v>
      </c>
      <c r="D15" s="2">
        <v>10025030</v>
      </c>
      <c r="E15" s="2">
        <v>10893362</v>
      </c>
      <c r="F15" s="2">
        <v>9355076</v>
      </c>
      <c r="G15" s="2">
        <v>10216055</v>
      </c>
      <c r="H15" s="2">
        <v>9394717</v>
      </c>
      <c r="I15" s="2">
        <v>9433382</v>
      </c>
      <c r="J15" s="2">
        <v>9253308</v>
      </c>
      <c r="K15" s="2">
        <v>9094919</v>
      </c>
      <c r="L15" s="2">
        <v>10257633</v>
      </c>
      <c r="M15" s="2">
        <v>9381008</v>
      </c>
      <c r="N15" s="2">
        <v>11452431</v>
      </c>
      <c r="O15" s="2">
        <v>10691591</v>
      </c>
      <c r="P15" s="2">
        <v>9612750</v>
      </c>
      <c r="Q15" s="2">
        <v>10920471</v>
      </c>
      <c r="R15" s="2">
        <v>9918233</v>
      </c>
      <c r="S15" s="2">
        <v>10957199</v>
      </c>
      <c r="T15" s="2">
        <v>10852930</v>
      </c>
      <c r="U15" s="2">
        <v>10481736</v>
      </c>
      <c r="V15" s="2">
        <v>11268730</v>
      </c>
      <c r="W15" s="2">
        <v>10591225</v>
      </c>
      <c r="X15" s="2">
        <v>10533151</v>
      </c>
      <c r="Y15" s="2">
        <v>10546909</v>
      </c>
      <c r="Z15" s="2">
        <v>11367425</v>
      </c>
    </row>
    <row r="16" spans="1:26">
      <c r="A16" s="13" t="s">
        <v>14</v>
      </c>
      <c r="B16" s="13" t="s">
        <v>92</v>
      </c>
      <c r="C16" s="2">
        <v>891681</v>
      </c>
      <c r="D16" s="2">
        <v>794253</v>
      </c>
      <c r="E16" s="2">
        <v>875680</v>
      </c>
      <c r="F16" s="2">
        <v>790651</v>
      </c>
      <c r="G16" s="2">
        <v>821476</v>
      </c>
      <c r="H16" s="2">
        <v>791328</v>
      </c>
      <c r="I16" s="2">
        <v>809257</v>
      </c>
      <c r="J16" s="2">
        <v>812964</v>
      </c>
      <c r="K16" s="2">
        <v>803468</v>
      </c>
      <c r="L16" s="2">
        <v>843174</v>
      </c>
      <c r="M16" s="2">
        <v>766248</v>
      </c>
      <c r="N16" s="2">
        <v>1089578</v>
      </c>
      <c r="O16" s="2">
        <v>981851</v>
      </c>
      <c r="P16" s="2">
        <v>780852</v>
      </c>
      <c r="Q16" s="2">
        <v>960923</v>
      </c>
      <c r="R16" s="2">
        <v>889183</v>
      </c>
      <c r="S16" s="2">
        <v>806222</v>
      </c>
      <c r="T16" s="2">
        <v>889571</v>
      </c>
      <c r="U16" s="2">
        <v>876731</v>
      </c>
      <c r="V16" s="2">
        <v>926213</v>
      </c>
      <c r="W16" s="2">
        <v>780215</v>
      </c>
      <c r="X16" s="2">
        <v>924072</v>
      </c>
      <c r="Y16" s="2">
        <v>824758</v>
      </c>
      <c r="Z16" s="2">
        <v>1030884</v>
      </c>
    </row>
    <row r="17" spans="1:26">
      <c r="A17" s="13" t="s">
        <v>15</v>
      </c>
      <c r="B17" s="13" t="s">
        <v>93</v>
      </c>
      <c r="C17" s="2">
        <v>-50390</v>
      </c>
      <c r="D17" s="2">
        <v>121196</v>
      </c>
      <c r="E17" s="2">
        <v>12044</v>
      </c>
      <c r="F17" s="2">
        <v>60114</v>
      </c>
      <c r="G17" s="2">
        <v>27547</v>
      </c>
      <c r="H17" s="2">
        <v>487345</v>
      </c>
      <c r="I17" s="2">
        <v>13697</v>
      </c>
      <c r="J17" s="2">
        <v>171949</v>
      </c>
      <c r="K17" s="2">
        <v>131506</v>
      </c>
      <c r="L17" s="2">
        <v>210455</v>
      </c>
      <c r="M17" s="2">
        <v>25960</v>
      </c>
      <c r="N17" s="2">
        <v>-78565</v>
      </c>
      <c r="O17" s="2">
        <v>-59034</v>
      </c>
      <c r="P17" s="2">
        <v>35203</v>
      </c>
      <c r="Q17" s="2">
        <v>-35148</v>
      </c>
      <c r="R17" s="2">
        <v>137174</v>
      </c>
      <c r="S17" s="2">
        <v>-44339</v>
      </c>
      <c r="T17" s="2">
        <v>-37130</v>
      </c>
      <c r="U17" s="2">
        <v>1719</v>
      </c>
      <c r="V17" s="2">
        <v>-27263</v>
      </c>
      <c r="W17" s="2">
        <v>71142</v>
      </c>
      <c r="X17" s="2">
        <v>65080</v>
      </c>
      <c r="Y17" s="2">
        <v>74057</v>
      </c>
      <c r="Z17" s="2">
        <v>59223</v>
      </c>
    </row>
    <row r="18" spans="1:26">
      <c r="A18" s="13" t="s">
        <v>16</v>
      </c>
      <c r="B18" s="13" t="s">
        <v>94</v>
      </c>
      <c r="C18" s="2">
        <v>4172766</v>
      </c>
      <c r="D18" s="2">
        <v>3796482</v>
      </c>
      <c r="E18" s="2">
        <v>4065758</v>
      </c>
      <c r="F18" s="2">
        <v>3788739</v>
      </c>
      <c r="G18" s="2">
        <v>3802250</v>
      </c>
      <c r="H18" s="2">
        <v>3809021</v>
      </c>
      <c r="I18" s="2">
        <v>3814697</v>
      </c>
      <c r="J18" s="2">
        <v>3611335</v>
      </c>
      <c r="K18" s="2">
        <v>3775477</v>
      </c>
      <c r="L18" s="2">
        <v>4464301</v>
      </c>
      <c r="M18" s="2">
        <v>3663440</v>
      </c>
      <c r="N18" s="2">
        <v>5229900</v>
      </c>
      <c r="O18" s="2">
        <v>4422831</v>
      </c>
      <c r="P18" s="2">
        <v>3843421</v>
      </c>
      <c r="Q18" s="2">
        <v>4383918</v>
      </c>
      <c r="R18" s="2">
        <v>4098383</v>
      </c>
      <c r="S18" s="2">
        <v>4031569</v>
      </c>
      <c r="T18" s="2">
        <v>4443457</v>
      </c>
      <c r="U18" s="2">
        <v>4024782</v>
      </c>
      <c r="V18" s="2">
        <v>4538270</v>
      </c>
      <c r="W18" s="2">
        <v>3972300</v>
      </c>
      <c r="X18" s="2">
        <v>4396427</v>
      </c>
      <c r="Y18" s="2">
        <v>4292580</v>
      </c>
      <c r="Z18" s="2">
        <v>5342023</v>
      </c>
    </row>
    <row r="19" spans="1:26">
      <c r="A19" s="13" t="s">
        <v>17</v>
      </c>
      <c r="B19" s="13" t="s">
        <v>44</v>
      </c>
      <c r="C19" s="2">
        <v>164248</v>
      </c>
      <c r="D19" s="2">
        <v>140411</v>
      </c>
      <c r="E19" s="2">
        <v>113390</v>
      </c>
      <c r="F19" s="2">
        <v>219060</v>
      </c>
      <c r="G19" s="2">
        <v>190466</v>
      </c>
      <c r="H19" s="2">
        <v>225370</v>
      </c>
      <c r="I19" s="2">
        <v>125596</v>
      </c>
      <c r="J19" s="2">
        <v>122757</v>
      </c>
      <c r="K19" s="2">
        <v>123816</v>
      </c>
      <c r="L19" s="2">
        <v>142052</v>
      </c>
      <c r="M19" s="2">
        <v>120013</v>
      </c>
      <c r="N19" s="2">
        <v>185932</v>
      </c>
      <c r="O19" s="2">
        <v>162605</v>
      </c>
      <c r="P19" s="2">
        <v>121620</v>
      </c>
      <c r="Q19" s="2">
        <v>120086</v>
      </c>
      <c r="R19" s="2">
        <v>192785</v>
      </c>
      <c r="S19" s="2">
        <v>145211</v>
      </c>
      <c r="T19" s="2">
        <v>140398</v>
      </c>
      <c r="U19" s="2">
        <v>128137</v>
      </c>
      <c r="V19" s="2">
        <v>184557</v>
      </c>
      <c r="W19" s="2">
        <v>128926</v>
      </c>
      <c r="X19" s="2">
        <v>143312</v>
      </c>
      <c r="Y19" s="2">
        <v>157078</v>
      </c>
      <c r="Z19" s="2">
        <v>169775</v>
      </c>
    </row>
    <row r="20" spans="1:26">
      <c r="A20" s="13" t="s">
        <v>18</v>
      </c>
      <c r="B20" s="13" t="s">
        <v>95</v>
      </c>
      <c r="C20" s="2">
        <v>1000395</v>
      </c>
      <c r="D20" s="2">
        <v>1013084</v>
      </c>
      <c r="E20" s="2">
        <v>1087858</v>
      </c>
      <c r="F20" s="2">
        <v>922212</v>
      </c>
      <c r="G20" s="2">
        <v>998562</v>
      </c>
      <c r="H20" s="2">
        <v>951580</v>
      </c>
      <c r="I20" s="2">
        <v>906427</v>
      </c>
      <c r="J20" s="2">
        <v>937180</v>
      </c>
      <c r="K20" s="2">
        <v>993689</v>
      </c>
      <c r="L20" s="2">
        <v>1027984</v>
      </c>
      <c r="M20" s="2">
        <v>1060179</v>
      </c>
      <c r="N20" s="2">
        <v>1423897</v>
      </c>
      <c r="O20" s="2">
        <v>1101430</v>
      </c>
      <c r="P20" s="2">
        <v>1082633</v>
      </c>
      <c r="Q20" s="2">
        <v>1176625</v>
      </c>
      <c r="R20" s="2">
        <v>1075426</v>
      </c>
      <c r="S20" s="2">
        <v>1179022</v>
      </c>
      <c r="T20" s="2">
        <v>1144230</v>
      </c>
      <c r="U20" s="2">
        <v>1073242</v>
      </c>
      <c r="V20" s="2">
        <v>1049285</v>
      </c>
      <c r="W20" s="2">
        <v>1085459</v>
      </c>
      <c r="X20" s="2">
        <v>1091993</v>
      </c>
      <c r="Y20" s="2">
        <v>1044507</v>
      </c>
      <c r="Z20" s="2">
        <v>1264028</v>
      </c>
    </row>
    <row r="21" spans="1:26">
      <c r="A21" s="13" t="s">
        <v>19</v>
      </c>
      <c r="B21" s="13" t="s">
        <v>96</v>
      </c>
      <c r="C21" s="2">
        <v>4572866</v>
      </c>
      <c r="D21" s="2">
        <v>4238010</v>
      </c>
      <c r="E21" s="2">
        <v>4534212</v>
      </c>
      <c r="F21" s="2">
        <v>3984518</v>
      </c>
      <c r="G21" s="2">
        <v>4254218</v>
      </c>
      <c r="H21" s="2">
        <v>4053306</v>
      </c>
      <c r="I21" s="2">
        <v>3996538</v>
      </c>
      <c r="J21" s="2">
        <v>4113338</v>
      </c>
      <c r="K21" s="2">
        <v>3978685</v>
      </c>
      <c r="L21" s="2">
        <v>4499396</v>
      </c>
      <c r="M21" s="2">
        <v>4152309</v>
      </c>
      <c r="N21" s="2">
        <v>5423917</v>
      </c>
      <c r="O21" s="2">
        <v>4744951</v>
      </c>
      <c r="P21" s="2">
        <v>4192820</v>
      </c>
      <c r="Q21" s="2">
        <v>4563158</v>
      </c>
      <c r="R21" s="2">
        <v>4607786</v>
      </c>
      <c r="S21" s="2">
        <v>4451166</v>
      </c>
      <c r="T21" s="2">
        <v>4711336</v>
      </c>
      <c r="U21" s="2">
        <v>4535688</v>
      </c>
      <c r="V21" s="2">
        <v>4803587</v>
      </c>
      <c r="W21" s="2">
        <v>4498858</v>
      </c>
      <c r="X21" s="2">
        <v>4599924</v>
      </c>
      <c r="Y21" s="2">
        <v>4623958</v>
      </c>
      <c r="Z21" s="2">
        <v>5343277</v>
      </c>
    </row>
    <row r="22" spans="1:26">
      <c r="A22" s="13" t="s">
        <v>20</v>
      </c>
      <c r="B22" s="13" t="s">
        <v>97</v>
      </c>
      <c r="C22" s="2">
        <v>7359227</v>
      </c>
      <c r="D22" s="2">
        <v>7087899</v>
      </c>
      <c r="E22" s="2">
        <v>7339706</v>
      </c>
      <c r="F22" s="2">
        <v>6910606</v>
      </c>
      <c r="G22" s="2">
        <v>7033321</v>
      </c>
      <c r="H22" s="2">
        <v>6610146</v>
      </c>
      <c r="I22" s="2">
        <v>6832476</v>
      </c>
      <c r="J22" s="2">
        <v>6735186</v>
      </c>
      <c r="K22" s="2">
        <v>6999609</v>
      </c>
      <c r="L22" s="2">
        <v>7525923</v>
      </c>
      <c r="M22" s="2">
        <v>6559411</v>
      </c>
      <c r="N22" s="2">
        <v>8293911</v>
      </c>
      <c r="O22" s="2">
        <v>7474660</v>
      </c>
      <c r="P22" s="2">
        <v>6528121</v>
      </c>
      <c r="Q22" s="2">
        <v>7443578</v>
      </c>
      <c r="R22" s="2">
        <v>7072334</v>
      </c>
      <c r="S22" s="2">
        <v>7007474</v>
      </c>
      <c r="T22" s="2">
        <v>7028705</v>
      </c>
      <c r="U22" s="2">
        <v>6617770</v>
      </c>
      <c r="V22" s="2">
        <v>7367989</v>
      </c>
      <c r="W22" s="2">
        <v>6473564</v>
      </c>
      <c r="X22" s="2">
        <v>7268694</v>
      </c>
      <c r="Y22" s="2">
        <v>6905479</v>
      </c>
      <c r="Z22" s="2">
        <v>7616777</v>
      </c>
    </row>
    <row r="23" spans="1:26">
      <c r="A23" s="13" t="s">
        <v>21</v>
      </c>
      <c r="B23" s="13" t="s">
        <v>84</v>
      </c>
      <c r="C23" s="2">
        <v>1230902</v>
      </c>
      <c r="D23" s="2">
        <v>970280</v>
      </c>
      <c r="E23" s="2">
        <v>1280618</v>
      </c>
      <c r="F23" s="2">
        <v>995273</v>
      </c>
      <c r="G23" s="2">
        <v>1048835</v>
      </c>
      <c r="H23" s="2">
        <v>1190319</v>
      </c>
      <c r="I23" s="2">
        <v>1072309</v>
      </c>
      <c r="J23" s="2">
        <v>1038957</v>
      </c>
      <c r="K23" s="2">
        <v>1093429</v>
      </c>
      <c r="L23" s="2">
        <v>1066384</v>
      </c>
      <c r="M23" s="2">
        <v>1010921</v>
      </c>
      <c r="N23" s="2">
        <v>1451247</v>
      </c>
      <c r="O23" s="2">
        <v>1150113</v>
      </c>
      <c r="P23" s="2">
        <v>1048396</v>
      </c>
      <c r="Q23" s="2">
        <v>1172561</v>
      </c>
      <c r="R23" s="2">
        <v>1087876</v>
      </c>
      <c r="S23" s="2">
        <v>1178428</v>
      </c>
      <c r="T23" s="2">
        <v>1082548</v>
      </c>
      <c r="U23" s="2">
        <v>1124787</v>
      </c>
      <c r="V23" s="2">
        <v>1196134</v>
      </c>
      <c r="W23" s="2">
        <v>1086431</v>
      </c>
      <c r="X23" s="2">
        <v>1223588</v>
      </c>
      <c r="Y23" s="2">
        <v>1154224</v>
      </c>
      <c r="Z23" s="2">
        <v>1297393</v>
      </c>
    </row>
    <row r="24" spans="1:26">
      <c r="A24" s="13" t="s">
        <v>22</v>
      </c>
      <c r="B24" s="13" t="s">
        <v>98</v>
      </c>
      <c r="C24" s="2">
        <v>77942</v>
      </c>
      <c r="D24" s="2">
        <v>80367</v>
      </c>
      <c r="E24" s="2">
        <v>85266</v>
      </c>
      <c r="F24" s="2">
        <v>82105</v>
      </c>
      <c r="G24" s="2">
        <v>85190</v>
      </c>
      <c r="H24" s="2">
        <v>92589</v>
      </c>
      <c r="I24" s="2">
        <v>71009</v>
      </c>
      <c r="J24" s="2">
        <v>91597</v>
      </c>
      <c r="K24" s="2">
        <v>78977</v>
      </c>
      <c r="L24" s="2">
        <v>88491</v>
      </c>
      <c r="M24" s="2">
        <v>95615</v>
      </c>
      <c r="N24" s="2">
        <v>85075</v>
      </c>
      <c r="O24" s="2">
        <v>98129</v>
      </c>
      <c r="P24" s="2">
        <v>105682</v>
      </c>
      <c r="Q24" s="2">
        <v>102278</v>
      </c>
      <c r="R24" s="2">
        <v>95168</v>
      </c>
      <c r="S24" s="2">
        <v>103244</v>
      </c>
      <c r="T24" s="2">
        <v>120973</v>
      </c>
      <c r="U24" s="2">
        <v>94762</v>
      </c>
      <c r="V24" s="2">
        <v>121937</v>
      </c>
      <c r="W24" s="2">
        <v>116588</v>
      </c>
      <c r="X24" s="2">
        <v>112754</v>
      </c>
      <c r="Y24" s="2">
        <v>116555</v>
      </c>
      <c r="Z24" s="2">
        <v>111966</v>
      </c>
    </row>
    <row r="25" spans="1:26">
      <c r="A25" s="13" t="s">
        <v>23</v>
      </c>
      <c r="B25" s="13" t="s">
        <v>99</v>
      </c>
      <c r="C25" s="2">
        <v>408009</v>
      </c>
      <c r="D25" s="2">
        <v>479782</v>
      </c>
      <c r="E25" s="2">
        <v>606599</v>
      </c>
      <c r="F25" s="2">
        <v>483205</v>
      </c>
      <c r="G25" s="2">
        <v>425487</v>
      </c>
      <c r="H25" s="2">
        <v>545479</v>
      </c>
      <c r="I25" s="2">
        <v>340912</v>
      </c>
      <c r="J25" s="2">
        <v>489699</v>
      </c>
      <c r="K25" s="2">
        <v>453559</v>
      </c>
      <c r="L25" s="2">
        <v>492620</v>
      </c>
      <c r="M25" s="2">
        <v>419278</v>
      </c>
      <c r="N25" s="2">
        <v>697831</v>
      </c>
      <c r="O25" s="2">
        <v>516785</v>
      </c>
      <c r="P25" s="2">
        <v>426473</v>
      </c>
      <c r="Q25" s="2">
        <v>499272</v>
      </c>
      <c r="R25" s="2">
        <v>533289</v>
      </c>
      <c r="S25" s="2">
        <v>483218</v>
      </c>
      <c r="T25" s="2">
        <v>483715</v>
      </c>
      <c r="U25" s="2">
        <v>405580</v>
      </c>
      <c r="V25" s="2">
        <v>535512</v>
      </c>
      <c r="W25" s="2">
        <v>386016</v>
      </c>
      <c r="X25" s="2">
        <v>445489</v>
      </c>
      <c r="Y25" s="2">
        <v>560488</v>
      </c>
      <c r="Z25" s="2">
        <v>558732</v>
      </c>
    </row>
    <row r="26" spans="1:26">
      <c r="A26" s="13" t="s">
        <v>24</v>
      </c>
      <c r="B26" s="13" t="s">
        <v>100</v>
      </c>
      <c r="C26" s="2">
        <v>2133306</v>
      </c>
      <c r="D26" s="2">
        <v>1696655</v>
      </c>
      <c r="E26" s="2">
        <v>1791604</v>
      </c>
      <c r="F26" s="2">
        <v>1659969</v>
      </c>
      <c r="G26" s="2">
        <v>1664376</v>
      </c>
      <c r="H26" s="2">
        <v>1636508</v>
      </c>
      <c r="I26" s="2">
        <v>1863544</v>
      </c>
      <c r="J26" s="2">
        <v>1637401</v>
      </c>
      <c r="K26" s="2">
        <v>1681978</v>
      </c>
      <c r="L26" s="2">
        <v>1809930</v>
      </c>
      <c r="M26" s="2">
        <v>1655026</v>
      </c>
      <c r="N26" s="2">
        <v>2340286</v>
      </c>
      <c r="O26" s="2">
        <v>2074412</v>
      </c>
      <c r="P26" s="2">
        <v>1667779</v>
      </c>
      <c r="Q26" s="2">
        <v>1957803</v>
      </c>
      <c r="R26" s="2">
        <v>1876465</v>
      </c>
      <c r="S26" s="2">
        <v>1833976</v>
      </c>
      <c r="T26" s="2">
        <v>1851061</v>
      </c>
      <c r="U26" s="2">
        <v>2003504</v>
      </c>
      <c r="V26" s="2">
        <v>1939822</v>
      </c>
      <c r="W26" s="2">
        <v>1837508</v>
      </c>
      <c r="X26" s="2">
        <v>1976205</v>
      </c>
      <c r="Y26" s="2">
        <v>1957538</v>
      </c>
      <c r="Z26" s="2">
        <v>2476400</v>
      </c>
    </row>
    <row r="27" spans="1:26">
      <c r="A27" s="13" t="s">
        <v>25</v>
      </c>
      <c r="B27" s="13" t="s">
        <v>25</v>
      </c>
      <c r="C27" s="2">
        <v>437895</v>
      </c>
      <c r="D27" s="2">
        <v>319186</v>
      </c>
      <c r="E27" s="2">
        <v>341483</v>
      </c>
      <c r="F27" s="2">
        <v>322735</v>
      </c>
      <c r="G27" s="2">
        <v>294414</v>
      </c>
      <c r="H27" s="2">
        <v>292880</v>
      </c>
      <c r="I27" s="2">
        <v>338363</v>
      </c>
      <c r="J27" s="2">
        <v>312757</v>
      </c>
      <c r="K27" s="2">
        <v>291693</v>
      </c>
      <c r="L27" s="2">
        <v>323881</v>
      </c>
      <c r="M27" s="2">
        <v>259201</v>
      </c>
      <c r="N27" s="2">
        <v>402796</v>
      </c>
      <c r="O27" s="2">
        <v>426575</v>
      </c>
      <c r="P27" s="2">
        <v>338529</v>
      </c>
      <c r="Q27" s="2">
        <v>364645</v>
      </c>
      <c r="R27" s="2">
        <v>393467</v>
      </c>
      <c r="S27" s="2">
        <v>337292</v>
      </c>
      <c r="T27" s="2">
        <v>374467</v>
      </c>
      <c r="U27" s="2">
        <v>436078</v>
      </c>
      <c r="V27" s="2">
        <v>369206</v>
      </c>
      <c r="W27" s="2">
        <v>416664</v>
      </c>
      <c r="X27" s="2">
        <v>356471</v>
      </c>
      <c r="Y27" s="2">
        <v>223790</v>
      </c>
      <c r="Z27" s="2">
        <v>359619</v>
      </c>
    </row>
    <row r="28" spans="1:26">
      <c r="A28" s="13" t="s">
        <v>26</v>
      </c>
      <c r="B28" s="13" t="s">
        <v>91</v>
      </c>
      <c r="C28" s="2">
        <v>677635</v>
      </c>
      <c r="D28" s="2">
        <v>681779</v>
      </c>
      <c r="E28" s="2">
        <v>656658</v>
      </c>
      <c r="F28" s="2">
        <v>623904</v>
      </c>
      <c r="G28" s="2">
        <v>625606</v>
      </c>
      <c r="H28" s="2">
        <v>615780</v>
      </c>
      <c r="I28" s="2">
        <v>659860</v>
      </c>
      <c r="J28" s="2">
        <v>608742</v>
      </c>
      <c r="K28" s="2">
        <v>608280</v>
      </c>
      <c r="L28" s="2">
        <v>692746</v>
      </c>
      <c r="M28" s="2">
        <v>601340</v>
      </c>
      <c r="N28" s="2">
        <v>790660</v>
      </c>
      <c r="O28" s="2">
        <v>732075</v>
      </c>
      <c r="P28" s="2">
        <v>601729</v>
      </c>
      <c r="Q28" s="2">
        <v>705272</v>
      </c>
      <c r="R28" s="2">
        <v>687023</v>
      </c>
      <c r="S28" s="2">
        <v>626712</v>
      </c>
      <c r="T28" s="2">
        <v>672521</v>
      </c>
      <c r="U28" s="2">
        <v>723756</v>
      </c>
      <c r="V28" s="2">
        <v>744633</v>
      </c>
      <c r="W28" s="2">
        <v>639695</v>
      </c>
      <c r="X28" s="2">
        <v>683384</v>
      </c>
      <c r="Y28" s="2">
        <v>678140</v>
      </c>
      <c r="Z28" s="2">
        <v>790605</v>
      </c>
    </row>
    <row r="29" spans="1:26">
      <c r="A29" s="13" t="s">
        <v>27</v>
      </c>
      <c r="B29" s="13" t="s">
        <v>101</v>
      </c>
      <c r="C29" s="2">
        <v>1223662</v>
      </c>
      <c r="D29" s="2">
        <v>1177777</v>
      </c>
      <c r="E29" s="2">
        <v>1249378</v>
      </c>
      <c r="F29" s="2">
        <v>1074412</v>
      </c>
      <c r="G29" s="2">
        <v>1218677</v>
      </c>
      <c r="H29" s="2">
        <v>1058142</v>
      </c>
      <c r="I29" s="2">
        <v>1092061</v>
      </c>
      <c r="J29" s="2">
        <v>1059216</v>
      </c>
      <c r="K29" s="2">
        <v>1072200</v>
      </c>
      <c r="L29" s="2">
        <v>1205431</v>
      </c>
      <c r="M29" s="2">
        <v>1096845</v>
      </c>
      <c r="N29" s="2">
        <v>1435071</v>
      </c>
      <c r="O29" s="2">
        <v>1168889</v>
      </c>
      <c r="P29" s="2">
        <v>1154778</v>
      </c>
      <c r="Q29" s="2">
        <v>1156867</v>
      </c>
      <c r="R29" s="2">
        <v>1129317</v>
      </c>
      <c r="S29" s="2">
        <v>1143155</v>
      </c>
      <c r="T29" s="2">
        <v>1126041</v>
      </c>
      <c r="U29" s="2">
        <v>1145016</v>
      </c>
      <c r="V29" s="2">
        <v>1199502</v>
      </c>
      <c r="W29" s="2">
        <v>1167367</v>
      </c>
      <c r="X29" s="2">
        <v>1122337</v>
      </c>
      <c r="Y29" s="2">
        <v>1199979</v>
      </c>
      <c r="Z29" s="2">
        <v>1426031</v>
      </c>
    </row>
    <row r="30" spans="1:26">
      <c r="A30" s="13" t="s">
        <v>28</v>
      </c>
      <c r="B30" s="13" t="s">
        <v>102</v>
      </c>
      <c r="C30" s="2">
        <v>431303</v>
      </c>
      <c r="D30" s="2">
        <v>474356</v>
      </c>
      <c r="E30" s="2">
        <v>453459</v>
      </c>
      <c r="F30" s="2">
        <v>396867</v>
      </c>
      <c r="G30" s="2">
        <v>448334</v>
      </c>
      <c r="H30" s="2">
        <v>438483</v>
      </c>
      <c r="I30" s="2">
        <v>421527</v>
      </c>
      <c r="J30" s="2">
        <v>440168</v>
      </c>
      <c r="K30" s="2">
        <v>438055</v>
      </c>
      <c r="L30" s="2">
        <v>465278</v>
      </c>
      <c r="M30" s="2">
        <v>453806</v>
      </c>
      <c r="N30" s="2">
        <v>515416</v>
      </c>
      <c r="O30" s="2">
        <v>500869</v>
      </c>
      <c r="P30" s="2">
        <v>401405</v>
      </c>
      <c r="Q30" s="2">
        <v>520777</v>
      </c>
      <c r="R30" s="2">
        <v>451852</v>
      </c>
      <c r="S30" s="2">
        <v>445376</v>
      </c>
      <c r="T30" s="2">
        <v>489443</v>
      </c>
      <c r="U30" s="2">
        <v>471139</v>
      </c>
      <c r="V30" s="2">
        <v>473842</v>
      </c>
      <c r="W30" s="2">
        <v>470495</v>
      </c>
      <c r="X30" s="2">
        <v>487276</v>
      </c>
      <c r="Y30" s="2">
        <v>501476</v>
      </c>
      <c r="Z30" s="2">
        <v>544284</v>
      </c>
    </row>
    <row r="31" spans="1:26">
      <c r="A31" s="13" t="s">
        <v>29</v>
      </c>
      <c r="B31" s="13" t="s">
        <v>103</v>
      </c>
      <c r="C31" s="2">
        <v>4371340</v>
      </c>
      <c r="D31" s="2">
        <v>4282034</v>
      </c>
      <c r="E31" s="2">
        <v>4464781</v>
      </c>
      <c r="F31" s="2">
        <v>3976178</v>
      </c>
      <c r="G31" s="2">
        <v>4404323</v>
      </c>
      <c r="H31" s="2">
        <v>4096810</v>
      </c>
      <c r="I31" s="2">
        <v>4161906</v>
      </c>
      <c r="J31" s="2">
        <v>3970893</v>
      </c>
      <c r="K31" s="2">
        <v>4109561</v>
      </c>
      <c r="L31" s="2">
        <v>4585383</v>
      </c>
      <c r="M31" s="2">
        <v>4086298</v>
      </c>
      <c r="N31" s="2">
        <v>5348831</v>
      </c>
      <c r="O31" s="2">
        <v>4764521</v>
      </c>
      <c r="P31" s="2">
        <v>4058297</v>
      </c>
      <c r="Q31" s="2">
        <v>4322515</v>
      </c>
      <c r="R31" s="2">
        <v>4117532</v>
      </c>
      <c r="S31" s="2">
        <v>4260668</v>
      </c>
      <c r="T31" s="2">
        <v>4411828</v>
      </c>
      <c r="U31" s="2">
        <v>4172423</v>
      </c>
      <c r="V31" s="2">
        <v>4314500</v>
      </c>
      <c r="W31" s="2">
        <v>4071865</v>
      </c>
      <c r="X31" s="2">
        <v>4367771</v>
      </c>
      <c r="Y31" s="2">
        <v>4243337</v>
      </c>
      <c r="Z31" s="2">
        <v>5127261</v>
      </c>
    </row>
    <row r="32" spans="1:26">
      <c r="A32" s="13" t="s">
        <v>30</v>
      </c>
      <c r="B32" s="13" t="s">
        <v>113</v>
      </c>
      <c r="C32" s="2">
        <v>17768</v>
      </c>
      <c r="D32" s="2">
        <v>11362</v>
      </c>
      <c r="E32" s="2">
        <v>0</v>
      </c>
      <c r="F32" s="2">
        <v>24019</v>
      </c>
      <c r="G32" s="2">
        <v>11906</v>
      </c>
      <c r="H32" s="2">
        <v>19838</v>
      </c>
      <c r="I32" s="2">
        <v>7984</v>
      </c>
      <c r="J32" s="2">
        <v>8038</v>
      </c>
      <c r="K32" s="2">
        <v>11870</v>
      </c>
      <c r="L32" s="2">
        <v>15939</v>
      </c>
      <c r="M32" s="2">
        <v>3981</v>
      </c>
      <c r="N32" s="2">
        <v>15861</v>
      </c>
      <c r="O32" s="2">
        <v>7899</v>
      </c>
      <c r="P32" s="2">
        <v>19755</v>
      </c>
      <c r="Q32" s="2">
        <v>7900</v>
      </c>
      <c r="R32" s="2">
        <v>12138</v>
      </c>
      <c r="S32" s="2">
        <v>11910</v>
      </c>
      <c r="T32" s="2">
        <v>15747</v>
      </c>
      <c r="U32" s="2">
        <v>7938</v>
      </c>
      <c r="V32" s="2">
        <v>7850</v>
      </c>
      <c r="W32" s="2">
        <v>11981</v>
      </c>
      <c r="X32" s="2">
        <v>7931</v>
      </c>
      <c r="Y32" s="2">
        <v>15950</v>
      </c>
      <c r="Z32" s="2">
        <v>0</v>
      </c>
    </row>
    <row r="33" spans="1:26">
      <c r="A33" s="13" t="s">
        <v>31</v>
      </c>
      <c r="B33" s="13" t="s">
        <v>31</v>
      </c>
      <c r="C33" s="2">
        <v>251979</v>
      </c>
      <c r="D33" s="2">
        <v>207686</v>
      </c>
      <c r="E33" s="2">
        <v>237158</v>
      </c>
      <c r="F33" s="2">
        <v>208658</v>
      </c>
      <c r="G33" s="2">
        <v>212125</v>
      </c>
      <c r="H33" s="2">
        <v>223463</v>
      </c>
      <c r="I33" s="2">
        <v>193085</v>
      </c>
      <c r="J33" s="2">
        <v>208551</v>
      </c>
      <c r="K33" s="2">
        <v>225084</v>
      </c>
      <c r="L33" s="2">
        <v>234186</v>
      </c>
      <c r="M33" s="2">
        <v>195313</v>
      </c>
      <c r="N33" s="2">
        <v>253332</v>
      </c>
      <c r="O33" s="2">
        <v>239875</v>
      </c>
      <c r="P33" s="2">
        <v>223724</v>
      </c>
      <c r="Q33" s="2">
        <v>297534</v>
      </c>
      <c r="R33" s="2">
        <v>224954</v>
      </c>
      <c r="S33" s="2">
        <v>227366</v>
      </c>
      <c r="T33" s="2">
        <v>245125</v>
      </c>
      <c r="U33" s="2">
        <v>260077</v>
      </c>
      <c r="V33" s="2">
        <v>254798</v>
      </c>
      <c r="W33" s="2">
        <v>221440</v>
      </c>
      <c r="X33" s="2">
        <v>219415</v>
      </c>
      <c r="Y33" s="2">
        <v>222263</v>
      </c>
      <c r="Z33" s="2">
        <v>253487</v>
      </c>
    </row>
    <row r="34" spans="1:26">
      <c r="A34" s="13" t="s">
        <v>32</v>
      </c>
      <c r="B34" s="13" t="s">
        <v>32</v>
      </c>
      <c r="C34" s="2">
        <v>983434</v>
      </c>
      <c r="D34" s="2">
        <v>762864</v>
      </c>
      <c r="E34" s="2">
        <v>892608</v>
      </c>
      <c r="F34" s="2">
        <v>701689</v>
      </c>
      <c r="G34" s="2">
        <v>847481</v>
      </c>
      <c r="H34" s="2">
        <v>821547</v>
      </c>
      <c r="I34" s="2">
        <v>785427</v>
      </c>
      <c r="J34" s="2">
        <v>883349</v>
      </c>
      <c r="K34" s="2">
        <v>783047</v>
      </c>
      <c r="L34" s="2">
        <v>754615</v>
      </c>
      <c r="M34" s="2">
        <v>748412</v>
      </c>
      <c r="N34" s="2">
        <v>969944</v>
      </c>
      <c r="O34" s="2">
        <v>877947</v>
      </c>
      <c r="P34" s="2">
        <v>787949</v>
      </c>
      <c r="Q34" s="2">
        <v>790887</v>
      </c>
      <c r="R34" s="2">
        <v>740723</v>
      </c>
      <c r="S34" s="2">
        <v>875615</v>
      </c>
      <c r="T34" s="2">
        <v>781211</v>
      </c>
      <c r="U34" s="2">
        <v>814843</v>
      </c>
      <c r="V34" s="2">
        <v>966728</v>
      </c>
      <c r="W34" s="2">
        <v>864514</v>
      </c>
      <c r="X34" s="2">
        <v>829494</v>
      </c>
      <c r="Y34" s="2">
        <v>867702</v>
      </c>
      <c r="Z34" s="2">
        <v>1052828</v>
      </c>
    </row>
    <row r="35" spans="1:26">
      <c r="A35" s="13" t="s">
        <v>33</v>
      </c>
      <c r="B35" s="13" t="s">
        <v>104</v>
      </c>
      <c r="C35" s="2">
        <v>750354</v>
      </c>
      <c r="D35" s="2">
        <v>638401</v>
      </c>
      <c r="E35" s="2">
        <v>752347</v>
      </c>
      <c r="F35" s="2">
        <v>637011</v>
      </c>
      <c r="G35" s="2">
        <v>700372</v>
      </c>
      <c r="H35" s="2">
        <v>656430</v>
      </c>
      <c r="I35" s="2">
        <v>703515</v>
      </c>
      <c r="J35" s="2">
        <v>675888</v>
      </c>
      <c r="K35" s="2">
        <v>633804</v>
      </c>
      <c r="L35" s="2">
        <v>667206</v>
      </c>
      <c r="M35" s="2">
        <v>604841</v>
      </c>
      <c r="N35" s="2">
        <v>858321</v>
      </c>
      <c r="O35" s="2">
        <v>710379</v>
      </c>
      <c r="P35" s="2">
        <v>553574</v>
      </c>
      <c r="Q35" s="2">
        <v>503703</v>
      </c>
      <c r="R35" s="2">
        <v>646449</v>
      </c>
      <c r="S35" s="2">
        <v>612552</v>
      </c>
      <c r="T35" s="2">
        <v>674588</v>
      </c>
      <c r="U35" s="2">
        <v>669504</v>
      </c>
      <c r="V35" s="2">
        <v>683089</v>
      </c>
      <c r="W35" s="2">
        <v>655817</v>
      </c>
      <c r="X35" s="2">
        <v>648958</v>
      </c>
      <c r="Y35" s="2">
        <v>593618</v>
      </c>
      <c r="Z35" s="2">
        <v>873275</v>
      </c>
    </row>
    <row r="36" spans="1:26">
      <c r="A36" s="13" t="s">
        <v>34</v>
      </c>
      <c r="B36" s="13" t="s">
        <v>105</v>
      </c>
      <c r="C36" s="2">
        <v>230254</v>
      </c>
      <c r="D36" s="2">
        <v>139623</v>
      </c>
      <c r="E36" s="2">
        <v>185628</v>
      </c>
      <c r="F36" s="2">
        <v>160987</v>
      </c>
      <c r="G36" s="2">
        <v>164899</v>
      </c>
      <c r="H36" s="2">
        <v>139895</v>
      </c>
      <c r="I36" s="2">
        <v>172930</v>
      </c>
      <c r="J36" s="2">
        <v>168683</v>
      </c>
      <c r="K36" s="2">
        <v>135078</v>
      </c>
      <c r="L36" s="2">
        <v>165575</v>
      </c>
      <c r="M36" s="2">
        <v>177882</v>
      </c>
      <c r="N36" s="2">
        <v>220318</v>
      </c>
      <c r="O36" s="2">
        <v>190388</v>
      </c>
      <c r="P36" s="2">
        <v>141097</v>
      </c>
      <c r="Q36" s="2">
        <v>171135</v>
      </c>
      <c r="R36" s="2">
        <v>168158</v>
      </c>
      <c r="S36" s="2">
        <v>159649</v>
      </c>
      <c r="T36" s="2">
        <v>194387</v>
      </c>
      <c r="U36" s="2">
        <v>188147</v>
      </c>
      <c r="V36" s="2">
        <v>180449</v>
      </c>
      <c r="W36" s="2">
        <v>174740</v>
      </c>
      <c r="X36" s="2">
        <v>188739</v>
      </c>
      <c r="Y36" s="2">
        <v>180931</v>
      </c>
      <c r="Z36" s="2">
        <v>165197</v>
      </c>
    </row>
    <row r="37" spans="1:26">
      <c r="A37" s="13" t="s">
        <v>35</v>
      </c>
      <c r="B37" s="13" t="s">
        <v>106</v>
      </c>
      <c r="C37" s="2">
        <v>12720671</v>
      </c>
      <c r="D37" s="2">
        <v>12508229</v>
      </c>
      <c r="E37" s="2">
        <v>13201787</v>
      </c>
      <c r="F37" s="2">
        <v>11707121</v>
      </c>
      <c r="G37" s="2">
        <v>12776629</v>
      </c>
      <c r="H37" s="2">
        <v>12214905</v>
      </c>
      <c r="I37" s="2">
        <v>11552504</v>
      </c>
      <c r="J37" s="2">
        <v>11635848</v>
      </c>
      <c r="K37" s="2">
        <v>11669145</v>
      </c>
      <c r="L37" s="2">
        <v>13258277</v>
      </c>
      <c r="M37" s="2">
        <v>11861730</v>
      </c>
      <c r="N37" s="2">
        <v>14623257</v>
      </c>
      <c r="O37" s="2">
        <v>13014889</v>
      </c>
      <c r="P37" s="2">
        <v>12382798</v>
      </c>
      <c r="Q37" s="2">
        <v>13394303</v>
      </c>
      <c r="R37" s="2">
        <v>12440210</v>
      </c>
      <c r="S37" s="2">
        <v>13430925</v>
      </c>
      <c r="T37" s="2">
        <v>13297653</v>
      </c>
      <c r="U37" s="2">
        <v>12446882</v>
      </c>
      <c r="V37" s="2">
        <v>13648808</v>
      </c>
      <c r="W37" s="2">
        <v>12176589</v>
      </c>
      <c r="X37" s="2">
        <v>13687867</v>
      </c>
      <c r="Y37" s="2">
        <v>13071323</v>
      </c>
      <c r="Z37" s="2">
        <v>14747490</v>
      </c>
    </row>
    <row r="38" spans="1:26">
      <c r="A38" s="13" t="s">
        <v>36</v>
      </c>
      <c r="B38" s="13" t="s">
        <v>87</v>
      </c>
      <c r="C38" s="2">
        <v>11918015</v>
      </c>
      <c r="D38" s="2">
        <v>12667833</v>
      </c>
      <c r="E38" s="2">
        <v>12940459</v>
      </c>
      <c r="F38" s="2">
        <v>11145344</v>
      </c>
      <c r="G38" s="2">
        <v>12589385</v>
      </c>
      <c r="H38" s="2">
        <v>11576090</v>
      </c>
      <c r="I38" s="2">
        <v>11188225</v>
      </c>
      <c r="J38" s="2">
        <v>11572073</v>
      </c>
      <c r="K38" s="2">
        <v>11275424</v>
      </c>
      <c r="L38" s="2">
        <v>12349238</v>
      </c>
      <c r="M38" s="2">
        <v>11437311</v>
      </c>
      <c r="N38" s="2">
        <v>12925681</v>
      </c>
      <c r="O38" s="2">
        <v>12071371</v>
      </c>
      <c r="P38" s="2">
        <v>11450266</v>
      </c>
      <c r="Q38" s="2">
        <v>12892369</v>
      </c>
      <c r="R38" s="2">
        <v>10980216</v>
      </c>
      <c r="S38" s="2">
        <v>12298385</v>
      </c>
      <c r="T38" s="2">
        <v>11869338</v>
      </c>
      <c r="U38" s="2">
        <v>11461860</v>
      </c>
      <c r="V38" s="2">
        <v>12617622</v>
      </c>
      <c r="W38" s="2">
        <v>11274204</v>
      </c>
      <c r="X38" s="2">
        <v>12008591</v>
      </c>
      <c r="Y38" s="2">
        <v>11973646</v>
      </c>
      <c r="Z38" s="2">
        <v>12550529</v>
      </c>
    </row>
    <row r="39" spans="1:26">
      <c r="A39" s="13" t="s">
        <v>37</v>
      </c>
      <c r="B39" s="13" t="s">
        <v>107</v>
      </c>
      <c r="C39" s="2">
        <v>180385</v>
      </c>
      <c r="D39" s="2">
        <v>138768</v>
      </c>
      <c r="E39" s="2">
        <v>172298</v>
      </c>
      <c r="F39" s="2">
        <v>149596</v>
      </c>
      <c r="G39" s="2">
        <v>162657</v>
      </c>
      <c r="H39" s="2">
        <v>164955</v>
      </c>
      <c r="I39" s="2">
        <v>167932</v>
      </c>
      <c r="J39" s="2">
        <v>161103</v>
      </c>
      <c r="K39" s="2">
        <v>161265</v>
      </c>
      <c r="L39" s="2">
        <v>139581</v>
      </c>
      <c r="M39" s="2">
        <v>155003</v>
      </c>
      <c r="N39" s="2">
        <v>272829</v>
      </c>
      <c r="O39" s="2">
        <v>165522</v>
      </c>
      <c r="P39" s="2">
        <v>158275</v>
      </c>
      <c r="Q39" s="2">
        <v>198526</v>
      </c>
      <c r="R39" s="2">
        <v>160900</v>
      </c>
      <c r="S39" s="2">
        <v>190365</v>
      </c>
      <c r="T39" s="2">
        <v>168742</v>
      </c>
      <c r="U39" s="2">
        <v>171044</v>
      </c>
      <c r="V39" s="2">
        <v>195276</v>
      </c>
      <c r="W39" s="2">
        <v>172105</v>
      </c>
      <c r="X39" s="2">
        <v>187430</v>
      </c>
      <c r="Y39" s="2">
        <v>170036</v>
      </c>
      <c r="Z39" s="2">
        <v>243025</v>
      </c>
    </row>
    <row r="40" spans="1:26">
      <c r="A40" s="13" t="s">
        <v>38</v>
      </c>
      <c r="B40" s="13" t="s">
        <v>108</v>
      </c>
      <c r="C40" s="2">
        <v>5740227</v>
      </c>
      <c r="D40" s="2">
        <v>5123848</v>
      </c>
      <c r="E40" s="2">
        <v>5680665</v>
      </c>
      <c r="F40" s="2">
        <v>4982362</v>
      </c>
      <c r="G40" s="2">
        <v>5209004</v>
      </c>
      <c r="H40" s="2">
        <v>5029480</v>
      </c>
      <c r="I40" s="2">
        <v>4932130</v>
      </c>
      <c r="J40" s="2">
        <v>4853315</v>
      </c>
      <c r="K40" s="2">
        <v>4824845</v>
      </c>
      <c r="L40" s="2">
        <v>5393877</v>
      </c>
      <c r="M40" s="2">
        <v>4906820</v>
      </c>
      <c r="N40" s="2">
        <v>6909651</v>
      </c>
      <c r="O40" s="2">
        <v>6169316</v>
      </c>
      <c r="P40" s="2">
        <v>4974612</v>
      </c>
      <c r="Q40" s="2">
        <v>5515182</v>
      </c>
      <c r="R40" s="2">
        <v>5565735</v>
      </c>
      <c r="S40" s="2">
        <v>5465914</v>
      </c>
      <c r="T40" s="2">
        <v>5589075</v>
      </c>
      <c r="U40" s="2">
        <v>5279516</v>
      </c>
      <c r="V40" s="2">
        <v>5799149</v>
      </c>
      <c r="W40" s="2">
        <v>5110776</v>
      </c>
      <c r="X40" s="2">
        <v>5442000</v>
      </c>
      <c r="Y40" s="2">
        <v>5613321</v>
      </c>
      <c r="Z40" s="2">
        <v>6851297</v>
      </c>
    </row>
    <row r="41" spans="1:26">
      <c r="A41" s="13" t="s">
        <v>39</v>
      </c>
      <c r="B41" s="13" t="s">
        <v>109</v>
      </c>
      <c r="C41" s="2">
        <v>224408</v>
      </c>
      <c r="D41" s="2">
        <v>204026</v>
      </c>
      <c r="E41" s="2">
        <v>186884</v>
      </c>
      <c r="F41" s="2">
        <v>193403</v>
      </c>
      <c r="G41" s="2">
        <v>199206</v>
      </c>
      <c r="H41" s="2">
        <v>171134</v>
      </c>
      <c r="I41" s="2">
        <v>210341</v>
      </c>
      <c r="J41" s="2">
        <v>182205</v>
      </c>
      <c r="K41" s="2">
        <v>181377</v>
      </c>
      <c r="L41" s="2">
        <v>175290</v>
      </c>
      <c r="M41" s="2">
        <v>165261</v>
      </c>
      <c r="N41" s="2">
        <v>237394</v>
      </c>
      <c r="O41" s="2">
        <v>176656</v>
      </c>
      <c r="P41" s="2">
        <v>198900</v>
      </c>
      <c r="Q41" s="2">
        <v>184737</v>
      </c>
      <c r="R41" s="2">
        <v>180005</v>
      </c>
      <c r="S41" s="2">
        <v>166707</v>
      </c>
      <c r="T41" s="2">
        <v>155254</v>
      </c>
      <c r="U41" s="2">
        <v>135400</v>
      </c>
      <c r="V41" s="2">
        <v>113597</v>
      </c>
      <c r="W41" s="2">
        <v>128494</v>
      </c>
      <c r="X41" s="2">
        <v>112562</v>
      </c>
      <c r="Y41" s="2">
        <v>154769</v>
      </c>
      <c r="Z41" s="2">
        <v>149582</v>
      </c>
    </row>
    <row r="42" spans="1:26">
      <c r="A42" s="13" t="s">
        <v>40</v>
      </c>
      <c r="B42" s="13" t="s">
        <v>105</v>
      </c>
      <c r="C42" s="2">
        <v>277489</v>
      </c>
      <c r="D42" s="2">
        <v>145419</v>
      </c>
      <c r="E42" s="2">
        <v>200128</v>
      </c>
      <c r="F42" s="2">
        <v>277590</v>
      </c>
      <c r="G42" s="2">
        <v>187160</v>
      </c>
      <c r="H42" s="2">
        <v>203761</v>
      </c>
      <c r="I42" s="2">
        <v>223145</v>
      </c>
      <c r="J42" s="2">
        <v>186910</v>
      </c>
      <c r="K42" s="2">
        <v>195385</v>
      </c>
      <c r="L42" s="2">
        <v>237322</v>
      </c>
      <c r="M42" s="2">
        <v>193269</v>
      </c>
      <c r="N42" s="2">
        <v>318328</v>
      </c>
      <c r="O42" s="2">
        <v>240011</v>
      </c>
      <c r="P42" s="2">
        <v>190762</v>
      </c>
      <c r="Q42" s="2">
        <v>222112</v>
      </c>
      <c r="R42" s="2">
        <v>256317</v>
      </c>
      <c r="S42" s="2">
        <v>191050</v>
      </c>
      <c r="T42" s="2">
        <v>195716</v>
      </c>
      <c r="U42" s="2">
        <v>205924</v>
      </c>
      <c r="V42" s="2">
        <v>211364</v>
      </c>
      <c r="W42" s="2">
        <v>199708</v>
      </c>
      <c r="X42" s="2">
        <v>203517</v>
      </c>
      <c r="Y42" s="2">
        <v>187222</v>
      </c>
      <c r="Z42" s="2">
        <v>272050</v>
      </c>
    </row>
    <row r="43" spans="1:26">
      <c r="A43" s="13" t="s">
        <v>41</v>
      </c>
      <c r="B43" s="13" t="s">
        <v>92</v>
      </c>
      <c r="C43" s="2">
        <v>1215643</v>
      </c>
      <c r="D43" s="2">
        <v>983111</v>
      </c>
      <c r="E43" s="2">
        <v>1074428</v>
      </c>
      <c r="F43" s="2">
        <v>959127</v>
      </c>
      <c r="G43" s="2">
        <v>1014266</v>
      </c>
      <c r="H43" s="2">
        <v>1017017</v>
      </c>
      <c r="I43" s="2">
        <v>986958</v>
      </c>
      <c r="J43" s="2">
        <v>990382</v>
      </c>
      <c r="K43" s="2">
        <v>1005081</v>
      </c>
      <c r="L43" s="2">
        <v>1099254</v>
      </c>
      <c r="M43" s="2">
        <v>991965</v>
      </c>
      <c r="N43" s="2">
        <v>1353903</v>
      </c>
      <c r="O43" s="2">
        <v>1192031</v>
      </c>
      <c r="P43" s="2">
        <v>999290</v>
      </c>
      <c r="Q43" s="2">
        <v>1195372</v>
      </c>
      <c r="R43" s="2">
        <v>1137628</v>
      </c>
      <c r="S43" s="2">
        <v>993549</v>
      </c>
      <c r="T43" s="2">
        <v>1141661</v>
      </c>
      <c r="U43" s="2">
        <v>1188383</v>
      </c>
      <c r="V43" s="2">
        <v>1133718</v>
      </c>
      <c r="W43" s="2">
        <v>1094141</v>
      </c>
      <c r="X43" s="2">
        <v>1123863</v>
      </c>
      <c r="Y43" s="2">
        <v>1095604</v>
      </c>
      <c r="Z43" s="2">
        <v>1474870</v>
      </c>
    </row>
    <row r="44" spans="1:26">
      <c r="A44" s="13" t="s">
        <v>42</v>
      </c>
      <c r="B44" s="13" t="s">
        <v>87</v>
      </c>
      <c r="C44" s="2">
        <v>1050026</v>
      </c>
      <c r="D44" s="2">
        <v>782344</v>
      </c>
      <c r="E44" s="2">
        <v>1051663</v>
      </c>
      <c r="F44" s="2">
        <v>819398</v>
      </c>
      <c r="G44" s="2">
        <v>879073</v>
      </c>
      <c r="H44" s="2">
        <v>841154</v>
      </c>
      <c r="I44" s="2">
        <v>870289</v>
      </c>
      <c r="J44" s="2">
        <v>844234</v>
      </c>
      <c r="K44" s="2">
        <v>909482</v>
      </c>
      <c r="L44" s="2">
        <v>930492</v>
      </c>
      <c r="M44" s="2">
        <v>883274</v>
      </c>
      <c r="N44" s="2">
        <v>1528329</v>
      </c>
      <c r="O44" s="2">
        <v>1140330</v>
      </c>
      <c r="P44" s="2">
        <v>851061</v>
      </c>
      <c r="Q44" s="2">
        <v>903984</v>
      </c>
      <c r="R44" s="2">
        <v>1075052</v>
      </c>
      <c r="S44" s="2">
        <v>1064735</v>
      </c>
      <c r="T44" s="2">
        <v>972579</v>
      </c>
      <c r="U44" s="2">
        <v>1100009</v>
      </c>
      <c r="V44" s="2">
        <v>1103108</v>
      </c>
      <c r="W44" s="2">
        <v>1084450</v>
      </c>
      <c r="X44" s="2">
        <v>1053677</v>
      </c>
      <c r="Y44" s="2">
        <v>1049662</v>
      </c>
      <c r="Z44" s="2">
        <v>1508090</v>
      </c>
    </row>
    <row r="45" spans="1:26">
      <c r="A45" s="13" t="s">
        <v>43</v>
      </c>
      <c r="B45" s="13" t="s">
        <v>87</v>
      </c>
      <c r="C45" s="2">
        <v>2244729</v>
      </c>
      <c r="D45" s="2">
        <v>2228913</v>
      </c>
      <c r="E45" s="2">
        <v>2309620</v>
      </c>
      <c r="F45" s="2">
        <v>2158147</v>
      </c>
      <c r="G45" s="2">
        <v>2204221</v>
      </c>
      <c r="H45" s="2">
        <v>2129920</v>
      </c>
      <c r="I45" s="2">
        <v>1948301</v>
      </c>
      <c r="J45" s="2">
        <v>2107552</v>
      </c>
      <c r="K45" s="2">
        <v>1952583</v>
      </c>
      <c r="L45" s="2">
        <v>2169387</v>
      </c>
      <c r="M45" s="2">
        <v>1897557</v>
      </c>
      <c r="N45" s="2">
        <v>2404813</v>
      </c>
      <c r="O45" s="2">
        <v>2230461</v>
      </c>
      <c r="P45" s="2">
        <v>1958225</v>
      </c>
      <c r="Q45" s="2">
        <v>2296372</v>
      </c>
      <c r="R45" s="2">
        <v>1952036</v>
      </c>
      <c r="S45" s="2">
        <v>2015078</v>
      </c>
      <c r="T45" s="2">
        <v>1979391</v>
      </c>
      <c r="U45" s="2">
        <v>1959250</v>
      </c>
      <c r="V45" s="2">
        <v>1884030</v>
      </c>
      <c r="W45" s="2">
        <v>1984964</v>
      </c>
      <c r="X45" s="2">
        <v>2220109</v>
      </c>
      <c r="Y45" s="2">
        <v>2189235</v>
      </c>
      <c r="Z45" s="2">
        <v>2469785</v>
      </c>
    </row>
    <row r="46" spans="1:26">
      <c r="A46" s="13" t="s">
        <v>44</v>
      </c>
      <c r="B46" s="13" t="s">
        <v>44</v>
      </c>
      <c r="C46" s="2">
        <v>723428</v>
      </c>
      <c r="D46" s="2">
        <v>668357</v>
      </c>
      <c r="E46" s="2">
        <v>793274</v>
      </c>
      <c r="F46" s="2">
        <v>692652</v>
      </c>
      <c r="G46" s="2">
        <v>675306</v>
      </c>
      <c r="H46" s="2">
        <v>664247</v>
      </c>
      <c r="I46" s="2">
        <v>666830</v>
      </c>
      <c r="J46" s="2">
        <v>646640</v>
      </c>
      <c r="K46" s="2">
        <v>712732</v>
      </c>
      <c r="L46" s="2">
        <v>788319</v>
      </c>
      <c r="M46" s="2">
        <v>716401</v>
      </c>
      <c r="N46" s="2">
        <v>911815</v>
      </c>
      <c r="O46" s="2">
        <v>817388</v>
      </c>
      <c r="P46" s="2">
        <v>721779</v>
      </c>
      <c r="Q46" s="2">
        <v>762214</v>
      </c>
      <c r="R46" s="2">
        <v>808310</v>
      </c>
      <c r="S46" s="2">
        <v>748535</v>
      </c>
      <c r="T46" s="2">
        <v>748407</v>
      </c>
      <c r="U46" s="2">
        <v>777279</v>
      </c>
      <c r="V46" s="2">
        <v>836600</v>
      </c>
      <c r="W46" s="2">
        <v>647846</v>
      </c>
      <c r="X46" s="2">
        <v>812851</v>
      </c>
      <c r="Y46" s="2">
        <v>734508</v>
      </c>
      <c r="Z46" s="2">
        <v>959271</v>
      </c>
    </row>
    <row r="47" spans="1:26">
      <c r="A47" s="13" t="s">
        <v>45</v>
      </c>
      <c r="B47" s="13" t="s">
        <v>110</v>
      </c>
      <c r="C47" s="2">
        <v>2797551</v>
      </c>
      <c r="D47" s="2">
        <v>2746037</v>
      </c>
      <c r="E47" s="2">
        <v>2981510</v>
      </c>
      <c r="F47" s="2">
        <v>2623231</v>
      </c>
      <c r="G47" s="2">
        <v>2824463</v>
      </c>
      <c r="H47" s="2">
        <v>2571301</v>
      </c>
      <c r="I47" s="2">
        <v>2550012</v>
      </c>
      <c r="J47" s="2">
        <v>2449833</v>
      </c>
      <c r="K47" s="2">
        <v>2462247</v>
      </c>
      <c r="L47" s="2">
        <v>2730407</v>
      </c>
      <c r="M47" s="2">
        <v>2577443</v>
      </c>
      <c r="N47" s="2">
        <v>3414603</v>
      </c>
      <c r="O47" s="2">
        <v>3042402</v>
      </c>
      <c r="P47" s="2">
        <v>2547070</v>
      </c>
      <c r="Q47" s="2">
        <v>2960806</v>
      </c>
      <c r="R47" s="2">
        <v>2658806</v>
      </c>
      <c r="S47" s="2">
        <v>2744134</v>
      </c>
      <c r="T47" s="2">
        <v>2765973</v>
      </c>
      <c r="U47" s="2">
        <v>2614715</v>
      </c>
      <c r="V47" s="2">
        <v>2752521</v>
      </c>
      <c r="W47" s="2">
        <v>2489335</v>
      </c>
      <c r="X47" s="2">
        <v>2685734</v>
      </c>
      <c r="Y47" s="2">
        <v>2714231</v>
      </c>
      <c r="Z47" s="2">
        <v>3143635</v>
      </c>
    </row>
    <row r="48" spans="1:26">
      <c r="A48" s="13" t="s">
        <v>46</v>
      </c>
      <c r="B48" s="13" t="s">
        <v>111</v>
      </c>
      <c r="C48" s="2">
        <v>313973</v>
      </c>
      <c r="D48" s="2">
        <v>215858</v>
      </c>
      <c r="E48" s="2">
        <v>294972</v>
      </c>
      <c r="F48" s="2">
        <v>240649</v>
      </c>
      <c r="G48" s="2">
        <v>219471</v>
      </c>
      <c r="H48" s="2">
        <v>269577</v>
      </c>
      <c r="I48" s="2">
        <v>266733</v>
      </c>
      <c r="J48" s="2">
        <v>214659</v>
      </c>
      <c r="K48" s="2">
        <v>242925</v>
      </c>
      <c r="L48" s="2">
        <v>232416</v>
      </c>
      <c r="M48" s="2">
        <v>221594</v>
      </c>
      <c r="N48" s="2">
        <v>270386</v>
      </c>
      <c r="O48" s="2">
        <v>322419</v>
      </c>
      <c r="P48" s="2">
        <v>219060</v>
      </c>
      <c r="Q48" s="2">
        <v>254900</v>
      </c>
      <c r="R48" s="2">
        <v>250254</v>
      </c>
      <c r="S48" s="2">
        <v>268437</v>
      </c>
      <c r="T48" s="2">
        <v>244827</v>
      </c>
      <c r="U48" s="2">
        <v>238667</v>
      </c>
      <c r="V48" s="2">
        <v>270922</v>
      </c>
      <c r="W48" s="2">
        <v>213959</v>
      </c>
      <c r="X48" s="2">
        <v>208357</v>
      </c>
      <c r="Y48" s="2">
        <v>240439</v>
      </c>
      <c r="Z48" s="2">
        <v>267399</v>
      </c>
    </row>
    <row r="49" spans="1:26">
      <c r="A49" s="13" t="s">
        <v>47</v>
      </c>
      <c r="B49" s="13" t="s">
        <v>112</v>
      </c>
      <c r="C49" s="2">
        <v>216674</v>
      </c>
      <c r="D49" s="2">
        <v>213699</v>
      </c>
      <c r="E49" s="2">
        <v>253034</v>
      </c>
      <c r="F49" s="2">
        <v>227386</v>
      </c>
      <c r="G49" s="2">
        <v>272622</v>
      </c>
      <c r="H49" s="2">
        <v>225234</v>
      </c>
      <c r="I49" s="2">
        <v>263876</v>
      </c>
      <c r="J49" s="2">
        <v>228665</v>
      </c>
      <c r="K49" s="2">
        <v>261459</v>
      </c>
      <c r="L49" s="2">
        <v>283411</v>
      </c>
      <c r="M49" s="2">
        <v>233590</v>
      </c>
      <c r="N49" s="2">
        <v>356938</v>
      </c>
      <c r="O49" s="2">
        <v>304707</v>
      </c>
      <c r="P49" s="2">
        <v>235346</v>
      </c>
      <c r="Q49" s="2">
        <v>284688</v>
      </c>
      <c r="R49" s="2">
        <v>251133</v>
      </c>
      <c r="S49" s="2">
        <v>255380</v>
      </c>
      <c r="T49" s="2">
        <v>290290</v>
      </c>
      <c r="U49" s="2">
        <v>269034</v>
      </c>
      <c r="V49" s="2">
        <v>291496</v>
      </c>
      <c r="W49" s="2">
        <v>233282</v>
      </c>
      <c r="X49" s="2">
        <v>270009</v>
      </c>
      <c r="Y49" s="2">
        <v>265002</v>
      </c>
      <c r="Z49" s="2">
        <v>364661</v>
      </c>
    </row>
    <row r="50" spans="1:26">
      <c r="A50" s="13" t="s">
        <v>48</v>
      </c>
      <c r="B50" s="13" t="s">
        <v>113</v>
      </c>
      <c r="C50" s="2">
        <v>2109845</v>
      </c>
      <c r="D50" s="2">
        <v>1929249</v>
      </c>
      <c r="E50" s="2">
        <v>2117038</v>
      </c>
      <c r="F50" s="2">
        <v>1756717</v>
      </c>
      <c r="G50" s="2">
        <v>2178496</v>
      </c>
      <c r="H50" s="2">
        <v>2248180</v>
      </c>
      <c r="I50" s="2">
        <v>1768265</v>
      </c>
      <c r="J50" s="2">
        <v>1859942</v>
      </c>
      <c r="K50" s="2">
        <v>1947870</v>
      </c>
      <c r="L50" s="2">
        <v>2198934</v>
      </c>
      <c r="M50" s="2">
        <v>1751203</v>
      </c>
      <c r="N50" s="2">
        <v>2760228</v>
      </c>
      <c r="O50" s="2">
        <v>2722170</v>
      </c>
      <c r="P50" s="2">
        <v>1927450</v>
      </c>
      <c r="Q50" s="2">
        <v>2377928</v>
      </c>
      <c r="R50" s="2">
        <v>2261070</v>
      </c>
      <c r="S50" s="2">
        <v>2296194</v>
      </c>
      <c r="T50" s="2">
        <v>2253864</v>
      </c>
      <c r="U50" s="2">
        <v>2018572</v>
      </c>
      <c r="V50" s="2">
        <v>2636661</v>
      </c>
      <c r="W50" s="2">
        <v>1953817</v>
      </c>
      <c r="X50" s="2">
        <v>2500164</v>
      </c>
      <c r="Y50" s="2">
        <v>2403124</v>
      </c>
      <c r="Z50" s="2">
        <v>2576195</v>
      </c>
    </row>
    <row r="51" spans="1:26" hidden="1">
      <c r="A51" s="13"/>
      <c r="B51" s="13" t="s">
        <v>90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W51" s="2"/>
      <c r="X51" s="2"/>
      <c r="Y51" s="2"/>
      <c r="Z51" s="2"/>
    </row>
    <row r="52" spans="1:26">
      <c r="A52" s="13" t="s">
        <v>49</v>
      </c>
      <c r="B52" s="13" t="s">
        <v>90</v>
      </c>
      <c r="C52" s="2">
        <v>161919</v>
      </c>
      <c r="D52" s="2">
        <v>140947</v>
      </c>
      <c r="E52" s="2">
        <v>144433</v>
      </c>
      <c r="F52" s="2">
        <v>130334</v>
      </c>
      <c r="G52" s="2">
        <v>144018</v>
      </c>
      <c r="H52" s="2">
        <v>128601</v>
      </c>
      <c r="I52" s="2">
        <v>118738</v>
      </c>
      <c r="J52" s="2">
        <v>128418</v>
      </c>
      <c r="K52" s="2">
        <v>140068</v>
      </c>
      <c r="L52" s="2">
        <v>125962</v>
      </c>
      <c r="M52" s="2">
        <v>113364</v>
      </c>
      <c r="N52" s="2">
        <v>202788</v>
      </c>
      <c r="O52" s="2">
        <v>165806</v>
      </c>
      <c r="P52" s="2">
        <v>116726</v>
      </c>
      <c r="Q52" s="2">
        <v>152192</v>
      </c>
      <c r="R52" s="2">
        <v>148205</v>
      </c>
      <c r="S52" s="2">
        <v>133436</v>
      </c>
      <c r="T52" s="2">
        <v>148899</v>
      </c>
      <c r="U52" s="2">
        <v>146783</v>
      </c>
      <c r="V52" s="2">
        <v>154572</v>
      </c>
      <c r="W52" s="2">
        <v>122800</v>
      </c>
      <c r="X52" s="2">
        <v>131808</v>
      </c>
      <c r="Y52" s="2">
        <v>129393</v>
      </c>
      <c r="Z52" s="2">
        <v>206024</v>
      </c>
    </row>
    <row r="53" spans="1:26" ht="16.5" customHeight="1">
      <c r="A53" s="1"/>
      <c r="B53" s="3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6" ht="16.5" customHeight="1">
      <c r="A54" s="3" t="s">
        <v>53</v>
      </c>
      <c r="B54" s="3"/>
      <c r="C54" s="2">
        <v>927371044</v>
      </c>
      <c r="D54" s="2">
        <v>942889332</v>
      </c>
      <c r="E54" s="2">
        <v>984396871</v>
      </c>
      <c r="F54" s="2">
        <v>873565100</v>
      </c>
      <c r="G54" s="2">
        <v>929519172</v>
      </c>
      <c r="H54" s="2">
        <v>904118158</v>
      </c>
      <c r="I54" s="2">
        <v>859617453</v>
      </c>
      <c r="J54" s="2">
        <v>873841167</v>
      </c>
      <c r="K54" s="2">
        <v>885255709</v>
      </c>
      <c r="L54" s="2">
        <v>976091526</v>
      </c>
      <c r="M54" s="2">
        <v>880706585</v>
      </c>
      <c r="N54" s="2">
        <v>1049566290</v>
      </c>
      <c r="O54" s="2">
        <v>955510427</v>
      </c>
      <c r="P54" s="2">
        <v>886402514</v>
      </c>
      <c r="Q54" s="2">
        <v>986893637</v>
      </c>
      <c r="R54" s="2">
        <v>881339198</v>
      </c>
      <c r="S54" s="2">
        <v>943617472</v>
      </c>
      <c r="T54" s="2">
        <v>944908127</v>
      </c>
      <c r="U54" s="2">
        <v>912962426</v>
      </c>
      <c r="V54" s="2">
        <v>939770402</v>
      </c>
      <c r="W54" s="2">
        <v>895897148</v>
      </c>
      <c r="X54" s="2">
        <v>979418649</v>
      </c>
      <c r="Y54" s="2">
        <v>968327898</v>
      </c>
      <c r="Z54" s="2">
        <v>1026138320</v>
      </c>
    </row>
    <row r="55" spans="1:26" ht="16.5" customHeight="1">
      <c r="A55" s="3" t="s">
        <v>54</v>
      </c>
      <c r="B55" s="3"/>
      <c r="C55" s="2">
        <f>SUM(C2:C52)</f>
        <v>147679672</v>
      </c>
      <c r="D55" s="2">
        <f t="shared" ref="D55:W55" si="0">SUM(D2:D52)</f>
        <v>145396255</v>
      </c>
      <c r="E55" s="2">
        <f t="shared" si="0"/>
        <v>152432706</v>
      </c>
      <c r="F55" s="2">
        <f t="shared" si="0"/>
        <v>134224314</v>
      </c>
      <c r="G55" s="2">
        <f t="shared" si="0"/>
        <v>144931180</v>
      </c>
      <c r="H55" s="2">
        <f t="shared" si="0"/>
        <v>137722559</v>
      </c>
      <c r="I55" s="2">
        <f t="shared" si="0"/>
        <v>133479106</v>
      </c>
      <c r="J55" s="2">
        <f t="shared" si="0"/>
        <v>134787221</v>
      </c>
      <c r="K55" s="2">
        <f t="shared" si="0"/>
        <v>133799145</v>
      </c>
      <c r="L55" s="2">
        <f t="shared" si="0"/>
        <v>149540084</v>
      </c>
      <c r="M55" s="2">
        <f t="shared" si="0"/>
        <v>133537438</v>
      </c>
      <c r="N55" s="2">
        <f t="shared" si="0"/>
        <v>168894900</v>
      </c>
      <c r="O55" s="2">
        <f t="shared" si="0"/>
        <v>150980432</v>
      </c>
      <c r="P55" s="2">
        <f t="shared" si="0"/>
        <v>136307625</v>
      </c>
      <c r="Q55" s="2">
        <f t="shared" si="0"/>
        <v>152319254</v>
      </c>
      <c r="R55" s="2">
        <f t="shared" si="0"/>
        <v>141376400</v>
      </c>
      <c r="S55" s="2">
        <f t="shared" si="0"/>
        <v>147248191</v>
      </c>
      <c r="T55" s="2">
        <f t="shared" si="0"/>
        <v>147659771</v>
      </c>
      <c r="U55" s="2">
        <f t="shared" si="0"/>
        <v>141529433</v>
      </c>
      <c r="V55" s="2">
        <f t="shared" si="0"/>
        <v>154651782</v>
      </c>
      <c r="W55" s="2">
        <f t="shared" si="0"/>
        <v>138729798</v>
      </c>
      <c r="X55" s="2">
        <f t="shared" ref="X55:Z55" si="1">SUM(X2:X52)</f>
        <v>149960615</v>
      </c>
      <c r="Y55" s="2">
        <f t="shared" si="1"/>
        <v>148068202</v>
      </c>
      <c r="Z55" s="2">
        <f t="shared" si="1"/>
        <v>164001415</v>
      </c>
    </row>
    <row r="56" spans="1:26" ht="16.5" hidden="1" customHeight="1">
      <c r="A56" s="3" t="s">
        <v>52</v>
      </c>
      <c r="B56" s="3"/>
      <c r="C56" s="2">
        <v>927371044</v>
      </c>
      <c r="D56" s="2">
        <v>942889332</v>
      </c>
      <c r="E56" s="2">
        <v>984396871</v>
      </c>
      <c r="F56" s="2">
        <v>873565100</v>
      </c>
      <c r="G56" s="2">
        <v>929519172</v>
      </c>
      <c r="H56" s="2">
        <v>904118158</v>
      </c>
      <c r="I56" s="2">
        <v>859617453</v>
      </c>
      <c r="J56" s="2">
        <v>873841167</v>
      </c>
      <c r="K56" s="2">
        <v>885255709</v>
      </c>
      <c r="L56" s="2">
        <v>976091526</v>
      </c>
      <c r="M56" s="2">
        <v>880706585</v>
      </c>
      <c r="N56" s="2">
        <v>1049566290</v>
      </c>
      <c r="O56" s="2">
        <v>955510427</v>
      </c>
      <c r="P56" s="2">
        <v>886402514</v>
      </c>
      <c r="Q56" s="2">
        <v>986893637</v>
      </c>
      <c r="R56" s="2">
        <v>881339198</v>
      </c>
      <c r="S56" s="2">
        <v>943617472</v>
      </c>
      <c r="T56" s="2">
        <v>944908127</v>
      </c>
      <c r="U56" s="2">
        <v>912962426</v>
      </c>
      <c r="V56" s="2">
        <f>V54</f>
        <v>939770402</v>
      </c>
      <c r="W56" s="2">
        <f>W54</f>
        <v>895897148</v>
      </c>
      <c r="X56" s="2">
        <f t="shared" ref="X56:Z56" si="2">X54</f>
        <v>979418649</v>
      </c>
      <c r="Y56" s="2">
        <f t="shared" si="2"/>
        <v>968327898</v>
      </c>
      <c r="Z56" s="2">
        <f t="shared" si="2"/>
        <v>1026138320</v>
      </c>
    </row>
    <row r="57" spans="1:26" ht="16.5" customHeight="1"/>
    <row r="58" spans="1:26">
      <c r="A58" s="12" t="s">
        <v>55</v>
      </c>
      <c r="B58" s="12"/>
      <c r="C58" s="6">
        <f>C55/C56*100</f>
        <v>15.924550691492154</v>
      </c>
      <c r="D58" s="6">
        <f t="shared" ref="D58:U58" si="3">D55/D56*100</f>
        <v>15.420288475593868</v>
      </c>
      <c r="E58" s="6">
        <f t="shared" si="3"/>
        <v>15.484883230596941</v>
      </c>
      <c r="F58" s="6">
        <f t="shared" si="3"/>
        <v>15.365118638553668</v>
      </c>
      <c r="G58" s="6">
        <f t="shared" si="3"/>
        <v>15.592059245874273</v>
      </c>
      <c r="H58" s="6">
        <f t="shared" si="3"/>
        <v>15.232805334278002</v>
      </c>
      <c r="I58" s="6">
        <f t="shared" si="3"/>
        <v>15.527733357921944</v>
      </c>
      <c r="J58" s="6">
        <f t="shared" si="3"/>
        <v>15.424681977703164</v>
      </c>
      <c r="K58" s="6">
        <f t="shared" si="3"/>
        <v>15.11418041586445</v>
      </c>
      <c r="L58" s="6">
        <f t="shared" si="3"/>
        <v>15.320293232419683</v>
      </c>
      <c r="M58" s="6">
        <f t="shared" si="3"/>
        <v>15.162534296254865</v>
      </c>
      <c r="N58" s="6">
        <f t="shared" si="3"/>
        <v>16.091875435519178</v>
      </c>
      <c r="O58" s="6">
        <f t="shared" si="3"/>
        <v>15.801024011222015</v>
      </c>
      <c r="P58" s="6">
        <f t="shared" si="3"/>
        <v>15.377621661393437</v>
      </c>
      <c r="Q58" s="6">
        <f t="shared" si="3"/>
        <v>15.434211782236872</v>
      </c>
      <c r="R58" s="6">
        <f t="shared" si="3"/>
        <v>16.041088416448716</v>
      </c>
      <c r="S58" s="6">
        <f t="shared" si="3"/>
        <v>15.604648638807738</v>
      </c>
      <c r="T58" s="6">
        <f t="shared" si="3"/>
        <v>15.62689184067098</v>
      </c>
      <c r="U58" s="6">
        <f t="shared" si="3"/>
        <v>15.50221881749162</v>
      </c>
      <c r="V58" s="6">
        <f t="shared" ref="V58:W58" si="4">V55/V56*100</f>
        <v>16.456336746813186</v>
      </c>
      <c r="W58" s="6">
        <f t="shared" si="4"/>
        <v>15.485013911440646</v>
      </c>
      <c r="X58" s="6">
        <f t="shared" ref="X58:Z58" si="5">X55/X56*100</f>
        <v>15.311186401556871</v>
      </c>
      <c r="Y58" s="6">
        <f t="shared" si="5"/>
        <v>15.291122181424541</v>
      </c>
      <c r="Z58" s="6">
        <f t="shared" si="5"/>
        <v>15.982388709545511</v>
      </c>
    </row>
    <row r="59" spans="1:26" ht="16.5" customHeigh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6">
      <c r="A60" s="4" t="s">
        <v>56</v>
      </c>
      <c r="C60" s="7">
        <f>SUM(C66:C70)</f>
        <v>109082543</v>
      </c>
      <c r="D60" s="7">
        <f t="shared" ref="D60:U60" si="6">SUM(D66:D70)</f>
        <v>108844368</v>
      </c>
      <c r="E60" s="7">
        <f t="shared" si="6"/>
        <v>112191577</v>
      </c>
      <c r="F60" s="7">
        <f t="shared" si="6"/>
        <v>98717469</v>
      </c>
      <c r="G60" s="7">
        <f t="shared" si="6"/>
        <v>107531347</v>
      </c>
      <c r="H60" s="7">
        <f t="shared" si="6"/>
        <v>101046623</v>
      </c>
      <c r="I60" s="7">
        <f t="shared" si="6"/>
        <v>97978492</v>
      </c>
      <c r="J60" s="7">
        <f t="shared" si="6"/>
        <v>99625578</v>
      </c>
      <c r="K60" s="7">
        <f t="shared" si="6"/>
        <v>98155642</v>
      </c>
      <c r="L60" s="7">
        <f t="shared" si="6"/>
        <v>110199039</v>
      </c>
      <c r="M60" s="7">
        <f t="shared" si="6"/>
        <v>98343573</v>
      </c>
      <c r="N60" s="7">
        <f t="shared" si="6"/>
        <v>120073614</v>
      </c>
      <c r="O60" s="7">
        <f t="shared" si="6"/>
        <v>108473290</v>
      </c>
      <c r="P60" s="7">
        <f t="shared" si="6"/>
        <v>100325165</v>
      </c>
      <c r="Q60" s="7">
        <f t="shared" si="6"/>
        <v>111822162</v>
      </c>
      <c r="R60" s="7">
        <f t="shared" si="6"/>
        <v>101624506</v>
      </c>
      <c r="S60" s="7">
        <f t="shared" si="6"/>
        <v>108563287</v>
      </c>
      <c r="T60" s="7">
        <f t="shared" si="6"/>
        <v>107965056</v>
      </c>
      <c r="U60" s="7">
        <f t="shared" si="6"/>
        <v>102318918</v>
      </c>
      <c r="V60" s="7">
        <f t="shared" ref="V60:W60" si="7">SUM(V66:V70)</f>
        <v>113147342</v>
      </c>
      <c r="W60" s="7">
        <f t="shared" si="7"/>
        <v>101236587</v>
      </c>
      <c r="X60" s="7">
        <f t="shared" ref="X60:Z60" si="8">SUM(X66:X70)</f>
        <v>109741697</v>
      </c>
      <c r="Y60" s="7">
        <f t="shared" si="8"/>
        <v>108541661</v>
      </c>
      <c r="Z60" s="7">
        <f t="shared" si="8"/>
        <v>115895461</v>
      </c>
    </row>
    <row r="61" spans="1:26">
      <c r="A61" s="4" t="s">
        <v>57</v>
      </c>
      <c r="C61" s="7">
        <f>C55-C60</f>
        <v>38597129</v>
      </c>
      <c r="D61" s="7">
        <f t="shared" ref="D61:U61" si="9">D55-D60</f>
        <v>36551887</v>
      </c>
      <c r="E61" s="7">
        <f t="shared" si="9"/>
        <v>40241129</v>
      </c>
      <c r="F61" s="7">
        <f t="shared" si="9"/>
        <v>35506845</v>
      </c>
      <c r="G61" s="7">
        <f t="shared" si="9"/>
        <v>37399833</v>
      </c>
      <c r="H61" s="7">
        <f t="shared" si="9"/>
        <v>36675936</v>
      </c>
      <c r="I61" s="7">
        <f t="shared" si="9"/>
        <v>35500614</v>
      </c>
      <c r="J61" s="7">
        <f t="shared" si="9"/>
        <v>35161643</v>
      </c>
      <c r="K61" s="7">
        <f t="shared" si="9"/>
        <v>35643503</v>
      </c>
      <c r="L61" s="7">
        <f t="shared" si="9"/>
        <v>39341045</v>
      </c>
      <c r="M61" s="7">
        <f t="shared" si="9"/>
        <v>35193865</v>
      </c>
      <c r="N61" s="7">
        <f t="shared" si="9"/>
        <v>48821286</v>
      </c>
      <c r="O61" s="7">
        <f t="shared" si="9"/>
        <v>42507142</v>
      </c>
      <c r="P61" s="7">
        <f t="shared" si="9"/>
        <v>35982460</v>
      </c>
      <c r="Q61" s="7">
        <f t="shared" si="9"/>
        <v>40497092</v>
      </c>
      <c r="R61" s="7">
        <f t="shared" si="9"/>
        <v>39751894</v>
      </c>
      <c r="S61" s="7">
        <f t="shared" si="9"/>
        <v>38684904</v>
      </c>
      <c r="T61" s="7">
        <f t="shared" si="9"/>
        <v>39694715</v>
      </c>
      <c r="U61" s="7">
        <f t="shared" si="9"/>
        <v>39210515</v>
      </c>
      <c r="V61" s="7">
        <f t="shared" ref="V61:W61" si="10">V55-V60</f>
        <v>41504440</v>
      </c>
      <c r="W61" s="7">
        <f t="shared" si="10"/>
        <v>37493211</v>
      </c>
      <c r="X61" s="7">
        <f t="shared" ref="X61:Z61" si="11">X55-X60</f>
        <v>40218918</v>
      </c>
      <c r="Y61" s="7">
        <f t="shared" si="11"/>
        <v>39526541</v>
      </c>
      <c r="Z61" s="7">
        <f t="shared" si="11"/>
        <v>48105954</v>
      </c>
    </row>
    <row r="63" spans="1:26">
      <c r="A63" s="12" t="s">
        <v>58</v>
      </c>
      <c r="B63" s="12"/>
      <c r="C63" s="6">
        <f>C60/C55*100</f>
        <v>73.864291220798478</v>
      </c>
      <c r="D63" s="6">
        <f t="shared" ref="D63:U63" si="12">D60/D55*100</f>
        <v>74.860503112683347</v>
      </c>
      <c r="E63" s="6">
        <f t="shared" si="12"/>
        <v>73.60072516196098</v>
      </c>
      <c r="F63" s="6">
        <f t="shared" si="12"/>
        <v>73.546637012426828</v>
      </c>
      <c r="G63" s="6">
        <f t="shared" si="12"/>
        <v>74.194764025242876</v>
      </c>
      <c r="H63" s="6">
        <f t="shared" si="12"/>
        <v>73.369696100404298</v>
      </c>
      <c r="I63" s="6">
        <f t="shared" si="12"/>
        <v>73.403617192341699</v>
      </c>
      <c r="J63" s="6">
        <f t="shared" si="12"/>
        <v>73.913222085052112</v>
      </c>
      <c r="K63" s="6">
        <f t="shared" si="12"/>
        <v>73.360440382485265</v>
      </c>
      <c r="L63" s="6">
        <f t="shared" si="12"/>
        <v>73.691973451078169</v>
      </c>
      <c r="M63" s="6">
        <f t="shared" si="12"/>
        <v>73.644945172603954</v>
      </c>
      <c r="N63" s="6">
        <f t="shared" si="12"/>
        <v>71.093688441746906</v>
      </c>
      <c r="O63" s="6">
        <f t="shared" si="12"/>
        <v>71.84592636481527</v>
      </c>
      <c r="P63" s="6">
        <f t="shared" si="12"/>
        <v>73.602019696256903</v>
      </c>
      <c r="Q63" s="6">
        <f t="shared" si="12"/>
        <v>73.413018422477307</v>
      </c>
      <c r="R63" s="6">
        <f t="shared" si="12"/>
        <v>71.882227868300504</v>
      </c>
      <c r="S63" s="6">
        <f t="shared" si="12"/>
        <v>73.728095579795621</v>
      </c>
      <c r="T63" s="6">
        <f t="shared" si="12"/>
        <v>73.11744781183495</v>
      </c>
      <c r="U63" s="6">
        <f t="shared" si="12"/>
        <v>72.295151496862147</v>
      </c>
      <c r="V63" s="6">
        <f t="shared" ref="V63:W63" si="13">V60/V55*100</f>
        <v>73.16265001071892</v>
      </c>
      <c r="W63" s="6">
        <f t="shared" si="13"/>
        <v>72.973930950292313</v>
      </c>
      <c r="X63" s="6">
        <f t="shared" ref="X63:Z63" si="14">X60/X55*100</f>
        <v>73.18034605286195</v>
      </c>
      <c r="Y63" s="6">
        <f t="shared" si="14"/>
        <v>73.305179325403031</v>
      </c>
      <c r="Z63" s="6">
        <f t="shared" si="14"/>
        <v>70.667354303010129</v>
      </c>
    </row>
    <row r="64" spans="1:26">
      <c r="A64" s="12" t="s">
        <v>59</v>
      </c>
      <c r="B64" s="12"/>
      <c r="C64" s="6">
        <f>C61/C55*100</f>
        <v>26.135708779201515</v>
      </c>
      <c r="D64" s="6">
        <f t="shared" ref="D64:U64" si="15">D61/D55*100</f>
        <v>25.139496887316664</v>
      </c>
      <c r="E64" s="6">
        <f t="shared" si="15"/>
        <v>26.399274838039023</v>
      </c>
      <c r="F64" s="6">
        <f t="shared" si="15"/>
        <v>26.453362987573176</v>
      </c>
      <c r="G64" s="6">
        <f t="shared" si="15"/>
        <v>25.805235974757124</v>
      </c>
      <c r="H64" s="6">
        <f t="shared" si="15"/>
        <v>26.63030389959571</v>
      </c>
      <c r="I64" s="6">
        <f t="shared" si="15"/>
        <v>26.596382807658301</v>
      </c>
      <c r="J64" s="6">
        <f t="shared" si="15"/>
        <v>26.086777914947884</v>
      </c>
      <c r="K64" s="6">
        <f t="shared" si="15"/>
        <v>26.639559617514745</v>
      </c>
      <c r="L64" s="6">
        <f t="shared" si="15"/>
        <v>26.308026548921827</v>
      </c>
      <c r="M64" s="6">
        <f t="shared" si="15"/>
        <v>26.355054827396046</v>
      </c>
      <c r="N64" s="6">
        <f t="shared" si="15"/>
        <v>28.906311558253091</v>
      </c>
      <c r="O64" s="6">
        <f t="shared" si="15"/>
        <v>28.154073635184723</v>
      </c>
      <c r="P64" s="6">
        <f t="shared" si="15"/>
        <v>26.397980303743097</v>
      </c>
      <c r="Q64" s="6">
        <f t="shared" si="15"/>
        <v>26.586981577522696</v>
      </c>
      <c r="R64" s="6">
        <f t="shared" si="15"/>
        <v>28.117772131699493</v>
      </c>
      <c r="S64" s="6">
        <f t="shared" si="15"/>
        <v>26.27190442020439</v>
      </c>
      <c r="T64" s="6">
        <f t="shared" si="15"/>
        <v>26.88255218816505</v>
      </c>
      <c r="U64" s="6">
        <f t="shared" si="15"/>
        <v>27.704848503137857</v>
      </c>
      <c r="V64" s="6">
        <f t="shared" ref="V64:W64" si="16">V61/V55*100</f>
        <v>26.83734998928108</v>
      </c>
      <c r="W64" s="6">
        <f t="shared" si="16"/>
        <v>27.02606904970769</v>
      </c>
      <c r="X64" s="6">
        <f t="shared" ref="X64:Z64" si="17">X61/X55*100</f>
        <v>26.819653947138058</v>
      </c>
      <c r="Y64" s="6">
        <f t="shared" si="17"/>
        <v>26.694820674596969</v>
      </c>
      <c r="Z64" s="6">
        <f t="shared" si="17"/>
        <v>29.332645696989871</v>
      </c>
    </row>
    <row r="65" spans="1:26" ht="15.75" thickBot="1"/>
    <row r="66" spans="1:26">
      <c r="A66" s="21" t="s">
        <v>60</v>
      </c>
      <c r="B66" s="40"/>
      <c r="C66" s="7">
        <f>C9+C38+C6+C15+C45</f>
        <v>76881918</v>
      </c>
      <c r="D66" s="7">
        <f t="shared" ref="D66:U66" si="18">D9+D38+D6+D15+D45</f>
        <v>79842358</v>
      </c>
      <c r="E66" s="7">
        <f t="shared" si="18"/>
        <v>81504638</v>
      </c>
      <c r="F66" s="7">
        <f t="shared" si="18"/>
        <v>71141202</v>
      </c>
      <c r="G66" s="7">
        <f t="shared" si="18"/>
        <v>78108070</v>
      </c>
      <c r="H66" s="7">
        <f t="shared" si="18"/>
        <v>73095282</v>
      </c>
      <c r="I66" s="7">
        <f t="shared" si="18"/>
        <v>70499476</v>
      </c>
      <c r="J66" s="7">
        <f t="shared" si="18"/>
        <v>72430336</v>
      </c>
      <c r="K66" s="7">
        <f t="shared" si="18"/>
        <v>70552482</v>
      </c>
      <c r="L66" s="7">
        <f t="shared" si="18"/>
        <v>79435579</v>
      </c>
      <c r="M66" s="7">
        <f t="shared" si="18"/>
        <v>70929314</v>
      </c>
      <c r="N66" s="7">
        <f t="shared" si="18"/>
        <v>84897964</v>
      </c>
      <c r="O66" s="7">
        <f t="shared" si="18"/>
        <v>77049904</v>
      </c>
      <c r="P66" s="7">
        <f t="shared" si="18"/>
        <v>72381337</v>
      </c>
      <c r="Q66" s="7">
        <f t="shared" si="18"/>
        <v>81146584</v>
      </c>
      <c r="R66" s="7">
        <f t="shared" si="18"/>
        <v>72428695</v>
      </c>
      <c r="S66" s="7">
        <f t="shared" si="18"/>
        <v>78398306</v>
      </c>
      <c r="T66" s="7">
        <f t="shared" si="18"/>
        <v>77637795</v>
      </c>
      <c r="U66" s="7">
        <f t="shared" si="18"/>
        <v>73802327</v>
      </c>
      <c r="V66" s="7">
        <f t="shared" ref="V66:W66" si="19">V9+V38+V6+V15+V45</f>
        <v>82016896</v>
      </c>
      <c r="W66" s="7">
        <f t="shared" si="19"/>
        <v>73403793</v>
      </c>
      <c r="X66" s="7">
        <f t="shared" ref="X66:Z66" si="20">X9+X38+X6+X15+X45</f>
        <v>78975365</v>
      </c>
      <c r="Y66" s="7">
        <f t="shared" si="20"/>
        <v>78708201</v>
      </c>
      <c r="Z66" s="7">
        <f t="shared" si="20"/>
        <v>81552636</v>
      </c>
    </row>
    <row r="67" spans="1:26">
      <c r="A67" s="22" t="s">
        <v>61</v>
      </c>
      <c r="B67" s="40"/>
      <c r="C67" s="7">
        <f>C37+C5</f>
        <v>14729831</v>
      </c>
      <c r="D67" s="7">
        <f>D37</f>
        <v>12508229</v>
      </c>
      <c r="E67" s="7">
        <f t="shared" ref="E67:U67" si="21">E37</f>
        <v>13201787</v>
      </c>
      <c r="F67" s="7">
        <f t="shared" si="21"/>
        <v>11707121</v>
      </c>
      <c r="G67" s="7">
        <f t="shared" si="21"/>
        <v>12776629</v>
      </c>
      <c r="H67" s="7">
        <f t="shared" si="21"/>
        <v>12214905</v>
      </c>
      <c r="I67" s="7">
        <f t="shared" si="21"/>
        <v>11552504</v>
      </c>
      <c r="J67" s="7">
        <f t="shared" si="21"/>
        <v>11635848</v>
      </c>
      <c r="K67" s="7">
        <f t="shared" si="21"/>
        <v>11669145</v>
      </c>
      <c r="L67" s="7">
        <f t="shared" si="21"/>
        <v>13258277</v>
      </c>
      <c r="M67" s="7">
        <f t="shared" si="21"/>
        <v>11861730</v>
      </c>
      <c r="N67" s="7">
        <f t="shared" si="21"/>
        <v>14623257</v>
      </c>
      <c r="O67" s="7">
        <f t="shared" si="21"/>
        <v>13014889</v>
      </c>
      <c r="P67" s="7">
        <f t="shared" si="21"/>
        <v>12382798</v>
      </c>
      <c r="Q67" s="7">
        <f t="shared" si="21"/>
        <v>13394303</v>
      </c>
      <c r="R67" s="7">
        <f t="shared" si="21"/>
        <v>12440210</v>
      </c>
      <c r="S67" s="7">
        <f t="shared" si="21"/>
        <v>13430925</v>
      </c>
      <c r="T67" s="7">
        <f t="shared" si="21"/>
        <v>13297653</v>
      </c>
      <c r="U67" s="7">
        <f t="shared" si="21"/>
        <v>12446882</v>
      </c>
      <c r="V67" s="7">
        <f t="shared" ref="V67:W67" si="22">V37</f>
        <v>13648808</v>
      </c>
      <c r="W67" s="7">
        <f t="shared" si="22"/>
        <v>12176589</v>
      </c>
      <c r="X67" s="7">
        <f t="shared" ref="X67:Z67" si="23">X37</f>
        <v>13687867</v>
      </c>
      <c r="Y67" s="7">
        <f t="shared" si="23"/>
        <v>13071323</v>
      </c>
      <c r="Z67" s="7">
        <f t="shared" si="23"/>
        <v>14747490</v>
      </c>
    </row>
    <row r="68" spans="1:26">
      <c r="A68" s="22" t="s">
        <v>63</v>
      </c>
      <c r="B68" s="40"/>
      <c r="C68" s="7">
        <f>C22</f>
        <v>7359227</v>
      </c>
      <c r="D68" s="7">
        <f>D22</f>
        <v>7087899</v>
      </c>
      <c r="E68" s="7">
        <f t="shared" ref="E68:U68" si="24">E22</f>
        <v>7339706</v>
      </c>
      <c r="F68" s="7">
        <f t="shared" si="24"/>
        <v>6910606</v>
      </c>
      <c r="G68" s="7">
        <f t="shared" si="24"/>
        <v>7033321</v>
      </c>
      <c r="H68" s="7">
        <f t="shared" si="24"/>
        <v>6610146</v>
      </c>
      <c r="I68" s="7">
        <f t="shared" si="24"/>
        <v>6832476</v>
      </c>
      <c r="J68" s="7">
        <f t="shared" si="24"/>
        <v>6735186</v>
      </c>
      <c r="K68" s="7">
        <f t="shared" si="24"/>
        <v>6999609</v>
      </c>
      <c r="L68" s="7">
        <f t="shared" si="24"/>
        <v>7525923</v>
      </c>
      <c r="M68" s="7">
        <f t="shared" si="24"/>
        <v>6559411</v>
      </c>
      <c r="N68" s="7">
        <f t="shared" si="24"/>
        <v>8293911</v>
      </c>
      <c r="O68" s="7">
        <f t="shared" si="24"/>
        <v>7474660</v>
      </c>
      <c r="P68" s="7">
        <f t="shared" si="24"/>
        <v>6528121</v>
      </c>
      <c r="Q68" s="7">
        <f t="shared" si="24"/>
        <v>7443578</v>
      </c>
      <c r="R68" s="7">
        <f t="shared" si="24"/>
        <v>7072334</v>
      </c>
      <c r="S68" s="7">
        <f t="shared" si="24"/>
        <v>7007474</v>
      </c>
      <c r="T68" s="7">
        <f t="shared" si="24"/>
        <v>7028705</v>
      </c>
      <c r="U68" s="7">
        <f t="shared" si="24"/>
        <v>6617770</v>
      </c>
      <c r="V68" s="7">
        <f t="shared" ref="V68:W68" si="25">V22</f>
        <v>7367989</v>
      </c>
      <c r="W68" s="7">
        <f t="shared" si="25"/>
        <v>6473564</v>
      </c>
      <c r="X68" s="7">
        <f t="shared" ref="X68:Z68" si="26">X22</f>
        <v>7268694</v>
      </c>
      <c r="Y68" s="7">
        <f t="shared" si="26"/>
        <v>6905479</v>
      </c>
      <c r="Z68" s="7">
        <f t="shared" si="26"/>
        <v>7616777</v>
      </c>
    </row>
    <row r="69" spans="1:26">
      <c r="A69" s="22" t="s">
        <v>62</v>
      </c>
      <c r="B69" s="40"/>
      <c r="C69" s="7">
        <f>C40</f>
        <v>5740227</v>
      </c>
      <c r="D69" s="7">
        <f>D40</f>
        <v>5123848</v>
      </c>
      <c r="E69" s="7">
        <f t="shared" ref="E69:U69" si="27">E40</f>
        <v>5680665</v>
      </c>
      <c r="F69" s="7">
        <f t="shared" si="27"/>
        <v>4982362</v>
      </c>
      <c r="G69" s="7">
        <f t="shared" si="27"/>
        <v>5209004</v>
      </c>
      <c r="H69" s="7">
        <f t="shared" si="27"/>
        <v>5029480</v>
      </c>
      <c r="I69" s="7">
        <f t="shared" si="27"/>
        <v>4932130</v>
      </c>
      <c r="J69" s="7">
        <f t="shared" si="27"/>
        <v>4853315</v>
      </c>
      <c r="K69" s="7">
        <f t="shared" si="27"/>
        <v>4824845</v>
      </c>
      <c r="L69" s="7">
        <f t="shared" si="27"/>
        <v>5393877</v>
      </c>
      <c r="M69" s="7">
        <f t="shared" si="27"/>
        <v>4906820</v>
      </c>
      <c r="N69" s="7">
        <f t="shared" si="27"/>
        <v>6909651</v>
      </c>
      <c r="O69" s="7">
        <f t="shared" si="27"/>
        <v>6169316</v>
      </c>
      <c r="P69" s="7">
        <f t="shared" si="27"/>
        <v>4974612</v>
      </c>
      <c r="Q69" s="7">
        <f t="shared" si="27"/>
        <v>5515182</v>
      </c>
      <c r="R69" s="7">
        <f t="shared" si="27"/>
        <v>5565735</v>
      </c>
      <c r="S69" s="7">
        <f t="shared" si="27"/>
        <v>5465914</v>
      </c>
      <c r="T69" s="7">
        <f t="shared" si="27"/>
        <v>5589075</v>
      </c>
      <c r="U69" s="7">
        <f t="shared" si="27"/>
        <v>5279516</v>
      </c>
      <c r="V69" s="7">
        <f t="shared" ref="V69:W69" si="28">V40</f>
        <v>5799149</v>
      </c>
      <c r="W69" s="7">
        <f t="shared" si="28"/>
        <v>5110776</v>
      </c>
      <c r="X69" s="7">
        <f t="shared" ref="X69:Z69" si="29">X40</f>
        <v>5442000</v>
      </c>
      <c r="Y69" s="7">
        <f t="shared" si="29"/>
        <v>5613321</v>
      </c>
      <c r="Z69" s="7">
        <f t="shared" si="29"/>
        <v>6851297</v>
      </c>
    </row>
    <row r="70" spans="1:26" ht="15.75" thickBot="1">
      <c r="A70" s="23" t="s">
        <v>64</v>
      </c>
      <c r="B70" s="40"/>
      <c r="C70" s="7">
        <f>C31</f>
        <v>4371340</v>
      </c>
      <c r="D70" s="7">
        <f>D31</f>
        <v>4282034</v>
      </c>
      <c r="E70" s="7">
        <f t="shared" ref="E70:U70" si="30">E31</f>
        <v>4464781</v>
      </c>
      <c r="F70" s="7">
        <f t="shared" si="30"/>
        <v>3976178</v>
      </c>
      <c r="G70" s="7">
        <f t="shared" si="30"/>
        <v>4404323</v>
      </c>
      <c r="H70" s="7">
        <f t="shared" si="30"/>
        <v>4096810</v>
      </c>
      <c r="I70" s="7">
        <f t="shared" si="30"/>
        <v>4161906</v>
      </c>
      <c r="J70" s="7">
        <f t="shared" si="30"/>
        <v>3970893</v>
      </c>
      <c r="K70" s="7">
        <f t="shared" si="30"/>
        <v>4109561</v>
      </c>
      <c r="L70" s="7">
        <f t="shared" si="30"/>
        <v>4585383</v>
      </c>
      <c r="M70" s="7">
        <f t="shared" si="30"/>
        <v>4086298</v>
      </c>
      <c r="N70" s="7">
        <f t="shared" si="30"/>
        <v>5348831</v>
      </c>
      <c r="O70" s="7">
        <f t="shared" si="30"/>
        <v>4764521</v>
      </c>
      <c r="P70" s="7">
        <f t="shared" si="30"/>
        <v>4058297</v>
      </c>
      <c r="Q70" s="7">
        <f t="shared" si="30"/>
        <v>4322515</v>
      </c>
      <c r="R70" s="7">
        <f t="shared" si="30"/>
        <v>4117532</v>
      </c>
      <c r="S70" s="7">
        <f t="shared" si="30"/>
        <v>4260668</v>
      </c>
      <c r="T70" s="7">
        <f t="shared" si="30"/>
        <v>4411828</v>
      </c>
      <c r="U70" s="7">
        <f t="shared" si="30"/>
        <v>4172423</v>
      </c>
      <c r="V70" s="7">
        <f t="shared" ref="V70:W70" si="31">V31</f>
        <v>4314500</v>
      </c>
      <c r="W70" s="7">
        <f t="shared" si="31"/>
        <v>4071865</v>
      </c>
      <c r="X70" s="7">
        <f t="shared" ref="X70:Z70" si="32">X31</f>
        <v>4367771</v>
      </c>
      <c r="Y70" s="7">
        <f t="shared" si="32"/>
        <v>4243337</v>
      </c>
      <c r="Z70" s="7">
        <f t="shared" si="32"/>
        <v>5127261</v>
      </c>
    </row>
    <row r="71" spans="1:26" ht="15.75" thickBot="1">
      <c r="B71" s="41"/>
    </row>
    <row r="72" spans="1:26">
      <c r="A72" s="18" t="s">
        <v>72</v>
      </c>
      <c r="B72" s="40"/>
      <c r="C72" s="6">
        <f>C66/C$55*100</f>
        <v>52.059919255508632</v>
      </c>
      <c r="D72" s="6">
        <f>D66/D$55*100</f>
        <v>54.913627589651469</v>
      </c>
      <c r="E72" s="6">
        <f t="shared" ref="E72:U72" si="33">E66/E$55*100</f>
        <v>53.469258756057251</v>
      </c>
      <c r="F72" s="6">
        <f t="shared" si="33"/>
        <v>53.001725156889236</v>
      </c>
      <c r="G72" s="6">
        <f t="shared" si="33"/>
        <v>53.893213316830789</v>
      </c>
      <c r="H72" s="6">
        <f t="shared" si="33"/>
        <v>53.074298452441624</v>
      </c>
      <c r="I72" s="6">
        <f t="shared" si="33"/>
        <v>52.816862588216615</v>
      </c>
      <c r="J72" s="6">
        <f t="shared" si="33"/>
        <v>53.736797496551993</v>
      </c>
      <c r="K72" s="6">
        <f t="shared" si="33"/>
        <v>52.730144127602607</v>
      </c>
      <c r="L72" s="6">
        <f t="shared" si="33"/>
        <v>53.119924019836716</v>
      </c>
      <c r="M72" s="6">
        <f t="shared" si="33"/>
        <v>53.11567681866115</v>
      </c>
      <c r="N72" s="6">
        <f t="shared" si="33"/>
        <v>50.266742216609259</v>
      </c>
      <c r="O72" s="6">
        <f t="shared" si="33"/>
        <v>51.033039831280917</v>
      </c>
      <c r="P72" s="6">
        <f t="shared" si="33"/>
        <v>53.101458557435798</v>
      </c>
      <c r="Q72" s="6">
        <f t="shared" si="33"/>
        <v>53.274016166071824</v>
      </c>
      <c r="R72" s="6">
        <f t="shared" si="33"/>
        <v>51.231107172059829</v>
      </c>
      <c r="S72" s="6">
        <f t="shared" si="33"/>
        <v>53.242288049569318</v>
      </c>
      <c r="T72" s="6">
        <f t="shared" si="33"/>
        <v>52.578840177125826</v>
      </c>
      <c r="U72" s="6">
        <f t="shared" si="33"/>
        <v>52.1462747610951</v>
      </c>
      <c r="V72" s="6">
        <f t="shared" ref="V72:W72" si="34">V66/V$55*100</f>
        <v>53.033269283634901</v>
      </c>
      <c r="W72" s="6">
        <f t="shared" si="34"/>
        <v>52.911338485478076</v>
      </c>
      <c r="X72" s="6">
        <f t="shared" ref="X72:Z72" si="35">X66/X$55*100</f>
        <v>52.664071162951686</v>
      </c>
      <c r="Y72" s="6">
        <f t="shared" si="35"/>
        <v>53.156720981862129</v>
      </c>
      <c r="Z72" s="6">
        <f t="shared" si="35"/>
        <v>49.726788028017928</v>
      </c>
    </row>
    <row r="73" spans="1:26">
      <c r="A73" s="19" t="s">
        <v>73</v>
      </c>
      <c r="B73" s="40"/>
      <c r="C73" s="6">
        <f t="shared" ref="C73:D76" si="36">C67/C$55*100</f>
        <v>9.9741764052672064</v>
      </c>
      <c r="D73" s="6">
        <f t="shared" si="36"/>
        <v>8.6028550047592347</v>
      </c>
      <c r="E73" s="6">
        <f t="shared" ref="E73:U73" si="37">E67/E$55*100</f>
        <v>8.6607312475316149</v>
      </c>
      <c r="F73" s="6">
        <f t="shared" si="37"/>
        <v>8.722056869666698</v>
      </c>
      <c r="G73" s="6">
        <f t="shared" si="37"/>
        <v>8.815652366868191</v>
      </c>
      <c r="H73" s="6">
        <f t="shared" si="37"/>
        <v>8.869211470286432</v>
      </c>
      <c r="I73" s="6">
        <f t="shared" si="37"/>
        <v>8.6549156240228342</v>
      </c>
      <c r="J73" s="6">
        <f t="shared" si="37"/>
        <v>8.6327531005331739</v>
      </c>
      <c r="K73" s="6">
        <f t="shared" si="37"/>
        <v>8.7213898115716653</v>
      </c>
      <c r="L73" s="6">
        <f t="shared" si="37"/>
        <v>8.8660355440217629</v>
      </c>
      <c r="M73" s="6">
        <f t="shared" si="37"/>
        <v>8.8826999960864903</v>
      </c>
      <c r="N73" s="6">
        <f t="shared" si="37"/>
        <v>8.6581992706706945</v>
      </c>
      <c r="O73" s="6">
        <f t="shared" si="37"/>
        <v>8.6202488809940618</v>
      </c>
      <c r="P73" s="6">
        <f t="shared" si="37"/>
        <v>9.0844499711589872</v>
      </c>
      <c r="Q73" s="6">
        <f t="shared" si="37"/>
        <v>8.7935718225090564</v>
      </c>
      <c r="R73" s="6">
        <f t="shared" si="37"/>
        <v>8.7993540647519666</v>
      </c>
      <c r="S73" s="6">
        <f t="shared" si="37"/>
        <v>9.1212835341386302</v>
      </c>
      <c r="T73" s="6">
        <f t="shared" si="37"/>
        <v>9.0056031578160844</v>
      </c>
      <c r="U73" s="6">
        <f t="shared" si="37"/>
        <v>8.7945537095453492</v>
      </c>
      <c r="V73" s="6">
        <f t="shared" ref="V73:W73" si="38">V67/V$55*100</f>
        <v>8.8255096860118947</v>
      </c>
      <c r="W73" s="6">
        <f t="shared" si="38"/>
        <v>8.7771979600229795</v>
      </c>
      <c r="X73" s="6">
        <f t="shared" ref="X73:Z73" si="39">X67/X$55*100</f>
        <v>9.1276412810123517</v>
      </c>
      <c r="Y73" s="6">
        <f t="shared" si="39"/>
        <v>8.8279068857741638</v>
      </c>
      <c r="Z73" s="6">
        <f t="shared" si="39"/>
        <v>8.9922943652650797</v>
      </c>
    </row>
    <row r="74" spans="1:26">
      <c r="A74" s="19" t="s">
        <v>74</v>
      </c>
      <c r="B74" s="40"/>
      <c r="C74" s="6">
        <f t="shared" si="36"/>
        <v>4.9832362845442946</v>
      </c>
      <c r="D74" s="6">
        <f t="shared" si="36"/>
        <v>4.8748841570919419</v>
      </c>
      <c r="E74" s="6">
        <f t="shared" ref="E74:U74" si="40">E68/E$55*100</f>
        <v>4.8150467131377956</v>
      </c>
      <c r="F74" s="6">
        <f t="shared" si="40"/>
        <v>5.1485500607587387</v>
      </c>
      <c r="G74" s="6">
        <f t="shared" si="40"/>
        <v>4.8528694791555544</v>
      </c>
      <c r="H74" s="6">
        <f t="shared" si="40"/>
        <v>4.7996102076494234</v>
      </c>
      <c r="I74" s="6">
        <f t="shared" si="40"/>
        <v>5.1187606845373992</v>
      </c>
      <c r="J74" s="6">
        <f t="shared" si="40"/>
        <v>4.9969024882559161</v>
      </c>
      <c r="K74" s="6">
        <f t="shared" si="40"/>
        <v>5.2314302905298833</v>
      </c>
      <c r="L74" s="6">
        <f t="shared" si="40"/>
        <v>5.03271283437289</v>
      </c>
      <c r="M74" s="6">
        <f t="shared" si="40"/>
        <v>4.9120389744185449</v>
      </c>
      <c r="N74" s="6">
        <f t="shared" si="40"/>
        <v>4.9106935733405805</v>
      </c>
      <c r="O74" s="6">
        <f t="shared" si="40"/>
        <v>4.9507475246858483</v>
      </c>
      <c r="P74" s="6">
        <f t="shared" si="40"/>
        <v>4.7892559202025566</v>
      </c>
      <c r="Q74" s="6">
        <f t="shared" si="40"/>
        <v>4.8868267172579509</v>
      </c>
      <c r="R74" s="6">
        <f t="shared" si="40"/>
        <v>5.0024855633613532</v>
      </c>
      <c r="S74" s="6">
        <f t="shared" si="40"/>
        <v>4.7589542203611863</v>
      </c>
      <c r="T74" s="6">
        <f t="shared" si="40"/>
        <v>4.7600676558004418</v>
      </c>
      <c r="U74" s="6">
        <f t="shared" si="40"/>
        <v>4.6758966384045353</v>
      </c>
      <c r="V74" s="6">
        <f t="shared" ref="V74:W74" si="41">V68/V$55*100</f>
        <v>4.7642444883046995</v>
      </c>
      <c r="W74" s="6">
        <f t="shared" si="41"/>
        <v>4.6663111266117463</v>
      </c>
      <c r="X74" s="6">
        <f t="shared" ref="X74:Z74" si="42">X68/X$55*100</f>
        <v>4.8470686786660622</v>
      </c>
      <c r="Y74" s="6">
        <f t="shared" si="42"/>
        <v>4.6637150358589476</v>
      </c>
      <c r="Z74" s="6">
        <f t="shared" si="42"/>
        <v>4.6443361479533571</v>
      </c>
    </row>
    <row r="75" spans="1:26">
      <c r="A75" s="19" t="s">
        <v>75</v>
      </c>
      <c r="B75" s="40"/>
      <c r="C75" s="6">
        <f t="shared" si="36"/>
        <v>3.886944575554041</v>
      </c>
      <c r="D75" s="6">
        <f t="shared" si="36"/>
        <v>3.5240577551326888</v>
      </c>
      <c r="E75" s="6">
        <f t="shared" ref="E75:U75" si="43">E69/E$55*100</f>
        <v>3.7266707054324679</v>
      </c>
      <c r="F75" s="6">
        <f t="shared" si="43"/>
        <v>3.7119668199608005</v>
      </c>
      <c r="G75" s="6">
        <f t="shared" si="43"/>
        <v>3.5941223965747051</v>
      </c>
      <c r="H75" s="6">
        <f t="shared" si="43"/>
        <v>3.6518926430926975</v>
      </c>
      <c r="I75" s="6">
        <f t="shared" si="43"/>
        <v>3.6950577118788916</v>
      </c>
      <c r="J75" s="6">
        <f t="shared" si="43"/>
        <v>3.6007233949871256</v>
      </c>
      <c r="K75" s="6">
        <f t="shared" si="43"/>
        <v>3.6060357485841932</v>
      </c>
      <c r="L75" s="6">
        <f t="shared" si="43"/>
        <v>3.6069773773833109</v>
      </c>
      <c r="M75" s="6">
        <f t="shared" si="43"/>
        <v>3.6744901456024639</v>
      </c>
      <c r="N75" s="6">
        <f t="shared" si="43"/>
        <v>4.0910951129963067</v>
      </c>
      <c r="O75" s="6">
        <f t="shared" si="43"/>
        <v>4.08616925933819</v>
      </c>
      <c r="P75" s="6">
        <f t="shared" si="43"/>
        <v>3.649547851780119</v>
      </c>
      <c r="Q75" s="6">
        <f t="shared" si="43"/>
        <v>3.6208042352938521</v>
      </c>
      <c r="R75" s="6">
        <f t="shared" si="43"/>
        <v>3.9368204311327775</v>
      </c>
      <c r="S75" s="6">
        <f t="shared" si="43"/>
        <v>3.7120415285781001</v>
      </c>
      <c r="T75" s="6">
        <f t="shared" si="43"/>
        <v>3.7851033914985552</v>
      </c>
      <c r="U75" s="6">
        <f t="shared" si="43"/>
        <v>3.7303307786162048</v>
      </c>
      <c r="V75" s="6">
        <f t="shared" ref="V75:W75" si="44">V69/V$55*100</f>
        <v>3.7498106552693979</v>
      </c>
      <c r="W75" s="6">
        <f t="shared" si="44"/>
        <v>3.6839785494389607</v>
      </c>
      <c r="X75" s="6">
        <f t="shared" ref="X75:Z75" si="45">X69/X$55*100</f>
        <v>3.6289528420512278</v>
      </c>
      <c r="Y75" s="6">
        <f t="shared" si="45"/>
        <v>3.791037457184764</v>
      </c>
      <c r="Z75" s="6">
        <f t="shared" si="45"/>
        <v>4.1775840775520132</v>
      </c>
    </row>
    <row r="76" spans="1:26" ht="15.75" thickBot="1">
      <c r="A76" s="20" t="s">
        <v>76</v>
      </c>
      <c r="B76" s="40"/>
      <c r="C76" s="6">
        <f t="shared" si="36"/>
        <v>2.9600146999243062</v>
      </c>
      <c r="D76" s="6">
        <f t="shared" si="36"/>
        <v>2.945078606048003</v>
      </c>
      <c r="E76" s="6">
        <f t="shared" ref="E76:U76" si="46">E70/E$55*100</f>
        <v>2.9290177398018509</v>
      </c>
      <c r="F76" s="6">
        <f t="shared" si="46"/>
        <v>2.9623381051513511</v>
      </c>
      <c r="G76" s="6">
        <f t="shared" si="46"/>
        <v>3.0389064658136364</v>
      </c>
      <c r="H76" s="6">
        <f t="shared" si="46"/>
        <v>2.9746833269341155</v>
      </c>
      <c r="I76" s="6">
        <f t="shared" si="46"/>
        <v>3.1180205836859591</v>
      </c>
      <c r="J76" s="6">
        <f t="shared" si="46"/>
        <v>2.9460456047239076</v>
      </c>
      <c r="K76" s="6">
        <f t="shared" si="46"/>
        <v>3.0714404041969026</v>
      </c>
      <c r="L76" s="6">
        <f t="shared" si="46"/>
        <v>3.0663236754634964</v>
      </c>
      <c r="M76" s="6">
        <f t="shared" si="46"/>
        <v>3.0600392378353103</v>
      </c>
      <c r="N76" s="6">
        <f t="shared" si="46"/>
        <v>3.1669582681300623</v>
      </c>
      <c r="O76" s="6">
        <f t="shared" si="46"/>
        <v>3.155720868516259</v>
      </c>
      <c r="P76" s="6">
        <f t="shared" si="46"/>
        <v>2.9773073956794418</v>
      </c>
      <c r="Q76" s="6">
        <f t="shared" si="46"/>
        <v>2.8377994813446237</v>
      </c>
      <c r="R76" s="6">
        <f t="shared" si="46"/>
        <v>2.912460636994576</v>
      </c>
      <c r="S76" s="6">
        <f t="shared" si="46"/>
        <v>2.8935282471483812</v>
      </c>
      <c r="T76" s="6">
        <f t="shared" si="46"/>
        <v>2.9878334295940361</v>
      </c>
      <c r="U76" s="6">
        <f t="shared" si="46"/>
        <v>2.9480956092009496</v>
      </c>
      <c r="V76" s="6">
        <f t="shared" ref="V76:W76" si="47">V70/V$55*100</f>
        <v>2.7898158974980323</v>
      </c>
      <c r="W76" s="6">
        <f t="shared" si="47"/>
        <v>2.9351048287405419</v>
      </c>
      <c r="X76" s="6">
        <f t="shared" ref="X76:Z76" si="48">X70/X$55*100</f>
        <v>2.9126120881806199</v>
      </c>
      <c r="Y76" s="6">
        <f t="shared" si="48"/>
        <v>2.8657989647230266</v>
      </c>
      <c r="Z76" s="6">
        <f t="shared" si="48"/>
        <v>3.1263516842217487</v>
      </c>
    </row>
    <row r="77" spans="1:26" ht="15.75" thickBot="1">
      <c r="B77" s="41"/>
    </row>
    <row r="78" spans="1:26">
      <c r="A78" s="15" t="s">
        <v>65</v>
      </c>
      <c r="B78" s="40"/>
      <c r="C78" s="6"/>
      <c r="D78" s="6">
        <f>(D66-C66)/C66*100</f>
        <v>3.8506323424449427</v>
      </c>
      <c r="E78" s="6">
        <f t="shared" ref="E78:Q82" si="49">(E66-D66)/D66*100</f>
        <v>2.0819525395279532</v>
      </c>
      <c r="F78" s="6">
        <f t="shared" si="49"/>
        <v>-12.715148799262197</v>
      </c>
      <c r="G78" s="6">
        <f t="shared" si="49"/>
        <v>9.7930141804463737</v>
      </c>
      <c r="H78" s="6">
        <f t="shared" si="49"/>
        <v>-6.4177593941317461</v>
      </c>
      <c r="I78" s="6">
        <f t="shared" si="49"/>
        <v>-3.551263404387714</v>
      </c>
      <c r="J78" s="6">
        <f t="shared" si="49"/>
        <v>2.7388288673237797</v>
      </c>
      <c r="K78" s="6">
        <f t="shared" si="49"/>
        <v>-2.5926346662260409</v>
      </c>
      <c r="L78" s="6">
        <f t="shared" si="49"/>
        <v>12.590764701942023</v>
      </c>
      <c r="M78" s="6">
        <f t="shared" si="49"/>
        <v>-10.708381693799954</v>
      </c>
      <c r="N78" s="6">
        <f t="shared" si="49"/>
        <v>19.693761594818188</v>
      </c>
      <c r="O78" s="6">
        <f t="shared" si="49"/>
        <v>-9.2441086101899916</v>
      </c>
      <c r="P78" s="6">
        <f t="shared" si="49"/>
        <v>-6.0591470691514422</v>
      </c>
      <c r="Q78" s="6">
        <f t="shared" si="49"/>
        <v>12.109816374350753</v>
      </c>
      <c r="R78" s="6">
        <f t="shared" ref="R78:R82" si="50">(R66-Q66)/Q66*100</f>
        <v>-10.743383849651638</v>
      </c>
      <c r="S78" s="6">
        <f t="shared" ref="S78:S82" si="51">(S66-R66)/R66*100</f>
        <v>8.2420524075437243</v>
      </c>
      <c r="T78" s="6">
        <f t="shared" ref="T78:T82" si="52">(T66-S66)/S66*100</f>
        <v>-0.97006050105215291</v>
      </c>
      <c r="U78" s="6">
        <f t="shared" ref="U78:U82" si="53">(U66-T66)/T66*100</f>
        <v>-4.9402072791995186</v>
      </c>
      <c r="V78" s="6">
        <f t="shared" ref="V78:V82" si="54">(V66-U66)/U66*100</f>
        <v>11.130501345845097</v>
      </c>
      <c r="W78" s="6">
        <f t="shared" ref="W78:W82" si="55">(W66-V66)/V66*100</f>
        <v>-10.501620300285444</v>
      </c>
      <c r="X78" s="6">
        <f t="shared" ref="X78:X82" si="56">(X66-W66)/W66*100</f>
        <v>7.590305312969317</v>
      </c>
      <c r="Y78" s="6">
        <f t="shared" ref="Y78:Y82" si="57">(Y66-X66)/X66*100</f>
        <v>-0.33828776859720749</v>
      </c>
      <c r="Z78" s="6">
        <f t="shared" ref="Z78:Z82" si="58">(Z66-Y66)/Y66*100</f>
        <v>3.6138991412089316</v>
      </c>
    </row>
    <row r="79" spans="1:26">
      <c r="A79" s="16" t="s">
        <v>66</v>
      </c>
      <c r="B79" s="40"/>
      <c r="D79" s="6">
        <f t="shared" ref="D79:Q82" si="59">(D67-C67)/C67*100</f>
        <v>-15.082331901839199</v>
      </c>
      <c r="E79" s="6">
        <f t="shared" si="59"/>
        <v>5.5448137382198555</v>
      </c>
      <c r="F79" s="6">
        <f t="shared" si="59"/>
        <v>-11.321694555441624</v>
      </c>
      <c r="G79" s="6">
        <f t="shared" si="59"/>
        <v>9.1355338344926977</v>
      </c>
      <c r="H79" s="6">
        <f t="shared" si="59"/>
        <v>-4.3964961336828363</v>
      </c>
      <c r="I79" s="6">
        <f t="shared" si="59"/>
        <v>-5.4228911317771198</v>
      </c>
      <c r="J79" s="6">
        <f t="shared" si="59"/>
        <v>0.72143666862179834</v>
      </c>
      <c r="K79" s="6">
        <f t="shared" si="59"/>
        <v>0.28615877416067997</v>
      </c>
      <c r="L79" s="6">
        <f t="shared" si="59"/>
        <v>13.618238525616059</v>
      </c>
      <c r="M79" s="6">
        <f t="shared" si="59"/>
        <v>-10.533397363775098</v>
      </c>
      <c r="N79" s="6">
        <f t="shared" si="59"/>
        <v>23.280980093123009</v>
      </c>
      <c r="O79" s="6">
        <f t="shared" si="59"/>
        <v>-10.998698853477034</v>
      </c>
      <c r="P79" s="6">
        <f t="shared" si="59"/>
        <v>-4.8566760730729239</v>
      </c>
      <c r="Q79" s="6">
        <f t="shared" si="59"/>
        <v>8.1686303854750761</v>
      </c>
      <c r="R79" s="6">
        <f t="shared" si="50"/>
        <v>-7.1231254063761282</v>
      </c>
      <c r="S79" s="6">
        <f t="shared" si="51"/>
        <v>7.9638125079882087</v>
      </c>
      <c r="T79" s="6">
        <f t="shared" si="52"/>
        <v>-0.99227715142479012</v>
      </c>
      <c r="U79" s="6">
        <f t="shared" si="53"/>
        <v>-6.3979034495786582</v>
      </c>
      <c r="V79" s="6">
        <f t="shared" si="54"/>
        <v>9.6564424729020502</v>
      </c>
      <c r="W79" s="6">
        <f t="shared" si="55"/>
        <v>-10.786429115275121</v>
      </c>
      <c r="X79" s="6">
        <f t="shared" si="56"/>
        <v>12.41134113995307</v>
      </c>
      <c r="Y79" s="6">
        <f t="shared" si="57"/>
        <v>-4.5043102771235288</v>
      </c>
      <c r="Z79" s="6">
        <f t="shared" si="58"/>
        <v>12.823239086051197</v>
      </c>
    </row>
    <row r="80" spans="1:26">
      <c r="A80" s="16" t="s">
        <v>67</v>
      </c>
      <c r="B80" s="40"/>
      <c r="D80" s="6">
        <f t="shared" si="59"/>
        <v>-3.6869089647594784</v>
      </c>
      <c r="E80" s="6">
        <f t="shared" si="49"/>
        <v>3.5526324514499996</v>
      </c>
      <c r="F80" s="6">
        <f t="shared" si="49"/>
        <v>-5.8462832162487164</v>
      </c>
      <c r="G80" s="6">
        <f t="shared" si="49"/>
        <v>1.7757487548848827</v>
      </c>
      <c r="H80" s="6">
        <f t="shared" si="49"/>
        <v>-6.0167167117781206</v>
      </c>
      <c r="I80" s="6">
        <f t="shared" si="49"/>
        <v>3.363465799393841</v>
      </c>
      <c r="J80" s="6">
        <f t="shared" si="49"/>
        <v>-1.4239347492768359</v>
      </c>
      <c r="K80" s="6">
        <f t="shared" si="49"/>
        <v>3.9259940260001729</v>
      </c>
      <c r="L80" s="6">
        <f t="shared" si="49"/>
        <v>7.5191914291212552</v>
      </c>
      <c r="M80" s="6">
        <f t="shared" si="49"/>
        <v>-12.842438063743145</v>
      </c>
      <c r="N80" s="6">
        <f t="shared" si="49"/>
        <v>26.442923000251088</v>
      </c>
      <c r="O80" s="6">
        <f t="shared" si="49"/>
        <v>-9.8777404290931035</v>
      </c>
      <c r="P80" s="6">
        <f t="shared" si="49"/>
        <v>-12.663305086786556</v>
      </c>
      <c r="Q80" s="6">
        <f t="shared" si="49"/>
        <v>14.02328480124679</v>
      </c>
      <c r="R80" s="6">
        <f t="shared" si="50"/>
        <v>-4.9874401799779626</v>
      </c>
      <c r="S80" s="6">
        <f t="shared" si="51"/>
        <v>-0.91709469603669747</v>
      </c>
      <c r="T80" s="6">
        <f t="shared" si="52"/>
        <v>0.30297650765454143</v>
      </c>
      <c r="U80" s="6">
        <f t="shared" si="53"/>
        <v>-5.8465250711190757</v>
      </c>
      <c r="V80" s="6">
        <f t="shared" si="54"/>
        <v>11.336432060951045</v>
      </c>
      <c r="W80" s="6">
        <f t="shared" si="55"/>
        <v>-12.139336798684147</v>
      </c>
      <c r="X80" s="6">
        <f t="shared" si="56"/>
        <v>12.282724014159744</v>
      </c>
      <c r="Y80" s="6">
        <f t="shared" si="57"/>
        <v>-4.9969774487686509</v>
      </c>
      <c r="Z80" s="6">
        <f t="shared" si="58"/>
        <v>10.300487482475871</v>
      </c>
    </row>
    <row r="81" spans="1:26">
      <c r="A81" s="16" t="s">
        <v>68</v>
      </c>
      <c r="B81" s="40"/>
      <c r="D81" s="6">
        <f t="shared" si="59"/>
        <v>-10.737885452962052</v>
      </c>
      <c r="E81" s="6">
        <f t="shared" si="49"/>
        <v>10.867164677796843</v>
      </c>
      <c r="F81" s="6">
        <f t="shared" si="49"/>
        <v>-12.292627711720371</v>
      </c>
      <c r="G81" s="6">
        <f t="shared" si="49"/>
        <v>4.5488866525555549</v>
      </c>
      <c r="H81" s="6">
        <f t="shared" si="49"/>
        <v>-3.4464170117742277</v>
      </c>
      <c r="I81" s="6">
        <f t="shared" si="49"/>
        <v>-1.9355877744816563</v>
      </c>
      <c r="J81" s="6">
        <f t="shared" si="49"/>
        <v>-1.5979911316206181</v>
      </c>
      <c r="K81" s="6">
        <f t="shared" si="49"/>
        <v>-0.5866093587578799</v>
      </c>
      <c r="L81" s="6">
        <f t="shared" si="49"/>
        <v>11.793788194232146</v>
      </c>
      <c r="M81" s="6">
        <f t="shared" si="49"/>
        <v>-9.029812878565826</v>
      </c>
      <c r="N81" s="6">
        <f t="shared" si="49"/>
        <v>40.817291035742088</v>
      </c>
      <c r="O81" s="6">
        <f t="shared" si="49"/>
        <v>-10.714506420078235</v>
      </c>
      <c r="P81" s="6">
        <f t="shared" si="49"/>
        <v>-19.365258644556384</v>
      </c>
      <c r="Q81" s="6">
        <f t="shared" si="49"/>
        <v>10.86657612694216</v>
      </c>
      <c r="R81" s="6">
        <f t="shared" si="50"/>
        <v>0.91661526310464458</v>
      </c>
      <c r="S81" s="6">
        <f t="shared" si="51"/>
        <v>-1.79349178500234</v>
      </c>
      <c r="T81" s="6">
        <f t="shared" si="52"/>
        <v>2.2532553567436295</v>
      </c>
      <c r="U81" s="6">
        <f t="shared" si="53"/>
        <v>-5.5386445878790314</v>
      </c>
      <c r="V81" s="6">
        <f t="shared" si="54"/>
        <v>9.8424363142378954</v>
      </c>
      <c r="W81" s="6">
        <f t="shared" si="55"/>
        <v>-11.870241650973272</v>
      </c>
      <c r="X81" s="6">
        <f t="shared" si="56"/>
        <v>6.4808944864732876</v>
      </c>
      <c r="Y81" s="6">
        <f t="shared" si="57"/>
        <v>3.1481256890848948</v>
      </c>
      <c r="Z81" s="6">
        <f t="shared" si="58"/>
        <v>22.054252732027972</v>
      </c>
    </row>
    <row r="82" spans="1:26">
      <c r="A82" s="16" t="s">
        <v>69</v>
      </c>
      <c r="B82" s="40"/>
      <c r="D82" s="6">
        <f t="shared" si="59"/>
        <v>-2.0429891063152259</v>
      </c>
      <c r="E82" s="6">
        <f t="shared" si="49"/>
        <v>4.2677615357561383</v>
      </c>
      <c r="F82" s="6">
        <f t="shared" si="49"/>
        <v>-10.943493085103166</v>
      </c>
      <c r="G82" s="6">
        <f t="shared" si="49"/>
        <v>10.767752349115154</v>
      </c>
      <c r="H82" s="6">
        <f t="shared" si="49"/>
        <v>-6.9820719325081289</v>
      </c>
      <c r="I82" s="6">
        <f t="shared" si="49"/>
        <v>1.5889435926977331</v>
      </c>
      <c r="J82" s="6">
        <f t="shared" si="49"/>
        <v>-4.5895558429238914</v>
      </c>
      <c r="K82" s="6">
        <f t="shared" si="49"/>
        <v>3.4921112203224816</v>
      </c>
      <c r="L82" s="6">
        <f t="shared" si="49"/>
        <v>11.578414336713823</v>
      </c>
      <c r="M82" s="6">
        <f t="shared" si="49"/>
        <v>-10.884259831730523</v>
      </c>
      <c r="N82" s="6">
        <f t="shared" si="49"/>
        <v>30.896743213539491</v>
      </c>
      <c r="O82" s="6">
        <f t="shared" si="49"/>
        <v>-10.924069203158597</v>
      </c>
      <c r="P82" s="6">
        <f t="shared" si="49"/>
        <v>-14.822560337125179</v>
      </c>
      <c r="Q82" s="6">
        <f t="shared" si="49"/>
        <v>6.5105634210606071</v>
      </c>
      <c r="R82" s="6">
        <f t="shared" si="50"/>
        <v>-4.7422160478332636</v>
      </c>
      <c r="S82" s="6">
        <f t="shared" si="51"/>
        <v>3.4762571365565584</v>
      </c>
      <c r="T82" s="6">
        <f t="shared" si="52"/>
        <v>3.5478004857454275</v>
      </c>
      <c r="U82" s="6">
        <f t="shared" si="53"/>
        <v>-5.426435482072284</v>
      </c>
      <c r="V82" s="6">
        <f t="shared" si="54"/>
        <v>3.4051437258398778</v>
      </c>
      <c r="W82" s="6">
        <f t="shared" si="55"/>
        <v>-5.6237107428438984</v>
      </c>
      <c r="X82" s="6">
        <f t="shared" si="56"/>
        <v>7.2670876858638493</v>
      </c>
      <c r="Y82" s="6">
        <f t="shared" si="57"/>
        <v>-2.8489130954896673</v>
      </c>
      <c r="Z82" s="6">
        <f t="shared" si="58"/>
        <v>20.830869666962581</v>
      </c>
    </row>
    <row r="83" spans="1:26" ht="15.75" thickBot="1">
      <c r="A83" s="17" t="s">
        <v>70</v>
      </c>
      <c r="B83" s="40"/>
      <c r="D83" s="6">
        <f>(D61-C61)/C61*100</f>
        <v>-5.298948530601848</v>
      </c>
      <c r="E83" s="6">
        <f t="shared" ref="E83:Q83" si="60">(E61-D61)/D61*100</f>
        <v>10.093164273570883</v>
      </c>
      <c r="F83" s="6">
        <f t="shared" si="60"/>
        <v>-11.76478920360311</v>
      </c>
      <c r="G83" s="6">
        <f t="shared" si="60"/>
        <v>5.3313325923494475</v>
      </c>
      <c r="H83" s="6">
        <f t="shared" si="60"/>
        <v>-1.935562118686466</v>
      </c>
      <c r="I83" s="6">
        <f t="shared" si="60"/>
        <v>-3.2046135100682909</v>
      </c>
      <c r="J83" s="6">
        <f t="shared" si="60"/>
        <v>-0.95483137277569341</v>
      </c>
      <c r="K83" s="6">
        <f t="shared" si="60"/>
        <v>1.3704137773084153</v>
      </c>
      <c r="L83" s="6">
        <f t="shared" si="60"/>
        <v>10.373677357132939</v>
      </c>
      <c r="M83" s="6">
        <f t="shared" si="60"/>
        <v>-10.541611184959626</v>
      </c>
      <c r="N83" s="6">
        <f t="shared" si="60"/>
        <v>38.72101288108027</v>
      </c>
      <c r="O83" s="6">
        <f t="shared" si="60"/>
        <v>-12.933178368140489</v>
      </c>
      <c r="P83" s="6">
        <f t="shared" si="60"/>
        <v>-15.349613483776444</v>
      </c>
      <c r="Q83" s="6">
        <f t="shared" si="60"/>
        <v>12.546757503516993</v>
      </c>
      <c r="R83" s="6">
        <f t="shared" ref="R83" si="61">(R61-Q61)/Q61*100</f>
        <v>-1.8401271874039746</v>
      </c>
      <c r="S83" s="6">
        <f t="shared" ref="S83" si="62">(S61-R61)/R61*100</f>
        <v>-2.6841236797421524</v>
      </c>
      <c r="T83" s="6">
        <f t="shared" ref="T83" si="63">(T61-S61)/S61*100</f>
        <v>2.6103489878118866</v>
      </c>
      <c r="U83" s="6">
        <f t="shared" ref="U83" si="64">(U61-T61)/T61*100</f>
        <v>-1.2198097404150654</v>
      </c>
      <c r="V83" s="6">
        <f t="shared" ref="V83" si="65">(V61-U61)/U61*100</f>
        <v>5.850280211825833</v>
      </c>
      <c r="W83" s="6">
        <f t="shared" ref="W83" si="66">(W61-V61)/V61*100</f>
        <v>-9.6645780547816091</v>
      </c>
      <c r="X83" s="6">
        <f t="shared" ref="X83" si="67">(X61-W61)/W61*100</f>
        <v>7.26986813692751</v>
      </c>
      <c r="Y83" s="6">
        <f t="shared" ref="Y83" si="68">(Y61-X61)/X61*100</f>
        <v>-1.7215207032670548</v>
      </c>
      <c r="Z83" s="6">
        <f t="shared" ref="Z83" si="69">(Z61-Y61)/Y61*100</f>
        <v>21.705448498516478</v>
      </c>
    </row>
    <row r="84" spans="1:26">
      <c r="O84" s="8"/>
      <c r="P84" s="8"/>
      <c r="Q84" s="8"/>
      <c r="R84" s="8"/>
      <c r="S84" s="8"/>
      <c r="T84" s="8"/>
      <c r="U84" s="8"/>
    </row>
    <row r="85" spans="1:26">
      <c r="O85" s="8"/>
      <c r="P85" s="8"/>
      <c r="Q85" s="8"/>
      <c r="R85" s="8"/>
      <c r="S85" s="8"/>
      <c r="T85" s="8"/>
      <c r="U85" s="8"/>
    </row>
    <row r="86" spans="1:26">
      <c r="O86" s="8"/>
      <c r="P86" s="8"/>
      <c r="Q86" s="8"/>
      <c r="R86" s="8"/>
      <c r="S86" s="8"/>
      <c r="T86" s="8"/>
      <c r="U86" s="8"/>
    </row>
    <row r="87" spans="1:26">
      <c r="O87" s="8"/>
      <c r="P87" s="8"/>
      <c r="Q87" s="8"/>
      <c r="R87" s="8"/>
      <c r="S87" s="8"/>
      <c r="T87" s="8"/>
      <c r="U87" s="8"/>
    </row>
    <row r="88" spans="1:26">
      <c r="O88" s="8"/>
      <c r="P88" s="8"/>
      <c r="Q88" s="8"/>
      <c r="R88" s="8"/>
      <c r="S88" s="8"/>
      <c r="T88" s="8"/>
      <c r="U88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workbookViewId="0">
      <pane xSplit="1" ySplit="1" topLeftCell="B5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8.5703125" style="5" bestFit="1" customWidth="1"/>
    <col min="2" max="2" width="13.140625" style="3" bestFit="1" customWidth="1"/>
    <col min="3" max="4" width="13.42578125" style="3" bestFit="1" customWidth="1"/>
    <col min="5" max="5" width="13.140625" style="3" bestFit="1" customWidth="1"/>
    <col min="6" max="6" width="13.85546875" style="3" bestFit="1" customWidth="1"/>
    <col min="7" max="7" width="13.140625" style="3" bestFit="1" customWidth="1"/>
    <col min="8" max="8" width="12.42578125" style="3" bestFit="1" customWidth="1"/>
    <col min="9" max="10" width="13.5703125" style="3" bestFit="1" customWidth="1"/>
    <col min="11" max="12" width="13.28515625" style="3" bestFit="1" customWidth="1"/>
    <col min="13" max="13" width="13.5703125" style="3" bestFit="1" customWidth="1"/>
    <col min="14" max="14" width="13.140625" style="3" bestFit="1" customWidth="1"/>
    <col min="15" max="16" width="13.42578125" style="3" bestFit="1" customWidth="1"/>
    <col min="17" max="17" width="13.140625" style="3" bestFit="1" customWidth="1"/>
    <col min="18" max="18" width="13.85546875" style="3" bestFit="1" customWidth="1"/>
    <col min="19" max="19" width="13.140625" style="3" bestFit="1" customWidth="1"/>
    <col min="20" max="20" width="12.42578125" style="3" bestFit="1" customWidth="1"/>
    <col min="21" max="25" width="12.42578125" style="3" customWidth="1"/>
    <col min="26" max="26" width="10.28515625" style="5" bestFit="1" customWidth="1"/>
    <col min="27" max="27" width="17.7109375" style="5" customWidth="1"/>
    <col min="28" max="28" width="10.85546875" style="5" customWidth="1"/>
    <col min="29" max="16384" width="9.140625" style="5"/>
  </cols>
  <sheetData>
    <row r="1" spans="1:28" ht="48" thickBot="1">
      <c r="A1" s="24" t="s">
        <v>77</v>
      </c>
      <c r="B1" s="10">
        <v>39448</v>
      </c>
      <c r="C1" s="10">
        <v>39479</v>
      </c>
      <c r="D1" s="10">
        <v>39508</v>
      </c>
      <c r="E1" s="10">
        <v>39539</v>
      </c>
      <c r="F1" s="10">
        <v>39569</v>
      </c>
      <c r="G1" s="10">
        <v>39600</v>
      </c>
      <c r="H1" s="10">
        <v>39630</v>
      </c>
      <c r="I1" s="10">
        <v>39661</v>
      </c>
      <c r="J1" s="10">
        <v>39692</v>
      </c>
      <c r="K1" s="10">
        <v>39722</v>
      </c>
      <c r="L1" s="10">
        <v>39753</v>
      </c>
      <c r="M1" s="10">
        <v>39783</v>
      </c>
      <c r="N1" s="10">
        <v>39814</v>
      </c>
      <c r="O1" s="10">
        <v>39845</v>
      </c>
      <c r="P1" s="10">
        <v>39873</v>
      </c>
      <c r="Q1" s="10">
        <v>39904</v>
      </c>
      <c r="R1" s="10">
        <v>39934</v>
      </c>
      <c r="S1" s="10">
        <v>39965</v>
      </c>
      <c r="T1" s="10">
        <v>39995</v>
      </c>
      <c r="U1" s="10">
        <v>40026</v>
      </c>
      <c r="V1" s="10">
        <v>40057</v>
      </c>
      <c r="W1" s="10">
        <v>40087</v>
      </c>
      <c r="X1" s="10">
        <v>40118</v>
      </c>
      <c r="Y1" s="10">
        <v>40148</v>
      </c>
      <c r="Z1" s="10" t="s">
        <v>78</v>
      </c>
      <c r="AA1" s="26" t="s">
        <v>80</v>
      </c>
      <c r="AB1" s="11" t="s">
        <v>79</v>
      </c>
    </row>
    <row r="2" spans="1:28">
      <c r="A2" s="13" t="s">
        <v>7</v>
      </c>
      <c r="B2" s="9">
        <f>Petrol!C9/Petrol!C$55*100</f>
        <v>32.634810429427283</v>
      </c>
      <c r="C2" s="9">
        <f>Petrol!D9/Petrol!D$55*100</f>
        <v>34.774807645492658</v>
      </c>
      <c r="D2" s="9">
        <f>Petrol!E9/Petrol!E$55*100</f>
        <v>33.285007090276281</v>
      </c>
      <c r="E2" s="9">
        <f>Petrol!F9/Petrol!F$55*100</f>
        <v>33.205587476498479</v>
      </c>
      <c r="F2" s="9">
        <f>Petrol!G9/Petrol!G$55*100</f>
        <v>33.650578847146626</v>
      </c>
      <c r="G2" s="9">
        <f>Petrol!H9/Petrol!H$55*100</f>
        <v>33.358526978866259</v>
      </c>
      <c r="H2" s="9">
        <f>Petrol!I9/Petrol!I$55*100</f>
        <v>33.091321423744027</v>
      </c>
      <c r="I2" s="9">
        <f>Petrol!J9/Petrol!J$55*100</f>
        <v>33.676063400698794</v>
      </c>
      <c r="J2" s="9">
        <f>Petrol!K9/Petrol!K$55*100</f>
        <v>33.138930745783171</v>
      </c>
      <c r="K2" s="9">
        <f>Petrol!L9/Petrol!L$55*100</f>
        <v>33.650720030356545</v>
      </c>
      <c r="L2" s="9">
        <f>Petrol!M9/Petrol!M$55*100</f>
        <v>33.167850651740075</v>
      </c>
      <c r="M2" s="9">
        <f>Petrol!N9/Petrol!N$55*100</f>
        <v>31.555963501562211</v>
      </c>
      <c r="N2" s="9">
        <f>Petrol!O9/Petrol!O$55*100</f>
        <v>31.614077644181073</v>
      </c>
      <c r="O2" s="9">
        <f>Petrol!P9/Petrol!P$55*100</f>
        <v>33.353507553227487</v>
      </c>
      <c r="P2" s="9">
        <f>Petrol!Q9/Petrol!Q$55*100</f>
        <v>33.23301399572243</v>
      </c>
      <c r="Q2" s="9">
        <f>Petrol!R9/Petrol!R$55*100</f>
        <v>32.171989101434185</v>
      </c>
      <c r="R2" s="9">
        <f>Petrol!S9/Petrol!S$55*100</f>
        <v>33.097841589103119</v>
      </c>
      <c r="S2" s="9">
        <f>Petrol!T9/Petrol!T$55*100</f>
        <v>32.96604191537044</v>
      </c>
      <c r="T2" s="9">
        <f>Petrol!U9/Petrol!U$55*100</f>
        <v>32.609527941795683</v>
      </c>
      <c r="U2" s="9">
        <f>Petrol!V9/Petrol!V$55*100</f>
        <v>33.474597790279589</v>
      </c>
      <c r="V2" s="9">
        <f>Petrol!V9/Petrol!V$55*100</f>
        <v>33.474597790279589</v>
      </c>
      <c r="W2" s="9">
        <f>Petrol!W9/Petrol!W$55*100</f>
        <v>32.895538419222667</v>
      </c>
      <c r="X2" s="9">
        <f>Petrol!X9/Petrol!X$55*100</f>
        <v>33.438408478119399</v>
      </c>
      <c r="Y2" s="9">
        <f>Petrol!Y9/Petrol!Y$55*100</f>
        <v>33.635133895932633</v>
      </c>
      <c r="Z2" s="25">
        <f>AVERAGE(B2:Y2)</f>
        <v>33.131435180677535</v>
      </c>
      <c r="AA2" s="25">
        <f>Y2-B2</f>
        <v>1.0003234665053498</v>
      </c>
      <c r="AB2" s="25">
        <f>MAX(B2:Y2)-MIN(B2:Y2)</f>
        <v>3.2188441439304469</v>
      </c>
    </row>
    <row r="3" spans="1:28">
      <c r="A3" s="13" t="s">
        <v>35</v>
      </c>
      <c r="B3" s="9">
        <f>Petrol!C37/Petrol!C$55*100</f>
        <v>8.6136912600943489</v>
      </c>
      <c r="C3" s="9">
        <f>Petrol!D37/Petrol!D$55*100</f>
        <v>8.6028550047592347</v>
      </c>
      <c r="D3" s="9">
        <f>Petrol!E37/Petrol!E$55*100</f>
        <v>8.6607312475316149</v>
      </c>
      <c r="E3" s="9">
        <f>Petrol!F37/Petrol!F$55*100</f>
        <v>8.722056869666698</v>
      </c>
      <c r="F3" s="9">
        <f>Petrol!G37/Petrol!G$55*100</f>
        <v>8.815652366868191</v>
      </c>
      <c r="G3" s="9">
        <f>Petrol!H37/Petrol!H$55*100</f>
        <v>8.869211470286432</v>
      </c>
      <c r="H3" s="9">
        <f>Petrol!I37/Petrol!I$55*100</f>
        <v>8.6549156240228342</v>
      </c>
      <c r="I3" s="9">
        <f>Petrol!J37/Petrol!J$55*100</f>
        <v>8.6327531005331739</v>
      </c>
      <c r="J3" s="9">
        <f>Petrol!K37/Petrol!K$55*100</f>
        <v>8.7213898115716653</v>
      </c>
      <c r="K3" s="9">
        <f>Petrol!L37/Petrol!L$55*100</f>
        <v>8.8660355440217629</v>
      </c>
      <c r="L3" s="9">
        <f>Petrol!M37/Petrol!M$55*100</f>
        <v>8.8826999960864903</v>
      </c>
      <c r="M3" s="9">
        <f>Petrol!N37/Petrol!N$55*100</f>
        <v>8.6581992706706945</v>
      </c>
      <c r="N3" s="9">
        <f>Petrol!O37/Petrol!O$55*100</f>
        <v>8.6202488809940618</v>
      </c>
      <c r="O3" s="9">
        <f>Petrol!P37/Petrol!P$55*100</f>
        <v>9.0844499711589872</v>
      </c>
      <c r="P3" s="9">
        <f>Petrol!Q37/Petrol!Q$55*100</f>
        <v>8.7935718225090564</v>
      </c>
      <c r="Q3" s="9">
        <f>Petrol!R37/Petrol!R$55*100</f>
        <v>8.7993540647519666</v>
      </c>
      <c r="R3" s="9">
        <f>Petrol!S37/Petrol!S$55*100</f>
        <v>9.1212835341386302</v>
      </c>
      <c r="S3" s="9">
        <f>Petrol!T37/Petrol!T$55*100</f>
        <v>9.0056031578160844</v>
      </c>
      <c r="T3" s="9">
        <f>Petrol!U37/Petrol!U$55*100</f>
        <v>8.7945537095453492</v>
      </c>
      <c r="U3" s="9">
        <f>Petrol!V37/Petrol!V$55*100</f>
        <v>8.8255096860118947</v>
      </c>
      <c r="V3" s="9">
        <f>Petrol!V37/Petrol!V$55*100</f>
        <v>8.8255096860118947</v>
      </c>
      <c r="W3" s="9">
        <f>Petrol!W37/Petrol!W$55*100</f>
        <v>8.7771979600229795</v>
      </c>
      <c r="X3" s="9">
        <f>Petrol!X37/Petrol!X$55*100</f>
        <v>9.1276412810123517</v>
      </c>
      <c r="Y3" s="9">
        <f>Petrol!Y37/Petrol!Y$55*100</f>
        <v>8.8279068857741638</v>
      </c>
      <c r="Z3" s="25">
        <f t="shared" ref="Z3:Z52" si="0">AVERAGE(B3:Y3)</f>
        <v>8.8042925919108566</v>
      </c>
      <c r="AA3" s="25">
        <f t="shared" ref="AA3:AA52" si="1">Y3-B3</f>
        <v>0.21421562567981489</v>
      </c>
      <c r="AB3" s="25">
        <f t="shared" ref="AB3:AB52" si="2">MAX(B3:Y3)-MIN(B3:Y3)</f>
        <v>0.52478627625311702</v>
      </c>
    </row>
    <row r="4" spans="1:28">
      <c r="A4" s="13" t="s">
        <v>36</v>
      </c>
      <c r="B4" s="9">
        <f>Petrol!C38/Petrol!C$55*100</f>
        <v>8.0701797604209204</v>
      </c>
      <c r="C4" s="9">
        <f>Petrol!D38/Petrol!D$55*100</f>
        <v>8.7126267454412769</v>
      </c>
      <c r="D4" s="9">
        <f>Petrol!E38/Petrol!E$55*100</f>
        <v>8.4892929736483183</v>
      </c>
      <c r="E4" s="9">
        <f>Petrol!F38/Petrol!F$55*100</f>
        <v>8.3035209254263727</v>
      </c>
      <c r="F4" s="9">
        <f>Petrol!G38/Petrol!G$55*100</f>
        <v>8.6864572550916925</v>
      </c>
      <c r="G4" s="9">
        <f>Petrol!H38/Petrol!H$55*100</f>
        <v>8.4053695226502434</v>
      </c>
      <c r="H4" s="9">
        <f>Petrol!I38/Petrol!I$55*100</f>
        <v>8.3820047461210905</v>
      </c>
      <c r="I4" s="9">
        <f>Petrol!J38/Petrol!J$55*100</f>
        <v>8.5854377841946903</v>
      </c>
      <c r="J4" s="9">
        <f>Petrol!K38/Petrol!K$55*100</f>
        <v>8.42712709412306</v>
      </c>
      <c r="K4" s="9">
        <f>Petrol!L38/Petrol!L$55*100</f>
        <v>8.2581456888843263</v>
      </c>
      <c r="L4" s="9">
        <f>Petrol!M38/Petrol!M$55*100</f>
        <v>8.5648722719991071</v>
      </c>
      <c r="M4" s="9">
        <f>Petrol!N38/Petrol!N$55*100</f>
        <v>7.6530913603667132</v>
      </c>
      <c r="N4" s="9">
        <f>Petrol!O38/Petrol!O$55*100</f>
        <v>7.9953215394164463</v>
      </c>
      <c r="O4" s="9">
        <f>Petrol!P38/Petrol!P$55*100</f>
        <v>8.4003121615536909</v>
      </c>
      <c r="P4" s="9">
        <f>Petrol!Q38/Petrol!Q$55*100</f>
        <v>8.4640442107207274</v>
      </c>
      <c r="Q4" s="9">
        <f>Petrol!R38/Petrol!R$55*100</f>
        <v>7.766654123319026</v>
      </c>
      <c r="R4" s="9">
        <f>Petrol!S38/Petrol!S$55*100</f>
        <v>8.3521467506517624</v>
      </c>
      <c r="S4" s="9">
        <f>Petrol!T38/Petrol!T$55*100</f>
        <v>8.0383017795686538</v>
      </c>
      <c r="T4" s="9">
        <f>Petrol!U38/Petrol!U$55*100</f>
        <v>8.0985698571971234</v>
      </c>
      <c r="U4" s="9">
        <f>Petrol!V38/Petrol!V$55*100</f>
        <v>8.1587304309238409</v>
      </c>
      <c r="V4" s="9">
        <f>Petrol!V38/Petrol!V$55*100</f>
        <v>8.1587304309238409</v>
      </c>
      <c r="W4" s="9">
        <f>Petrol!W38/Petrol!W$55*100</f>
        <v>8.1267356851481907</v>
      </c>
      <c r="X4" s="9">
        <f>Petrol!X38/Petrol!X$55*100</f>
        <v>8.007829922543328</v>
      </c>
      <c r="Y4" s="9">
        <f>Petrol!Y38/Petrol!Y$55*100</f>
        <v>8.0865748609549541</v>
      </c>
      <c r="Z4" s="25">
        <f t="shared" si="0"/>
        <v>8.2580032450537253</v>
      </c>
      <c r="AA4" s="25">
        <f t="shared" si="1"/>
        <v>1.6395100534033702E-2</v>
      </c>
      <c r="AB4" s="25">
        <f t="shared" si="2"/>
        <v>1.0595353850745637</v>
      </c>
    </row>
    <row r="5" spans="1:28">
      <c r="A5" s="13" t="s">
        <v>13</v>
      </c>
      <c r="B5" s="9">
        <f>Petrol!C15/Petrol!C$55*100</f>
        <v>6.89481217157633</v>
      </c>
      <c r="C5" s="9">
        <f>Petrol!D15/Petrol!D$55*100</f>
        <v>6.8949712631869371</v>
      </c>
      <c r="D5" s="9">
        <f>Petrol!E15/Petrol!E$55*100</f>
        <v>7.1463416781435347</v>
      </c>
      <c r="E5" s="9">
        <f>Petrol!F15/Petrol!F$55*100</f>
        <v>6.9697327713665951</v>
      </c>
      <c r="F5" s="9">
        <f>Petrol!G15/Petrol!G$55*100</f>
        <v>7.0489007265379335</v>
      </c>
      <c r="G5" s="9">
        <f>Petrol!H15/Petrol!H$55*100</f>
        <v>6.8214801323870251</v>
      </c>
      <c r="H5" s="9">
        <f>Petrol!I15/Petrol!I$55*100</f>
        <v>7.0673098454824839</v>
      </c>
      <c r="I5" s="9">
        <f>Petrol!J15/Petrol!J$55*100</f>
        <v>6.8651226216764272</v>
      </c>
      <c r="J5" s="9">
        <f>Petrol!K15/Petrol!K$55*100</f>
        <v>6.7974417923223642</v>
      </c>
      <c r="K5" s="9">
        <f>Petrol!L15/Petrol!L$55*100</f>
        <v>6.8594538170782355</v>
      </c>
      <c r="L5" s="9">
        <f>Petrol!M15/Petrol!M$55*100</f>
        <v>7.0250022319583518</v>
      </c>
      <c r="M5" s="9">
        <f>Petrol!N15/Petrol!N$55*100</f>
        <v>6.7808033279868134</v>
      </c>
      <c r="N5" s="9">
        <f>Petrol!O15/Petrol!O$55*100</f>
        <v>7.0814415208455621</v>
      </c>
      <c r="O5" s="9">
        <f>Petrol!P15/Petrol!P$55*100</f>
        <v>7.0522467103362709</v>
      </c>
      <c r="P5" s="9">
        <f>Petrol!Q15/Petrol!Q$55*100</f>
        <v>7.169461977538309</v>
      </c>
      <c r="Q5" s="9">
        <f>Petrol!R15/Petrol!R$55*100</f>
        <v>7.0154799528068326</v>
      </c>
      <c r="R5" s="9">
        <f>Petrol!S15/Petrol!S$55*100</f>
        <v>7.4413131499863381</v>
      </c>
      <c r="S5" s="9">
        <f>Petrol!T15/Petrol!T$55*100</f>
        <v>7.3499572202370533</v>
      </c>
      <c r="T5" s="9">
        <f>Petrol!U15/Petrol!U$55*100</f>
        <v>7.4060467690844209</v>
      </c>
      <c r="U5" s="9">
        <f>Petrol!V15/Petrol!V$55*100</f>
        <v>7.2865180434842971</v>
      </c>
      <c r="V5" s="9">
        <f>Petrol!V15/Petrol!V$55*100</f>
        <v>7.2865180434842971</v>
      </c>
      <c r="W5" s="9">
        <f>Petrol!W15/Petrol!W$55*100</f>
        <v>7.6344268878701893</v>
      </c>
      <c r="X5" s="9">
        <f>Petrol!X15/Petrol!X$55*100</f>
        <v>7.0239449204712852</v>
      </c>
      <c r="Y5" s="9">
        <f>Petrol!Y15/Petrol!Y$55*100</f>
        <v>7.1230074097880918</v>
      </c>
      <c r="Z5" s="25">
        <f t="shared" si="0"/>
        <v>7.0850722910681663</v>
      </c>
      <c r="AA5" s="25">
        <f t="shared" si="1"/>
        <v>0.2281952382117618</v>
      </c>
      <c r="AB5" s="25">
        <f t="shared" si="2"/>
        <v>0.8536235598833759</v>
      </c>
    </row>
    <row r="6" spans="1:28">
      <c r="A6" s="13" t="s">
        <v>20</v>
      </c>
      <c r="B6" s="9">
        <f>Petrol!C22/Petrol!C$55*100</f>
        <v>4.9832362845442946</v>
      </c>
      <c r="C6" s="9">
        <f>Petrol!D22/Petrol!D$55*100</f>
        <v>4.8748841570919419</v>
      </c>
      <c r="D6" s="9">
        <f>Petrol!E22/Petrol!E$55*100</f>
        <v>4.8150467131377956</v>
      </c>
      <c r="E6" s="9">
        <f>Petrol!F22/Petrol!F$55*100</f>
        <v>5.1485500607587387</v>
      </c>
      <c r="F6" s="9">
        <f>Petrol!G22/Petrol!G$55*100</f>
        <v>4.8528694791555544</v>
      </c>
      <c r="G6" s="9">
        <f>Petrol!H22/Petrol!H$55*100</f>
        <v>4.7996102076494234</v>
      </c>
      <c r="H6" s="9">
        <f>Petrol!I22/Petrol!I$55*100</f>
        <v>5.1187606845373992</v>
      </c>
      <c r="I6" s="9">
        <f>Petrol!J22/Petrol!J$55*100</f>
        <v>4.9969024882559161</v>
      </c>
      <c r="J6" s="9">
        <f>Petrol!K22/Petrol!K$55*100</f>
        <v>5.2314302905298833</v>
      </c>
      <c r="K6" s="9">
        <f>Petrol!L22/Petrol!L$55*100</f>
        <v>5.03271283437289</v>
      </c>
      <c r="L6" s="9">
        <f>Petrol!M22/Petrol!M$55*100</f>
        <v>4.9120389744185449</v>
      </c>
      <c r="M6" s="9">
        <f>Petrol!N22/Petrol!N$55*100</f>
        <v>4.9106935733405805</v>
      </c>
      <c r="N6" s="9">
        <f>Petrol!O22/Petrol!O$55*100</f>
        <v>4.9507475246858483</v>
      </c>
      <c r="O6" s="9">
        <f>Petrol!P22/Petrol!P$55*100</f>
        <v>4.7892559202025566</v>
      </c>
      <c r="P6" s="9">
        <f>Petrol!Q22/Petrol!Q$55*100</f>
        <v>4.8868267172579509</v>
      </c>
      <c r="Q6" s="9">
        <f>Petrol!R22/Petrol!R$55*100</f>
        <v>5.0024855633613532</v>
      </c>
      <c r="R6" s="9">
        <f>Petrol!S22/Petrol!S$55*100</f>
        <v>4.7589542203611863</v>
      </c>
      <c r="S6" s="9">
        <f>Petrol!T22/Petrol!T$55*100</f>
        <v>4.7600676558004418</v>
      </c>
      <c r="T6" s="9">
        <f>Petrol!U22/Petrol!U$55*100</f>
        <v>4.6758966384045353</v>
      </c>
      <c r="U6" s="9">
        <f>Petrol!V22/Petrol!V$55*100</f>
        <v>4.7642444883046995</v>
      </c>
      <c r="V6" s="9">
        <f>Petrol!V22/Petrol!V$55*100</f>
        <v>4.7642444883046995</v>
      </c>
      <c r="W6" s="9">
        <f>Petrol!W22/Petrol!W$55*100</f>
        <v>4.6663111266117463</v>
      </c>
      <c r="X6" s="9">
        <f>Petrol!X22/Petrol!X$55*100</f>
        <v>4.8470686786660622</v>
      </c>
      <c r="Y6" s="9">
        <f>Petrol!Y22/Petrol!Y$55*100</f>
        <v>4.6637150358589476</v>
      </c>
      <c r="Z6" s="25">
        <f t="shared" si="0"/>
        <v>4.8836064085672062</v>
      </c>
      <c r="AA6" s="25">
        <f t="shared" si="1"/>
        <v>-0.31952124868534693</v>
      </c>
      <c r="AB6" s="25">
        <f t="shared" si="2"/>
        <v>0.56771525467093564</v>
      </c>
    </row>
    <row r="7" spans="1:28">
      <c r="A7" s="13" t="s">
        <v>38</v>
      </c>
      <c r="B7" s="9">
        <f>Petrol!C40/Petrol!C$55*100</f>
        <v>3.886944575554041</v>
      </c>
      <c r="C7" s="9">
        <f>Petrol!D40/Petrol!D$55*100</f>
        <v>3.5240577551326888</v>
      </c>
      <c r="D7" s="9">
        <f>Petrol!E40/Petrol!E$55*100</f>
        <v>3.7266707054324679</v>
      </c>
      <c r="E7" s="9">
        <f>Petrol!F40/Petrol!F$55*100</f>
        <v>3.7119668199608005</v>
      </c>
      <c r="F7" s="9">
        <f>Petrol!G40/Petrol!G$55*100</f>
        <v>3.5941223965747051</v>
      </c>
      <c r="G7" s="9">
        <f>Petrol!H40/Petrol!H$55*100</f>
        <v>3.6518926430926975</v>
      </c>
      <c r="H7" s="9">
        <f>Petrol!I40/Petrol!I$55*100</f>
        <v>3.6950577118788916</v>
      </c>
      <c r="I7" s="9">
        <f>Petrol!J40/Petrol!J$55*100</f>
        <v>3.6007233949871256</v>
      </c>
      <c r="J7" s="9">
        <f>Petrol!K40/Petrol!K$55*100</f>
        <v>3.6060357485841932</v>
      </c>
      <c r="K7" s="9">
        <f>Petrol!L40/Petrol!L$55*100</f>
        <v>3.6069773773833109</v>
      </c>
      <c r="L7" s="9">
        <f>Petrol!M40/Petrol!M$55*100</f>
        <v>3.6744901456024639</v>
      </c>
      <c r="M7" s="9">
        <f>Petrol!N40/Petrol!N$55*100</f>
        <v>4.0910951129963067</v>
      </c>
      <c r="N7" s="9">
        <f>Petrol!O40/Petrol!O$55*100</f>
        <v>4.08616925933819</v>
      </c>
      <c r="O7" s="9">
        <f>Petrol!P40/Petrol!P$55*100</f>
        <v>3.649547851780119</v>
      </c>
      <c r="P7" s="9">
        <f>Petrol!Q40/Petrol!Q$55*100</f>
        <v>3.6208042352938521</v>
      </c>
      <c r="Q7" s="9">
        <f>Petrol!R40/Petrol!R$55*100</f>
        <v>3.9368204311327775</v>
      </c>
      <c r="R7" s="9">
        <f>Petrol!S40/Petrol!S$55*100</f>
        <v>3.7120415285781001</v>
      </c>
      <c r="S7" s="9">
        <f>Petrol!T40/Petrol!T$55*100</f>
        <v>3.7851033914985552</v>
      </c>
      <c r="T7" s="9">
        <f>Petrol!U40/Petrol!U$55*100</f>
        <v>3.7303307786162048</v>
      </c>
      <c r="U7" s="9">
        <f>Petrol!V40/Petrol!V$55*100</f>
        <v>3.7498106552693979</v>
      </c>
      <c r="V7" s="9">
        <f>Petrol!V40/Petrol!V$55*100</f>
        <v>3.7498106552693979</v>
      </c>
      <c r="W7" s="9">
        <f>Petrol!W40/Petrol!W$55*100</f>
        <v>3.6839785494389607</v>
      </c>
      <c r="X7" s="9">
        <f>Petrol!X40/Petrol!X$55*100</f>
        <v>3.6289528420512278</v>
      </c>
      <c r="Y7" s="9">
        <f>Petrol!Y40/Petrol!Y$55*100</f>
        <v>3.791037457184764</v>
      </c>
      <c r="Z7" s="25">
        <f t="shared" si="0"/>
        <v>3.7289350842763027</v>
      </c>
      <c r="AA7" s="25">
        <f t="shared" si="1"/>
        <v>-9.5907118369277011E-2</v>
      </c>
      <c r="AB7" s="25">
        <f t="shared" si="2"/>
        <v>0.56703735786361786</v>
      </c>
    </row>
    <row r="8" spans="1:28">
      <c r="A8" s="13" t="s">
        <v>19</v>
      </c>
      <c r="B8" s="9">
        <f>Petrol!C21/Petrol!C$55*100</f>
        <v>3.0964762706136022</v>
      </c>
      <c r="C8" s="9">
        <f>Petrol!D21/Petrol!D$55*100</f>
        <v>2.9147999719800208</v>
      </c>
      <c r="D8" s="9">
        <f>Petrol!E21/Petrol!E$55*100</f>
        <v>2.9745663637303665</v>
      </c>
      <c r="E8" s="9">
        <f>Petrol!F21/Petrol!F$55*100</f>
        <v>2.9685515844767139</v>
      </c>
      <c r="F8" s="9">
        <f>Petrol!G21/Petrol!G$55*100</f>
        <v>2.9353366197667059</v>
      </c>
      <c r="G8" s="9">
        <f>Petrol!H21/Petrol!H$55*100</f>
        <v>2.9430951831210161</v>
      </c>
      <c r="H8" s="9">
        <f>Petrol!I21/Petrol!I$55*100</f>
        <v>2.9941300326060021</v>
      </c>
      <c r="I8" s="9">
        <f>Petrol!J21/Petrol!J$55*100</f>
        <v>3.0517269882728719</v>
      </c>
      <c r="J8" s="9">
        <f>Petrol!K21/Petrol!K$55*100</f>
        <v>2.9736251304146974</v>
      </c>
      <c r="K8" s="9">
        <f>Petrol!L21/Petrol!L$55*100</f>
        <v>3.0088227046869918</v>
      </c>
      <c r="L8" s="9">
        <f>Petrol!M21/Petrol!M$55*100</f>
        <v>3.1094718171843314</v>
      </c>
      <c r="M8" s="9">
        <f>Petrol!N21/Petrol!N$55*100</f>
        <v>3.2114155015930028</v>
      </c>
      <c r="N8" s="9">
        <f>Petrol!O21/Petrol!O$55*100</f>
        <v>3.1427589238849176</v>
      </c>
      <c r="O8" s="9">
        <f>Petrol!P21/Petrol!P$55*100</f>
        <v>3.0759981328997554</v>
      </c>
      <c r="P8" s="9">
        <f>Petrol!Q21/Petrol!Q$55*100</f>
        <v>2.9957854179091501</v>
      </c>
      <c r="Q8" s="9">
        <f>Petrol!R21/Petrol!R$55*100</f>
        <v>3.2592327998166595</v>
      </c>
      <c r="R8" s="9">
        <f>Petrol!S21/Petrol!S$55*100</f>
        <v>3.0229002949177146</v>
      </c>
      <c r="S8" s="9">
        <f>Petrol!T21/Petrol!T$55*100</f>
        <v>3.190669989593848</v>
      </c>
      <c r="T8" s="9">
        <f>Petrol!U21/Petrol!U$55*100</f>
        <v>3.2047666014460754</v>
      </c>
      <c r="U8" s="9">
        <f>Petrol!V21/Petrol!V$55*100</f>
        <v>3.106066375620554</v>
      </c>
      <c r="V8" s="9">
        <f>Petrol!V21/Petrol!V$55*100</f>
        <v>3.106066375620554</v>
      </c>
      <c r="W8" s="9">
        <f>Petrol!W21/Petrol!W$55*100</f>
        <v>3.2428923453056568</v>
      </c>
      <c r="X8" s="9">
        <f>Petrol!X21/Petrol!X$55*100</f>
        <v>3.067421402612946</v>
      </c>
      <c r="Y8" s="9">
        <f>Petrol!Y21/Petrol!Y$55*100</f>
        <v>3.1228568575446065</v>
      </c>
      <c r="Z8" s="25">
        <f t="shared" si="0"/>
        <v>3.0716430702341153</v>
      </c>
      <c r="AA8" s="25">
        <f t="shared" si="1"/>
        <v>2.6380586931004313E-2</v>
      </c>
      <c r="AB8" s="25">
        <f t="shared" si="2"/>
        <v>0.34443282783663864</v>
      </c>
    </row>
    <row r="9" spans="1:28">
      <c r="A9" s="13" t="s">
        <v>29</v>
      </c>
      <c r="B9" s="9">
        <f>Petrol!C31/Petrol!C$55*100</f>
        <v>2.9600146999243062</v>
      </c>
      <c r="C9" s="9">
        <f>Petrol!D31/Petrol!D$55*100</f>
        <v>2.945078606048003</v>
      </c>
      <c r="D9" s="9">
        <f>Petrol!E31/Petrol!E$55*100</f>
        <v>2.9290177398018509</v>
      </c>
      <c r="E9" s="9">
        <f>Petrol!F31/Petrol!F$55*100</f>
        <v>2.9623381051513511</v>
      </c>
      <c r="F9" s="9">
        <f>Petrol!G31/Petrol!G$55*100</f>
        <v>3.0389064658136364</v>
      </c>
      <c r="G9" s="9">
        <f>Petrol!H31/Petrol!H$55*100</f>
        <v>2.9746833269341155</v>
      </c>
      <c r="H9" s="9">
        <f>Petrol!I31/Petrol!I$55*100</f>
        <v>3.1180205836859591</v>
      </c>
      <c r="I9" s="9">
        <f>Petrol!J31/Petrol!J$55*100</f>
        <v>2.9460456047239076</v>
      </c>
      <c r="J9" s="9">
        <f>Petrol!K31/Petrol!K$55*100</f>
        <v>3.0714404041969026</v>
      </c>
      <c r="K9" s="9">
        <f>Petrol!L31/Petrol!L$55*100</f>
        <v>3.0663236754634964</v>
      </c>
      <c r="L9" s="9">
        <f>Petrol!M31/Petrol!M$55*100</f>
        <v>3.0600392378353103</v>
      </c>
      <c r="M9" s="9">
        <f>Petrol!N31/Petrol!N$55*100</f>
        <v>3.1669582681300623</v>
      </c>
      <c r="N9" s="9">
        <f>Petrol!O31/Petrol!O$55*100</f>
        <v>3.155720868516259</v>
      </c>
      <c r="O9" s="9">
        <f>Petrol!P31/Petrol!P$55*100</f>
        <v>2.9773073956794418</v>
      </c>
      <c r="P9" s="9">
        <f>Petrol!Q31/Petrol!Q$55*100</f>
        <v>2.8377994813446237</v>
      </c>
      <c r="Q9" s="9">
        <f>Petrol!R31/Petrol!R$55*100</f>
        <v>2.912460636994576</v>
      </c>
      <c r="R9" s="9">
        <f>Petrol!S31/Petrol!S$55*100</f>
        <v>2.8935282471483812</v>
      </c>
      <c r="S9" s="9">
        <f>Petrol!T31/Petrol!T$55*100</f>
        <v>2.9878334295940361</v>
      </c>
      <c r="T9" s="9">
        <f>Petrol!U31/Petrol!U$55*100</f>
        <v>2.9480956092009496</v>
      </c>
      <c r="U9" s="9">
        <f>Petrol!V31/Petrol!V$55*100</f>
        <v>2.7898158974980323</v>
      </c>
      <c r="V9" s="9">
        <f>Petrol!V31/Petrol!V$55*100</f>
        <v>2.7898158974980323</v>
      </c>
      <c r="W9" s="9">
        <f>Petrol!W31/Petrol!W$55*100</f>
        <v>2.9351048287405419</v>
      </c>
      <c r="X9" s="9">
        <f>Petrol!X31/Petrol!X$55*100</f>
        <v>2.9126120881806199</v>
      </c>
      <c r="Y9" s="9">
        <f>Petrol!Y31/Petrol!Y$55*100</f>
        <v>2.8657989647230266</v>
      </c>
      <c r="Z9" s="25">
        <f t="shared" si="0"/>
        <v>2.9685316692844754</v>
      </c>
      <c r="AA9" s="25">
        <f t="shared" si="1"/>
        <v>-9.4215735201279571E-2</v>
      </c>
      <c r="AB9" s="25">
        <f t="shared" si="2"/>
        <v>0.37714237063203004</v>
      </c>
    </row>
    <row r="10" spans="1:28">
      <c r="A10" s="13" t="s">
        <v>4</v>
      </c>
      <c r="B10" s="9">
        <f>Petrol!C6/Petrol!C$55*100</f>
        <v>2.940118258117475</v>
      </c>
      <c r="C10" s="9">
        <f>Petrol!D6/Petrol!D$55*100</f>
        <v>2.9982299062654674</v>
      </c>
      <c r="D10" s="9">
        <f>Petrol!E6/Petrol!E$55*100</f>
        <v>3.0334434921072644</v>
      </c>
      <c r="E10" s="9">
        <f>Petrol!F6/Petrol!F$55*100</f>
        <v>2.9150180644618531</v>
      </c>
      <c r="F10" s="9">
        <f>Petrol!G6/Petrol!G$55*100</f>
        <v>2.9864022358749858</v>
      </c>
      <c r="G10" s="9">
        <f>Petrol!H6/Petrol!H$55*100</f>
        <v>2.9423923207816665</v>
      </c>
      <c r="H10" s="9">
        <f>Petrol!I6/Petrol!I$55*100</f>
        <v>2.8165966289885098</v>
      </c>
      <c r="I10" s="9">
        <f>Petrol!J6/Petrol!J$55*100</f>
        <v>3.0465595844579361</v>
      </c>
      <c r="J10" s="9">
        <f>Petrol!K6/Petrol!K$55*100</f>
        <v>2.9073055735894275</v>
      </c>
      <c r="K10" s="9">
        <f>Petrol!L6/Petrol!L$55*100</f>
        <v>2.9008984641201616</v>
      </c>
      <c r="L10" s="9">
        <f>Petrol!M6/Petrol!M$55*100</f>
        <v>2.9369591469921716</v>
      </c>
      <c r="M10" s="9">
        <f>Petrol!N6/Petrol!N$55*100</f>
        <v>2.8530322703645878</v>
      </c>
      <c r="N10" s="9">
        <f>Petrol!O6/Petrol!O$55*100</f>
        <v>2.8648811920209636</v>
      </c>
      <c r="O10" s="9">
        <f>Petrol!P6/Petrol!P$55*100</f>
        <v>2.8587703732641514</v>
      </c>
      <c r="P10" s="9">
        <f>Petrol!Q6/Petrol!Q$55*100</f>
        <v>2.8998914346048466</v>
      </c>
      <c r="Q10" s="9">
        <f>Petrol!R6/Petrol!R$55*100</f>
        <v>2.8962471812834392</v>
      </c>
      <c r="R10" s="9">
        <f>Petrol!S6/Petrol!S$55*100</f>
        <v>2.9824957238354122</v>
      </c>
      <c r="S10" s="9">
        <f>Petrol!T6/Petrol!T$55*100</f>
        <v>2.8840312910955279</v>
      </c>
      <c r="T10" s="9">
        <f>Petrol!U6/Petrol!U$55*100</f>
        <v>2.6477891704688736</v>
      </c>
      <c r="U10" s="9">
        <f>Petrol!V6/Petrol!V$55*100</f>
        <v>2.8951829342645405</v>
      </c>
      <c r="V10" s="9">
        <f>Petrol!V6/Petrol!V$55*100</f>
        <v>2.8951829342645405</v>
      </c>
      <c r="W10" s="9">
        <f>Petrol!W6/Petrol!W$55*100</f>
        <v>2.8238244821779381</v>
      </c>
      <c r="X10" s="9">
        <f>Petrol!X6/Petrol!X$55*100</f>
        <v>2.7134264553396239</v>
      </c>
      <c r="Y10" s="9">
        <f>Petrol!Y6/Petrol!Y$55*100</f>
        <v>2.8334733206255858</v>
      </c>
      <c r="Z10" s="25">
        <f t="shared" si="0"/>
        <v>2.8946730183069564</v>
      </c>
      <c r="AA10" s="25">
        <f t="shared" si="1"/>
        <v>-0.10664493749188919</v>
      </c>
      <c r="AB10" s="25">
        <f t="shared" si="2"/>
        <v>0.39877041398906243</v>
      </c>
    </row>
    <row r="11" spans="1:28">
      <c r="A11" s="13" t="s">
        <v>16</v>
      </c>
      <c r="B11" s="9">
        <f>Petrol!C18/Petrol!C$55*100</f>
        <v>2.8255520502510323</v>
      </c>
      <c r="C11" s="9">
        <f>Petrol!D18/Petrol!D$55*100</f>
        <v>2.6111277762965766</v>
      </c>
      <c r="D11" s="9">
        <f>Petrol!E18/Petrol!E$55*100</f>
        <v>2.6672478017939274</v>
      </c>
      <c r="E11" s="9">
        <f>Petrol!F18/Petrol!F$55*100</f>
        <v>2.8226920198675778</v>
      </c>
      <c r="F11" s="9">
        <f>Petrol!G18/Petrol!G$55*100</f>
        <v>2.6234865403014038</v>
      </c>
      <c r="G11" s="9">
        <f>Petrol!H18/Petrol!H$55*100</f>
        <v>2.765720465591988</v>
      </c>
      <c r="H11" s="9">
        <f>Petrol!I18/Petrol!I$55*100</f>
        <v>2.857898224161016</v>
      </c>
      <c r="I11" s="9">
        <f>Petrol!J18/Petrol!J$55*100</f>
        <v>2.6792858946175615</v>
      </c>
      <c r="J11" s="9">
        <f>Petrol!K18/Petrol!K$55*100</f>
        <v>2.8217497204485125</v>
      </c>
      <c r="K11" s="9">
        <f>Petrol!L18/Petrol!L$55*100</f>
        <v>2.98535408071591</v>
      </c>
      <c r="L11" s="9">
        <f>Petrol!M18/Petrol!M$55*100</f>
        <v>2.7433804743206172</v>
      </c>
      <c r="M11" s="9">
        <f>Petrol!N18/Petrol!N$55*100</f>
        <v>3.0965411033725707</v>
      </c>
      <c r="N11" s="9">
        <f>Petrol!O18/Petrol!O$55*100</f>
        <v>2.9294067723955113</v>
      </c>
      <c r="O11" s="9">
        <f>Petrol!P18/Petrol!P$55*100</f>
        <v>2.8196669115172388</v>
      </c>
      <c r="P11" s="9">
        <f>Petrol!Q18/Petrol!Q$55*100</f>
        <v>2.8781115222636267</v>
      </c>
      <c r="Q11" s="9">
        <f>Petrol!R18/Petrol!R$55*100</f>
        <v>2.8989159435379599</v>
      </c>
      <c r="R11" s="9">
        <f>Petrol!S18/Petrol!S$55*100</f>
        <v>2.7379412763040327</v>
      </c>
      <c r="S11" s="9">
        <f>Petrol!T18/Petrol!T$55*100</f>
        <v>3.009253617222527</v>
      </c>
      <c r="T11" s="9">
        <f>Petrol!U18/Petrol!U$55*100</f>
        <v>2.8437773788014824</v>
      </c>
      <c r="U11" s="9">
        <f>Petrol!V18/Petrol!V$55*100</f>
        <v>2.934508701619746</v>
      </c>
      <c r="V11" s="9">
        <f>Petrol!V18/Petrol!V$55*100</f>
        <v>2.934508701619746</v>
      </c>
      <c r="W11" s="9">
        <f>Petrol!W18/Petrol!W$55*100</f>
        <v>2.8633358206144002</v>
      </c>
      <c r="X11" s="9">
        <f>Petrol!X18/Petrol!X$55*100</f>
        <v>2.9317211055716195</v>
      </c>
      <c r="Y11" s="9">
        <f>Petrol!Y18/Petrol!Y$55*100</f>
        <v>2.8990559363988222</v>
      </c>
      <c r="Z11" s="25">
        <f t="shared" si="0"/>
        <v>2.8408433266502251</v>
      </c>
      <c r="AA11" s="25">
        <f t="shared" si="1"/>
        <v>7.350388614778991E-2</v>
      </c>
      <c r="AB11" s="25">
        <f t="shared" si="2"/>
        <v>0.48541332707599416</v>
      </c>
    </row>
    <row r="12" spans="1:28">
      <c r="A12" s="13" t="s">
        <v>45</v>
      </c>
      <c r="B12" s="9">
        <f>Petrol!C47/Petrol!C$55*100</f>
        <v>1.8943372246926442</v>
      </c>
      <c r="C12" s="9">
        <f>Petrol!D47/Petrol!D$55*100</f>
        <v>1.8886573110153353</v>
      </c>
      <c r="D12" s="9">
        <f>Petrol!E47/Petrol!E$55*100</f>
        <v>1.9559516315350329</v>
      </c>
      <c r="E12" s="9">
        <f>Petrol!F47/Petrol!F$55*100</f>
        <v>1.9543634992986443</v>
      </c>
      <c r="F12" s="9">
        <f>Petrol!G47/Petrol!G$55*100</f>
        <v>1.9488304725042604</v>
      </c>
      <c r="G12" s="9">
        <f>Petrol!H47/Petrol!H$55*100</f>
        <v>1.8670151198686338</v>
      </c>
      <c r="H12" s="9">
        <f>Petrol!I47/Petrol!I$55*100</f>
        <v>1.9104203469867413</v>
      </c>
      <c r="I12" s="9">
        <f>Petrol!J47/Petrol!J$55*100</f>
        <v>1.8175558349110856</v>
      </c>
      <c r="J12" s="9">
        <f>Petrol!K47/Petrol!K$55*100</f>
        <v>1.840256154103227</v>
      </c>
      <c r="K12" s="9">
        <f>Petrol!L47/Petrol!L$55*100</f>
        <v>1.8258696444225615</v>
      </c>
      <c r="L12" s="9">
        <f>Petrol!M47/Petrol!M$55*100</f>
        <v>1.9301276395612743</v>
      </c>
      <c r="M12" s="9">
        <f>Petrol!N47/Petrol!N$55*100</f>
        <v>2.021732450180556</v>
      </c>
      <c r="N12" s="9">
        <f>Petrol!O47/Petrol!O$55*100</f>
        <v>2.0150968967952085</v>
      </c>
      <c r="O12" s="9">
        <f>Petrol!P47/Petrol!P$55*100</f>
        <v>1.8686188685335836</v>
      </c>
      <c r="P12" s="9">
        <f>Petrol!Q47/Petrol!Q$55*100</f>
        <v>1.9438159800861419</v>
      </c>
      <c r="Q12" s="9">
        <f>Petrol!R47/Petrol!R$55*100</f>
        <v>1.8806575920733588</v>
      </c>
      <c r="R12" s="9">
        <f>Petrol!S47/Petrol!S$55*100</f>
        <v>1.8636113499010658</v>
      </c>
      <c r="S12" s="9">
        <f>Petrol!T47/Petrol!T$55*100</f>
        <v>1.8732068872028793</v>
      </c>
      <c r="T12" s="9">
        <f>Petrol!U47/Petrol!U$55*100</f>
        <v>1.84747083668455</v>
      </c>
      <c r="U12" s="9">
        <f>Petrol!V47/Petrol!V$55*100</f>
        <v>1.7798184827899366</v>
      </c>
      <c r="V12" s="9">
        <f>Petrol!V47/Petrol!V$55*100</f>
        <v>1.7798184827899366</v>
      </c>
      <c r="W12" s="9">
        <f>Petrol!W47/Petrol!W$55*100</f>
        <v>1.79437657654486</v>
      </c>
      <c r="X12" s="9">
        <f>Petrol!X47/Petrol!X$55*100</f>
        <v>1.7909595796202888</v>
      </c>
      <c r="Y12" s="9">
        <f>Petrol!Y47/Petrol!Y$55*100</f>
        <v>1.8330951300401421</v>
      </c>
      <c r="Z12" s="25">
        <f t="shared" si="0"/>
        <v>1.880235999672581</v>
      </c>
      <c r="AA12" s="25">
        <f t="shared" si="1"/>
        <v>-6.1242094652502077E-2</v>
      </c>
      <c r="AB12" s="25">
        <f t="shared" si="2"/>
        <v>0.24191396739061943</v>
      </c>
    </row>
    <row r="13" spans="1:28">
      <c r="A13" s="13" t="s">
        <v>11</v>
      </c>
      <c r="B13" s="9">
        <f>Petrol!C13/Petrol!C$55*100</f>
        <v>1.6984714050556668</v>
      </c>
      <c r="C13" s="9">
        <f>Petrol!D13/Petrol!D$55*100</f>
        <v>1.5082279801498326</v>
      </c>
      <c r="D13" s="9">
        <f>Petrol!E13/Petrol!E$55*100</f>
        <v>1.5783679652055773</v>
      </c>
      <c r="E13" s="9">
        <f>Petrol!F13/Petrol!F$55*100</f>
        <v>1.5559237650490059</v>
      </c>
      <c r="F13" s="9">
        <f>Petrol!G13/Petrol!G$55*100</f>
        <v>1.5312377916194431</v>
      </c>
      <c r="G13" s="9">
        <f>Petrol!H13/Petrol!H$55*100</f>
        <v>1.6233455261312708</v>
      </c>
      <c r="H13" s="9">
        <f>Petrol!I13/Petrol!I$55*100</f>
        <v>1.6142009521699974</v>
      </c>
      <c r="I13" s="9">
        <f>Petrol!J13/Petrol!J$55*100</f>
        <v>1.7672825230219711</v>
      </c>
      <c r="J13" s="9">
        <f>Petrol!K13/Petrol!K$55*100</f>
        <v>1.7017642377311155</v>
      </c>
      <c r="K13" s="9">
        <f>Petrol!L13/Petrol!L$55*100</f>
        <v>1.6544152803872976</v>
      </c>
      <c r="L13" s="9">
        <f>Petrol!M13/Petrol!M$55*100</f>
        <v>1.79524786150233</v>
      </c>
      <c r="M13" s="9">
        <f>Petrol!N13/Petrol!N$55*100</f>
        <v>1.8117817648727108</v>
      </c>
      <c r="N13" s="9">
        <f>Petrol!O13/Petrol!O$55*100</f>
        <v>1.8318963347515129</v>
      </c>
      <c r="O13" s="9">
        <f>Petrol!P13/Petrol!P$55*100</f>
        <v>1.729937705245763</v>
      </c>
      <c r="P13" s="9">
        <f>Petrol!Q13/Petrol!Q$55*100</f>
        <v>1.665630531515077</v>
      </c>
      <c r="Q13" s="9">
        <f>Petrol!R13/Petrol!R$55*100</f>
        <v>1.7314261786267013</v>
      </c>
      <c r="R13" s="9">
        <f>Petrol!S13/Petrol!S$55*100</f>
        <v>1.5919489292741125</v>
      </c>
      <c r="S13" s="9">
        <f>Petrol!T13/Petrol!T$55*100</f>
        <v>1.6751644562688641</v>
      </c>
      <c r="T13" s="9">
        <f>Petrol!U13/Petrol!U$55*100</f>
        <v>1.8586840519597077</v>
      </c>
      <c r="U13" s="9">
        <f>Petrol!V13/Petrol!V$55*100</f>
        <v>1.6974055947185918</v>
      </c>
      <c r="V13" s="9">
        <f>Petrol!V13/Petrol!V$55*100</f>
        <v>1.6974055947185918</v>
      </c>
      <c r="W13" s="9">
        <f>Petrol!W13/Petrol!W$55*100</f>
        <v>1.7154735567336443</v>
      </c>
      <c r="X13" s="9">
        <f>Petrol!X13/Petrol!X$55*100</f>
        <v>1.716068582407454</v>
      </c>
      <c r="Y13" s="9">
        <f>Petrol!Y13/Petrol!Y$55*100</f>
        <v>1.6379485718344848</v>
      </c>
      <c r="Z13" s="25">
        <f t="shared" si="0"/>
        <v>1.6828857142062796</v>
      </c>
      <c r="AA13" s="25">
        <f t="shared" si="1"/>
        <v>-6.0522833221182015E-2</v>
      </c>
      <c r="AB13" s="25">
        <f t="shared" si="2"/>
        <v>0.35045607180987504</v>
      </c>
    </row>
    <row r="14" spans="1:28">
      <c r="A14" s="13" t="s">
        <v>9</v>
      </c>
      <c r="B14" s="9">
        <f>Petrol!C11/Petrol!C$55*100</f>
        <v>1.7727944303668282</v>
      </c>
      <c r="C14" s="9">
        <f>Petrol!D11/Petrol!D$55*100</f>
        <v>1.7094236711942823</v>
      </c>
      <c r="D14" s="9">
        <f>Petrol!E11/Petrol!E$55*100</f>
        <v>1.7004362567702498</v>
      </c>
      <c r="E14" s="9">
        <f>Petrol!F11/Petrol!F$55*100</f>
        <v>1.6595324152671773</v>
      </c>
      <c r="F14" s="9">
        <f>Petrol!G11/Petrol!G$55*100</f>
        <v>1.6397265239957337</v>
      </c>
      <c r="G14" s="9">
        <f>Petrol!H11/Petrol!H$55*100</f>
        <v>1.5475293339561023</v>
      </c>
      <c r="H14" s="9">
        <f>Petrol!I11/Petrol!I$55*100</f>
        <v>1.5005082518308146</v>
      </c>
      <c r="I14" s="9">
        <f>Petrol!J11/Petrol!J$55*100</f>
        <v>1.4120055194253169</v>
      </c>
      <c r="J14" s="9">
        <f>Petrol!K11/Petrol!K$55*100</f>
        <v>1.5802806512702303</v>
      </c>
      <c r="K14" s="9">
        <f>Petrol!L11/Petrol!L$55*100</f>
        <v>1.5793003031882742</v>
      </c>
      <c r="L14" s="9">
        <f>Petrol!M11/Petrol!M$55*100</f>
        <v>1.5341892361301706</v>
      </c>
      <c r="M14" s="9">
        <f>Petrol!N11/Petrol!N$55*100</f>
        <v>1.8103933274480164</v>
      </c>
      <c r="N14" s="9">
        <f>Petrol!O11/Petrol!O$55*100</f>
        <v>1.7982601877838049</v>
      </c>
      <c r="O14" s="9">
        <f>Petrol!P11/Petrol!P$55*100</f>
        <v>1.4331641388366938</v>
      </c>
      <c r="P14" s="9">
        <f>Petrol!Q11/Petrol!Q$55*100</f>
        <v>1.5179472977198274</v>
      </c>
      <c r="Q14" s="9">
        <f>Petrol!R11/Petrol!R$55*100</f>
        <v>1.7149227169456855</v>
      </c>
      <c r="R14" s="9">
        <f>Petrol!S11/Petrol!S$55*100</f>
        <v>1.6166704553945928</v>
      </c>
      <c r="S14" s="9">
        <f>Petrol!T11/Petrol!T$55*100</f>
        <v>1.5103247044856924</v>
      </c>
      <c r="T14" s="9">
        <f>Petrol!U11/Petrol!U$55*100</f>
        <v>1.6135936897309548</v>
      </c>
      <c r="U14" s="9">
        <f>Petrol!V11/Petrol!V$55*100</f>
        <v>1.5840011465241313</v>
      </c>
      <c r="V14" s="9">
        <f>Petrol!V11/Petrol!V$55*100</f>
        <v>1.5840011465241313</v>
      </c>
      <c r="W14" s="9">
        <f>Petrol!W11/Petrol!W$55*100</f>
        <v>1.5832027665750654</v>
      </c>
      <c r="X14" s="9">
        <f>Petrol!X11/Petrol!X$55*100</f>
        <v>1.496987058902099</v>
      </c>
      <c r="Y14" s="9">
        <f>Petrol!Y11/Petrol!Y$55*100</f>
        <v>1.5434137573980942</v>
      </c>
      <c r="Z14" s="25">
        <f t="shared" si="0"/>
        <v>1.6017753744859986</v>
      </c>
      <c r="AA14" s="25">
        <f t="shared" si="1"/>
        <v>-0.22938067296873399</v>
      </c>
      <c r="AB14" s="25">
        <f t="shared" si="2"/>
        <v>0.39838780802269946</v>
      </c>
    </row>
    <row r="15" spans="1:28">
      <c r="A15" s="13" t="s">
        <v>48</v>
      </c>
      <c r="B15" s="9">
        <f>Petrol!C50/Petrol!C$55*100</f>
        <v>1.4286631134987895</v>
      </c>
      <c r="C15" s="9">
        <f>Petrol!D50/Petrol!D$55*100</f>
        <v>1.3268904346951715</v>
      </c>
      <c r="D15" s="9">
        <f>Petrol!E50/Petrol!E$55*100</f>
        <v>1.3888344933009324</v>
      </c>
      <c r="E15" s="9">
        <f>Petrol!F50/Petrol!F$55*100</f>
        <v>1.3087919376514749</v>
      </c>
      <c r="F15" s="9">
        <f>Petrol!G50/Petrol!G$55*100</f>
        <v>1.5031244484451172</v>
      </c>
      <c r="G15" s="9">
        <f>Petrol!H50/Petrol!H$55*100</f>
        <v>1.6323977831402332</v>
      </c>
      <c r="H15" s="9">
        <f>Petrol!I50/Petrol!I$55*100</f>
        <v>1.3247504070037748</v>
      </c>
      <c r="I15" s="9">
        <f>Petrol!J50/Petrol!J$55*100</f>
        <v>1.3799097467852683</v>
      </c>
      <c r="J15" s="9">
        <f>Petrol!K50/Petrol!K$55*100</f>
        <v>1.455816477751035</v>
      </c>
      <c r="K15" s="9">
        <f>Petrol!L50/Petrol!L$55*100</f>
        <v>1.470464601317196</v>
      </c>
      <c r="L15" s="9">
        <f>Petrol!M50/Petrol!M$55*100</f>
        <v>1.3113947865316991</v>
      </c>
      <c r="M15" s="9">
        <f>Petrol!N50/Petrol!N$55*100</f>
        <v>1.6342873585880924</v>
      </c>
      <c r="N15" s="9">
        <f>Petrol!O50/Petrol!O$55*100</f>
        <v>1.8029952384822956</v>
      </c>
      <c r="O15" s="9">
        <f>Petrol!P50/Petrol!P$55*100</f>
        <v>1.4140441519687545</v>
      </c>
      <c r="P15" s="9">
        <f>Petrol!Q50/Petrol!Q$55*100</f>
        <v>1.5611473517326968</v>
      </c>
      <c r="Q15" s="9">
        <f>Petrol!R50/Petrol!R$55*100</f>
        <v>1.5993263373519202</v>
      </c>
      <c r="R15" s="9">
        <f>Petrol!S50/Petrol!S$55*100</f>
        <v>1.5594038774982302</v>
      </c>
      <c r="S15" s="9">
        <f>Petrol!T50/Petrol!T$55*100</f>
        <v>1.5263900145151925</v>
      </c>
      <c r="T15" s="9">
        <f>Petrol!U50/Petrol!U$55*100</f>
        <v>1.4262559788535294</v>
      </c>
      <c r="U15" s="9">
        <f>Petrol!V50/Petrol!V$55*100</f>
        <v>1.7049017902684107</v>
      </c>
      <c r="V15" s="9">
        <f>Petrol!V50/Petrol!V$55*100</f>
        <v>1.7049017902684107</v>
      </c>
      <c r="W15" s="9">
        <f>Petrol!W50/Petrol!W$55*100</f>
        <v>1.4083614538240732</v>
      </c>
      <c r="X15" s="9">
        <f>Petrol!X50/Petrol!X$55*100</f>
        <v>1.6672137547582078</v>
      </c>
      <c r="Y15" s="9">
        <f>Petrol!Y50/Petrol!Y$55*100</f>
        <v>1.6229845216868373</v>
      </c>
      <c r="Z15" s="25">
        <f t="shared" si="0"/>
        <v>1.5068021604132229</v>
      </c>
      <c r="AA15" s="25">
        <f t="shared" si="1"/>
        <v>0.19432140818804777</v>
      </c>
      <c r="AB15" s="25">
        <f t="shared" si="2"/>
        <v>0.49420330083082065</v>
      </c>
    </row>
    <row r="16" spans="1:28">
      <c r="A16" s="13" t="s">
        <v>43</v>
      </c>
      <c r="B16" s="9">
        <f>Petrol!C45/Petrol!C$55*100</f>
        <v>1.5199986359666346</v>
      </c>
      <c r="C16" s="9">
        <f>Petrol!D45/Petrol!D$55*100</f>
        <v>1.5329920292651278</v>
      </c>
      <c r="D16" s="9">
        <f>Petrol!E45/Petrol!E$55*100</f>
        <v>1.5151735218818458</v>
      </c>
      <c r="E16" s="9">
        <f>Petrol!F45/Petrol!F$55*100</f>
        <v>1.6078659191359324</v>
      </c>
      <c r="F16" s="9">
        <f>Petrol!G45/Petrol!G$55*100</f>
        <v>1.5208742521795517</v>
      </c>
      <c r="G16" s="9">
        <f>Petrol!H45/Petrol!H$55*100</f>
        <v>1.5465294977564279</v>
      </c>
      <c r="H16" s="9">
        <f>Petrol!I45/Petrol!I$55*100</f>
        <v>1.4596299438805052</v>
      </c>
      <c r="I16" s="9">
        <f>Petrol!J45/Petrol!J$55*100</f>
        <v>1.5636141055241433</v>
      </c>
      <c r="J16" s="9">
        <f>Petrol!K45/Petrol!K$55*100</f>
        <v>1.45933892178459</v>
      </c>
      <c r="K16" s="9">
        <f>Petrol!L45/Petrol!L$55*100</f>
        <v>1.4507060193974479</v>
      </c>
      <c r="L16" s="9">
        <f>Petrol!M45/Petrol!M$55*100</f>
        <v>1.4209925159714385</v>
      </c>
      <c r="M16" s="9">
        <f>Petrol!N45/Petrol!N$55*100</f>
        <v>1.4238517563289359</v>
      </c>
      <c r="N16" s="9">
        <f>Petrol!O45/Petrol!O$55*100</f>
        <v>1.4773179348168775</v>
      </c>
      <c r="O16" s="9">
        <f>Petrol!P45/Petrol!P$55*100</f>
        <v>1.4366217590541983</v>
      </c>
      <c r="P16" s="9">
        <f>Petrol!Q45/Petrol!Q$55*100</f>
        <v>1.5076045474855071</v>
      </c>
      <c r="Q16" s="9">
        <f>Petrol!R45/Petrol!R$55*100</f>
        <v>1.38073681321635</v>
      </c>
      <c r="R16" s="9">
        <f>Petrol!S45/Petrol!S$55*100</f>
        <v>1.3684908359926811</v>
      </c>
      <c r="S16" s="9">
        <f>Petrol!T45/Petrol!T$55*100</f>
        <v>1.3405079708541605</v>
      </c>
      <c r="T16" s="9">
        <f>Petrol!U45/Petrol!U$55*100</f>
        <v>1.3843410225489987</v>
      </c>
      <c r="U16" s="9">
        <f>Petrol!V45/Petrol!V$55*100</f>
        <v>1.2182400846826325</v>
      </c>
      <c r="V16" s="9">
        <f>Petrol!V45/Petrol!V$55*100</f>
        <v>1.2182400846826325</v>
      </c>
      <c r="W16" s="9">
        <f>Petrol!W45/Petrol!W$55*100</f>
        <v>1.4308130110590949</v>
      </c>
      <c r="X16" s="9">
        <f>Petrol!X45/Petrol!X$55*100</f>
        <v>1.4804613864780429</v>
      </c>
      <c r="Y16" s="9">
        <f>Petrol!Y45/Petrol!Y$55*100</f>
        <v>1.4785314945608645</v>
      </c>
      <c r="Z16" s="25">
        <f t="shared" si="0"/>
        <v>1.4476447526876928</v>
      </c>
      <c r="AA16" s="25">
        <f t="shared" si="1"/>
        <v>-4.1467141405770125E-2</v>
      </c>
      <c r="AB16" s="25">
        <f t="shared" si="2"/>
        <v>0.3896258344532999</v>
      </c>
    </row>
    <row r="17" spans="1:28">
      <c r="A17" s="13" t="s">
        <v>3</v>
      </c>
      <c r="B17" s="9">
        <f>Petrol!C5/Petrol!C$55*100</f>
        <v>1.3604851451728577</v>
      </c>
      <c r="C17" s="9">
        <f>Petrol!D5/Petrol!D$55*100</f>
        <v>1.2772013969685807</v>
      </c>
      <c r="D17" s="9">
        <f>Petrol!E5/Petrol!E$55*100</f>
        <v>1.3916449137890394</v>
      </c>
      <c r="E17" s="9">
        <f>Petrol!F5/Petrol!F$55*100</f>
        <v>1.394713777415916</v>
      </c>
      <c r="F17" s="9">
        <f>Petrol!G5/Petrol!G$55*100</f>
        <v>1.3134840963828487</v>
      </c>
      <c r="G17" s="9">
        <f>Petrol!H5/Petrol!H$55*100</f>
        <v>1.306206487203015</v>
      </c>
      <c r="H17" s="9">
        <f>Petrol!I5/Petrol!I$55*100</f>
        <v>1.2645342410369456</v>
      </c>
      <c r="I17" s="9">
        <f>Petrol!J5/Petrol!J$55*100</f>
        <v>1.2639944553794162</v>
      </c>
      <c r="J17" s="9">
        <f>Petrol!K5/Petrol!K$55*100</f>
        <v>1.3487440446648595</v>
      </c>
      <c r="K17" s="9">
        <f>Petrol!L5/Petrol!L$55*100</f>
        <v>1.2903811127991609</v>
      </c>
      <c r="L17" s="9">
        <f>Petrol!M5/Petrol!M$55*100</f>
        <v>1.291844463872371</v>
      </c>
      <c r="M17" s="9">
        <f>Petrol!N5/Petrol!N$55*100</f>
        <v>1.4723067422402927</v>
      </c>
      <c r="N17" s="9">
        <f>Petrol!O5/Petrol!O$55*100</f>
        <v>1.2869290240208082</v>
      </c>
      <c r="O17" s="9">
        <f>Petrol!P5/Petrol!P$55*100</f>
        <v>1.316233776356972</v>
      </c>
      <c r="P17" s="9">
        <f>Petrol!Q5/Petrol!Q$55*100</f>
        <v>1.4422569322720029</v>
      </c>
      <c r="Q17" s="9">
        <f>Petrol!R5/Petrol!R$55*100</f>
        <v>1.5113908686315396</v>
      </c>
      <c r="R17" s="9">
        <f>Petrol!S5/Petrol!S$55*100</f>
        <v>1.3570475714706745</v>
      </c>
      <c r="S17" s="9">
        <f>Petrol!T5/Petrol!T$55*100</f>
        <v>1.3594616776156316</v>
      </c>
      <c r="T17" s="9">
        <f>Petrol!U5/Petrol!U$55*100</f>
        <v>1.3896854939000569</v>
      </c>
      <c r="U17" s="9">
        <f>Petrol!V5/Petrol!V$55*100</f>
        <v>1.3427048645323725</v>
      </c>
      <c r="V17" s="9">
        <f>Petrol!V5/Petrol!V$55*100</f>
        <v>1.3427048645323725</v>
      </c>
      <c r="W17" s="9">
        <f>Petrol!W5/Petrol!W$55*100</f>
        <v>1.3759437608350011</v>
      </c>
      <c r="X17" s="9">
        <f>Petrol!X5/Petrol!X$55*100</f>
        <v>1.36806787568856</v>
      </c>
      <c r="Y17" s="9">
        <f>Petrol!Y5/Petrol!Y$55*100</f>
        <v>1.3317457586200716</v>
      </c>
      <c r="Z17" s="25">
        <f t="shared" si="0"/>
        <v>1.3499880560583899</v>
      </c>
      <c r="AA17" s="25">
        <f t="shared" si="1"/>
        <v>-2.8739386552786073E-2</v>
      </c>
      <c r="AB17" s="25">
        <f t="shared" si="2"/>
        <v>0.24739641325212336</v>
      </c>
    </row>
    <row r="18" spans="1:28">
      <c r="A18" s="13" t="s">
        <v>24</v>
      </c>
      <c r="B18" s="9">
        <f>Petrol!C26/Petrol!C$55*100</f>
        <v>1.4445495247307971</v>
      </c>
      <c r="C18" s="9">
        <f>Petrol!D26/Petrol!D$55*100</f>
        <v>1.1669179512223338</v>
      </c>
      <c r="D18" s="9">
        <f>Petrol!E26/Petrol!E$55*100</f>
        <v>1.1753409402835111</v>
      </c>
      <c r="E18" s="9">
        <f>Petrol!F26/Petrol!F$55*100</f>
        <v>1.2367125973912596</v>
      </c>
      <c r="F18" s="9">
        <f>Petrol!G26/Petrol!G$55*100</f>
        <v>1.1483905671643602</v>
      </c>
      <c r="G18" s="9">
        <f>Petrol!H26/Petrol!H$55*100</f>
        <v>1.1882642988067045</v>
      </c>
      <c r="H18" s="9">
        <f>Petrol!I26/Petrol!I$55*100</f>
        <v>1.3961316162845743</v>
      </c>
      <c r="I18" s="9">
        <f>Petrol!J26/Petrol!J$55*100</f>
        <v>1.2148043322296851</v>
      </c>
      <c r="J18" s="9">
        <f>Petrol!K26/Petrol!K$55*100</f>
        <v>1.2570917400107451</v>
      </c>
      <c r="K18" s="9">
        <f>Petrol!L26/Petrol!L$55*100</f>
        <v>1.2103310039601154</v>
      </c>
      <c r="L18" s="9">
        <f>Petrol!M26/Petrol!M$55*100</f>
        <v>1.2393722874928901</v>
      </c>
      <c r="M18" s="9">
        <f>Petrol!N26/Petrol!N$55*100</f>
        <v>1.3856463398243524</v>
      </c>
      <c r="N18" s="9">
        <f>Petrol!O26/Petrol!O$55*100</f>
        <v>1.3739608322222843</v>
      </c>
      <c r="O18" s="9">
        <f>Petrol!P26/Petrol!P$55*100</f>
        <v>1.2235405025947741</v>
      </c>
      <c r="P18" s="9">
        <f>Petrol!Q26/Petrol!Q$55*100</f>
        <v>1.2853286426941142</v>
      </c>
      <c r="Q18" s="9">
        <f>Petrol!R26/Petrol!R$55*100</f>
        <v>1.3272830543145815</v>
      </c>
      <c r="R18" s="9">
        <f>Petrol!S26/Petrol!S$55*100</f>
        <v>1.2454998513360345</v>
      </c>
      <c r="S18" s="9">
        <f>Petrol!T26/Petrol!T$55*100</f>
        <v>1.253598720534383</v>
      </c>
      <c r="T18" s="9">
        <f>Petrol!U26/Petrol!U$55*100</f>
        <v>1.4156094301600148</v>
      </c>
      <c r="U18" s="9">
        <f>Petrol!V26/Petrol!V$55*100</f>
        <v>1.2543159703132292</v>
      </c>
      <c r="V18" s="9">
        <f>Petrol!V26/Petrol!V$55*100</f>
        <v>1.2543159703132292</v>
      </c>
      <c r="W18" s="9">
        <f>Petrol!W26/Petrol!W$55*100</f>
        <v>1.3245229406302457</v>
      </c>
      <c r="X18" s="9">
        <f>Petrol!X26/Petrol!X$55*100</f>
        <v>1.3178160145582225</v>
      </c>
      <c r="Y18" s="9">
        <f>Petrol!Y26/Petrol!Y$55*100</f>
        <v>1.3220515772859862</v>
      </c>
      <c r="Z18" s="25">
        <f t="shared" si="0"/>
        <v>1.2775581960982678</v>
      </c>
      <c r="AA18" s="25">
        <f t="shared" si="1"/>
        <v>-0.12249794744481091</v>
      </c>
      <c r="AB18" s="25">
        <f t="shared" si="2"/>
        <v>0.29615895756643695</v>
      </c>
    </row>
    <row r="19" spans="1:28">
      <c r="A19" s="13" t="s">
        <v>8</v>
      </c>
      <c r="B19" s="9">
        <f>Petrol!C10/Petrol!C$55*100</f>
        <v>0.96172071671448456</v>
      </c>
      <c r="C19" s="9">
        <f>Petrol!D10/Petrol!D$55*100</f>
        <v>0.94706703415435278</v>
      </c>
      <c r="D19" s="9">
        <f>Petrol!E10/Petrol!E$55*100</f>
        <v>0.94852872322557857</v>
      </c>
      <c r="E19" s="9">
        <f>Petrol!F10/Petrol!F$55*100</f>
        <v>1.0048894718135792</v>
      </c>
      <c r="F19" s="9">
        <f>Petrol!G10/Petrol!G$55*100</f>
        <v>0.94975008138345385</v>
      </c>
      <c r="G19" s="9">
        <f>Petrol!H10/Petrol!H$55*100</f>
        <v>0.94138971088970258</v>
      </c>
      <c r="H19" s="9">
        <f>Petrol!I10/Petrol!I$55*100</f>
        <v>1.0065125848235754</v>
      </c>
      <c r="I19" s="9">
        <f>Petrol!J10/Petrol!J$55*100</f>
        <v>0.96569985666519531</v>
      </c>
      <c r="J19" s="9">
        <f>Petrol!K10/Petrol!K$55*100</f>
        <v>0.96598674079718516</v>
      </c>
      <c r="K19" s="9">
        <f>Petrol!L10/Petrol!L$55*100</f>
        <v>0.92731925976449225</v>
      </c>
      <c r="L19" s="9">
        <f>Petrol!M10/Petrol!M$55*100</f>
        <v>1.0243734045579038</v>
      </c>
      <c r="M19" s="9">
        <f>Petrol!N10/Petrol!N$55*100</f>
        <v>0.99759376985332304</v>
      </c>
      <c r="N19" s="9">
        <f>Petrol!O10/Petrol!O$55*100</f>
        <v>1.0192916920518549</v>
      </c>
      <c r="O19" s="9">
        <f>Petrol!P10/Petrol!P$55*100</f>
        <v>0.97642006454151042</v>
      </c>
      <c r="P19" s="9">
        <f>Petrol!Q10/Petrol!Q$55*100</f>
        <v>0.95523774033189524</v>
      </c>
      <c r="Q19" s="9">
        <f>Petrol!R10/Petrol!R$55*100</f>
        <v>1.0809512761677338</v>
      </c>
      <c r="R19" s="9">
        <f>Petrol!S10/Petrol!S$55*100</f>
        <v>0.9514806195479848</v>
      </c>
      <c r="S19" s="9">
        <f>Petrol!T10/Petrol!T$55*100</f>
        <v>0.99844256158300548</v>
      </c>
      <c r="T19" s="9">
        <f>Petrol!U10/Petrol!U$55*100</f>
        <v>0.96955380298881011</v>
      </c>
      <c r="U19" s="9">
        <f>Petrol!V10/Petrol!V$55*100</f>
        <v>0.95452117066455788</v>
      </c>
      <c r="V19" s="9">
        <f>Petrol!V10/Petrol!V$55*100</f>
        <v>0.95452117066455788</v>
      </c>
      <c r="W19" s="9">
        <f>Petrol!W10/Petrol!W$55*100</f>
        <v>0.96801770013389621</v>
      </c>
      <c r="X19" s="9">
        <f>Petrol!X10/Petrol!X$55*100</f>
        <v>1.0086875143850271</v>
      </c>
      <c r="Y19" s="9">
        <f>Petrol!Y10/Petrol!Y$55*100</f>
        <v>1.0233000600628621</v>
      </c>
      <c r="Z19" s="25">
        <f t="shared" si="0"/>
        <v>0.97921903032360513</v>
      </c>
      <c r="AA19" s="25">
        <f t="shared" si="1"/>
        <v>6.1579343348377558E-2</v>
      </c>
      <c r="AB19" s="25">
        <f t="shared" si="2"/>
        <v>0.15363201640324153</v>
      </c>
    </row>
    <row r="20" spans="1:28">
      <c r="A20" s="13" t="s">
        <v>27</v>
      </c>
      <c r="B20" s="9">
        <f>Petrol!C29/Petrol!C$55*100</f>
        <v>0.82859203533442294</v>
      </c>
      <c r="C20" s="9">
        <f>Petrol!D29/Petrol!D$55*100</f>
        <v>0.8100463110277496</v>
      </c>
      <c r="D20" s="9">
        <f>Petrol!E29/Petrol!E$55*100</f>
        <v>0.81962594038053749</v>
      </c>
      <c r="E20" s="9">
        <f>Petrol!F29/Petrol!F$55*100</f>
        <v>0.80046004183712949</v>
      </c>
      <c r="F20" s="9">
        <f>Petrol!G29/Petrol!G$55*100</f>
        <v>0.8408659889473058</v>
      </c>
      <c r="G20" s="9">
        <f>Petrol!H29/Petrol!H$55*100</f>
        <v>0.76831421640952813</v>
      </c>
      <c r="H20" s="9">
        <f>Petrol!I29/Petrol!I$55*100</f>
        <v>0.81815126930802184</v>
      </c>
      <c r="I20" s="9">
        <f>Petrol!J29/Petrol!J$55*100</f>
        <v>0.78584304368141855</v>
      </c>
      <c r="J20" s="9">
        <f>Petrol!K29/Petrol!K$55*100</f>
        <v>0.80135041221675962</v>
      </c>
      <c r="K20" s="9">
        <f>Petrol!L29/Petrol!L$55*100</f>
        <v>0.80609223143140674</v>
      </c>
      <c r="L20" s="9">
        <f>Petrol!M29/Petrol!M$55*100</f>
        <v>0.82137639932855377</v>
      </c>
      <c r="M20" s="9">
        <f>Petrol!N29/Petrol!N$55*100</f>
        <v>0.84968285010382194</v>
      </c>
      <c r="N20" s="9">
        <f>Petrol!O29/Petrol!O$55*100</f>
        <v>0.7741990034841072</v>
      </c>
      <c r="O20" s="9">
        <f>Petrol!P29/Petrol!P$55*100</f>
        <v>0.84718518131322451</v>
      </c>
      <c r="P20" s="9">
        <f>Petrol!Q29/Petrol!Q$55*100</f>
        <v>0.75950148757950198</v>
      </c>
      <c r="Q20" s="9">
        <f>Petrol!R29/Petrol!R$55*100</f>
        <v>0.79880163874592924</v>
      </c>
      <c r="R20" s="9">
        <f>Petrol!S29/Petrol!S$55*100</f>
        <v>0.77634570057298702</v>
      </c>
      <c r="S20" s="9">
        <f>Petrol!T29/Petrol!T$55*100</f>
        <v>0.76259159307513757</v>
      </c>
      <c r="T20" s="9">
        <f>Petrol!U29/Petrol!U$55*100</f>
        <v>0.80903030255197872</v>
      </c>
      <c r="U20" s="9">
        <f>Petrol!V29/Petrol!V$55*100</f>
        <v>0.77561472909507112</v>
      </c>
      <c r="V20" s="9">
        <f>Petrol!V29/Petrol!V$55*100</f>
        <v>0.77561472909507112</v>
      </c>
      <c r="W20" s="9">
        <f>Petrol!W29/Petrol!W$55*100</f>
        <v>0.84146810334143196</v>
      </c>
      <c r="X20" s="9">
        <f>Petrol!X29/Petrol!X$55*100</f>
        <v>0.7484211771204059</v>
      </c>
      <c r="Y20" s="9">
        <f>Petrol!Y29/Petrol!Y$55*100</f>
        <v>0.81042315891699701</v>
      </c>
      <c r="Z20" s="25">
        <f t="shared" si="0"/>
        <v>0.80123323103743738</v>
      </c>
      <c r="AA20" s="25">
        <f t="shared" si="1"/>
        <v>-1.8168876417425928E-2</v>
      </c>
      <c r="AB20" s="25">
        <f t="shared" si="2"/>
        <v>0.10126167298341604</v>
      </c>
    </row>
    <row r="21" spans="1:28">
      <c r="A21" s="13" t="s">
        <v>21</v>
      </c>
      <c r="B21" s="9">
        <f>Petrol!C23/Petrol!C$55*100</f>
        <v>0.83349453809729479</v>
      </c>
      <c r="C21" s="9">
        <f>Petrol!D23/Petrol!D$55*100</f>
        <v>0.66733493238873309</v>
      </c>
      <c r="D21" s="9">
        <f>Petrol!E23/Petrol!E$55*100</f>
        <v>0.84012022984096335</v>
      </c>
      <c r="E21" s="9">
        <f>Petrol!F23/Petrol!F$55*100</f>
        <v>0.74149978520285076</v>
      </c>
      <c r="F21" s="9">
        <f>Petrol!G23/Petrol!G$55*100</f>
        <v>0.72367795528884815</v>
      </c>
      <c r="G21" s="9">
        <f>Petrol!H23/Petrol!H$55*100</f>
        <v>0.86428760011640504</v>
      </c>
      <c r="H21" s="9">
        <f>Petrol!I23/Petrol!I$55*100</f>
        <v>0.80335344769240513</v>
      </c>
      <c r="I21" s="9">
        <f>Petrol!J23/Petrol!J$55*100</f>
        <v>0.77081268705732875</v>
      </c>
      <c r="J21" s="9">
        <f>Petrol!K23/Petrol!K$55*100</f>
        <v>0.81721673184084997</v>
      </c>
      <c r="K21" s="9">
        <f>Petrol!L23/Petrol!L$55*100</f>
        <v>0.71310913534059539</v>
      </c>
      <c r="L21" s="9">
        <f>Petrol!M23/Petrol!M$55*100</f>
        <v>0.7570318969276616</v>
      </c>
      <c r="M21" s="9">
        <f>Petrol!N23/Petrol!N$55*100</f>
        <v>0.85926040395535919</v>
      </c>
      <c r="N21" s="9">
        <f>Petrol!O23/Petrol!O$55*100</f>
        <v>0.76176295481788003</v>
      </c>
      <c r="O21" s="9">
        <f>Petrol!P23/Petrol!P$55*100</f>
        <v>0.76913965744762991</v>
      </c>
      <c r="P21" s="9">
        <f>Petrol!Q23/Petrol!Q$55*100</f>
        <v>0.76980484686459927</v>
      </c>
      <c r="Q21" s="9">
        <f>Petrol!R23/Petrol!R$55*100</f>
        <v>0.76948910850750196</v>
      </c>
      <c r="R21" s="9">
        <f>Petrol!S23/Petrol!S$55*100</f>
        <v>0.80030049401421854</v>
      </c>
      <c r="S21" s="9">
        <f>Petrol!T23/Petrol!T$55*100</f>
        <v>0.73313671873431252</v>
      </c>
      <c r="T21" s="9">
        <f>Petrol!U23/Petrol!U$55*100</f>
        <v>0.7947371625519053</v>
      </c>
      <c r="U21" s="9">
        <f>Petrol!V23/Petrol!V$55*100</f>
        <v>0.77343693330349084</v>
      </c>
      <c r="V21" s="9">
        <f>Petrol!V23/Petrol!V$55*100</f>
        <v>0.77343693330349084</v>
      </c>
      <c r="W21" s="9">
        <f>Petrol!W23/Petrol!W$55*100</f>
        <v>0.78312735667646538</v>
      </c>
      <c r="X21" s="9">
        <f>Petrol!X23/Petrol!X$55*100</f>
        <v>0.8159395718669199</v>
      </c>
      <c r="Y21" s="9">
        <f>Petrol!Y23/Petrol!Y$55*100</f>
        <v>0.77952185844736599</v>
      </c>
      <c r="Z21" s="25">
        <f t="shared" si="0"/>
        <v>0.77979303917854503</v>
      </c>
      <c r="AA21" s="25">
        <f t="shared" si="1"/>
        <v>-5.3972679649928801E-2</v>
      </c>
      <c r="AB21" s="25">
        <f t="shared" si="2"/>
        <v>0.19695266772767195</v>
      </c>
    </row>
    <row r="22" spans="1:28">
      <c r="A22" s="13" t="s">
        <v>41</v>
      </c>
      <c r="B22" s="9">
        <f>Petrol!C43/Petrol!C$55*100</f>
        <v>0.82316203952565659</v>
      </c>
      <c r="C22" s="9">
        <f>Petrol!D43/Petrol!D$55*100</f>
        <v>0.67615978141940447</v>
      </c>
      <c r="D22" s="9">
        <f>Petrol!E43/Petrol!E$55*100</f>
        <v>0.70485398323900383</v>
      </c>
      <c r="E22" s="9">
        <f>Petrol!F43/Petrol!F$55*100</f>
        <v>0.71457023799726782</v>
      </c>
      <c r="F22" s="9">
        <f>Petrol!G43/Petrol!G$55*100</f>
        <v>0.69982594497609141</v>
      </c>
      <c r="G22" s="9">
        <f>Petrol!H43/Petrol!H$55*100</f>
        <v>0.73845345844902577</v>
      </c>
      <c r="H22" s="9">
        <f>Petrol!I43/Petrol!I$55*100</f>
        <v>0.73941010662747475</v>
      </c>
      <c r="I22" s="9">
        <f>Petrol!J43/Petrol!J$55*100</f>
        <v>0.73477440416996209</v>
      </c>
      <c r="J22" s="9">
        <f>Petrol!K43/Petrol!K$55*100</f>
        <v>0.75118641453202106</v>
      </c>
      <c r="K22" s="9">
        <f>Petrol!L43/Petrol!L$55*100</f>
        <v>0.73508986393240228</v>
      </c>
      <c r="L22" s="9">
        <f>Petrol!M43/Petrol!M$55*100</f>
        <v>0.7428366268341916</v>
      </c>
      <c r="M22" s="9">
        <f>Petrol!N43/Petrol!N$55*100</f>
        <v>0.8016245605995207</v>
      </c>
      <c r="N22" s="9">
        <f>Petrol!O43/Petrol!O$55*100</f>
        <v>0.78952681762097487</v>
      </c>
      <c r="O22" s="9">
        <f>Petrol!P43/Petrol!P$55*100</f>
        <v>0.73311379315720593</v>
      </c>
      <c r="P22" s="9">
        <f>Petrol!Q43/Petrol!Q$55*100</f>
        <v>0.78478062924336545</v>
      </c>
      <c r="Q22" s="9">
        <f>Petrol!R43/Petrol!R$55*100</f>
        <v>0.80468027195486658</v>
      </c>
      <c r="R22" s="9">
        <f>Petrol!S43/Petrol!S$55*100</f>
        <v>0.67474445237836567</v>
      </c>
      <c r="S22" s="9">
        <f>Petrol!T43/Petrol!T$55*100</f>
        <v>0.77316996516268466</v>
      </c>
      <c r="T22" s="9">
        <f>Petrol!U43/Petrol!U$55*100</f>
        <v>0.83967198540249932</v>
      </c>
      <c r="U22" s="9">
        <f>Petrol!V43/Petrol!V$55*100</f>
        <v>0.73307787685239867</v>
      </c>
      <c r="V22" s="9">
        <f>Petrol!V43/Petrol!V$55*100</f>
        <v>0.73307787685239867</v>
      </c>
      <c r="W22" s="9">
        <f>Petrol!W43/Petrol!W$55*100</f>
        <v>0.78868492261482281</v>
      </c>
      <c r="X22" s="9">
        <f>Petrol!X43/Petrol!X$55*100</f>
        <v>0.74943877764171618</v>
      </c>
      <c r="Y22" s="9">
        <f>Petrol!Y43/Petrol!Y$55*100</f>
        <v>0.73993199431164836</v>
      </c>
      <c r="Z22" s="25">
        <f t="shared" si="0"/>
        <v>0.7502436160622904</v>
      </c>
      <c r="AA22" s="25">
        <f t="shared" si="1"/>
        <v>-8.323004521400823E-2</v>
      </c>
      <c r="AB22" s="25">
        <f t="shared" si="2"/>
        <v>0.16492753302413365</v>
      </c>
    </row>
    <row r="23" spans="1:28">
      <c r="A23" s="13" t="s">
        <v>18</v>
      </c>
      <c r="B23" s="9">
        <f>Petrol!C20/Petrol!C$55*100</f>
        <v>0.67740873638993448</v>
      </c>
      <c r="C23" s="9">
        <f>Petrol!D20/Petrol!D$55*100</f>
        <v>0.69677448019551802</v>
      </c>
      <c r="D23" s="9">
        <f>Petrol!E20/Petrol!E$55*100</f>
        <v>0.71366442841997435</v>
      </c>
      <c r="E23" s="9">
        <f>Petrol!F20/Petrol!F$55*100</f>
        <v>0.68706776925676816</v>
      </c>
      <c r="F23" s="9">
        <f>Petrol!G20/Petrol!G$55*100</f>
        <v>0.68899045740192</v>
      </c>
      <c r="G23" s="9">
        <f>Petrol!H20/Petrol!H$55*100</f>
        <v>0.69093981908947832</v>
      </c>
      <c r="H23" s="9">
        <f>Petrol!I20/Petrol!I$55*100</f>
        <v>0.67907781761738806</v>
      </c>
      <c r="I23" s="9">
        <f>Petrol!J20/Petrol!J$55*100</f>
        <v>0.6953033032708642</v>
      </c>
      <c r="J23" s="9">
        <f>Petrol!K20/Petrol!K$55*100</f>
        <v>0.74267215982583445</v>
      </c>
      <c r="K23" s="9">
        <f>Petrol!L20/Petrol!L$55*100</f>
        <v>0.68743040160389368</v>
      </c>
      <c r="L23" s="9">
        <f>Petrol!M20/Petrol!M$55*100</f>
        <v>0.79391893080950071</v>
      </c>
      <c r="M23" s="9">
        <f>Petrol!N20/Petrol!N$55*100</f>
        <v>0.84306690136883944</v>
      </c>
      <c r="N23" s="9">
        <f>Petrol!O20/Petrol!O$55*100</f>
        <v>0.7295183789115135</v>
      </c>
      <c r="O23" s="9">
        <f>Petrol!P20/Petrol!P$55*100</f>
        <v>0.79425710777368475</v>
      </c>
      <c r="P23" s="9">
        <f>Petrol!Q20/Petrol!Q$55*100</f>
        <v>0.77247292715863747</v>
      </c>
      <c r="Q23" s="9">
        <f>Petrol!R20/Petrol!R$55*100</f>
        <v>0.76068282966605449</v>
      </c>
      <c r="R23" s="9">
        <f>Petrol!S20/Petrol!S$55*100</f>
        <v>0.80070389455582514</v>
      </c>
      <c r="S23" s="9">
        <f>Petrol!T20/Petrol!T$55*100</f>
        <v>0.77490977552714746</v>
      </c>
      <c r="T23" s="9">
        <f>Petrol!U20/Petrol!U$55*100</f>
        <v>0.758317176328969</v>
      </c>
      <c r="U23" s="9">
        <f>Petrol!V20/Petrol!V$55*100</f>
        <v>0.67848232101198802</v>
      </c>
      <c r="V23" s="9">
        <f>Petrol!V20/Petrol!V$55*100</f>
        <v>0.67848232101198802</v>
      </c>
      <c r="W23" s="9">
        <f>Petrol!W20/Petrol!W$55*100</f>
        <v>0.78242671412236897</v>
      </c>
      <c r="X23" s="9">
        <f>Petrol!X20/Petrol!X$55*100</f>
        <v>0.72818653084344853</v>
      </c>
      <c r="Y23" s="9">
        <f>Petrol!Y20/Petrol!Y$55*100</f>
        <v>0.70542289694312632</v>
      </c>
      <c r="Z23" s="25">
        <f t="shared" si="0"/>
        <v>0.73167408662936095</v>
      </c>
      <c r="AA23" s="25">
        <f t="shared" si="1"/>
        <v>2.8014160553191836E-2</v>
      </c>
      <c r="AB23" s="25">
        <f t="shared" si="2"/>
        <v>0.16565816497890495</v>
      </c>
    </row>
    <row r="24" spans="1:28">
      <c r="A24" s="13" t="s">
        <v>6</v>
      </c>
      <c r="B24" s="9">
        <f>Petrol!C8/Petrol!C$55*100</f>
        <v>0.76176970382220244</v>
      </c>
      <c r="C24" s="9">
        <f>Petrol!D8/Petrol!D$55*100</f>
        <v>0.62664543870129252</v>
      </c>
      <c r="D24" s="9">
        <f>Petrol!E8/Petrol!E$55*100</f>
        <v>0.73795514723723399</v>
      </c>
      <c r="E24" s="9">
        <f>Petrol!F8/Petrol!F$55*100</f>
        <v>0.67137612638497068</v>
      </c>
      <c r="F24" s="9">
        <f>Petrol!G8/Petrol!G$55*100</f>
        <v>0.74903964764517894</v>
      </c>
      <c r="G24" s="9">
        <f>Petrol!H8/Petrol!H$55*100</f>
        <v>0.68296581680565493</v>
      </c>
      <c r="H24" s="9">
        <f>Petrol!I8/Petrol!I$55*100</f>
        <v>0.76824083613505767</v>
      </c>
      <c r="I24" s="9">
        <f>Petrol!J8/Petrol!J$55*100</f>
        <v>0.66309846984678167</v>
      </c>
      <c r="J24" s="9">
        <f>Petrol!K8/Petrol!K$55*100</f>
        <v>0.68060973035365813</v>
      </c>
      <c r="K24" s="9">
        <f>Petrol!L8/Petrol!L$55*100</f>
        <v>0.68776275396501718</v>
      </c>
      <c r="L24" s="9">
        <f>Petrol!M8/Petrol!M$55*100</f>
        <v>0.6228612832904582</v>
      </c>
      <c r="M24" s="9">
        <f>Petrol!N8/Petrol!N$55*100</f>
        <v>0.75256505673054663</v>
      </c>
      <c r="N24" s="9">
        <f>Petrol!O8/Petrol!O$55*100</f>
        <v>0.73976672685636502</v>
      </c>
      <c r="O24" s="9">
        <f>Petrol!P8/Petrol!P$55*100</f>
        <v>0.75437232509920116</v>
      </c>
      <c r="P24" s="9">
        <f>Petrol!Q8/Petrol!Q$55*100</f>
        <v>0.69109582167465189</v>
      </c>
      <c r="Q24" s="9">
        <f>Petrol!R8/Petrol!R$55*100</f>
        <v>0.74460235230208149</v>
      </c>
      <c r="R24" s="9">
        <f>Petrol!S8/Petrol!S$55*100</f>
        <v>0.67825145641347817</v>
      </c>
      <c r="S24" s="9">
        <f>Petrol!T8/Petrol!T$55*100</f>
        <v>0.74550433916086734</v>
      </c>
      <c r="T24" s="9">
        <f>Petrol!U8/Petrol!U$55*100</f>
        <v>0.74649278076313641</v>
      </c>
      <c r="U24" s="9">
        <f>Petrol!V8/Petrol!V$55*100</f>
        <v>0.70854146381578709</v>
      </c>
      <c r="V24" s="9">
        <f>Petrol!V8/Petrol!V$55*100</f>
        <v>0.70854146381578709</v>
      </c>
      <c r="W24" s="9">
        <f>Petrol!W8/Petrol!W$55*100</f>
        <v>0.69513040017545469</v>
      </c>
      <c r="X24" s="9">
        <f>Petrol!X8/Petrol!X$55*100</f>
        <v>0.7411012551528946</v>
      </c>
      <c r="Y24" s="9">
        <f>Petrol!Y8/Petrol!Y$55*100</f>
        <v>0.694414456386794</v>
      </c>
      <c r="Z24" s="25">
        <f t="shared" si="0"/>
        <v>0.71052936885560636</v>
      </c>
      <c r="AA24" s="25">
        <f t="shared" si="1"/>
        <v>-6.7355247435408439E-2</v>
      </c>
      <c r="AB24" s="25">
        <f t="shared" si="2"/>
        <v>0.14537955284459947</v>
      </c>
    </row>
    <row r="25" spans="1:28">
      <c r="A25" s="13" t="s">
        <v>42</v>
      </c>
      <c r="B25" s="9">
        <f>Petrol!C44/Petrol!C$55*100</f>
        <v>0.71101593454243317</v>
      </c>
      <c r="C25" s="9">
        <f>Petrol!D44/Petrol!D$55*100</f>
        <v>0.53807713272945024</v>
      </c>
      <c r="D25" s="9">
        <f>Petrol!E44/Petrol!E$55*100</f>
        <v>0.68991952422598857</v>
      </c>
      <c r="E25" s="9">
        <f>Petrol!F44/Petrol!F$55*100</f>
        <v>0.6104691285663788</v>
      </c>
      <c r="F25" s="9">
        <f>Petrol!G44/Petrol!G$55*100</f>
        <v>0.60654512024258689</v>
      </c>
      <c r="G25" s="9">
        <f>Petrol!H44/Petrol!H$55*100</f>
        <v>0.61075978119169283</v>
      </c>
      <c r="H25" s="9">
        <f>Petrol!I44/Petrol!I$55*100</f>
        <v>0.65200391737715113</v>
      </c>
      <c r="I25" s="9">
        <f>Petrol!J44/Petrol!J$55*100</f>
        <v>0.6263457275374793</v>
      </c>
      <c r="J25" s="9">
        <f>Petrol!K44/Petrol!K$55*100</f>
        <v>0.67973678008181593</v>
      </c>
      <c r="K25" s="9">
        <f>Petrol!L44/Petrol!L$55*100</f>
        <v>0.62223584146174482</v>
      </c>
      <c r="L25" s="9">
        <f>Petrol!M44/Petrol!M$55*100</f>
        <v>0.66144297301854782</v>
      </c>
      <c r="M25" s="9">
        <f>Petrol!N44/Petrol!N$55*100</f>
        <v>0.90489943746081147</v>
      </c>
      <c r="N25" s="9">
        <f>Petrol!O44/Petrol!O$55*100</f>
        <v>0.75528330717718439</v>
      </c>
      <c r="O25" s="9">
        <f>Petrol!P44/Petrol!P$55*100</f>
        <v>0.62436785909812453</v>
      </c>
      <c r="P25" s="9">
        <f>Petrol!Q44/Petrol!Q$55*100</f>
        <v>0.59347979737348244</v>
      </c>
      <c r="Q25" s="9">
        <f>Petrol!R44/Petrol!R$55*100</f>
        <v>0.76041828763499419</v>
      </c>
      <c r="R25" s="9">
        <f>Petrol!S44/Petrol!S$55*100</f>
        <v>0.72308867957501766</v>
      </c>
      <c r="S25" s="9">
        <f>Petrol!T44/Petrol!T$55*100</f>
        <v>0.65866213486136316</v>
      </c>
      <c r="T25" s="9">
        <f>Petrol!U44/Petrol!U$55*100</f>
        <v>0.77722985013301094</v>
      </c>
      <c r="U25" s="9">
        <f>Petrol!V44/Petrol!V$55*100</f>
        <v>0.71328502377036951</v>
      </c>
      <c r="V25" s="9">
        <f>Petrol!V44/Petrol!V$55*100</f>
        <v>0.71328502377036951</v>
      </c>
      <c r="W25" s="9">
        <f>Petrol!W44/Petrol!W$55*100</f>
        <v>0.78169940101837387</v>
      </c>
      <c r="X25" s="9">
        <f>Petrol!X44/Petrol!X$55*100</f>
        <v>0.7026358220790172</v>
      </c>
      <c r="Y25" s="9">
        <f>Petrol!Y44/Petrol!Y$55*100</f>
        <v>0.70890440068962279</v>
      </c>
      <c r="Z25" s="25">
        <f t="shared" si="0"/>
        <v>0.68440795356737549</v>
      </c>
      <c r="AA25" s="25">
        <f t="shared" si="1"/>
        <v>-2.1115338528103766E-3</v>
      </c>
      <c r="AB25" s="25">
        <f t="shared" si="2"/>
        <v>0.36682230473136124</v>
      </c>
    </row>
    <row r="26" spans="1:28">
      <c r="A26" s="13" t="s">
        <v>14</v>
      </c>
      <c r="B26" s="9">
        <f>Petrol!C16/Petrol!C$55*100</f>
        <v>0.60379400084258039</v>
      </c>
      <c r="C26" s="9">
        <f>Petrol!D16/Petrol!D$55*100</f>
        <v>0.54626785263485644</v>
      </c>
      <c r="D26" s="9">
        <f>Petrol!E16/Petrol!E$55*100</f>
        <v>0.57446989099570278</v>
      </c>
      <c r="E26" s="9">
        <f>Petrol!F16/Petrol!F$55*100</f>
        <v>0.58905199545292519</v>
      </c>
      <c r="F26" s="9">
        <f>Petrol!G16/Petrol!G$55*100</f>
        <v>0.56680418940906985</v>
      </c>
      <c r="G26" s="9">
        <f>Petrol!H16/Petrol!H$55*100</f>
        <v>0.57458124924907905</v>
      </c>
      <c r="H26" s="9">
        <f>Petrol!I16/Petrol!I$55*100</f>
        <v>0.60627990720884806</v>
      </c>
      <c r="I26" s="9">
        <f>Petrol!J16/Petrol!J$55*100</f>
        <v>0.60314619885218934</v>
      </c>
      <c r="J26" s="9">
        <f>Petrol!K16/Petrol!K$55*100</f>
        <v>0.60050308991137424</v>
      </c>
      <c r="K26" s="9">
        <f>Petrol!L16/Petrol!L$55*100</f>
        <v>0.56384480832577299</v>
      </c>
      <c r="L26" s="9">
        <f>Petrol!M16/Petrol!M$55*100</f>
        <v>0.57380762389645368</v>
      </c>
      <c r="M26" s="9">
        <f>Petrol!N16/Petrol!N$55*100</f>
        <v>0.64512190717422491</v>
      </c>
      <c r="N26" s="9">
        <f>Petrol!O16/Petrol!O$55*100</f>
        <v>0.65031672448784617</v>
      </c>
      <c r="O26" s="9">
        <f>Petrol!P16/Petrol!P$55*100</f>
        <v>0.57286010228701445</v>
      </c>
      <c r="P26" s="9">
        <f>Petrol!Q16/Petrol!Q$55*100</f>
        <v>0.63086115167029377</v>
      </c>
      <c r="Q26" s="9">
        <f>Petrol!R16/Petrol!R$55*100</f>
        <v>0.62894726418270663</v>
      </c>
      <c r="R26" s="9">
        <f>Petrol!S16/Petrol!S$55*100</f>
        <v>0.54752591154074015</v>
      </c>
      <c r="S26" s="9">
        <f>Petrol!T16/Petrol!T$55*100</f>
        <v>0.60244641717614478</v>
      </c>
      <c r="T26" s="9">
        <f>Petrol!U16/Petrol!U$55*100</f>
        <v>0.61946902592339215</v>
      </c>
      <c r="U26" s="9">
        <f>Petrol!V16/Petrol!V$55*100</f>
        <v>0.59890224866597397</v>
      </c>
      <c r="V26" s="9">
        <f>Petrol!V16/Petrol!V$55*100</f>
        <v>0.59890224866597397</v>
      </c>
      <c r="W26" s="9">
        <f>Petrol!W16/Petrol!W$55*100</f>
        <v>0.56239900241186824</v>
      </c>
      <c r="X26" s="9">
        <f>Petrol!X16/Petrol!X$55*100</f>
        <v>0.616209796152143</v>
      </c>
      <c r="Y26" s="9">
        <f>Petrol!Y16/Petrol!Y$55*100</f>
        <v>0.55701223413248446</v>
      </c>
      <c r="Z26" s="25">
        <f t="shared" si="0"/>
        <v>0.5930635350520691</v>
      </c>
      <c r="AA26" s="25">
        <f t="shared" si="1"/>
        <v>-4.6781766710095929E-2</v>
      </c>
      <c r="AB26" s="25">
        <f t="shared" si="2"/>
        <v>0.10404887185298972</v>
      </c>
    </row>
    <row r="27" spans="1:28">
      <c r="A27" s="13" t="s">
        <v>32</v>
      </c>
      <c r="B27" s="9">
        <f>Petrol!C34/Petrol!C$55*100</f>
        <v>0.66592374338426208</v>
      </c>
      <c r="C27" s="9">
        <f>Petrol!D34/Petrol!D$55*100</f>
        <v>0.52467926357525507</v>
      </c>
      <c r="D27" s="9">
        <f>Petrol!E34/Petrol!E$55*100</f>
        <v>0.58557511929231243</v>
      </c>
      <c r="E27" s="9">
        <f>Petrol!F34/Petrol!F$55*100</f>
        <v>0.52277339260605205</v>
      </c>
      <c r="F27" s="9">
        <f>Petrol!G34/Petrol!G$55*100</f>
        <v>0.5847471882861921</v>
      </c>
      <c r="G27" s="9">
        <f>Petrol!H34/Petrol!H$55*100</f>
        <v>0.59652318833256646</v>
      </c>
      <c r="H27" s="9">
        <f>Petrol!I34/Petrol!I$55*100</f>
        <v>0.58842692578417477</v>
      </c>
      <c r="I27" s="9">
        <f>Petrol!J34/Petrol!J$55*100</f>
        <v>0.65536554092171695</v>
      </c>
      <c r="J27" s="9">
        <f>Petrol!K34/Petrol!K$55*100</f>
        <v>0.58524066054383228</v>
      </c>
      <c r="K27" s="9">
        <f>Petrol!L34/Petrol!L$55*100</f>
        <v>0.50462389736252922</v>
      </c>
      <c r="L27" s="9">
        <f>Petrol!M34/Petrol!M$55*100</f>
        <v>0.56045106990894944</v>
      </c>
      <c r="M27" s="9">
        <f>Petrol!N34/Petrol!N$55*100</f>
        <v>0.57428850723142033</v>
      </c>
      <c r="N27" s="9">
        <f>Petrol!O34/Petrol!O$55*100</f>
        <v>0.58149721018151546</v>
      </c>
      <c r="O27" s="9">
        <f>Petrol!P34/Petrol!P$55*100</f>
        <v>0.57806670756679979</v>
      </c>
      <c r="P27" s="9">
        <f>Petrol!Q34/Petrol!Q$55*100</f>
        <v>0.51922982763557912</v>
      </c>
      <c r="Q27" s="9">
        <f>Petrol!R34/Petrol!R$55*100</f>
        <v>0.5239368098211582</v>
      </c>
      <c r="R27" s="9">
        <f>Petrol!S34/Petrol!S$55*100</f>
        <v>0.59465246673217198</v>
      </c>
      <c r="S27" s="9">
        <f>Petrol!T34/Petrol!T$55*100</f>
        <v>0.52906150044076661</v>
      </c>
      <c r="T27" s="9">
        <f>Petrol!U34/Petrol!U$55*100</f>
        <v>0.57574101918432763</v>
      </c>
      <c r="U27" s="9">
        <f>Petrol!V34/Petrol!V$55*100</f>
        <v>0.62509981294622263</v>
      </c>
      <c r="V27" s="9">
        <f>Petrol!V34/Petrol!V$55*100</f>
        <v>0.62509981294622263</v>
      </c>
      <c r="W27" s="9">
        <f>Petrol!W34/Petrol!W$55*100</f>
        <v>0.62316388581492788</v>
      </c>
      <c r="X27" s="9">
        <f>Petrol!X34/Petrol!X$55*100</f>
        <v>0.55314123645065072</v>
      </c>
      <c r="Y27" s="9">
        <f>Petrol!Y34/Petrol!Y$55*100</f>
        <v>0.58601508512948652</v>
      </c>
      <c r="Z27" s="25">
        <f t="shared" si="0"/>
        <v>0.57763849466996231</v>
      </c>
      <c r="AA27" s="25">
        <f t="shared" si="1"/>
        <v>-7.9908658254775555E-2</v>
      </c>
      <c r="AB27" s="25">
        <f t="shared" si="2"/>
        <v>0.16129984602173286</v>
      </c>
    </row>
    <row r="28" spans="1:28">
      <c r="A28" s="13" t="s">
        <v>0</v>
      </c>
      <c r="B28" s="9">
        <f>Petrol!C2/Petrol!C$55*100</f>
        <v>0.51718357012602245</v>
      </c>
      <c r="C28" s="9">
        <f>Petrol!D2/Petrol!D$55*100</f>
        <v>0.50291047730218363</v>
      </c>
      <c r="D28" s="9">
        <f>Petrol!E2/Petrol!E$55*100</f>
        <v>0.51578366653151198</v>
      </c>
      <c r="E28" s="9">
        <f>Petrol!F2/Petrol!F$55*100</f>
        <v>0.52000861781271612</v>
      </c>
      <c r="F28" s="9">
        <f>Petrol!G2/Petrol!G$55*100</f>
        <v>0.48546420445897148</v>
      </c>
      <c r="G28" s="9">
        <f>Petrol!H2/Petrol!H$55*100</f>
        <v>0.47686813603281947</v>
      </c>
      <c r="H28" s="9">
        <f>Petrol!I2/Petrol!I$55*100</f>
        <v>0.52305714423948868</v>
      </c>
      <c r="I28" s="9">
        <f>Petrol!J2/Petrol!J$55*100</f>
        <v>0.50724393227159126</v>
      </c>
      <c r="J28" s="9">
        <f>Petrol!K2/Petrol!K$55*100</f>
        <v>0.49646505588656786</v>
      </c>
      <c r="K28" s="9">
        <f>Petrol!L2/Petrol!L$55*100</f>
        <v>0.52188415247914399</v>
      </c>
      <c r="L28" s="9">
        <f>Petrol!M2/Petrol!M$55*100</f>
        <v>0.53542363153619887</v>
      </c>
      <c r="M28" s="9">
        <f>Petrol!N2/Petrol!N$55*100</f>
        <v>0.48847419312246848</v>
      </c>
      <c r="N28" s="9">
        <f>Petrol!O2/Petrol!O$55*100</f>
        <v>0.49780027122985054</v>
      </c>
      <c r="O28" s="9">
        <f>Petrol!P2/Petrol!P$55*100</f>
        <v>0.54931996650957715</v>
      </c>
      <c r="P28" s="9">
        <f>Petrol!Q2/Petrol!Q$55*100</f>
        <v>0.52829696763089451</v>
      </c>
      <c r="Q28" s="9">
        <f>Petrol!R2/Petrol!R$55*100</f>
        <v>0.53396535772590048</v>
      </c>
      <c r="R28" s="9">
        <f>Petrol!S2/Petrol!S$55*100</f>
        <v>0.49039447961707044</v>
      </c>
      <c r="S28" s="9">
        <f>Petrol!T2/Petrol!T$55*100</f>
        <v>0.52799959983684386</v>
      </c>
      <c r="T28" s="9">
        <f>Petrol!U2/Petrol!U$55*100</f>
        <v>0.56903075418948368</v>
      </c>
      <c r="U28" s="9">
        <f>Petrol!V2/Petrol!V$55*100</f>
        <v>0.49486529679948982</v>
      </c>
      <c r="V28" s="9">
        <f>Petrol!V2/Petrol!V$55*100</f>
        <v>0.49486529679948982</v>
      </c>
      <c r="W28" s="9">
        <f>Petrol!W2/Petrol!W$55*100</f>
        <v>0.53452539446500169</v>
      </c>
      <c r="X28" s="9">
        <f>Petrol!X2/Petrol!X$55*100</f>
        <v>0.52014590631013347</v>
      </c>
      <c r="Y28" s="9">
        <f>Petrol!Y2/Petrol!Y$55*100</f>
        <v>0.52637162434105877</v>
      </c>
      <c r="Z28" s="25">
        <f t="shared" si="0"/>
        <v>0.51493115405226997</v>
      </c>
      <c r="AA28" s="25">
        <f t="shared" si="1"/>
        <v>9.1880542150363231E-3</v>
      </c>
      <c r="AB28" s="25">
        <f t="shared" si="2"/>
        <v>9.2162618156664211E-2</v>
      </c>
    </row>
    <row r="29" spans="1:28">
      <c r="A29" s="13" t="s">
        <v>44</v>
      </c>
      <c r="B29" s="9">
        <f>Petrol!C46/Petrol!C$55*100</f>
        <v>0.48986295148326175</v>
      </c>
      <c r="C29" s="9">
        <f>Petrol!D46/Petrol!D$55*100</f>
        <v>0.45967965268431432</v>
      </c>
      <c r="D29" s="9">
        <f>Petrol!E46/Petrol!E$55*100</f>
        <v>0.52040931425831938</v>
      </c>
      <c r="E29" s="9">
        <f>Petrol!F46/Petrol!F$55*100</f>
        <v>0.51604063329390537</v>
      </c>
      <c r="F29" s="9">
        <f>Petrol!G46/Petrol!G$55*100</f>
        <v>0.46594942509955412</v>
      </c>
      <c r="G29" s="9">
        <f>Petrol!H46/Petrol!H$55*100</f>
        <v>0.48230805818820144</v>
      </c>
      <c r="H29" s="9">
        <f>Petrol!I46/Petrol!I$55*100</f>
        <v>0.49957631571191374</v>
      </c>
      <c r="I29" s="9">
        <f>Petrol!J46/Petrol!J$55*100</f>
        <v>0.47974874413354068</v>
      </c>
      <c r="J29" s="9">
        <f>Petrol!K46/Petrol!K$55*100</f>
        <v>0.53268800783442971</v>
      </c>
      <c r="K29" s="9">
        <f>Petrol!L46/Petrol!L$55*100</f>
        <v>0.52716233595268014</v>
      </c>
      <c r="L29" s="9">
        <f>Petrol!M46/Petrol!M$55*100</f>
        <v>0.53647951520531645</v>
      </c>
      <c r="M29" s="9">
        <f>Petrol!N46/Petrol!N$55*100</f>
        <v>0.53987124537212194</v>
      </c>
      <c r="N29" s="9">
        <f>Petrol!O46/Petrol!O$55*100</f>
        <v>0.54138671427301255</v>
      </c>
      <c r="O29" s="9">
        <f>Petrol!P46/Petrol!P$55*100</f>
        <v>0.5295221012030692</v>
      </c>
      <c r="P29" s="9">
        <f>Petrol!Q46/Petrol!Q$55*100</f>
        <v>0.50040554951772542</v>
      </c>
      <c r="Q29" s="9">
        <f>Petrol!R46/Petrol!R$55*100</f>
        <v>0.57174323295825891</v>
      </c>
      <c r="R29" s="9">
        <f>Petrol!S46/Petrol!S$55*100</f>
        <v>0.50834919934602119</v>
      </c>
      <c r="S29" s="9">
        <f>Petrol!T46/Petrol!T$55*100</f>
        <v>0.5068455645918617</v>
      </c>
      <c r="T29" s="9">
        <f>Petrol!U46/Petrol!U$55*100</f>
        <v>0.5491995435324043</v>
      </c>
      <c r="U29" s="9">
        <f>Petrol!V46/Petrol!V$55*100</f>
        <v>0.54095723255228967</v>
      </c>
      <c r="V29" s="9">
        <f>Petrol!V46/Petrol!V$55*100</f>
        <v>0.54095723255228967</v>
      </c>
      <c r="W29" s="9">
        <f>Petrol!W46/Petrol!W$55*100</f>
        <v>0.46698402891064544</v>
      </c>
      <c r="X29" s="9">
        <f>Petrol!X46/Petrol!X$55*100</f>
        <v>0.54204298908750148</v>
      </c>
      <c r="Y29" s="9">
        <f>Petrol!Y46/Petrol!Y$55*100</f>
        <v>0.49606059240187167</v>
      </c>
      <c r="Z29" s="25">
        <f t="shared" si="0"/>
        <v>0.5143429241726879</v>
      </c>
      <c r="AA29" s="25">
        <f t="shared" si="1"/>
        <v>6.1976409186099146E-3</v>
      </c>
      <c r="AB29" s="25">
        <f t="shared" si="2"/>
        <v>0.11206358027394459</v>
      </c>
    </row>
    <row r="30" spans="1:28">
      <c r="A30" s="13" t="s">
        <v>33</v>
      </c>
      <c r="B30" s="9">
        <f>Petrol!C35/Petrol!C$55*100</f>
        <v>0.50809565720053873</v>
      </c>
      <c r="C30" s="9">
        <f>Petrol!D35/Petrol!D$55*100</f>
        <v>0.43907664609380759</v>
      </c>
      <c r="D30" s="9">
        <f>Petrol!E35/Petrol!E$55*100</f>
        <v>0.49356008939446372</v>
      </c>
      <c r="E30" s="9">
        <f>Petrol!F35/Petrol!F$55*100</f>
        <v>0.47458689190991132</v>
      </c>
      <c r="F30" s="9">
        <f>Petrol!G35/Petrol!G$55*100</f>
        <v>0.48324453026601999</v>
      </c>
      <c r="G30" s="9">
        <f>Petrol!H35/Petrol!H$55*100</f>
        <v>0.47663215435896744</v>
      </c>
      <c r="H30" s="9">
        <f>Petrol!I35/Petrol!I$55*100</f>
        <v>0.52706001791771062</v>
      </c>
      <c r="I30" s="9">
        <f>Petrol!J35/Petrol!J$55*100</f>
        <v>0.50144813060579385</v>
      </c>
      <c r="J30" s="9">
        <f>Petrol!K35/Petrol!K$55*100</f>
        <v>0.47369809425912246</v>
      </c>
      <c r="K30" s="9">
        <f>Petrol!L35/Petrol!L$55*100</f>
        <v>0.44617201097733766</v>
      </c>
      <c r="L30" s="9">
        <f>Petrol!M35/Petrol!M$55*100</f>
        <v>0.45293740022180151</v>
      </c>
      <c r="M30" s="9">
        <f>Petrol!N35/Petrol!N$55*100</f>
        <v>0.50819829373178227</v>
      </c>
      <c r="N30" s="9">
        <f>Petrol!O35/Petrol!O$55*100</f>
        <v>0.47051064206784093</v>
      </c>
      <c r="O30" s="9">
        <f>Petrol!P35/Petrol!P$55*100</f>
        <v>0.40612108090064658</v>
      </c>
      <c r="P30" s="9">
        <f>Petrol!Q35/Petrol!Q$55*100</f>
        <v>0.33068898827458809</v>
      </c>
      <c r="Q30" s="9">
        <f>Petrol!R35/Petrol!R$55*100</f>
        <v>0.45725382737147074</v>
      </c>
      <c r="R30" s="9">
        <f>Petrol!S35/Petrol!S$55*100</f>
        <v>0.41599967771420704</v>
      </c>
      <c r="S30" s="9">
        <f>Petrol!T35/Petrol!T$55*100</f>
        <v>0.4568529366065453</v>
      </c>
      <c r="T30" s="9">
        <f>Petrol!U35/Petrol!U$55*100</f>
        <v>0.4730493055815464</v>
      </c>
      <c r="U30" s="9">
        <f>Petrol!V35/Petrol!V$55*100</f>
        <v>0.44169487811010161</v>
      </c>
      <c r="V30" s="9">
        <f>Petrol!V35/Petrol!V$55*100</f>
        <v>0.44169487811010161</v>
      </c>
      <c r="W30" s="9">
        <f>Petrol!W35/Petrol!W$55*100</f>
        <v>0.47272973034963983</v>
      </c>
      <c r="X30" s="9">
        <f>Petrol!X35/Petrol!X$55*100</f>
        <v>0.43275229299373036</v>
      </c>
      <c r="Y30" s="9">
        <f>Petrol!Y35/Petrol!Y$55*100</f>
        <v>0.40090849485698488</v>
      </c>
      <c r="Z30" s="25">
        <f t="shared" si="0"/>
        <v>0.45770694374477755</v>
      </c>
      <c r="AA30" s="25">
        <f t="shared" si="1"/>
        <v>-0.10718716234355385</v>
      </c>
      <c r="AB30" s="25">
        <f t="shared" si="2"/>
        <v>0.19637102964312253</v>
      </c>
    </row>
    <row r="31" spans="1:28">
      <c r="A31" s="13" t="s">
        <v>26</v>
      </c>
      <c r="B31" s="9">
        <f>Petrol!C28/Petrol!C$55*100</f>
        <v>0.45885462150809764</v>
      </c>
      <c r="C31" s="9">
        <f>Petrol!D28/Petrol!D$55*100</f>
        <v>0.46891097710872953</v>
      </c>
      <c r="D31" s="9">
        <f>Petrol!E28/Petrol!E$55*100</f>
        <v>0.43078550347325067</v>
      </c>
      <c r="E31" s="9">
        <f>Petrol!F28/Petrol!F$55*100</f>
        <v>0.4648218950852675</v>
      </c>
      <c r="F31" s="9">
        <f>Petrol!G28/Petrol!G$55*100</f>
        <v>0.43165728727248337</v>
      </c>
      <c r="G31" s="9">
        <f>Petrol!H28/Petrol!H$55*100</f>
        <v>0.44711629269101805</v>
      </c>
      <c r="H31" s="9">
        <f>Petrol!I28/Petrol!I$55*100</f>
        <v>0.49435452466995095</v>
      </c>
      <c r="I31" s="9">
        <f>Petrol!J28/Petrol!J$55*100</f>
        <v>0.45163183533548773</v>
      </c>
      <c r="J31" s="9">
        <f>Petrol!K28/Petrol!K$55*100</f>
        <v>0.45462173917479065</v>
      </c>
      <c r="K31" s="9">
        <f>Petrol!L28/Petrol!L$55*100</f>
        <v>0.46325104378034188</v>
      </c>
      <c r="L31" s="9">
        <f>Petrol!M28/Petrol!M$55*100</f>
        <v>0.45031566353699254</v>
      </c>
      <c r="M31" s="9">
        <f>Petrol!N28/Petrol!N$55*100</f>
        <v>0.46813728537688237</v>
      </c>
      <c r="N31" s="9">
        <f>Petrol!O28/Petrol!O$55*100</f>
        <v>0.48488071619771228</v>
      </c>
      <c r="O31" s="9">
        <f>Petrol!P28/Petrol!P$55*100</f>
        <v>0.44144925861630996</v>
      </c>
      <c r="P31" s="9">
        <f>Petrol!Q28/Petrol!Q$55*100</f>
        <v>0.46302222567345291</v>
      </c>
      <c r="Q31" s="9">
        <f>Petrol!R28/Petrol!R$55*100</f>
        <v>0.48595310108334916</v>
      </c>
      <c r="R31" s="9">
        <f>Petrol!S28/Petrol!S$55*100</f>
        <v>0.42561609466563838</v>
      </c>
      <c r="S31" s="9">
        <f>Petrol!T28/Petrol!T$55*100</f>
        <v>0.45545309697114461</v>
      </c>
      <c r="T31" s="9">
        <f>Petrol!U28/Petrol!U$55*100</f>
        <v>0.51138196815923087</v>
      </c>
      <c r="U31" s="9">
        <f>Petrol!V28/Petrol!V$55*100</f>
        <v>0.48149008719472763</v>
      </c>
      <c r="V31" s="9">
        <f>Petrol!V28/Petrol!V$55*100</f>
        <v>0.48149008719472763</v>
      </c>
      <c r="W31" s="9">
        <f>Petrol!W28/Petrol!W$55*100</f>
        <v>0.46110857885052214</v>
      </c>
      <c r="X31" s="9">
        <f>Petrol!X28/Petrol!X$55*100</f>
        <v>0.45570898732310477</v>
      </c>
      <c r="Y31" s="9">
        <f>Petrol!Y28/Petrol!Y$55*100</f>
        <v>0.45799164901050127</v>
      </c>
      <c r="Z31" s="25">
        <f t="shared" si="0"/>
        <v>0.46208352166473809</v>
      </c>
      <c r="AA31" s="25">
        <f t="shared" si="1"/>
        <v>-8.629724975963704E-4</v>
      </c>
      <c r="AB31" s="25">
        <f t="shared" si="2"/>
        <v>8.5765873493592493E-2</v>
      </c>
    </row>
    <row r="32" spans="1:28">
      <c r="A32" s="13" t="s">
        <v>2</v>
      </c>
      <c r="B32" s="9">
        <f>Petrol!C4/Petrol!C$55*100</f>
        <v>0.48314164728101511</v>
      </c>
      <c r="C32" s="9">
        <f>Petrol!D4/Petrol!D$55*100</f>
        <v>0.38557320475689005</v>
      </c>
      <c r="D32" s="9">
        <f>Petrol!E4/Petrol!E$55*100</f>
        <v>0.42682965950889828</v>
      </c>
      <c r="E32" s="9">
        <f>Petrol!F4/Petrol!F$55*100</f>
        <v>0.4840456848972981</v>
      </c>
      <c r="F32" s="9">
        <f>Petrol!G4/Petrol!G$55*100</f>
        <v>0.43534248461925168</v>
      </c>
      <c r="G32" s="9">
        <f>Petrol!H4/Petrol!H$55*100</f>
        <v>0.43559893481212475</v>
      </c>
      <c r="H32" s="9">
        <f>Petrol!I4/Petrol!I$55*100</f>
        <v>0.50274010675498526</v>
      </c>
      <c r="I32" s="9">
        <f>Petrol!J4/Petrol!J$55*100</f>
        <v>0.41176010298483712</v>
      </c>
      <c r="J32" s="9">
        <f>Petrol!K4/Petrol!K$55*100</f>
        <v>0.45584372007758345</v>
      </c>
      <c r="K32" s="9">
        <f>Petrol!L4/Petrol!L$55*100</f>
        <v>0.47695573047825757</v>
      </c>
      <c r="L32" s="9">
        <f>Petrol!M4/Petrol!M$55*100</f>
        <v>0.41147561929411891</v>
      </c>
      <c r="M32" s="9">
        <f>Petrol!N4/Petrol!N$55*100</f>
        <v>0.50210574742043712</v>
      </c>
      <c r="N32" s="9">
        <f>Petrol!O4/Petrol!O$55*100</f>
        <v>0.51202661812492356</v>
      </c>
      <c r="O32" s="9">
        <f>Petrol!P4/Petrol!P$55*100</f>
        <v>0.44198774646686129</v>
      </c>
      <c r="P32" s="9">
        <f>Petrol!Q4/Petrol!Q$55*100</f>
        <v>0.41554956670152809</v>
      </c>
      <c r="Q32" s="9">
        <f>Petrol!R4/Petrol!R$55*100</f>
        <v>0.47787395916150077</v>
      </c>
      <c r="R32" s="9">
        <f>Petrol!S4/Petrol!S$55*100</f>
        <v>0.42486634012366237</v>
      </c>
      <c r="S32" s="9">
        <f>Petrol!T4/Petrol!T$55*100</f>
        <v>0.47215568280950404</v>
      </c>
      <c r="T32" s="9">
        <f>Petrol!U4/Petrol!U$55*100</f>
        <v>0.49443637635430926</v>
      </c>
      <c r="U32" s="9">
        <f>Petrol!V4/Petrol!V$55*100</f>
        <v>0.43955329269985394</v>
      </c>
      <c r="V32" s="9">
        <f>Petrol!V4/Petrol!V$55*100</f>
        <v>0.43955329269985394</v>
      </c>
      <c r="W32" s="9">
        <f>Petrol!W4/Petrol!W$55*100</f>
        <v>0.45614136913830156</v>
      </c>
      <c r="X32" s="9">
        <f>Petrol!X4/Petrol!X$55*100</f>
        <v>0.42985886660974282</v>
      </c>
      <c r="Y32" s="9">
        <f>Petrol!Y4/Petrol!Y$55*100</f>
        <v>0.45454053666431365</v>
      </c>
      <c r="Z32" s="25">
        <f t="shared" si="0"/>
        <v>0.45291484543500221</v>
      </c>
      <c r="AA32" s="25">
        <f t="shared" si="1"/>
        <v>-2.8601110616701453E-2</v>
      </c>
      <c r="AB32" s="25">
        <f t="shared" si="2"/>
        <v>0.12645341336803351</v>
      </c>
    </row>
    <row r="33" spans="1:28">
      <c r="A33" s="13" t="s">
        <v>23</v>
      </c>
      <c r="B33" s="9">
        <f>Petrol!C25/Petrol!C$55*100</f>
        <v>0.27627973063212108</v>
      </c>
      <c r="C33" s="9">
        <f>Petrol!D25/Petrol!D$55*100</f>
        <v>0.32998236440133893</v>
      </c>
      <c r="D33" s="9">
        <f>Petrol!E25/Petrol!E$55*100</f>
        <v>0.39794543829721163</v>
      </c>
      <c r="E33" s="9">
        <f>Petrol!F25/Petrol!F$55*100</f>
        <v>0.35999811479759175</v>
      </c>
      <c r="F33" s="9">
        <f>Petrol!G25/Petrol!G$55*100</f>
        <v>0.29357864884561075</v>
      </c>
      <c r="G33" s="9">
        <f>Petrol!H25/Petrol!H$55*100</f>
        <v>0.39607091529572874</v>
      </c>
      <c r="H33" s="9">
        <f>Petrol!I25/Petrol!I$55*100</f>
        <v>0.25540476724499489</v>
      </c>
      <c r="I33" s="9">
        <f>Petrol!J25/Petrol!J$55*100</f>
        <v>0.36331263184066981</v>
      </c>
      <c r="J33" s="9">
        <f>Petrol!K25/Petrol!K$55*100</f>
        <v>0.33898497632402658</v>
      </c>
      <c r="K33" s="9">
        <f>Petrol!L25/Petrol!L$55*100</f>
        <v>0.3294233805566138</v>
      </c>
      <c r="L33" s="9">
        <f>Petrol!M25/Petrol!M$55*100</f>
        <v>0.31397786739026701</v>
      </c>
      <c r="M33" s="9">
        <f>Petrol!N25/Petrol!N$55*100</f>
        <v>0.41317470213724627</v>
      </c>
      <c r="N33" s="9">
        <f>Petrol!O25/Petrol!O$55*100</f>
        <v>0.3422860785032063</v>
      </c>
      <c r="O33" s="9">
        <f>Petrol!P25/Petrol!P$55*100</f>
        <v>0.31287538022909578</v>
      </c>
      <c r="P33" s="9">
        <f>Petrol!Q25/Petrol!Q$55*100</f>
        <v>0.32777996667446913</v>
      </c>
      <c r="Q33" s="9">
        <f>Petrol!R25/Petrol!R$55*100</f>
        <v>0.37721217968486964</v>
      </c>
      <c r="R33" s="9">
        <f>Petrol!S25/Petrol!S$55*100</f>
        <v>0.32816566147152193</v>
      </c>
      <c r="S33" s="9">
        <f>Petrol!T25/Petrol!T$55*100</f>
        <v>0.32758753228731474</v>
      </c>
      <c r="T33" s="9">
        <f>Petrol!U25/Petrol!U$55*100</f>
        <v>0.2865693668114957</v>
      </c>
      <c r="U33" s="9">
        <f>Petrol!V25/Petrol!V$55*100</f>
        <v>0.34626953086127388</v>
      </c>
      <c r="V33" s="9">
        <f>Petrol!V25/Petrol!V$55*100</f>
        <v>0.34626953086127388</v>
      </c>
      <c r="W33" s="9">
        <f>Petrol!W25/Petrol!W$55*100</f>
        <v>0.27825024296510542</v>
      </c>
      <c r="X33" s="9">
        <f>Petrol!X25/Petrol!X$55*100</f>
        <v>0.29707066752160227</v>
      </c>
      <c r="Y33" s="9">
        <f>Petrol!Y25/Petrol!Y$55*100</f>
        <v>0.37853367058512671</v>
      </c>
      <c r="Z33" s="25">
        <f t="shared" si="0"/>
        <v>0.33404180609249062</v>
      </c>
      <c r="AA33" s="25">
        <f t="shared" si="1"/>
        <v>0.10225393995300563</v>
      </c>
      <c r="AB33" s="25">
        <f t="shared" si="2"/>
        <v>0.15776993489225138</v>
      </c>
    </row>
    <row r="34" spans="1:28">
      <c r="A34" s="13" t="s">
        <v>28</v>
      </c>
      <c r="B34" s="9">
        <f>Petrol!C30/Petrol!C$55*100</f>
        <v>0.2920530592727752</v>
      </c>
      <c r="C34" s="9">
        <f>Petrol!D30/Petrol!D$55*100</f>
        <v>0.32625049386588395</v>
      </c>
      <c r="D34" s="9">
        <f>Petrol!E30/Petrol!E$55*100</f>
        <v>0.29748143420087286</v>
      </c>
      <c r="E34" s="9">
        <f>Petrol!F30/Petrol!F$55*100</f>
        <v>0.2956744483715521</v>
      </c>
      <c r="F34" s="9">
        <f>Petrol!G30/Petrol!G$55*100</f>
        <v>0.30934268250627645</v>
      </c>
      <c r="G34" s="9">
        <f>Petrol!H30/Petrol!H$55*100</f>
        <v>0.31838139167890422</v>
      </c>
      <c r="H34" s="9">
        <f>Petrol!I30/Petrol!I$55*100</f>
        <v>0.31579998745271787</v>
      </c>
      <c r="I34" s="9">
        <f>Petrol!J30/Petrol!J$55*100</f>
        <v>0.32656508290203562</v>
      </c>
      <c r="J34" s="9">
        <f>Petrol!K30/Petrol!K$55*100</f>
        <v>0.32739745833203937</v>
      </c>
      <c r="K34" s="9">
        <f>Petrol!L30/Petrol!L$55*100</f>
        <v>0.311139319675653</v>
      </c>
      <c r="L34" s="9">
        <f>Petrol!M30/Petrol!M$55*100</f>
        <v>0.33983428677132477</v>
      </c>
      <c r="M34" s="9">
        <f>Petrol!N30/Petrol!N$55*100</f>
        <v>0.30516966468496093</v>
      </c>
      <c r="N34" s="9">
        <f>Petrol!O30/Petrol!O$55*100</f>
        <v>0.33174431505137036</v>
      </c>
      <c r="O34" s="9">
        <f>Petrol!P30/Petrol!P$55*100</f>
        <v>0.29448462622688937</v>
      </c>
      <c r="P34" s="9">
        <f>Petrol!Q30/Petrol!Q$55*100</f>
        <v>0.34189833939181452</v>
      </c>
      <c r="Q34" s="9">
        <f>Petrol!R30/Petrol!R$55*100</f>
        <v>0.31960921341892989</v>
      </c>
      <c r="R34" s="9">
        <f>Petrol!S30/Petrol!S$55*100</f>
        <v>0.30246619464411623</v>
      </c>
      <c r="S34" s="9">
        <f>Petrol!T30/Petrol!T$55*100</f>
        <v>0.33146672020776735</v>
      </c>
      <c r="T34" s="9">
        <f>Petrol!U30/Petrol!U$55*100</f>
        <v>0.33289118031017617</v>
      </c>
      <c r="U34" s="9">
        <f>Petrol!V30/Petrol!V$55*100</f>
        <v>0.30639284841864928</v>
      </c>
      <c r="V34" s="9">
        <f>Petrol!V30/Petrol!V$55*100</f>
        <v>0.30639284841864928</v>
      </c>
      <c r="W34" s="9">
        <f>Petrol!W30/Petrol!W$55*100</f>
        <v>0.33914487498929397</v>
      </c>
      <c r="X34" s="9">
        <f>Petrol!X30/Petrol!X$55*100</f>
        <v>0.32493598402487212</v>
      </c>
      <c r="Y34" s="9">
        <f>Petrol!Y30/Petrol!Y$55*100</f>
        <v>0.33867906358449601</v>
      </c>
      <c r="Z34" s="25">
        <f t="shared" si="0"/>
        <v>0.31813314660008413</v>
      </c>
      <c r="AA34" s="25">
        <f t="shared" si="1"/>
        <v>4.6626004311720814E-2</v>
      </c>
      <c r="AB34" s="25">
        <f t="shared" si="2"/>
        <v>4.9845280119039326E-2</v>
      </c>
    </row>
    <row r="35" spans="1:28">
      <c r="A35" s="13" t="s">
        <v>25</v>
      </c>
      <c r="B35" s="9">
        <f>Petrol!C27/Petrol!C$55*100</f>
        <v>0.29651677449554464</v>
      </c>
      <c r="C35" s="9">
        <f>Petrol!D27/Petrol!D$55*100</f>
        <v>0.21952835030035678</v>
      </c>
      <c r="D35" s="9">
        <f>Petrol!E27/Petrol!E$55*100</f>
        <v>0.22402213341275987</v>
      </c>
      <c r="E35" s="9">
        <f>Petrol!F27/Petrol!F$55*100</f>
        <v>0.24044451439699666</v>
      </c>
      <c r="F35" s="9">
        <f>Petrol!G27/Petrol!G$55*100</f>
        <v>0.20314055264022551</v>
      </c>
      <c r="G35" s="9">
        <f>Petrol!H27/Petrol!H$55*100</f>
        <v>0.21265942350083694</v>
      </c>
      <c r="H35" s="9">
        <f>Petrol!I27/Petrol!I$55*100</f>
        <v>0.2534951050691035</v>
      </c>
      <c r="I35" s="9">
        <f>Petrol!J27/Petrol!J$55*100</f>
        <v>0.23203757572834</v>
      </c>
      <c r="J35" s="9">
        <f>Petrol!K27/Petrol!K$55*100</f>
        <v>0.21800811955861155</v>
      </c>
      <c r="K35" s="9">
        <f>Petrol!L27/Petrol!L$55*100</f>
        <v>0.21658473857751748</v>
      </c>
      <c r="L35" s="9">
        <f>Petrol!M27/Petrol!M$55*100</f>
        <v>0.1941036190914491</v>
      </c>
      <c r="M35" s="9">
        <f>Petrol!N27/Petrol!N$55*100</f>
        <v>0.23848914324825676</v>
      </c>
      <c r="N35" s="9">
        <f>Petrol!O27/Petrol!O$55*100</f>
        <v>0.28253661375137673</v>
      </c>
      <c r="O35" s="9">
        <f>Petrol!P27/Petrol!P$55*100</f>
        <v>0.2483566124785756</v>
      </c>
      <c r="P35" s="9">
        <f>Petrol!Q27/Petrol!Q$55*100</f>
        <v>0.23939521132371094</v>
      </c>
      <c r="Q35" s="9">
        <f>Petrol!R27/Petrol!R$55*100</f>
        <v>0.27831165597652791</v>
      </c>
      <c r="R35" s="9">
        <f>Petrol!S27/Petrol!S$55*100</f>
        <v>0.22906359508348731</v>
      </c>
      <c r="S35" s="9">
        <f>Petrol!T27/Petrol!T$55*100</f>
        <v>0.253601233067062</v>
      </c>
      <c r="T35" s="9">
        <f>Petrol!U27/Petrol!U$55*100</f>
        <v>0.30811824138375515</v>
      </c>
      <c r="U35" s="9">
        <f>Petrol!V27/Petrol!V$55*100</f>
        <v>0.23873375089851859</v>
      </c>
      <c r="V35" s="9">
        <f>Petrol!V27/Petrol!V$55*100</f>
        <v>0.23873375089851859</v>
      </c>
      <c r="W35" s="9">
        <f>Petrol!W27/Petrol!W$55*100</f>
        <v>0.30034210818933071</v>
      </c>
      <c r="X35" s="9">
        <f>Petrol!X27/Petrol!X$55*100</f>
        <v>0.23770974798949709</v>
      </c>
      <c r="Y35" s="9">
        <f>Petrol!Y27/Petrol!Y$55*100</f>
        <v>0.15113981055838038</v>
      </c>
      <c r="Z35" s="25">
        <f t="shared" si="0"/>
        <v>0.23979468256744743</v>
      </c>
      <c r="AA35" s="25">
        <f t="shared" si="1"/>
        <v>-0.14537696393716426</v>
      </c>
      <c r="AB35" s="25">
        <f t="shared" si="2"/>
        <v>0.15697843082537477</v>
      </c>
    </row>
    <row r="36" spans="1:28">
      <c r="A36" s="13" t="s">
        <v>47</v>
      </c>
      <c r="B36" s="9">
        <f>Petrol!C49/Petrol!C$55*100</f>
        <v>0.14671890658045339</v>
      </c>
      <c r="C36" s="9">
        <f>Petrol!D49/Petrol!D$55*100</f>
        <v>0.14697696305864275</v>
      </c>
      <c r="D36" s="9">
        <f>Petrol!E49/Petrol!E$55*100</f>
        <v>0.16599718435753544</v>
      </c>
      <c r="E36" s="9">
        <f>Petrol!F49/Petrol!F$55*100</f>
        <v>0.16940745921785824</v>
      </c>
      <c r="F36" s="9">
        <f>Petrol!G49/Petrol!G$55*100</f>
        <v>0.18810445067790105</v>
      </c>
      <c r="G36" s="9">
        <f>Petrol!H49/Petrol!H$55*100</f>
        <v>0.16354183485655388</v>
      </c>
      <c r="H36" s="9">
        <f>Petrol!I49/Petrol!I$55*100</f>
        <v>0.19769086556513196</v>
      </c>
      <c r="I36" s="9">
        <f>Petrol!J49/Petrol!J$55*100</f>
        <v>0.16964887198023024</v>
      </c>
      <c r="J36" s="9">
        <f>Petrol!K49/Petrol!K$55*100</f>
        <v>0.19541156260751888</v>
      </c>
      <c r="K36" s="9">
        <f>Petrol!L49/Petrol!L$55*100</f>
        <v>0.18952176060032172</v>
      </c>
      <c r="L36" s="9">
        <f>Petrol!M49/Petrol!M$55*100</f>
        <v>0.17492472785047741</v>
      </c>
      <c r="M36" s="9">
        <f>Petrol!N49/Petrol!N$55*100</f>
        <v>0.21133734647997068</v>
      </c>
      <c r="N36" s="9">
        <f>Petrol!O49/Petrol!O$55*100</f>
        <v>0.20181886881870892</v>
      </c>
      <c r="O36" s="9">
        <f>Petrol!P49/Petrol!P$55*100</f>
        <v>0.17265798593438922</v>
      </c>
      <c r="P36" s="9">
        <f>Petrol!Q49/Petrol!Q$55*100</f>
        <v>0.18690217587331409</v>
      </c>
      <c r="Q36" s="9">
        <f>Petrol!R49/Petrol!R$55*100</f>
        <v>0.17763431520395201</v>
      </c>
      <c r="R36" s="9">
        <f>Petrol!S49/Petrol!S$55*100</f>
        <v>0.17343506787122431</v>
      </c>
      <c r="S36" s="9">
        <f>Petrol!T49/Petrol!T$55*100</f>
        <v>0.19659383055659757</v>
      </c>
      <c r="T36" s="9">
        <f>Petrol!U49/Petrol!U$55*100</f>
        <v>0.1900904951692981</v>
      </c>
      <c r="U36" s="9">
        <f>Petrol!V49/Petrol!V$55*100</f>
        <v>0.1884853806598879</v>
      </c>
      <c r="V36" s="9">
        <f>Petrol!V49/Petrol!V$55*100</f>
        <v>0.1884853806598879</v>
      </c>
      <c r="W36" s="9">
        <f>Petrol!W49/Petrol!W$55*100</f>
        <v>0.16815565463448595</v>
      </c>
      <c r="X36" s="9">
        <f>Petrol!X49/Petrol!X$55*100</f>
        <v>0.18005327598849871</v>
      </c>
      <c r="Y36" s="9">
        <f>Petrol!Y49/Petrol!Y$55*100</f>
        <v>0.17897293032571571</v>
      </c>
      <c r="Z36" s="25">
        <f t="shared" si="0"/>
        <v>0.18010697064702319</v>
      </c>
      <c r="AA36" s="25">
        <f t="shared" si="1"/>
        <v>3.2254023745262317E-2</v>
      </c>
      <c r="AB36" s="25">
        <f t="shared" si="2"/>
        <v>6.4618439899517294E-2</v>
      </c>
    </row>
    <row r="37" spans="1:28">
      <c r="A37" s="13" t="s">
        <v>46</v>
      </c>
      <c r="B37" s="9">
        <f>Petrol!C48/Petrol!C$55*100</f>
        <v>0.21260407458109737</v>
      </c>
      <c r="C37" s="9">
        <f>Petrol!D48/Petrol!D$55*100</f>
        <v>0.14846187063071192</v>
      </c>
      <c r="D37" s="9">
        <f>Petrol!E48/Petrol!E$55*100</f>
        <v>0.1935096527119318</v>
      </c>
      <c r="E37" s="9">
        <f>Petrol!F48/Petrol!F$55*100</f>
        <v>0.17928867939678947</v>
      </c>
      <c r="F37" s="9">
        <f>Petrol!G48/Petrol!G$55*100</f>
        <v>0.15143118271720413</v>
      </c>
      <c r="G37" s="9">
        <f>Petrol!H48/Petrol!H$55*100</f>
        <v>0.19573917443691996</v>
      </c>
      <c r="H37" s="9">
        <f>Petrol!I48/Petrol!I$55*100</f>
        <v>0.19983127546568971</v>
      </c>
      <c r="I37" s="9">
        <f>Petrol!J48/Petrol!J$55*100</f>
        <v>0.15925767918310299</v>
      </c>
      <c r="J37" s="9">
        <f>Petrol!K48/Petrol!K$55*100</f>
        <v>0.18155945615347543</v>
      </c>
      <c r="K37" s="9">
        <f>Petrol!L48/Petrol!L$55*100</f>
        <v>0.1554205359413868</v>
      </c>
      <c r="L37" s="9">
        <f>Petrol!M48/Petrol!M$55*100</f>
        <v>0.1659414792726516</v>
      </c>
      <c r="M37" s="9">
        <f>Petrol!N48/Petrol!N$55*100</f>
        <v>0.16009127569867415</v>
      </c>
      <c r="N37" s="9">
        <f>Petrol!O48/Petrol!O$55*100</f>
        <v>0.21355019039818351</v>
      </c>
      <c r="O37" s="9">
        <f>Petrol!P48/Petrol!P$55*100</f>
        <v>0.16071001163727999</v>
      </c>
      <c r="P37" s="9">
        <f>Petrol!Q48/Petrol!Q$55*100</f>
        <v>0.16734588261573288</v>
      </c>
      <c r="Q37" s="9">
        <f>Petrol!R48/Petrol!R$55*100</f>
        <v>0.1770125706977968</v>
      </c>
      <c r="R37" s="9">
        <f>Petrol!S48/Petrol!S$55*100</f>
        <v>0.18230240940617057</v>
      </c>
      <c r="S37" s="9">
        <f>Petrol!T48/Petrol!T$55*100</f>
        <v>0.16580480813558893</v>
      </c>
      <c r="T37" s="9">
        <f>Petrol!U48/Petrol!U$55*100</f>
        <v>0.16863418084915241</v>
      </c>
      <c r="U37" s="9">
        <f>Petrol!V48/Petrol!V$55*100</f>
        <v>0.17518194520383865</v>
      </c>
      <c r="V37" s="9">
        <f>Petrol!V48/Petrol!V$55*100</f>
        <v>0.17518194520383865</v>
      </c>
      <c r="W37" s="9">
        <f>Petrol!W48/Petrol!W$55*100</f>
        <v>0.15422714015629144</v>
      </c>
      <c r="X37" s="9">
        <f>Petrol!X48/Petrol!X$55*100</f>
        <v>0.13894114798075483</v>
      </c>
      <c r="Y37" s="9">
        <f>Petrol!Y48/Petrol!Y$55*100</f>
        <v>0.16238395330821939</v>
      </c>
      <c r="Z37" s="25">
        <f t="shared" si="0"/>
        <v>0.17268385507427017</v>
      </c>
      <c r="AA37" s="25">
        <f t="shared" si="1"/>
        <v>-5.0220121272877977E-2</v>
      </c>
      <c r="AB37" s="25">
        <f t="shared" si="2"/>
        <v>7.4609042417428689E-2</v>
      </c>
    </row>
    <row r="38" spans="1:28">
      <c r="A38" s="13" t="s">
        <v>31</v>
      </c>
      <c r="B38" s="9">
        <f>Petrol!C33/Petrol!C$55*100</f>
        <v>0.1706253789621093</v>
      </c>
      <c r="C38" s="9">
        <f>Petrol!D33/Petrol!D$55*100</f>
        <v>0.14284136823193966</v>
      </c>
      <c r="D38" s="9">
        <f>Petrol!E33/Petrol!E$55*100</f>
        <v>0.15558209666631517</v>
      </c>
      <c r="E38" s="9">
        <f>Petrol!F33/Petrol!F$55*100</f>
        <v>0.15545469653136018</v>
      </c>
      <c r="F38" s="9">
        <f>Petrol!G33/Petrol!G$55*100</f>
        <v>0.14636257015226123</v>
      </c>
      <c r="G38" s="9">
        <f>Petrol!H33/Petrol!H$55*100</f>
        <v>0.16225591625842503</v>
      </c>
      <c r="H38" s="9">
        <f>Petrol!I33/Petrol!I$55*100</f>
        <v>0.14465559875715678</v>
      </c>
      <c r="I38" s="9">
        <f>Petrol!J33/Petrol!J$55*100</f>
        <v>0.15472609231998335</v>
      </c>
      <c r="J38" s="9">
        <f>Petrol!K33/Petrol!K$55*100</f>
        <v>0.16822529022887256</v>
      </c>
      <c r="K38" s="9">
        <f>Petrol!L33/Petrol!L$55*100</f>
        <v>0.15660416507456287</v>
      </c>
      <c r="L38" s="9">
        <f>Petrol!M33/Petrol!M$55*100</f>
        <v>0.14626085607543257</v>
      </c>
      <c r="M38" s="9">
        <f>Petrol!N33/Petrol!N$55*100</f>
        <v>0.14999387192863728</v>
      </c>
      <c r="N38" s="9">
        <f>Petrol!O33/Petrol!O$55*100</f>
        <v>0.1588782048259075</v>
      </c>
      <c r="O38" s="9">
        <f>Petrol!P33/Petrol!P$55*100</f>
        <v>0.16413168375576934</v>
      </c>
      <c r="P38" s="9">
        <f>Petrol!Q33/Petrol!Q$55*100</f>
        <v>0.19533577810195946</v>
      </c>
      <c r="Q38" s="9">
        <f>Petrol!R33/Petrol!R$55*100</f>
        <v>0.15911708036136157</v>
      </c>
      <c r="R38" s="9">
        <f>Petrol!S33/Petrol!S$55*100</f>
        <v>0.15441004636858321</v>
      </c>
      <c r="S38" s="9">
        <f>Petrol!T33/Petrol!T$55*100</f>
        <v>0.16600662342893649</v>
      </c>
      <c r="T38" s="9">
        <f>Petrol!U33/Petrol!U$55*100</f>
        <v>0.18376177625186982</v>
      </c>
      <c r="U38" s="9">
        <f>Petrol!V33/Petrol!V$55*100</f>
        <v>0.16475594183583347</v>
      </c>
      <c r="V38" s="9">
        <f>Petrol!V33/Petrol!V$55*100</f>
        <v>0.16475594183583347</v>
      </c>
      <c r="W38" s="9">
        <f>Petrol!W33/Petrol!W$55*100</f>
        <v>0.15961963701554585</v>
      </c>
      <c r="X38" s="9">
        <f>Petrol!X33/Petrol!X$55*100</f>
        <v>0.14631508413058988</v>
      </c>
      <c r="Y38" s="9">
        <f>Petrol!Y33/Petrol!Y$55*100</f>
        <v>0.15010852904123195</v>
      </c>
      <c r="Z38" s="25">
        <f t="shared" si="0"/>
        <v>0.15919934283918658</v>
      </c>
      <c r="AA38" s="25">
        <f t="shared" si="1"/>
        <v>-2.051684992087735E-2</v>
      </c>
      <c r="AB38" s="25">
        <f t="shared" si="2"/>
        <v>5.2494409870019798E-2</v>
      </c>
    </row>
    <row r="39" spans="1:28">
      <c r="A39" s="13" t="s">
        <v>40</v>
      </c>
      <c r="B39" s="9">
        <f>Petrol!C42/Petrol!C$55*100</f>
        <v>0.18789925264731086</v>
      </c>
      <c r="C39" s="9">
        <f>Petrol!D42/Petrol!D$55*100</f>
        <v>0.10001564345656633</v>
      </c>
      <c r="D39" s="9">
        <f>Petrol!E42/Petrol!E$55*100</f>
        <v>0.13128940976748127</v>
      </c>
      <c r="E39" s="9">
        <f>Petrol!F42/Petrol!F$55*100</f>
        <v>0.20681051869633696</v>
      </c>
      <c r="F39" s="9">
        <f>Petrol!G42/Petrol!G$55*100</f>
        <v>0.1291371532336934</v>
      </c>
      <c r="G39" s="9">
        <f>Petrol!H42/Petrol!H$55*100</f>
        <v>0.14795034414078814</v>
      </c>
      <c r="H39" s="9">
        <f>Petrol!I42/Petrol!I$55*100</f>
        <v>0.1671759773398542</v>
      </c>
      <c r="I39" s="9">
        <f>Petrol!J42/Petrol!J$55*100</f>
        <v>0.13867041594395657</v>
      </c>
      <c r="J39" s="9">
        <f>Petrol!K42/Petrol!K$55*100</f>
        <v>0.14602858635606378</v>
      </c>
      <c r="K39" s="9">
        <f>Petrol!L42/Petrol!L$55*100</f>
        <v>0.1587012616630602</v>
      </c>
      <c r="L39" s="9">
        <f>Petrol!M42/Petrol!M$55*100</f>
        <v>0.14473019918204511</v>
      </c>
      <c r="M39" s="9">
        <f>Petrol!N42/Petrol!N$55*100</f>
        <v>0.18847697591815976</v>
      </c>
      <c r="N39" s="9">
        <f>Petrol!O42/Petrol!O$55*100</f>
        <v>0.15896828272421423</v>
      </c>
      <c r="O39" s="9">
        <f>Petrol!P42/Petrol!P$55*100</f>
        <v>0.13994961763877847</v>
      </c>
      <c r="P39" s="9">
        <f>Petrol!Q42/Petrol!Q$55*100</f>
        <v>0.1458200418970014</v>
      </c>
      <c r="Q39" s="9">
        <f>Petrol!R42/Petrol!R$55*100</f>
        <v>0.18130112239383658</v>
      </c>
      <c r="R39" s="9">
        <f>Petrol!S42/Petrol!S$55*100</f>
        <v>0.1297469250403219</v>
      </c>
      <c r="S39" s="9">
        <f>Petrol!T42/Petrol!T$55*100</f>
        <v>0.1325452414523926</v>
      </c>
      <c r="T39" s="9">
        <f>Petrol!U42/Petrol!U$55*100</f>
        <v>0.14549906378837821</v>
      </c>
      <c r="U39" s="9">
        <f>Petrol!V42/Petrol!V$55*100</f>
        <v>0.1366709114286184</v>
      </c>
      <c r="V39" s="9">
        <f>Petrol!V42/Petrol!V$55*100</f>
        <v>0.1366709114286184</v>
      </c>
      <c r="W39" s="9">
        <f>Petrol!W42/Petrol!W$55*100</f>
        <v>0.14395465349124204</v>
      </c>
      <c r="X39" s="9">
        <f>Petrol!X42/Petrol!X$55*100</f>
        <v>0.13571363387646815</v>
      </c>
      <c r="Y39" s="9">
        <f>Petrol!Y42/Petrol!Y$55*100</f>
        <v>0.12644308330292281</v>
      </c>
      <c r="Z39" s="25">
        <f t="shared" si="0"/>
        <v>0.1483403844503379</v>
      </c>
      <c r="AA39" s="25">
        <f t="shared" si="1"/>
        <v>-6.1456169344388051E-2</v>
      </c>
      <c r="AB39" s="25">
        <f t="shared" si="2"/>
        <v>0.10679487523977063</v>
      </c>
    </row>
    <row r="40" spans="1:28">
      <c r="A40" s="13" t="s">
        <v>39</v>
      </c>
      <c r="B40" s="9">
        <f>Petrol!C41/Petrol!C$55*100</f>
        <v>0.15195591712852669</v>
      </c>
      <c r="C40" s="9">
        <f>Petrol!D41/Petrol!D$55*100</f>
        <v>0.14032410944834858</v>
      </c>
      <c r="D40" s="9">
        <f>Petrol!E41/Petrol!E$55*100</f>
        <v>0.12260098564411762</v>
      </c>
      <c r="E40" s="9">
        <f>Petrol!F41/Petrol!F$55*100</f>
        <v>0.14408939352075958</v>
      </c>
      <c r="F40" s="9">
        <f>Petrol!G41/Petrol!G$55*100</f>
        <v>0.13744868426518023</v>
      </c>
      <c r="G40" s="9">
        <f>Petrol!H41/Petrol!H$55*100</f>
        <v>0.12425996237842196</v>
      </c>
      <c r="H40" s="9">
        <f>Petrol!I41/Petrol!I$55*100</f>
        <v>0.15758346478586693</v>
      </c>
      <c r="I40" s="9">
        <f>Petrol!J41/Petrol!J$55*100</f>
        <v>0.13517972894477884</v>
      </c>
      <c r="J40" s="9">
        <f>Petrol!K41/Petrol!K$55*100</f>
        <v>0.1355591622054087</v>
      </c>
      <c r="K40" s="9">
        <f>Petrol!L41/Petrol!L$55*100</f>
        <v>0.11721940720589671</v>
      </c>
      <c r="L40" s="9">
        <f>Petrol!M41/Petrol!M$55*100</f>
        <v>0.12375630570357356</v>
      </c>
      <c r="M40" s="9">
        <f>Petrol!N41/Petrol!N$55*100</f>
        <v>0.14055723411423318</v>
      </c>
      <c r="N40" s="9">
        <f>Petrol!O41/Petrol!O$55*100</f>
        <v>0.11700589120052325</v>
      </c>
      <c r="O40" s="9">
        <f>Petrol!P41/Petrol!P$55*100</f>
        <v>0.14591993661396419</v>
      </c>
      <c r="P40" s="9">
        <f>Petrol!Q41/Petrol!Q$55*100</f>
        <v>0.12128276311017122</v>
      </c>
      <c r="Q40" s="9">
        <f>Petrol!R41/Petrol!R$55*100</f>
        <v>0.12732323075138424</v>
      </c>
      <c r="R40" s="9">
        <f>Petrol!S41/Petrol!S$55*100</f>
        <v>0.1132149732148492</v>
      </c>
      <c r="S40" s="9">
        <f>Petrol!T41/Petrol!T$55*100</f>
        <v>0.10514305890397188</v>
      </c>
      <c r="T40" s="9">
        <f>Petrol!U41/Petrol!U$55*100</f>
        <v>9.5669146077904527E-2</v>
      </c>
      <c r="U40" s="9">
        <f>Petrol!V41/Petrol!V$55*100</f>
        <v>7.3453405147313466E-2</v>
      </c>
      <c r="V40" s="9">
        <f>Petrol!V41/Petrol!V$55*100</f>
        <v>7.3453405147313466E-2</v>
      </c>
      <c r="W40" s="9">
        <f>Petrol!W41/Petrol!W$55*100</f>
        <v>9.2621774018585387E-2</v>
      </c>
      <c r="X40" s="9">
        <f>Petrol!X41/Petrol!X$55*100</f>
        <v>7.506104186089127E-2</v>
      </c>
      <c r="Y40" s="9">
        <f>Petrol!Y41/Petrol!Y$55*100</f>
        <v>0.10452548076460064</v>
      </c>
      <c r="Z40" s="25">
        <f t="shared" si="0"/>
        <v>0.11980035258985776</v>
      </c>
      <c r="AA40" s="25">
        <f t="shared" si="1"/>
        <v>-4.7430436363926048E-2</v>
      </c>
      <c r="AB40" s="25">
        <f t="shared" si="2"/>
        <v>8.4130059638553467E-2</v>
      </c>
    </row>
    <row r="41" spans="1:28">
      <c r="A41" s="13" t="s">
        <v>34</v>
      </c>
      <c r="B41" s="9">
        <f>Petrol!C36/Petrol!C$55*100</f>
        <v>0.15591448496716595</v>
      </c>
      <c r="C41" s="9">
        <f>Petrol!D36/Petrol!D$55*100</f>
        <v>9.6029295940256512E-2</v>
      </c>
      <c r="D41" s="9">
        <f>Petrol!E36/Petrol!E$55*100</f>
        <v>0.12177701549167538</v>
      </c>
      <c r="E41" s="9">
        <f>Petrol!F36/Petrol!F$55*100</f>
        <v>0.11993877651704742</v>
      </c>
      <c r="F41" s="9">
        <f>Petrol!G36/Petrol!G$55*100</f>
        <v>0.113777449407367</v>
      </c>
      <c r="G41" s="9">
        <f>Petrol!H36/Petrol!H$55*100</f>
        <v>0.10157740388776831</v>
      </c>
      <c r="H41" s="9">
        <f>Petrol!I36/Petrol!I$55*100</f>
        <v>0.12955585722907076</v>
      </c>
      <c r="I41" s="9">
        <f>Petrol!J36/Petrol!J$55*100</f>
        <v>0.12514762063385818</v>
      </c>
      <c r="J41" s="9">
        <f>Petrol!K36/Petrol!K$55*100</f>
        <v>0.10095580207182939</v>
      </c>
      <c r="K41" s="9">
        <f>Petrol!L36/Petrol!L$55*100</f>
        <v>0.11072282131391606</v>
      </c>
      <c r="L41" s="9">
        <f>Petrol!M36/Petrol!M$55*100</f>
        <v>0.13320758782267489</v>
      </c>
      <c r="M41" s="9">
        <f>Petrol!N36/Petrol!N$55*100</f>
        <v>0.13044680449202434</v>
      </c>
      <c r="N41" s="9">
        <f>Petrol!O36/Petrol!O$55*100</f>
        <v>0.12610110957955134</v>
      </c>
      <c r="O41" s="9">
        <f>Petrol!P36/Petrol!P$55*100</f>
        <v>0.10351365156571395</v>
      </c>
      <c r="P41" s="9">
        <f>Petrol!Q36/Petrol!Q$55*100</f>
        <v>0.11235283492131598</v>
      </c>
      <c r="Q41" s="9">
        <f>Petrol!R36/Petrol!R$55*100</f>
        <v>0.11894347288514914</v>
      </c>
      <c r="R41" s="9">
        <f>Petrol!S36/Petrol!S$55*100</f>
        <v>0.10842170549993377</v>
      </c>
      <c r="S41" s="9">
        <f>Petrol!T36/Petrol!T$55*100</f>
        <v>0.1316451994226647</v>
      </c>
      <c r="T41" s="9">
        <f>Petrol!U36/Petrol!U$55*100</f>
        <v>0.13293842560649557</v>
      </c>
      <c r="U41" s="9">
        <f>Petrol!V36/Petrol!V$55*100</f>
        <v>0.11668084109111657</v>
      </c>
      <c r="V41" s="9">
        <f>Petrol!V36/Petrol!V$55*100</f>
        <v>0.11668084109111657</v>
      </c>
      <c r="W41" s="9">
        <f>Petrol!W36/Petrol!W$55*100</f>
        <v>0.12595707808930853</v>
      </c>
      <c r="X41" s="9">
        <f>Petrol!X36/Petrol!X$55*100</f>
        <v>0.12585904639028056</v>
      </c>
      <c r="Y41" s="9">
        <f>Petrol!Y36/Petrol!Y$55*100</f>
        <v>0.1221943655397396</v>
      </c>
      <c r="Z41" s="25">
        <f t="shared" si="0"/>
        <v>0.12001414547737667</v>
      </c>
      <c r="AA41" s="25">
        <f t="shared" si="1"/>
        <v>-3.3720119427426351E-2</v>
      </c>
      <c r="AB41" s="25">
        <f t="shared" si="2"/>
        <v>5.9885189026909438E-2</v>
      </c>
    </row>
    <row r="42" spans="1:28">
      <c r="A42" s="13" t="s">
        <v>37</v>
      </c>
      <c r="B42" s="9">
        <f>Petrol!C39/Petrol!C$55*100</f>
        <v>0.12214612719345694</v>
      </c>
      <c r="C42" s="9">
        <f>Petrol!D39/Petrol!D$55*100</f>
        <v>9.544124778179465E-2</v>
      </c>
      <c r="D42" s="9">
        <f>Petrol!E39/Petrol!E$55*100</f>
        <v>0.11303217302984833</v>
      </c>
      <c r="E42" s="9">
        <f>Petrol!F39/Petrol!F$55*100</f>
        <v>0.11145223658956453</v>
      </c>
      <c r="F42" s="9">
        <f>Petrol!G39/Petrol!G$55*100</f>
        <v>0.11223050830056032</v>
      </c>
      <c r="G42" s="9">
        <f>Petrol!H39/Petrol!H$55*100</f>
        <v>0.11977340618540205</v>
      </c>
      <c r="H42" s="9">
        <f>Petrol!I39/Petrol!I$55*100</f>
        <v>0.12581145096971208</v>
      </c>
      <c r="I42" s="9">
        <f>Petrol!J39/Petrol!J$55*100</f>
        <v>0.11952394211020941</v>
      </c>
      <c r="J42" s="9">
        <f>Petrol!K39/Petrol!K$55*100</f>
        <v>0.12052767601766065</v>
      </c>
      <c r="K42" s="9">
        <f>Petrol!L39/Petrol!L$55*100</f>
        <v>9.3340190981837351E-2</v>
      </c>
      <c r="L42" s="9">
        <f>Petrol!M39/Petrol!M$55*100</f>
        <v>0.11607456479732672</v>
      </c>
      <c r="M42" s="9">
        <f>Petrol!N39/Petrol!N$55*100</f>
        <v>0.16153773737395269</v>
      </c>
      <c r="N42" s="9">
        <f>Petrol!O39/Petrol!O$55*100</f>
        <v>0.10963142561414847</v>
      </c>
      <c r="O42" s="9">
        <f>Petrol!P39/Petrol!P$55*100</f>
        <v>0.11611602799183098</v>
      </c>
      <c r="P42" s="9">
        <f>Petrol!Q39/Petrol!Q$55*100</f>
        <v>0.13033545975743815</v>
      </c>
      <c r="Q42" s="9">
        <f>Petrol!R39/Petrol!R$55*100</f>
        <v>0.11380965988665717</v>
      </c>
      <c r="R42" s="9">
        <f>Petrol!S39/Petrol!S$55*100</f>
        <v>0.12928172407904148</v>
      </c>
      <c r="S42" s="9">
        <f>Petrol!T39/Petrol!T$55*100</f>
        <v>0.11427757124179747</v>
      </c>
      <c r="T42" s="9">
        <f>Petrol!U39/Petrol!U$55*100</f>
        <v>0.12085401345457239</v>
      </c>
      <c r="U42" s="9">
        <f>Petrol!V39/Petrol!V$55*100</f>
        <v>0.12626818616289853</v>
      </c>
      <c r="V42" s="9">
        <f>Petrol!V39/Petrol!V$55*100</f>
        <v>0.12626818616289853</v>
      </c>
      <c r="W42" s="9">
        <f>Petrol!W39/Petrol!W$55*100</f>
        <v>0.12405770244111507</v>
      </c>
      <c r="X42" s="9">
        <f>Petrol!X39/Petrol!X$55*100</f>
        <v>0.12498615053025758</v>
      </c>
      <c r="Y42" s="9">
        <f>Petrol!Y39/Petrol!Y$55*100</f>
        <v>0.11483626984273099</v>
      </c>
      <c r="Z42" s="25">
        <f t="shared" si="0"/>
        <v>0.11923390160402969</v>
      </c>
      <c r="AA42" s="25">
        <f t="shared" si="1"/>
        <v>-7.3098573507259512E-3</v>
      </c>
      <c r="AB42" s="25">
        <f t="shared" si="2"/>
        <v>6.8197546392115338E-2</v>
      </c>
    </row>
    <row r="43" spans="1:28">
      <c r="A43" s="13" t="s">
        <v>10</v>
      </c>
      <c r="B43" s="9">
        <f>Petrol!C12/Petrol!C$55*100</f>
        <v>0.12645409992514067</v>
      </c>
      <c r="C43" s="9">
        <f>Petrol!D12/Petrol!D$55*100</f>
        <v>0.11483720815230077</v>
      </c>
      <c r="D43" s="9">
        <f>Petrol!E12/Petrol!E$55*100</f>
        <v>0.11366983145992303</v>
      </c>
      <c r="E43" s="9">
        <f>Petrol!F12/Petrol!F$55*100</f>
        <v>0.12150108660641022</v>
      </c>
      <c r="F43" s="9">
        <f>Petrol!G12/Petrol!G$55*100</f>
        <v>0.12034815420670694</v>
      </c>
      <c r="G43" s="9">
        <f>Petrol!H12/Petrol!H$55*100</f>
        <v>0.11403796236461161</v>
      </c>
      <c r="H43" s="9">
        <f>Petrol!I12/Petrol!I$55*100</f>
        <v>0.11695088817870866</v>
      </c>
      <c r="I43" s="9">
        <f>Petrol!J12/Petrol!J$55*100</f>
        <v>0.11237044496970525</v>
      </c>
      <c r="J43" s="9">
        <f>Petrol!K12/Petrol!K$55*100</f>
        <v>0.11605978498592048</v>
      </c>
      <c r="K43" s="9">
        <f>Petrol!L12/Petrol!L$55*100</f>
        <v>0.1152420109647658</v>
      </c>
      <c r="L43" s="9">
        <f>Petrol!M12/Petrol!M$55*100</f>
        <v>0.10684943648536975</v>
      </c>
      <c r="M43" s="9">
        <f>Petrol!N12/Petrol!N$55*100</f>
        <v>0.12763618084382655</v>
      </c>
      <c r="N43" s="9">
        <f>Petrol!O12/Petrol!O$55*100</f>
        <v>0.11978373462330535</v>
      </c>
      <c r="O43" s="9">
        <f>Petrol!P12/Petrol!P$55*100</f>
        <v>0.12508617914808506</v>
      </c>
      <c r="P43" s="9">
        <f>Petrol!Q12/Petrol!Q$55*100</f>
        <v>0.12483385718262512</v>
      </c>
      <c r="Q43" s="9">
        <f>Petrol!R12/Petrol!R$55*100</f>
        <v>0.11961755993220934</v>
      </c>
      <c r="R43" s="9">
        <f>Petrol!S12/Petrol!S$55*100</f>
        <v>0.11794847788656364</v>
      </c>
      <c r="S43" s="9">
        <f>Petrol!T12/Petrol!T$55*100</f>
        <v>9.481187668914913E-2</v>
      </c>
      <c r="T43" s="9">
        <f>Petrol!U12/Petrol!U$55*100</f>
        <v>0.12339482770343609</v>
      </c>
      <c r="U43" s="9">
        <f>Petrol!V12/Petrol!V$55*100</f>
        <v>0.11580597241356069</v>
      </c>
      <c r="V43" s="9">
        <f>Petrol!V12/Petrol!V$55*100</f>
        <v>0.11580597241356069</v>
      </c>
      <c r="W43" s="9">
        <f>Petrol!W12/Petrol!W$55*100</f>
        <v>0.12479006132482078</v>
      </c>
      <c r="X43" s="9">
        <f>Petrol!X12/Petrol!X$55*100</f>
        <v>0.11913994884590197</v>
      </c>
      <c r="Y43" s="9">
        <f>Petrol!Y12/Petrol!Y$55*100</f>
        <v>0.1215527693109963</v>
      </c>
      <c r="Z43" s="25">
        <f t="shared" si="0"/>
        <v>0.11785534694240017</v>
      </c>
      <c r="AA43" s="25">
        <f t="shared" si="1"/>
        <v>-4.9013306141443697E-3</v>
      </c>
      <c r="AB43" s="25">
        <f t="shared" si="2"/>
        <v>3.2824304154677422E-2</v>
      </c>
    </row>
    <row r="44" spans="1:28">
      <c r="A44" s="13" t="s">
        <v>5</v>
      </c>
      <c r="B44" s="9">
        <f>Petrol!C7/Petrol!C$55*100</f>
        <v>0.11331823651395975</v>
      </c>
      <c r="C44" s="9">
        <f>Petrol!D7/Petrol!D$55*100</f>
        <v>0.11226836619691477</v>
      </c>
      <c r="D44" s="9">
        <f>Petrol!E7/Petrol!E$55*100</f>
        <v>0.11886819092485308</v>
      </c>
      <c r="E44" s="9">
        <f>Petrol!F7/Petrol!F$55*100</f>
        <v>0.12582146629559232</v>
      </c>
      <c r="F44" s="9">
        <f>Petrol!G7/Petrol!G$55*100</f>
        <v>0.11391337598990085</v>
      </c>
      <c r="G44" s="9">
        <f>Petrol!H7/Petrol!H$55*100</f>
        <v>0.11954758987596215</v>
      </c>
      <c r="H44" s="9">
        <f>Petrol!I7/Petrol!I$55*100</f>
        <v>8.8761457542276309E-2</v>
      </c>
      <c r="I44" s="9">
        <f>Petrol!J7/Petrol!J$55*100</f>
        <v>0.10294670293706849</v>
      </c>
      <c r="J44" s="9">
        <f>Petrol!K7/Petrol!K$55*100</f>
        <v>0.10376897400951254</v>
      </c>
      <c r="K44" s="9">
        <f>Petrol!L7/Petrol!L$55*100</f>
        <v>0.13325858503596935</v>
      </c>
      <c r="L44" s="9">
        <f>Petrol!M7/Petrol!M$55*100</f>
        <v>0.11266128978751262</v>
      </c>
      <c r="M44" s="9">
        <f>Petrol!N7/Petrol!N$55*100</f>
        <v>0.111375772743878</v>
      </c>
      <c r="N44" s="9">
        <f>Petrol!O7/Petrol!O$55*100</f>
        <v>0.15012342791547981</v>
      </c>
      <c r="O44" s="9">
        <f>Petrol!P7/Petrol!P$55*100</f>
        <v>9.5994629794187963E-2</v>
      </c>
      <c r="P44" s="9">
        <f>Petrol!Q7/Petrol!Q$55*100</f>
        <v>0.12499536007443944</v>
      </c>
      <c r="Q44" s="9">
        <f>Petrol!R7/Petrol!R$55*100</f>
        <v>8.552134585404636E-2</v>
      </c>
      <c r="R44" s="9">
        <f>Petrol!S7/Petrol!S$55*100</f>
        <v>0.12211083802041413</v>
      </c>
      <c r="S44" s="9">
        <f>Petrol!T7/Petrol!T$55*100</f>
        <v>9.8399177390028597E-2</v>
      </c>
      <c r="T44" s="9">
        <f>Petrol!U7/Petrol!U$55*100</f>
        <v>0.11675663252321516</v>
      </c>
      <c r="U44" s="9">
        <f>Petrol!V7/Petrol!V$55*100</f>
        <v>9.6408200456429269E-2</v>
      </c>
      <c r="V44" s="9">
        <f>Petrol!V7/Petrol!V$55*100</f>
        <v>9.6408200456429269E-2</v>
      </c>
      <c r="W44" s="9">
        <f>Petrol!W7/Petrol!W$55*100</f>
        <v>7.2835109296418066E-2</v>
      </c>
      <c r="X44" s="9">
        <f>Petrol!X7/Petrol!X$55*100</f>
        <v>0.11516490513192414</v>
      </c>
      <c r="Y44" s="9">
        <f>Petrol!Y7/Petrol!Y$55*100</f>
        <v>7.6135860689386908E-2</v>
      </c>
      <c r="Z44" s="25">
        <f t="shared" si="0"/>
        <v>0.10864015397732495</v>
      </c>
      <c r="AA44" s="25">
        <f t="shared" si="1"/>
        <v>-3.7182375824572844E-2</v>
      </c>
      <c r="AB44" s="25">
        <f t="shared" si="2"/>
        <v>7.7288318619061741E-2</v>
      </c>
    </row>
    <row r="45" spans="1:28">
      <c r="A45" s="13" t="s">
        <v>12</v>
      </c>
      <c r="B45" s="9">
        <f>Petrol!C14/Petrol!C$55*100</f>
        <v>0.12808533323394705</v>
      </c>
      <c r="C45" s="9">
        <f>Petrol!D14/Petrol!D$55*100</f>
        <v>0.12049209933226959</v>
      </c>
      <c r="D45" s="9">
        <f>Petrol!E14/Petrol!E$55*100</f>
        <v>0.16309688814420181</v>
      </c>
      <c r="E45" s="9">
        <f>Petrol!F14/Petrol!F$55*100</f>
        <v>0.11852100059904198</v>
      </c>
      <c r="F45" s="9">
        <f>Petrol!G14/Petrol!G$55*100</f>
        <v>9.7557337213427783E-2</v>
      </c>
      <c r="G45" s="9">
        <f>Petrol!H14/Petrol!H$55*100</f>
        <v>9.0173317212323939E-2</v>
      </c>
      <c r="H45" s="9">
        <f>Petrol!I14/Petrol!I$55*100</f>
        <v>9.9359370896595606E-2</v>
      </c>
      <c r="I45" s="9">
        <f>Petrol!J14/Petrol!J$55*100</f>
        <v>0.10327314337907449</v>
      </c>
      <c r="J45" s="9">
        <f>Petrol!K14/Petrol!K$55*100</f>
        <v>9.4631396934561879E-2</v>
      </c>
      <c r="K45" s="9">
        <f>Petrol!L14/Petrol!L$55*100</f>
        <v>0.10179143673611953</v>
      </c>
      <c r="L45" s="9">
        <f>Petrol!M14/Petrol!M$55*100</f>
        <v>0.10229790390317357</v>
      </c>
      <c r="M45" s="9">
        <f>Petrol!N14/Petrol!N$55*100</f>
        <v>0.1268356830194399</v>
      </c>
      <c r="N45" s="9">
        <f>Petrol!O14/Petrol!O$55*100</f>
        <v>8.5569367028967031E-2</v>
      </c>
      <c r="O45" s="9">
        <f>Petrol!P14/Petrol!P$55*100</f>
        <v>0.11737054328398724</v>
      </c>
      <c r="P45" s="9">
        <f>Petrol!Q14/Petrol!Q$55*100</f>
        <v>0.11536558602105548</v>
      </c>
      <c r="Q45" s="9">
        <f>Petrol!R14/Petrol!R$55*100</f>
        <v>0.12608115640234155</v>
      </c>
      <c r="R45" s="9">
        <f>Petrol!S14/Petrol!S$55*100</f>
        <v>0.12581818407534801</v>
      </c>
      <c r="S45" s="9">
        <f>Petrol!T14/Petrol!T$55*100</f>
        <v>8.7062982103636069E-2</v>
      </c>
      <c r="T45" s="9">
        <f>Petrol!U14/Petrol!U$55*100</f>
        <v>0.13045696296967432</v>
      </c>
      <c r="U45" s="9">
        <f>Petrol!V14/Petrol!V$55*100</f>
        <v>0.10341878892801894</v>
      </c>
      <c r="V45" s="9">
        <f>Petrol!V14/Petrol!V$55*100</f>
        <v>0.10341878892801894</v>
      </c>
      <c r="W45" s="9">
        <f>Petrol!W14/Petrol!W$55*100</f>
        <v>9.0989824695052179E-2</v>
      </c>
      <c r="X45" s="9">
        <f>Petrol!X14/Petrol!X$55*100</f>
        <v>9.083985151701332E-2</v>
      </c>
      <c r="Y45" s="9">
        <f>Petrol!Y14/Petrol!Y$55*100</f>
        <v>8.2366773117161229E-2</v>
      </c>
      <c r="Z45" s="25">
        <f t="shared" si="0"/>
        <v>0.10853640498643548</v>
      </c>
      <c r="AA45" s="25">
        <f t="shared" si="1"/>
        <v>-4.5718560116785822E-2</v>
      </c>
      <c r="AB45" s="25">
        <f t="shared" si="2"/>
        <v>8.0730115027040583E-2</v>
      </c>
    </row>
    <row r="46" spans="1:28">
      <c r="A46" s="13" t="s">
        <v>17</v>
      </c>
      <c r="B46" s="9">
        <f>Petrol!C19/Petrol!C$55*100</f>
        <v>0.11121909859063067</v>
      </c>
      <c r="C46" s="9">
        <f>Petrol!D19/Petrol!D$55*100</f>
        <v>9.6571263131914914E-2</v>
      </c>
      <c r="D46" s="9">
        <f>Petrol!E19/Petrol!E$55*100</f>
        <v>7.4386923236801961E-2</v>
      </c>
      <c r="E46" s="9">
        <f>Petrol!F19/Petrol!F$55*100</f>
        <v>0.16320441019352128</v>
      </c>
      <c r="F46" s="9">
        <f>Petrol!G19/Petrol!G$55*100</f>
        <v>0.13141823588271342</v>
      </c>
      <c r="G46" s="9">
        <f>Petrol!H19/Petrol!H$55*100</f>
        <v>0.16364058411084273</v>
      </c>
      <c r="H46" s="9">
        <f>Petrol!I19/Petrol!I$55*100</f>
        <v>9.4094127361026833E-2</v>
      </c>
      <c r="I46" s="9">
        <f>Petrol!J19/Petrol!J$55*100</f>
        <v>9.1074657589386751E-2</v>
      </c>
      <c r="J46" s="9">
        <f>Petrol!K19/Petrol!K$55*100</f>
        <v>9.2538707926721059E-2</v>
      </c>
      <c r="K46" s="9">
        <f>Petrol!L19/Petrol!L$55*100</f>
        <v>9.4992590749113134E-2</v>
      </c>
      <c r="L46" s="9">
        <f>Petrol!M19/Petrol!M$55*100</f>
        <v>8.9872175022558093E-2</v>
      </c>
      <c r="M46" s="9">
        <f>Petrol!N19/Petrol!N$55*100</f>
        <v>0.11008739754723204</v>
      </c>
      <c r="N46" s="9">
        <f>Petrol!O19/Petrol!O$55*100</f>
        <v>0.10769938716296691</v>
      </c>
      <c r="O46" s="9">
        <f>Petrol!P19/Petrol!P$55*100</f>
        <v>8.922464902458685E-2</v>
      </c>
      <c r="P46" s="9">
        <f>Petrol!Q19/Petrol!Q$55*100</f>
        <v>7.8838358806562953E-2</v>
      </c>
      <c r="Q46" s="9">
        <f>Petrol!R19/Petrol!R$55*100</f>
        <v>0.13636292903200251</v>
      </c>
      <c r="R46" s="9">
        <f>Petrol!S19/Petrol!S$55*100</f>
        <v>9.8616491662026587E-2</v>
      </c>
      <c r="S46" s="9">
        <f>Petrol!T19/Petrol!T$55*100</f>
        <v>9.5082092467825924E-2</v>
      </c>
      <c r="T46" s="9">
        <f>Petrol!U19/Petrol!U$55*100</f>
        <v>9.0537351336665073E-2</v>
      </c>
      <c r="U46" s="9">
        <f>Petrol!V19/Petrol!V$55*100</f>
        <v>0.11933713120745029</v>
      </c>
      <c r="V46" s="9">
        <f>Petrol!V19/Petrol!V$55*100</f>
        <v>0.11933713120745029</v>
      </c>
      <c r="W46" s="9">
        <f>Petrol!W19/Petrol!W$55*100</f>
        <v>9.293317070929491E-2</v>
      </c>
      <c r="X46" s="9">
        <f>Petrol!X19/Petrol!X$55*100</f>
        <v>9.556642589122484E-2</v>
      </c>
      <c r="Y46" s="9">
        <f>Petrol!Y19/Petrol!Y$55*100</f>
        <v>0.10608489728267248</v>
      </c>
      <c r="Z46" s="25">
        <f t="shared" si="0"/>
        <v>0.10594667446388306</v>
      </c>
      <c r="AA46" s="25">
        <f t="shared" si="1"/>
        <v>-5.1342013079581916E-3</v>
      </c>
      <c r="AB46" s="25">
        <f t="shared" si="2"/>
        <v>8.9253660874040769E-2</v>
      </c>
    </row>
    <row r="47" spans="1:28">
      <c r="A47" s="13" t="s">
        <v>49</v>
      </c>
      <c r="B47" s="9">
        <f>Petrol!C52/Petrol!C$55*100</f>
        <v>0.10964203658307149</v>
      </c>
      <c r="C47" s="9">
        <f>Petrol!D52/Petrol!D$55*100</f>
        <v>9.693991086634246E-2</v>
      </c>
      <c r="D47" s="9">
        <f>Petrol!E52/Petrol!E$55*100</f>
        <v>9.4751975340515188E-2</v>
      </c>
      <c r="E47" s="9">
        <f>Petrol!F52/Petrol!F$55*100</f>
        <v>9.7101632421082815E-2</v>
      </c>
      <c r="F47" s="9">
        <f>Petrol!G52/Petrol!G$55*100</f>
        <v>9.9369921641430103E-2</v>
      </c>
      <c r="G47" s="9">
        <f>Petrol!H52/Petrol!H$55*100</f>
        <v>9.337685919704701E-2</v>
      </c>
      <c r="H47" s="9">
        <f>Petrol!I52/Petrol!I$55*100</f>
        <v>8.8956244582579086E-2</v>
      </c>
      <c r="I47" s="9">
        <f>Petrol!J52/Petrol!J$55*100</f>
        <v>9.5274610639832086E-2</v>
      </c>
      <c r="J47" s="9">
        <f>Petrol!K52/Petrol!K$55*100</f>
        <v>0.10468527283937427</v>
      </c>
      <c r="K47" s="9">
        <f>Petrol!L52/Petrol!L$55*100</f>
        <v>8.4232933826625375E-2</v>
      </c>
      <c r="L47" s="9">
        <f>Petrol!M52/Petrol!M$55*100</f>
        <v>8.4893046997052621E-2</v>
      </c>
      <c r="M47" s="9">
        <f>Petrol!N52/Petrol!N$55*100</f>
        <v>0.12006756864772117</v>
      </c>
      <c r="N47" s="9">
        <f>Petrol!O52/Petrol!O$55*100</f>
        <v>0.10981952946061248</v>
      </c>
      <c r="O47" s="9">
        <f>Petrol!P52/Petrol!P$55*100</f>
        <v>8.5634240931129132E-2</v>
      </c>
      <c r="P47" s="9">
        <f>Petrol!Q52/Petrol!Q$55*100</f>
        <v>9.9916455735792914E-2</v>
      </c>
      <c r="Q47" s="9">
        <f>Petrol!R52/Petrol!R$55*100</f>
        <v>0.10483008479491628</v>
      </c>
      <c r="R47" s="9">
        <f>Petrol!S52/Petrol!S$55*100</f>
        <v>9.0619789006440146E-2</v>
      </c>
      <c r="S47" s="9">
        <f>Petrol!T52/Petrol!T$55*100</f>
        <v>0.10083924618845576</v>
      </c>
      <c r="T47" s="9">
        <f>Petrol!U52/Petrol!U$55*100</f>
        <v>0.10371199607646278</v>
      </c>
      <c r="U47" s="9">
        <f>Petrol!V52/Petrol!V$55*100</f>
        <v>9.9948411845652049E-2</v>
      </c>
      <c r="V47" s="9">
        <f>Petrol!V52/Petrol!V$55*100</f>
        <v>9.9948411845652049E-2</v>
      </c>
      <c r="W47" s="9">
        <f>Petrol!W52/Petrol!W$55*100</f>
        <v>8.851739263687243E-2</v>
      </c>
      <c r="X47" s="9">
        <f>Petrol!X52/Petrol!X$55*100</f>
        <v>8.7895078317730288E-2</v>
      </c>
      <c r="Y47" s="9">
        <f>Petrol!Y52/Petrol!Y$55*100</f>
        <v>8.7387432448190333E-2</v>
      </c>
      <c r="Z47" s="25">
        <f t="shared" si="0"/>
        <v>9.7015003452940826E-2</v>
      </c>
      <c r="AA47" s="25">
        <f t="shared" si="1"/>
        <v>-2.2254604134881159E-2</v>
      </c>
      <c r="AB47" s="25">
        <f t="shared" si="2"/>
        <v>3.5834634821095793E-2</v>
      </c>
    </row>
    <row r="48" spans="1:28">
      <c r="A48" s="13" t="s">
        <v>22</v>
      </c>
      <c r="B48" s="9">
        <f>Petrol!C24/Petrol!C$55*100</f>
        <v>5.2777744522617839E-2</v>
      </c>
      <c r="C48" s="9">
        <f>Petrol!D24/Petrol!D$55*100</f>
        <v>5.5274463568542397E-2</v>
      </c>
      <c r="D48" s="9">
        <f>Petrol!E24/Petrol!E$55*100</f>
        <v>5.5936814504887168E-2</v>
      </c>
      <c r="E48" s="9">
        <f>Petrol!F24/Petrol!F$55*100</f>
        <v>6.1169990408742186E-2</v>
      </c>
      <c r="F48" s="9">
        <f>Petrol!G24/Petrol!G$55*100</f>
        <v>5.8779622162739582E-2</v>
      </c>
      <c r="G48" s="9">
        <f>Petrol!H24/Petrol!H$55*100</f>
        <v>6.7228637539330061E-2</v>
      </c>
      <c r="H48" s="9">
        <f>Petrol!I24/Petrol!I$55*100</f>
        <v>5.3198588249459805E-2</v>
      </c>
      <c r="I48" s="9">
        <f>Petrol!J24/Petrol!J$55*100</f>
        <v>6.7956739014598422E-2</v>
      </c>
      <c r="J48" s="9">
        <f>Petrol!K24/Petrol!K$55*100</f>
        <v>5.9026535632944445E-2</v>
      </c>
      <c r="K48" s="9">
        <f>Petrol!L24/Petrol!L$55*100</f>
        <v>5.917543820558506E-2</v>
      </c>
      <c r="L48" s="9">
        <f>Petrol!M24/Petrol!M$55*100</f>
        <v>7.1601643278493929E-2</v>
      </c>
      <c r="M48" s="9">
        <f>Petrol!N24/Petrol!N$55*100</f>
        <v>5.0371562433205501E-2</v>
      </c>
      <c r="N48" s="9">
        <f>Petrol!O24/Petrol!O$55*100</f>
        <v>6.4994515315733095E-2</v>
      </c>
      <c r="O48" s="9">
        <f>Petrol!P24/Petrol!P$55*100</f>
        <v>7.7531979593951542E-2</v>
      </c>
      <c r="P48" s="9">
        <f>Petrol!Q24/Petrol!Q$55*100</f>
        <v>6.7147125077175074E-2</v>
      </c>
      <c r="Q48" s="9">
        <f>Petrol!R24/Petrol!R$55*100</f>
        <v>6.7315336930350467E-2</v>
      </c>
      <c r="R48" s="9">
        <f>Petrol!S24/Petrol!S$55*100</f>
        <v>7.0115632184574686E-2</v>
      </c>
      <c r="S48" s="9">
        <f>Petrol!T24/Petrol!T$55*100</f>
        <v>8.1926850611193217E-2</v>
      </c>
      <c r="T48" s="9">
        <f>Petrol!U24/Petrol!U$55*100</f>
        <v>6.6955684051952652E-2</v>
      </c>
      <c r="U48" s="9">
        <f>Petrol!V24/Petrol!V$55*100</f>
        <v>7.8846165510074756E-2</v>
      </c>
      <c r="V48" s="9">
        <f>Petrol!V24/Petrol!V$55*100</f>
        <v>7.8846165510074756E-2</v>
      </c>
      <c r="W48" s="9">
        <f>Petrol!W24/Petrol!W$55*100</f>
        <v>8.4039623556577223E-2</v>
      </c>
      <c r="X48" s="9">
        <f>Petrol!X24/Petrol!X$55*100</f>
        <v>7.5189075478251405E-2</v>
      </c>
      <c r="Y48" s="9">
        <f>Petrol!Y24/Petrol!Y$55*100</f>
        <v>7.871710362228887E-2</v>
      </c>
      <c r="Z48" s="25">
        <f t="shared" si="0"/>
        <v>6.6838459873472672E-2</v>
      </c>
      <c r="AA48" s="25">
        <f t="shared" si="1"/>
        <v>2.593935909967103E-2</v>
      </c>
      <c r="AB48" s="25">
        <f t="shared" si="2"/>
        <v>3.3668061123371722E-2</v>
      </c>
    </row>
    <row r="49" spans="1:28">
      <c r="A49" s="13" t="s">
        <v>15</v>
      </c>
      <c r="B49" s="9">
        <f>Petrol!C17/Petrol!C$55*100</f>
        <v>-3.4121148373081438E-2</v>
      </c>
      <c r="C49" s="9">
        <f>Petrol!D17/Petrol!D$55*100</f>
        <v>8.3355654518061692E-2</v>
      </c>
      <c r="D49" s="9">
        <f>Petrol!E17/Petrol!E$55*100</f>
        <v>7.9011914936417908E-3</v>
      </c>
      <c r="E49" s="9">
        <f>Petrol!F17/Petrol!F$55*100</f>
        <v>4.4786222561733487E-2</v>
      </c>
      <c r="F49" s="9">
        <f>Petrol!G17/Petrol!G$55*100</f>
        <v>1.9006952127209615E-2</v>
      </c>
      <c r="G49" s="9">
        <f>Petrol!H17/Petrol!H$55*100</f>
        <v>0.35385996567200001</v>
      </c>
      <c r="H49" s="9">
        <f>Petrol!I17/Petrol!I$55*100</f>
        <v>1.0261531119334887E-2</v>
      </c>
      <c r="I49" s="9">
        <f>Petrol!J17/Petrol!J$55*100</f>
        <v>0.12757069900565723</v>
      </c>
      <c r="J49" s="9">
        <f>Petrol!K17/Petrol!K$55*100</f>
        <v>9.82861288089696E-2</v>
      </c>
      <c r="K49" s="9">
        <f>Petrol!L17/Petrol!L$55*100</f>
        <v>0.14073484136868614</v>
      </c>
      <c r="L49" s="9">
        <f>Petrol!M17/Petrol!M$55*100</f>
        <v>1.9440241170419939E-2</v>
      </c>
      <c r="M49" s="9">
        <f>Petrol!N17/Petrol!N$55*100</f>
        <v>-4.6517094358681052E-2</v>
      </c>
      <c r="N49" s="9">
        <f>Petrol!O17/Petrol!O$55*100</f>
        <v>-3.9100431239990095E-2</v>
      </c>
      <c r="O49" s="9">
        <f>Petrol!P17/Petrol!P$55*100</f>
        <v>2.5826141420921978E-2</v>
      </c>
      <c r="P49" s="9">
        <f>Petrol!Q17/Petrol!Q$55*100</f>
        <v>-2.3075218054836324E-2</v>
      </c>
      <c r="Q49" s="9">
        <f>Petrol!R17/Petrol!R$55*100</f>
        <v>9.7027509541903742E-2</v>
      </c>
      <c r="R49" s="9">
        <f>Petrol!S17/Petrol!S$55*100</f>
        <v>-3.0111745141914847E-2</v>
      </c>
      <c r="S49" s="9">
        <f>Petrol!T17/Petrol!T$55*100</f>
        <v>-2.5145643765084807E-2</v>
      </c>
      <c r="T49" s="9">
        <f>Petrol!U17/Petrol!U$55*100</f>
        <v>1.2145883464395708E-3</v>
      </c>
      <c r="U49" s="9">
        <f>Petrol!V17/Petrol!V$55*100</f>
        <v>-1.7628636183448568E-2</v>
      </c>
      <c r="V49" s="9">
        <f>Petrol!V17/Petrol!V$55*100</f>
        <v>-1.7628636183448568E-2</v>
      </c>
      <c r="W49" s="9">
        <f>Petrol!W17/Petrol!W$55*100</f>
        <v>5.1280980024205038E-2</v>
      </c>
      <c r="X49" s="9">
        <f>Petrol!X17/Petrol!X$55*100</f>
        <v>4.3398061551027912E-2</v>
      </c>
      <c r="Y49" s="9">
        <f>Petrol!Y17/Petrol!Y$55*100</f>
        <v>5.0015465170570518E-2</v>
      </c>
      <c r="Z49" s="25">
        <f t="shared" si="0"/>
        <v>3.9193234191679062E-2</v>
      </c>
      <c r="AA49" s="25">
        <f t="shared" si="1"/>
        <v>8.4136613543651956E-2</v>
      </c>
      <c r="AB49" s="25">
        <f t="shared" si="2"/>
        <v>0.40037706003068108</v>
      </c>
    </row>
    <row r="50" spans="1:28">
      <c r="A50" s="13" t="s">
        <v>1</v>
      </c>
      <c r="B50" s="9">
        <f>Petrol!C3/Petrol!C$55*100</f>
        <v>1.8724310276095411E-2</v>
      </c>
      <c r="C50" s="9">
        <f>Petrol!D3/Petrol!D$55*100</f>
        <v>1.3642029500691061E-2</v>
      </c>
      <c r="D50" s="9">
        <f>Petrol!E3/Petrol!E$55*100</f>
        <v>1.2953912922073298E-2</v>
      </c>
      <c r="E50" s="9">
        <f>Petrol!F3/Petrol!F$55*100</f>
        <v>1.7860400463659661E-2</v>
      </c>
      <c r="F50" s="9">
        <f>Petrol!G3/Petrol!G$55*100</f>
        <v>1.655199384977063E-2</v>
      </c>
      <c r="G50" s="9">
        <f>Petrol!H3/Petrol!H$55*100</f>
        <v>1.1512275196687276E-2</v>
      </c>
      <c r="H50" s="9">
        <f>Petrol!I3/Petrol!I$55*100</f>
        <v>2.0995795401866118E-2</v>
      </c>
      <c r="I50" s="9">
        <f>Petrol!J3/Petrol!J$55*100</f>
        <v>1.7490530500662224E-2</v>
      </c>
      <c r="J50" s="9">
        <f>Petrol!K3/Petrol!K$55*100</f>
        <v>1.1885726175604485E-2</v>
      </c>
      <c r="K50" s="9">
        <f>Petrol!L3/Petrol!L$55*100</f>
        <v>2.1390251459267602E-2</v>
      </c>
      <c r="L50" s="9">
        <f>Petrol!M3/Petrol!M$55*100</f>
        <v>1.1885805387400049E-2</v>
      </c>
      <c r="M50" s="9">
        <f>Petrol!N3/Petrol!N$55*100</f>
        <v>1.8793936347397108E-2</v>
      </c>
      <c r="N50" s="9">
        <f>Petrol!O3/Petrol!O$55*100</f>
        <v>1.8359332817381259E-2</v>
      </c>
      <c r="O50" s="9">
        <f>Petrol!P3/Petrol!P$55*100</f>
        <v>8.7163135591277457E-3</v>
      </c>
      <c r="P50" s="9">
        <f>Petrol!Q3/Petrol!Q$55*100</f>
        <v>2.0873920509090729E-2</v>
      </c>
      <c r="Q50" s="9">
        <f>Petrol!R3/Petrol!R$55*100</f>
        <v>1.9701307997657316E-2</v>
      </c>
      <c r="R50" s="9">
        <f>Petrol!S3/Petrol!S$55*100</f>
        <v>1.0846992340978913E-2</v>
      </c>
      <c r="S50" s="9">
        <f>Petrol!T3/Petrol!T$55*100</f>
        <v>1.8937453180798987E-2</v>
      </c>
      <c r="T50" s="9">
        <f>Petrol!U3/Petrol!U$55*100</f>
        <v>1.4001327907531433E-2</v>
      </c>
      <c r="U50" s="9">
        <f>Petrol!V3/Petrol!V$55*100</f>
        <v>0</v>
      </c>
      <c r="V50" s="9">
        <f>Petrol!V3/Petrol!V$55*100</f>
        <v>0</v>
      </c>
      <c r="W50" s="9">
        <f>Petrol!W3/Petrol!W$55*100</f>
        <v>0</v>
      </c>
      <c r="X50" s="9">
        <f>Petrol!X3/Petrol!X$55*100</f>
        <v>0</v>
      </c>
      <c r="Y50" s="9">
        <f>Petrol!Y3/Petrol!Y$55*100</f>
        <v>0</v>
      </c>
      <c r="Z50" s="25">
        <f t="shared" si="0"/>
        <v>1.2713483991405887E-2</v>
      </c>
      <c r="AA50" s="25">
        <f t="shared" si="1"/>
        <v>-1.8724310276095411E-2</v>
      </c>
      <c r="AB50" s="25">
        <f t="shared" si="2"/>
        <v>2.1390251459267602E-2</v>
      </c>
    </row>
    <row r="51" spans="1:28">
      <c r="A51" s="13" t="s">
        <v>30</v>
      </c>
      <c r="B51" s="9">
        <f>Petrol!C32/Petrol!C$55*100</f>
        <v>1.2031446007003592E-2</v>
      </c>
      <c r="C51" s="9">
        <f>Petrol!D32/Petrol!D$55*100</f>
        <v>7.8145066391152908E-3</v>
      </c>
      <c r="D51" s="9">
        <f>Petrol!E32/Petrol!E$55*100</f>
        <v>0</v>
      </c>
      <c r="E51" s="9">
        <f>Petrol!F32/Petrol!F$55*100</f>
        <v>1.7894671452744398E-2</v>
      </c>
      <c r="F51" s="9">
        <f>Petrol!G32/Petrol!G$55*100</f>
        <v>8.2149334601429452E-3</v>
      </c>
      <c r="G51" s="9">
        <f>Petrol!H32/Petrol!H$55*100</f>
        <v>1.4404321371925714E-2</v>
      </c>
      <c r="H51" s="9">
        <f>Petrol!I32/Petrol!I$55*100</f>
        <v>5.9814604991435885E-3</v>
      </c>
      <c r="I51" s="9">
        <f>Petrol!J32/Petrol!J$55*100</f>
        <v>5.9634733473731905E-3</v>
      </c>
      <c r="J51" s="9">
        <f>Petrol!K32/Petrol!K$55*100</f>
        <v>8.8715066153823331E-3</v>
      </c>
      <c r="K51" s="9">
        <f>Petrol!L32/Petrol!L$55*100</f>
        <v>1.0658680651804369E-2</v>
      </c>
      <c r="L51" s="9">
        <f>Petrol!M32/Petrol!M$55*100</f>
        <v>2.9811864445085431E-3</v>
      </c>
      <c r="M51" s="9">
        <f>Petrol!N32/Petrol!N$55*100</f>
        <v>9.3910473318022034E-3</v>
      </c>
      <c r="N51" s="9">
        <f>Petrol!O32/Petrol!O$55*100</f>
        <v>5.2318038141525519E-3</v>
      </c>
      <c r="O51" s="9">
        <f>Petrol!P32/Petrol!P$55*100</f>
        <v>1.4492952980436714E-2</v>
      </c>
      <c r="P51" s="9">
        <f>Petrol!Q32/Petrol!Q$55*100</f>
        <v>5.1864749810289906E-3</v>
      </c>
      <c r="Q51" s="9">
        <f>Petrol!R32/Petrol!R$55*100</f>
        <v>8.5855913716857985E-3</v>
      </c>
      <c r="R51" s="9">
        <f>Petrol!S32/Petrol!S$55*100</f>
        <v>8.0883845968606847E-3</v>
      </c>
      <c r="S51" s="9">
        <f>Petrol!T32/Petrol!T$55*100</f>
        <v>1.0664380618604643E-2</v>
      </c>
      <c r="T51" s="9">
        <f>Petrol!U32/Petrol!U$55*100</f>
        <v>5.6087273380089073E-3</v>
      </c>
      <c r="U51" s="9">
        <f>Petrol!V32/Petrol!V$55*100</f>
        <v>5.0759195261002553E-3</v>
      </c>
      <c r="V51" s="9">
        <f>Petrol!V32/Petrol!V$55*100</f>
        <v>5.0759195261002553E-3</v>
      </c>
      <c r="W51" s="9">
        <f>Petrol!W32/Petrol!W$55*100</f>
        <v>8.6362123874785725E-3</v>
      </c>
      <c r="X51" s="9">
        <f>Petrol!X32/Petrol!X$55*100</f>
        <v>5.2887219754333492E-3</v>
      </c>
      <c r="Y51" s="9">
        <f>Petrol!Y32/Petrol!Y$55*100</f>
        <v>1.0772062998374222E-2</v>
      </c>
      <c r="Z51" s="25">
        <f t="shared" si="0"/>
        <v>8.2047660806337953E-3</v>
      </c>
      <c r="AA51" s="25">
        <f t="shared" si="1"/>
        <v>-1.2593830086293691E-3</v>
      </c>
      <c r="AB51" s="25">
        <f t="shared" si="2"/>
        <v>1.7894671452744398E-2</v>
      </c>
    </row>
    <row r="52" spans="1:28">
      <c r="A52" s="13" t="s">
        <v>50</v>
      </c>
      <c r="B52" s="9">
        <f>Petrol!C53/Petrol!C$55*100</f>
        <v>0</v>
      </c>
      <c r="C52" s="9">
        <f>Petrol!D53/Petrol!D$55*100</f>
        <v>0</v>
      </c>
      <c r="D52" s="9">
        <f>Petrol!E53/Petrol!E$55*100</f>
        <v>0</v>
      </c>
      <c r="E52" s="9">
        <f>Petrol!F53/Petrol!F$55*100</f>
        <v>0</v>
      </c>
      <c r="F52" s="9">
        <f>Petrol!G53/Petrol!G$55*100</f>
        <v>0</v>
      </c>
      <c r="G52" s="9">
        <f>Petrol!H53/Petrol!H$55*100</f>
        <v>0</v>
      </c>
      <c r="H52" s="9">
        <f>Petrol!I53/Petrol!I$55*100</f>
        <v>0</v>
      </c>
      <c r="I52" s="9">
        <f>Petrol!J53/Petrol!J$55*100</f>
        <v>0</v>
      </c>
      <c r="J52" s="9">
        <f>Petrol!K53/Petrol!K$55*100</f>
        <v>0</v>
      </c>
      <c r="K52" s="9">
        <f>Petrol!L53/Petrol!L$55*100</f>
        <v>0</v>
      </c>
      <c r="L52" s="9">
        <f>Petrol!M53/Petrol!M$55*100</f>
        <v>0</v>
      </c>
      <c r="M52" s="9">
        <f>Petrol!N53/Petrol!N$55*100</f>
        <v>0</v>
      </c>
      <c r="N52" s="9">
        <f>Petrol!O53/Petrol!O$55*100</f>
        <v>0</v>
      </c>
      <c r="O52" s="9">
        <f>Petrol!P53/Petrol!P$55*100</f>
        <v>0</v>
      </c>
      <c r="P52" s="9">
        <f>Petrol!Q53/Petrol!Q$55*100</f>
        <v>0</v>
      </c>
      <c r="Q52" s="9">
        <f>Petrol!R53/Petrol!R$55*100</f>
        <v>0</v>
      </c>
      <c r="R52" s="9">
        <f>Petrol!S53/Petrol!S$55*100</f>
        <v>0</v>
      </c>
      <c r="S52" s="9">
        <f>Petrol!T53/Petrol!T$55*100</f>
        <v>0</v>
      </c>
      <c r="T52" s="9">
        <f>Petrol!U53/Petrol!U$55*100</f>
        <v>0</v>
      </c>
      <c r="U52" s="9">
        <f>Petrol!V53/Petrol!V$55*100</f>
        <v>0</v>
      </c>
      <c r="V52" s="9">
        <f>Petrol!V53/Petrol!V$55*100</f>
        <v>0</v>
      </c>
      <c r="W52" s="9">
        <f>Petrol!W53/Petrol!W$55*100</f>
        <v>0</v>
      </c>
      <c r="X52" s="9">
        <f>Petrol!X53/Petrol!X$55*100</f>
        <v>0</v>
      </c>
      <c r="Y52" s="9">
        <f>Petrol!Y53/Petrol!Y$55*100</f>
        <v>0</v>
      </c>
      <c r="Z52" s="25">
        <f t="shared" si="0"/>
        <v>0</v>
      </c>
      <c r="AA52" s="25">
        <f t="shared" si="1"/>
        <v>0</v>
      </c>
      <c r="AB52" s="25">
        <f t="shared" si="2"/>
        <v>0</v>
      </c>
    </row>
    <row r="53" spans="1:28" ht="15">
      <c r="A53" s="4"/>
      <c r="B53" s="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8" ht="15">
      <c r="A54" s="4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5"/>
    </row>
    <row r="56" spans="1:28"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8"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8"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8"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8"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</sheetData>
  <sortState ref="A2:Z52">
    <sortCondition descending="1" ref="Z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9"/>
  <sheetViews>
    <sheetView topLeftCell="I1" workbookViewId="0">
      <selection activeCell="D66" sqref="D66:E66"/>
    </sheetView>
  </sheetViews>
  <sheetFormatPr defaultRowHeight="12.75"/>
  <cols>
    <col min="1" max="1" width="46.42578125" style="5" bestFit="1" customWidth="1"/>
    <col min="2" max="2" width="14.7109375" style="5" bestFit="1" customWidth="1"/>
    <col min="3" max="3" width="13.140625" style="3" customWidth="1"/>
    <col min="4" max="5" width="13.42578125" style="3" customWidth="1"/>
    <col min="6" max="6" width="13.140625" style="3" customWidth="1"/>
    <col min="7" max="7" width="13.85546875" style="3" customWidth="1"/>
    <col min="8" max="8" width="13.140625" style="3" customWidth="1"/>
    <col min="9" max="9" width="12.42578125" style="3" customWidth="1"/>
    <col min="10" max="11" width="13.5703125" style="3" customWidth="1"/>
    <col min="12" max="13" width="13.28515625" style="3" customWidth="1"/>
    <col min="14" max="14" width="13.5703125" style="3" customWidth="1"/>
    <col min="15" max="15" width="13.140625" style="3" customWidth="1"/>
    <col min="16" max="17" width="13.42578125" style="3" customWidth="1"/>
    <col min="18" max="18" width="13.140625" style="3" customWidth="1"/>
    <col min="19" max="19" width="13.85546875" style="3" customWidth="1"/>
    <col min="20" max="20" width="13.140625" style="3" customWidth="1"/>
    <col min="21" max="21" width="12.42578125" style="3" customWidth="1"/>
    <col min="22" max="22" width="11" style="5" customWidth="1"/>
    <col min="23" max="23" width="11.140625" style="5" customWidth="1"/>
    <col min="24" max="26" width="11.140625" style="5" bestFit="1" customWidth="1"/>
    <col min="27" max="16384" width="9.140625" style="5"/>
  </cols>
  <sheetData>
    <row r="1" spans="1:26" ht="26.25" customHeight="1" thickBot="1">
      <c r="A1" s="14" t="s">
        <v>81</v>
      </c>
      <c r="B1" s="38" t="s">
        <v>114</v>
      </c>
      <c r="C1" s="10">
        <v>39448</v>
      </c>
      <c r="D1" s="10">
        <v>39479</v>
      </c>
      <c r="E1" s="10">
        <v>39508</v>
      </c>
      <c r="F1" s="10">
        <v>39539</v>
      </c>
      <c r="G1" s="10">
        <v>39569</v>
      </c>
      <c r="H1" s="10">
        <v>39600</v>
      </c>
      <c r="I1" s="10">
        <v>39630</v>
      </c>
      <c r="J1" s="10">
        <v>39661</v>
      </c>
      <c r="K1" s="10">
        <v>39692</v>
      </c>
      <c r="L1" s="10">
        <v>39722</v>
      </c>
      <c r="M1" s="10">
        <v>39753</v>
      </c>
      <c r="N1" s="10">
        <v>39783</v>
      </c>
      <c r="O1" s="10">
        <v>39814</v>
      </c>
      <c r="P1" s="10">
        <v>39845</v>
      </c>
      <c r="Q1" s="10">
        <v>39873</v>
      </c>
      <c r="R1" s="10">
        <v>39904</v>
      </c>
      <c r="S1" s="10">
        <v>39934</v>
      </c>
      <c r="T1" s="10">
        <v>39965</v>
      </c>
      <c r="U1" s="10">
        <v>39995</v>
      </c>
      <c r="V1" s="10">
        <v>40026</v>
      </c>
      <c r="W1" s="10">
        <v>40057</v>
      </c>
      <c r="X1" s="10">
        <v>40087</v>
      </c>
      <c r="Y1" s="10">
        <v>40118</v>
      </c>
      <c r="Z1" s="11">
        <v>40148</v>
      </c>
    </row>
    <row r="2" spans="1:26">
      <c r="A2" s="13" t="s">
        <v>0</v>
      </c>
      <c r="B2" s="13" t="s">
        <v>83</v>
      </c>
      <c r="C2" s="2">
        <v>427566</v>
      </c>
      <c r="D2" s="2">
        <v>582979</v>
      </c>
      <c r="E2" s="2">
        <v>476900</v>
      </c>
      <c r="F2" s="2">
        <v>450186</v>
      </c>
      <c r="G2" s="2">
        <v>499183</v>
      </c>
      <c r="H2" s="2">
        <v>557019</v>
      </c>
      <c r="I2" s="2">
        <v>640496</v>
      </c>
      <c r="J2" s="2">
        <v>499688</v>
      </c>
      <c r="K2" s="2">
        <v>645452</v>
      </c>
      <c r="L2" s="2">
        <v>706952</v>
      </c>
      <c r="M2" s="2">
        <v>596079</v>
      </c>
      <c r="N2" s="2">
        <v>431780</v>
      </c>
      <c r="O2" s="2">
        <v>420099</v>
      </c>
      <c r="P2" s="2">
        <v>438550</v>
      </c>
      <c r="Q2" s="2">
        <v>493432</v>
      </c>
      <c r="R2" s="2">
        <v>402831</v>
      </c>
      <c r="S2" s="2">
        <v>471611</v>
      </c>
      <c r="T2" s="2">
        <v>434307</v>
      </c>
      <c r="U2" s="2">
        <v>478422</v>
      </c>
      <c r="V2" s="2">
        <v>449379</v>
      </c>
      <c r="W2" s="2">
        <v>415043</v>
      </c>
      <c r="X2" s="2">
        <v>421942</v>
      </c>
      <c r="Y2" s="2">
        <v>523275</v>
      </c>
      <c r="Z2" s="2">
        <v>431345</v>
      </c>
    </row>
    <row r="3" spans="1:26">
      <c r="A3" s="13" t="s">
        <v>1</v>
      </c>
      <c r="B3" s="13" t="s">
        <v>84</v>
      </c>
      <c r="C3" s="2">
        <v>4007</v>
      </c>
      <c r="D3" s="2">
        <v>8323</v>
      </c>
      <c r="E3" s="2">
        <v>3954</v>
      </c>
      <c r="F3" s="2">
        <v>3895</v>
      </c>
      <c r="G3" s="2">
        <v>6817</v>
      </c>
      <c r="H3" s="2">
        <v>0</v>
      </c>
      <c r="I3" s="2">
        <v>7941</v>
      </c>
      <c r="J3" s="2">
        <v>0</v>
      </c>
      <c r="K3" s="2">
        <v>7984</v>
      </c>
      <c r="L3" s="2">
        <v>3983</v>
      </c>
      <c r="M3" s="2">
        <v>7956</v>
      </c>
      <c r="N3" s="2">
        <v>0</v>
      </c>
      <c r="O3" s="2">
        <v>0</v>
      </c>
      <c r="P3" s="2">
        <v>0</v>
      </c>
      <c r="Q3" s="2">
        <v>3927</v>
      </c>
      <c r="R3" s="2">
        <v>0</v>
      </c>
      <c r="S3" s="2">
        <v>0</v>
      </c>
      <c r="T3" s="2">
        <v>7957</v>
      </c>
      <c r="U3" s="2">
        <v>3993</v>
      </c>
      <c r="V3" s="2">
        <v>0</v>
      </c>
      <c r="W3" s="2">
        <v>0</v>
      </c>
      <c r="X3" s="2">
        <v>0</v>
      </c>
      <c r="Y3" s="2">
        <v>0</v>
      </c>
      <c r="Z3" s="2">
        <v>0</v>
      </c>
    </row>
    <row r="4" spans="1:26">
      <c r="A4" s="13" t="s">
        <v>2</v>
      </c>
      <c r="B4" s="13" t="s">
        <v>85</v>
      </c>
      <c r="C4" s="2">
        <v>311179</v>
      </c>
      <c r="D4" s="2">
        <v>286313</v>
      </c>
      <c r="E4" s="2">
        <v>320299</v>
      </c>
      <c r="F4" s="2">
        <v>318883</v>
      </c>
      <c r="G4" s="2">
        <v>300102</v>
      </c>
      <c r="H4" s="2">
        <v>295401</v>
      </c>
      <c r="I4" s="2">
        <v>410826</v>
      </c>
      <c r="J4" s="2">
        <v>305757</v>
      </c>
      <c r="K4" s="2">
        <v>345792</v>
      </c>
      <c r="L4" s="2">
        <v>478325</v>
      </c>
      <c r="M4" s="2">
        <v>323689</v>
      </c>
      <c r="N4" s="2">
        <v>347929</v>
      </c>
      <c r="O4" s="2">
        <v>247371</v>
      </c>
      <c r="P4" s="2">
        <v>262334</v>
      </c>
      <c r="Q4" s="2">
        <v>274332</v>
      </c>
      <c r="R4" s="2">
        <v>221580</v>
      </c>
      <c r="S4" s="2">
        <v>226655</v>
      </c>
      <c r="T4" s="2">
        <v>239680</v>
      </c>
      <c r="U4" s="2">
        <v>254103</v>
      </c>
      <c r="V4" s="2">
        <v>231396</v>
      </c>
      <c r="W4" s="2">
        <v>233143</v>
      </c>
      <c r="X4" s="2">
        <v>262107</v>
      </c>
      <c r="Y4" s="2">
        <v>246617</v>
      </c>
      <c r="Z4" s="2">
        <v>251731</v>
      </c>
    </row>
    <row r="5" spans="1:26">
      <c r="A5" s="13" t="s">
        <v>3</v>
      </c>
      <c r="B5" s="13" t="s">
        <v>86</v>
      </c>
      <c r="C5" s="2">
        <v>2698202</v>
      </c>
      <c r="D5" s="2">
        <v>2673638</v>
      </c>
      <c r="E5" s="2">
        <v>2551848</v>
      </c>
      <c r="F5" s="2">
        <v>2369437</v>
      </c>
      <c r="G5" s="2">
        <v>2732972</v>
      </c>
      <c r="H5" s="2">
        <v>2572388</v>
      </c>
      <c r="I5" s="2">
        <v>2618373</v>
      </c>
      <c r="J5" s="2">
        <v>2370580</v>
      </c>
      <c r="K5" s="2">
        <v>2492334</v>
      </c>
      <c r="L5" s="2">
        <v>2638052</v>
      </c>
      <c r="M5" s="2">
        <v>2506067</v>
      </c>
      <c r="N5" s="2">
        <v>2470957</v>
      </c>
      <c r="O5" s="2">
        <v>2230627</v>
      </c>
      <c r="P5" s="2">
        <v>2060014</v>
      </c>
      <c r="Q5" s="2">
        <v>2502229</v>
      </c>
      <c r="R5" s="2">
        <v>2173584</v>
      </c>
      <c r="S5" s="2">
        <v>2294149</v>
      </c>
      <c r="T5" s="2">
        <v>2479320</v>
      </c>
      <c r="U5" s="2">
        <v>2448616</v>
      </c>
      <c r="V5" s="2">
        <v>2414562</v>
      </c>
      <c r="W5" s="2">
        <v>2220860</v>
      </c>
      <c r="X5" s="2">
        <v>2327530</v>
      </c>
      <c r="Y5" s="2">
        <v>2082372</v>
      </c>
      <c r="Z5" s="2">
        <v>2011263</v>
      </c>
    </row>
    <row r="6" spans="1:26">
      <c r="A6" s="13" t="s">
        <v>4</v>
      </c>
      <c r="B6" s="13" t="s">
        <v>87</v>
      </c>
      <c r="C6" s="2">
        <v>763114</v>
      </c>
      <c r="D6" s="2">
        <v>816966</v>
      </c>
      <c r="E6" s="2">
        <v>881476</v>
      </c>
      <c r="F6" s="2">
        <v>827813</v>
      </c>
      <c r="G6" s="2">
        <v>790458</v>
      </c>
      <c r="H6" s="2">
        <v>756110</v>
      </c>
      <c r="I6" s="2">
        <v>716176</v>
      </c>
      <c r="J6" s="2">
        <v>780986</v>
      </c>
      <c r="K6" s="2">
        <v>763248</v>
      </c>
      <c r="L6" s="2">
        <v>878159</v>
      </c>
      <c r="M6" s="2">
        <v>830597</v>
      </c>
      <c r="N6" s="2">
        <v>857041</v>
      </c>
      <c r="O6" s="2">
        <v>773543</v>
      </c>
      <c r="P6" s="2">
        <v>687056</v>
      </c>
      <c r="Q6" s="2">
        <v>841392</v>
      </c>
      <c r="R6" s="2">
        <v>792655</v>
      </c>
      <c r="S6" s="2">
        <v>756189</v>
      </c>
      <c r="T6" s="2">
        <v>870420</v>
      </c>
      <c r="U6" s="2">
        <v>718703</v>
      </c>
      <c r="V6" s="2">
        <v>875162</v>
      </c>
      <c r="W6" s="2">
        <v>758827</v>
      </c>
      <c r="X6" s="2">
        <v>853525</v>
      </c>
      <c r="Y6" s="2">
        <v>874269</v>
      </c>
      <c r="Z6" s="2">
        <v>770924</v>
      </c>
    </row>
    <row r="7" spans="1:26">
      <c r="A7" s="13" t="s">
        <v>5</v>
      </c>
      <c r="B7" s="13" t="s">
        <v>88</v>
      </c>
      <c r="C7" s="2">
        <v>159552</v>
      </c>
      <c r="D7" s="2">
        <v>154570</v>
      </c>
      <c r="E7" s="2">
        <v>185799</v>
      </c>
      <c r="F7" s="2">
        <v>157588</v>
      </c>
      <c r="G7" s="2">
        <v>160007</v>
      </c>
      <c r="H7" s="2">
        <v>171209</v>
      </c>
      <c r="I7" s="2">
        <v>139850</v>
      </c>
      <c r="J7" s="2">
        <v>152767</v>
      </c>
      <c r="K7" s="2">
        <v>168508</v>
      </c>
      <c r="L7" s="2">
        <v>224371</v>
      </c>
      <c r="M7" s="2">
        <v>162454</v>
      </c>
      <c r="N7" s="2">
        <v>186546</v>
      </c>
      <c r="O7" s="2">
        <v>160244</v>
      </c>
      <c r="P7" s="2">
        <v>144110</v>
      </c>
      <c r="Q7" s="2">
        <v>181585</v>
      </c>
      <c r="R7" s="2">
        <v>162803</v>
      </c>
      <c r="S7" s="2">
        <v>179157</v>
      </c>
      <c r="T7" s="2">
        <v>201589</v>
      </c>
      <c r="U7" s="2">
        <v>170385</v>
      </c>
      <c r="V7" s="2"/>
      <c r="W7" s="2"/>
      <c r="X7" s="2"/>
      <c r="Y7" s="2"/>
      <c r="Z7" s="2"/>
    </row>
    <row r="8" spans="1:26">
      <c r="A8" s="13" t="s">
        <v>6</v>
      </c>
      <c r="B8" s="13" t="s">
        <v>89</v>
      </c>
      <c r="C8" s="2">
        <v>1016707</v>
      </c>
      <c r="D8" s="2">
        <v>1118543</v>
      </c>
      <c r="E8" s="2">
        <v>975598</v>
      </c>
      <c r="F8" s="2">
        <v>1044206</v>
      </c>
      <c r="G8" s="2">
        <v>919390</v>
      </c>
      <c r="H8" s="2">
        <v>999157</v>
      </c>
      <c r="I8" s="2">
        <v>1029154</v>
      </c>
      <c r="J8" s="2">
        <v>857801</v>
      </c>
      <c r="K8" s="2">
        <v>878077</v>
      </c>
      <c r="L8" s="2">
        <v>1244911</v>
      </c>
      <c r="M8" s="2">
        <v>974446</v>
      </c>
      <c r="N8" s="2">
        <v>907066</v>
      </c>
      <c r="O8" s="2">
        <v>899740</v>
      </c>
      <c r="P8" s="2">
        <v>834745</v>
      </c>
      <c r="Q8" s="2">
        <v>1011558</v>
      </c>
      <c r="R8" s="2">
        <v>735679</v>
      </c>
      <c r="S8" s="2">
        <v>802339</v>
      </c>
      <c r="T8" s="2">
        <v>664557</v>
      </c>
      <c r="U8" s="2">
        <v>791770</v>
      </c>
      <c r="V8" s="2">
        <v>784342</v>
      </c>
      <c r="W8" s="2">
        <v>703918</v>
      </c>
      <c r="X8" s="2">
        <v>983592</v>
      </c>
      <c r="Y8" s="2">
        <v>955489</v>
      </c>
      <c r="Z8" s="2">
        <v>741364</v>
      </c>
    </row>
    <row r="9" spans="1:26">
      <c r="A9" s="13" t="s">
        <v>7</v>
      </c>
      <c r="B9" s="13" t="s">
        <v>87</v>
      </c>
      <c r="C9" s="2">
        <v>73465977</v>
      </c>
      <c r="D9" s="2">
        <v>84014184</v>
      </c>
      <c r="E9" s="2">
        <v>89674006</v>
      </c>
      <c r="F9" s="2">
        <v>83061827</v>
      </c>
      <c r="G9" s="2">
        <v>91100233</v>
      </c>
      <c r="H9" s="2">
        <v>82215288</v>
      </c>
      <c r="I9" s="2">
        <v>89228377</v>
      </c>
      <c r="J9" s="2">
        <v>79206644</v>
      </c>
      <c r="K9" s="2">
        <v>80681293</v>
      </c>
      <c r="L9" s="2">
        <v>90161957</v>
      </c>
      <c r="M9" s="2">
        <v>75011172</v>
      </c>
      <c r="N9" s="2">
        <v>65658259</v>
      </c>
      <c r="O9" s="2">
        <v>63027888</v>
      </c>
      <c r="P9" s="2">
        <v>59263920</v>
      </c>
      <c r="Q9" s="2">
        <v>74373814</v>
      </c>
      <c r="R9" s="2">
        <v>61653163</v>
      </c>
      <c r="S9" s="2">
        <v>67113559</v>
      </c>
      <c r="T9" s="2">
        <v>72257180</v>
      </c>
      <c r="U9" s="2">
        <v>65440499</v>
      </c>
      <c r="V9" s="2">
        <v>71237457</v>
      </c>
      <c r="W9" s="2">
        <v>64900906</v>
      </c>
      <c r="X9" s="2">
        <v>79164626</v>
      </c>
      <c r="Y9" s="2">
        <v>83958364</v>
      </c>
      <c r="Z9" s="2">
        <v>62243854</v>
      </c>
    </row>
    <row r="10" spans="1:26">
      <c r="A10" s="13" t="s">
        <v>8</v>
      </c>
      <c r="B10" s="13" t="s">
        <v>90</v>
      </c>
      <c r="C10" s="2">
        <v>666468</v>
      </c>
      <c r="D10" s="2">
        <v>676476</v>
      </c>
      <c r="E10" s="2">
        <v>697708</v>
      </c>
      <c r="F10" s="2">
        <v>617827</v>
      </c>
      <c r="G10" s="2">
        <v>740244</v>
      </c>
      <c r="H10" s="2">
        <v>558846</v>
      </c>
      <c r="I10" s="2">
        <v>706945</v>
      </c>
      <c r="J10" s="2">
        <v>541281</v>
      </c>
      <c r="K10" s="2">
        <v>705735</v>
      </c>
      <c r="L10" s="2">
        <v>749533</v>
      </c>
      <c r="M10" s="2">
        <v>698550</v>
      </c>
      <c r="N10" s="2">
        <v>664490</v>
      </c>
      <c r="O10" s="2">
        <v>598241</v>
      </c>
      <c r="P10" s="2">
        <v>523572</v>
      </c>
      <c r="Q10" s="2">
        <v>623342</v>
      </c>
      <c r="R10" s="2">
        <v>532982</v>
      </c>
      <c r="S10" s="2">
        <v>564745</v>
      </c>
      <c r="T10" s="2">
        <v>694663</v>
      </c>
      <c r="U10" s="2">
        <v>635397</v>
      </c>
      <c r="V10" s="2">
        <v>647369</v>
      </c>
      <c r="W10" s="2">
        <v>629840</v>
      </c>
      <c r="X10" s="2">
        <v>639789</v>
      </c>
      <c r="Y10" s="2">
        <v>658171</v>
      </c>
      <c r="Z10" s="2">
        <v>596985</v>
      </c>
    </row>
    <row r="11" spans="1:26">
      <c r="A11" s="13" t="s">
        <v>9</v>
      </c>
      <c r="B11" s="13" t="s">
        <v>91</v>
      </c>
      <c r="C11" s="2">
        <v>1764803</v>
      </c>
      <c r="D11" s="2">
        <v>2034224</v>
      </c>
      <c r="E11" s="2">
        <v>2112259</v>
      </c>
      <c r="F11" s="2">
        <v>2018701</v>
      </c>
      <c r="G11" s="2">
        <v>1983713</v>
      </c>
      <c r="H11" s="2">
        <v>1944423</v>
      </c>
      <c r="I11" s="2">
        <v>1988823</v>
      </c>
      <c r="J11" s="2">
        <v>1894772</v>
      </c>
      <c r="K11" s="2">
        <v>1965149</v>
      </c>
      <c r="L11" s="2">
        <v>2458637</v>
      </c>
      <c r="M11" s="2">
        <v>2021108</v>
      </c>
      <c r="N11" s="2">
        <v>2079671</v>
      </c>
      <c r="O11" s="2">
        <v>1902050</v>
      </c>
      <c r="P11" s="2">
        <v>1698462</v>
      </c>
      <c r="Q11" s="2">
        <v>2020757</v>
      </c>
      <c r="R11" s="2">
        <v>1848329</v>
      </c>
      <c r="S11" s="2">
        <v>2013213</v>
      </c>
      <c r="T11" s="2">
        <v>2054218</v>
      </c>
      <c r="U11" s="2">
        <v>1879426</v>
      </c>
      <c r="V11" s="2">
        <v>2087589</v>
      </c>
      <c r="W11" s="2">
        <v>2061977</v>
      </c>
      <c r="X11" s="2">
        <v>2062305</v>
      </c>
      <c r="Y11" s="2">
        <v>2215781</v>
      </c>
      <c r="Z11" s="2">
        <v>2256195</v>
      </c>
    </row>
    <row r="12" spans="1:26">
      <c r="A12" s="13" t="s">
        <v>10</v>
      </c>
      <c r="B12" s="13" t="s">
        <v>89</v>
      </c>
      <c r="C12" s="2">
        <v>259411</v>
      </c>
      <c r="D12" s="2">
        <v>275212</v>
      </c>
      <c r="E12" s="2">
        <v>224851</v>
      </c>
      <c r="F12" s="2">
        <v>238261</v>
      </c>
      <c r="G12" s="2">
        <v>249798</v>
      </c>
      <c r="H12" s="2">
        <v>297451</v>
      </c>
      <c r="I12" s="2">
        <v>268770</v>
      </c>
      <c r="J12" s="2">
        <v>303216</v>
      </c>
      <c r="K12" s="2">
        <v>301575</v>
      </c>
      <c r="L12" s="2">
        <v>297902</v>
      </c>
      <c r="M12" s="2">
        <v>284917</v>
      </c>
      <c r="N12" s="2">
        <v>201128</v>
      </c>
      <c r="O12" s="2">
        <v>245575</v>
      </c>
      <c r="P12" s="2">
        <v>181661</v>
      </c>
      <c r="Q12" s="2">
        <v>215117</v>
      </c>
      <c r="R12" s="2">
        <v>239982</v>
      </c>
      <c r="S12" s="2">
        <v>206584</v>
      </c>
      <c r="T12" s="2">
        <v>190782</v>
      </c>
      <c r="U12" s="2">
        <v>187168</v>
      </c>
      <c r="V12" s="2">
        <v>187238</v>
      </c>
      <c r="W12" s="2">
        <v>136558</v>
      </c>
      <c r="X12" s="2">
        <v>121146</v>
      </c>
      <c r="Y12" s="2">
        <v>114968</v>
      </c>
      <c r="Z12" s="2">
        <v>109487</v>
      </c>
    </row>
    <row r="13" spans="1:26">
      <c r="A13" s="13" t="s">
        <v>11</v>
      </c>
      <c r="B13" s="13" t="s">
        <v>11</v>
      </c>
      <c r="C13" s="2">
        <v>1612592</v>
      </c>
      <c r="D13" s="2">
        <v>1644130</v>
      </c>
      <c r="E13" s="2">
        <v>1598670</v>
      </c>
      <c r="F13" s="2">
        <v>1684965</v>
      </c>
      <c r="G13" s="2">
        <v>1587803</v>
      </c>
      <c r="H13" s="2">
        <v>1714188</v>
      </c>
      <c r="I13" s="2">
        <v>1810568</v>
      </c>
      <c r="J13" s="2">
        <v>1748390</v>
      </c>
      <c r="K13" s="2">
        <v>1767624</v>
      </c>
      <c r="L13" s="2">
        <v>2217796</v>
      </c>
      <c r="M13" s="2">
        <v>1817363</v>
      </c>
      <c r="N13" s="2">
        <v>1718507</v>
      </c>
      <c r="O13" s="2">
        <v>1542155</v>
      </c>
      <c r="P13" s="2">
        <v>1479320</v>
      </c>
      <c r="Q13" s="2">
        <v>1919022</v>
      </c>
      <c r="R13" s="2">
        <v>1557164</v>
      </c>
      <c r="S13" s="2">
        <v>1474779</v>
      </c>
      <c r="T13" s="2">
        <v>1615563</v>
      </c>
      <c r="U13" s="2">
        <v>1738720</v>
      </c>
      <c r="V13" s="2">
        <v>1562105</v>
      </c>
      <c r="W13" s="2">
        <v>1531276</v>
      </c>
      <c r="X13" s="2">
        <v>1740310</v>
      </c>
      <c r="Y13" s="2">
        <v>1563120</v>
      </c>
      <c r="Z13" s="2">
        <v>1553762</v>
      </c>
    </row>
    <row r="14" spans="1:26">
      <c r="A14" s="13" t="s">
        <v>12</v>
      </c>
      <c r="B14" s="13" t="s">
        <v>12</v>
      </c>
      <c r="C14" s="2">
        <v>49761</v>
      </c>
      <c r="D14" s="2">
        <v>61686</v>
      </c>
      <c r="E14" s="2">
        <v>56036</v>
      </c>
      <c r="F14" s="2">
        <v>46128</v>
      </c>
      <c r="G14" s="2">
        <v>41108</v>
      </c>
      <c r="H14" s="2">
        <v>42777</v>
      </c>
      <c r="I14" s="2">
        <v>60803</v>
      </c>
      <c r="J14" s="2">
        <v>39581</v>
      </c>
      <c r="K14" s="2">
        <v>43358</v>
      </c>
      <c r="L14" s="2">
        <v>54546</v>
      </c>
      <c r="M14" s="2">
        <v>53169</v>
      </c>
      <c r="N14" s="2">
        <v>64680</v>
      </c>
      <c r="O14" s="2">
        <v>58558</v>
      </c>
      <c r="P14" s="2">
        <v>79239</v>
      </c>
      <c r="Q14" s="2">
        <v>86075</v>
      </c>
      <c r="R14" s="2">
        <v>88341</v>
      </c>
      <c r="S14" s="2">
        <v>77275</v>
      </c>
      <c r="T14" s="2">
        <v>49522</v>
      </c>
      <c r="U14" s="2">
        <v>78969</v>
      </c>
      <c r="V14" s="2">
        <v>63594</v>
      </c>
      <c r="W14" s="2">
        <v>56722</v>
      </c>
      <c r="X14" s="2">
        <v>61253</v>
      </c>
      <c r="Y14" s="2">
        <v>51134</v>
      </c>
      <c r="Z14" s="2">
        <v>57385</v>
      </c>
    </row>
    <row r="15" spans="1:26">
      <c r="A15" s="13" t="s">
        <v>13</v>
      </c>
      <c r="B15" s="13" t="s">
        <v>87</v>
      </c>
      <c r="C15" s="2">
        <v>3697777</v>
      </c>
      <c r="D15" s="2">
        <v>4311078</v>
      </c>
      <c r="E15" s="2">
        <v>4292089</v>
      </c>
      <c r="F15" s="2">
        <v>4115569</v>
      </c>
      <c r="G15" s="2">
        <v>4433133</v>
      </c>
      <c r="H15" s="2">
        <v>4096540</v>
      </c>
      <c r="I15" s="2">
        <v>4238999</v>
      </c>
      <c r="J15" s="2">
        <v>4490285</v>
      </c>
      <c r="K15" s="2">
        <v>4138208</v>
      </c>
      <c r="L15" s="2">
        <v>3976006</v>
      </c>
      <c r="M15" s="2">
        <v>4192467</v>
      </c>
      <c r="N15" s="2">
        <v>3654811</v>
      </c>
      <c r="O15" s="2">
        <v>3854479</v>
      </c>
      <c r="P15" s="2">
        <v>3943093</v>
      </c>
      <c r="Q15" s="2">
        <v>3845867</v>
      </c>
      <c r="R15" s="2">
        <v>3714081</v>
      </c>
      <c r="S15" s="2">
        <v>4374928</v>
      </c>
      <c r="T15" s="2">
        <v>4388139</v>
      </c>
      <c r="U15" s="2">
        <v>3843019</v>
      </c>
      <c r="V15" s="2">
        <v>4202742</v>
      </c>
      <c r="W15" s="2">
        <v>3936382</v>
      </c>
      <c r="X15" s="2">
        <v>3957119</v>
      </c>
      <c r="Y15" s="2">
        <v>3795328</v>
      </c>
      <c r="Z15" s="2">
        <v>3105185</v>
      </c>
    </row>
    <row r="16" spans="1:26">
      <c r="A16" s="13" t="s">
        <v>14</v>
      </c>
      <c r="B16" s="13" t="s">
        <v>92</v>
      </c>
      <c r="C16" s="2">
        <v>386950</v>
      </c>
      <c r="D16" s="2">
        <v>405261</v>
      </c>
      <c r="E16" s="2">
        <v>419371</v>
      </c>
      <c r="F16" s="2">
        <v>400292</v>
      </c>
      <c r="G16" s="2">
        <v>412436</v>
      </c>
      <c r="H16" s="2">
        <v>423018</v>
      </c>
      <c r="I16" s="2">
        <v>370487</v>
      </c>
      <c r="J16" s="2">
        <v>364726</v>
      </c>
      <c r="K16" s="2">
        <v>418982</v>
      </c>
      <c r="L16" s="2">
        <v>431739</v>
      </c>
      <c r="M16" s="2">
        <v>417240</v>
      </c>
      <c r="N16" s="2">
        <v>424365</v>
      </c>
      <c r="O16" s="2">
        <v>380584</v>
      </c>
      <c r="P16" s="2">
        <v>363520</v>
      </c>
      <c r="Q16" s="2">
        <v>396107</v>
      </c>
      <c r="R16" s="2">
        <v>340950</v>
      </c>
      <c r="S16" s="2">
        <v>374412</v>
      </c>
      <c r="T16" s="2">
        <v>395891</v>
      </c>
      <c r="U16" s="2">
        <v>427113</v>
      </c>
      <c r="V16" s="2">
        <v>387871</v>
      </c>
      <c r="W16" s="2">
        <v>356250</v>
      </c>
      <c r="X16" s="2">
        <v>429605</v>
      </c>
      <c r="Y16" s="2">
        <v>361746</v>
      </c>
      <c r="Z16" s="2">
        <v>390014</v>
      </c>
    </row>
    <row r="17" spans="1:26">
      <c r="A17" s="13" t="s">
        <v>15</v>
      </c>
      <c r="B17" s="13" t="s">
        <v>93</v>
      </c>
      <c r="C17" s="2">
        <v>-141083</v>
      </c>
      <c r="D17" s="2">
        <v>-176985</v>
      </c>
      <c r="E17" s="2">
        <v>-186266</v>
      </c>
      <c r="F17" s="2">
        <v>-149879</v>
      </c>
      <c r="G17" s="2">
        <v>-244382</v>
      </c>
      <c r="H17" s="2">
        <v>394873</v>
      </c>
      <c r="I17" s="2">
        <v>-210093</v>
      </c>
      <c r="J17" s="2">
        <v>-135353</v>
      </c>
      <c r="K17" s="2">
        <v>-200688</v>
      </c>
      <c r="L17" s="2">
        <v>-524962</v>
      </c>
      <c r="M17" s="2">
        <v>-535038</v>
      </c>
      <c r="N17" s="2">
        <v>-624144</v>
      </c>
      <c r="O17" s="2">
        <v>-633360</v>
      </c>
      <c r="P17" s="2">
        <v>-712667</v>
      </c>
      <c r="Q17" s="2">
        <v>-815253</v>
      </c>
      <c r="R17" s="2">
        <v>-378156</v>
      </c>
      <c r="S17" s="2">
        <v>-449460</v>
      </c>
      <c r="T17" s="2">
        <v>-125923</v>
      </c>
      <c r="U17" s="2">
        <v>-104226</v>
      </c>
      <c r="V17" s="2">
        <v>-137306</v>
      </c>
      <c r="W17" s="2">
        <v>-2063</v>
      </c>
      <c r="X17" s="2">
        <v>-13397</v>
      </c>
      <c r="Y17" s="2">
        <v>-30701</v>
      </c>
      <c r="Z17" s="2">
        <v>91724</v>
      </c>
    </row>
    <row r="18" spans="1:26">
      <c r="A18" s="13" t="s">
        <v>16</v>
      </c>
      <c r="B18" s="13" t="s">
        <v>94</v>
      </c>
      <c r="C18" s="2">
        <v>3624376</v>
      </c>
      <c r="D18" s="2">
        <v>3996349</v>
      </c>
      <c r="E18" s="2">
        <v>3854949</v>
      </c>
      <c r="F18" s="2">
        <v>3899651</v>
      </c>
      <c r="G18" s="2">
        <v>4290715</v>
      </c>
      <c r="H18" s="2">
        <v>3824601</v>
      </c>
      <c r="I18" s="2">
        <v>4501005</v>
      </c>
      <c r="J18" s="2">
        <v>4044752</v>
      </c>
      <c r="K18" s="2">
        <v>4573920</v>
      </c>
      <c r="L18" s="2">
        <v>4976668</v>
      </c>
      <c r="M18" s="2">
        <v>4036183</v>
      </c>
      <c r="N18" s="2">
        <v>3909140</v>
      </c>
      <c r="O18" s="2">
        <v>3412161</v>
      </c>
      <c r="P18" s="2">
        <v>3610710</v>
      </c>
      <c r="Q18" s="2">
        <v>4401087</v>
      </c>
      <c r="R18" s="2">
        <v>3576090</v>
      </c>
      <c r="S18" s="2">
        <v>4041433</v>
      </c>
      <c r="T18" s="2">
        <v>4657386</v>
      </c>
      <c r="U18" s="2">
        <v>4469352</v>
      </c>
      <c r="V18" s="2">
        <v>4694599</v>
      </c>
      <c r="W18" s="2">
        <v>3984628</v>
      </c>
      <c r="X18" s="2">
        <v>4802202</v>
      </c>
      <c r="Y18" s="2">
        <v>4646840</v>
      </c>
      <c r="Z18" s="2">
        <v>3961977</v>
      </c>
    </row>
    <row r="19" spans="1:26">
      <c r="A19" s="13" t="s">
        <v>17</v>
      </c>
      <c r="B19" s="13" t="s">
        <v>44</v>
      </c>
      <c r="C19" s="2">
        <v>42955</v>
      </c>
      <c r="D19" s="2">
        <v>35365</v>
      </c>
      <c r="E19" s="2">
        <v>23783</v>
      </c>
      <c r="F19" s="2">
        <v>50276</v>
      </c>
      <c r="G19" s="2">
        <v>39411</v>
      </c>
      <c r="H19" s="2">
        <v>53151</v>
      </c>
      <c r="I19" s="2">
        <v>49911</v>
      </c>
      <c r="J19" s="2">
        <v>49282</v>
      </c>
      <c r="K19" s="2">
        <v>49216</v>
      </c>
      <c r="L19" s="2">
        <v>69465</v>
      </c>
      <c r="M19" s="2">
        <v>49136</v>
      </c>
      <c r="N19" s="2">
        <v>73696</v>
      </c>
      <c r="O19" s="2">
        <v>59009</v>
      </c>
      <c r="P19" s="2">
        <v>34682</v>
      </c>
      <c r="Q19" s="2">
        <v>46515</v>
      </c>
      <c r="R19" s="2">
        <v>56246</v>
      </c>
      <c r="S19" s="2">
        <v>52370</v>
      </c>
      <c r="T19" s="2">
        <v>78675</v>
      </c>
      <c r="U19" s="2">
        <v>79813</v>
      </c>
      <c r="V19" s="2">
        <v>69536</v>
      </c>
      <c r="W19" s="2">
        <v>57785</v>
      </c>
      <c r="X19" s="2">
        <v>57842</v>
      </c>
      <c r="Y19" s="2">
        <v>73360</v>
      </c>
      <c r="Z19" s="2">
        <v>50252</v>
      </c>
    </row>
    <row r="20" spans="1:26">
      <c r="A20" s="13" t="s">
        <v>18</v>
      </c>
      <c r="B20" s="13" t="s">
        <v>95</v>
      </c>
      <c r="C20" s="2">
        <v>626106</v>
      </c>
      <c r="D20" s="2">
        <v>648764</v>
      </c>
      <c r="E20" s="2">
        <v>715578</v>
      </c>
      <c r="F20" s="2">
        <v>633442</v>
      </c>
      <c r="G20" s="2">
        <v>647652</v>
      </c>
      <c r="H20" s="2">
        <v>674842</v>
      </c>
      <c r="I20" s="2">
        <v>650008</v>
      </c>
      <c r="J20" s="2">
        <v>672144</v>
      </c>
      <c r="K20" s="2">
        <v>659675</v>
      </c>
      <c r="L20" s="2">
        <v>764297</v>
      </c>
      <c r="M20" s="2">
        <v>796843</v>
      </c>
      <c r="N20" s="2">
        <v>809686</v>
      </c>
      <c r="O20" s="2">
        <v>716609</v>
      </c>
      <c r="P20" s="2">
        <v>766470</v>
      </c>
      <c r="Q20" s="2">
        <v>818057</v>
      </c>
      <c r="R20" s="2">
        <v>628600</v>
      </c>
      <c r="S20" s="2">
        <v>705126</v>
      </c>
      <c r="T20" s="2">
        <v>774926</v>
      </c>
      <c r="U20" s="2">
        <v>742849</v>
      </c>
      <c r="V20" s="2">
        <v>748518</v>
      </c>
      <c r="W20" s="2">
        <v>911484</v>
      </c>
      <c r="X20" s="2">
        <v>977080</v>
      </c>
      <c r="Y20" s="2">
        <v>1031640</v>
      </c>
      <c r="Z20" s="2">
        <v>998118</v>
      </c>
    </row>
    <row r="21" spans="1:26">
      <c r="A21" s="13" t="s">
        <v>19</v>
      </c>
      <c r="B21" s="13" t="s">
        <v>96</v>
      </c>
      <c r="C21" s="2">
        <v>3166705</v>
      </c>
      <c r="D21" s="2">
        <v>3175553</v>
      </c>
      <c r="E21" s="2">
        <v>3256238</v>
      </c>
      <c r="F21" s="2">
        <v>3443583</v>
      </c>
      <c r="G21" s="2">
        <v>3985930</v>
      </c>
      <c r="H21" s="2">
        <v>4123495</v>
      </c>
      <c r="I21" s="2">
        <v>4058682</v>
      </c>
      <c r="J21" s="2">
        <v>4127644</v>
      </c>
      <c r="K21" s="2">
        <v>4068004</v>
      </c>
      <c r="L21" s="2">
        <v>4167442</v>
      </c>
      <c r="M21" s="2">
        <v>3290421</v>
      </c>
      <c r="N21" s="2">
        <v>3247329</v>
      </c>
      <c r="O21" s="2">
        <v>2645069</v>
      </c>
      <c r="P21" s="2">
        <v>2524955</v>
      </c>
      <c r="Q21" s="2">
        <v>3035221</v>
      </c>
      <c r="R21" s="2">
        <v>2922418</v>
      </c>
      <c r="S21" s="2">
        <v>2884889</v>
      </c>
      <c r="T21" s="2">
        <v>3120952</v>
      </c>
      <c r="U21" s="2">
        <v>3050873</v>
      </c>
      <c r="V21" s="2">
        <v>3151520</v>
      </c>
      <c r="W21" s="2">
        <v>2981839</v>
      </c>
      <c r="X21" s="2">
        <v>3110125</v>
      </c>
      <c r="Y21" s="2">
        <v>3313492</v>
      </c>
      <c r="Z21" s="2">
        <v>3134039</v>
      </c>
    </row>
    <row r="22" spans="1:26">
      <c r="A22" s="13" t="s">
        <v>20</v>
      </c>
      <c r="B22" s="13" t="s">
        <v>97</v>
      </c>
      <c r="C22" s="2">
        <v>12065819</v>
      </c>
      <c r="D22" s="2">
        <v>11636878</v>
      </c>
      <c r="E22" s="2">
        <v>11480851</v>
      </c>
      <c r="F22" s="2">
        <v>15131987</v>
      </c>
      <c r="G22" s="2">
        <v>12679663</v>
      </c>
      <c r="H22" s="2">
        <v>12494063</v>
      </c>
      <c r="I22" s="2">
        <v>12579506</v>
      </c>
      <c r="J22" s="2">
        <v>12010138</v>
      </c>
      <c r="K22" s="2">
        <v>13740583</v>
      </c>
      <c r="L22" s="2">
        <v>14498243</v>
      </c>
      <c r="M22" s="2">
        <v>10315505</v>
      </c>
      <c r="N22" s="2">
        <v>9162689</v>
      </c>
      <c r="O22" s="2">
        <v>8425483</v>
      </c>
      <c r="P22" s="2">
        <v>7432651</v>
      </c>
      <c r="Q22" s="2">
        <v>10093169</v>
      </c>
      <c r="R22" s="2">
        <v>7693821</v>
      </c>
      <c r="S22" s="2">
        <v>7667798</v>
      </c>
      <c r="T22" s="2">
        <v>10455464</v>
      </c>
      <c r="U22" s="2">
        <v>7831526</v>
      </c>
      <c r="V22" s="2">
        <v>11406614</v>
      </c>
      <c r="W22" s="2">
        <v>9657756</v>
      </c>
      <c r="X22" s="2">
        <v>12055666</v>
      </c>
      <c r="Y22" s="2">
        <v>11086134</v>
      </c>
      <c r="Z22" s="2">
        <v>8533882</v>
      </c>
    </row>
    <row r="23" spans="1:26">
      <c r="A23" s="13" t="s">
        <v>21</v>
      </c>
      <c r="B23" s="13" t="s">
        <v>84</v>
      </c>
      <c r="C23" s="2">
        <v>518340</v>
      </c>
      <c r="D23" s="2">
        <v>541458</v>
      </c>
      <c r="E23" s="2">
        <v>572759</v>
      </c>
      <c r="F23" s="2">
        <v>495296</v>
      </c>
      <c r="G23" s="2">
        <v>484619</v>
      </c>
      <c r="H23" s="2">
        <v>485259</v>
      </c>
      <c r="I23" s="2">
        <v>561058</v>
      </c>
      <c r="J23" s="2">
        <v>479582</v>
      </c>
      <c r="K23" s="2">
        <v>518799</v>
      </c>
      <c r="L23" s="2">
        <v>605762</v>
      </c>
      <c r="M23" s="2">
        <v>448162</v>
      </c>
      <c r="N23" s="2">
        <v>343971</v>
      </c>
      <c r="O23" s="2">
        <v>454902</v>
      </c>
      <c r="P23" s="2">
        <v>434665</v>
      </c>
      <c r="Q23" s="2">
        <v>572172</v>
      </c>
      <c r="R23" s="2">
        <v>571795</v>
      </c>
      <c r="S23" s="2">
        <v>590668</v>
      </c>
      <c r="T23" s="2">
        <v>566753</v>
      </c>
      <c r="U23" s="2">
        <v>544275</v>
      </c>
      <c r="V23" s="2">
        <v>483159</v>
      </c>
      <c r="W23" s="2">
        <v>521442</v>
      </c>
      <c r="X23" s="2">
        <v>581741</v>
      </c>
      <c r="Y23" s="2">
        <v>558261</v>
      </c>
      <c r="Z23" s="2">
        <v>476049</v>
      </c>
    </row>
    <row r="24" spans="1:26">
      <c r="A24" s="13" t="s">
        <v>22</v>
      </c>
      <c r="B24" s="13" t="s">
        <v>98</v>
      </c>
      <c r="C24" s="2">
        <v>28222</v>
      </c>
      <c r="D24" s="2">
        <v>31783</v>
      </c>
      <c r="E24" s="2">
        <v>24306</v>
      </c>
      <c r="F24" s="2">
        <v>25528</v>
      </c>
      <c r="G24" s="2">
        <v>29302</v>
      </c>
      <c r="H24" s="2">
        <v>30543</v>
      </c>
      <c r="I24" s="2">
        <v>30793</v>
      </c>
      <c r="J24" s="2">
        <v>31603</v>
      </c>
      <c r="K24" s="2">
        <v>32155</v>
      </c>
      <c r="L24" s="2">
        <v>39687</v>
      </c>
      <c r="M24" s="2">
        <v>39713</v>
      </c>
      <c r="N24" s="2">
        <v>35268</v>
      </c>
      <c r="O24" s="2">
        <v>36366</v>
      </c>
      <c r="P24" s="2">
        <v>34041</v>
      </c>
      <c r="Q24" s="2">
        <v>42790</v>
      </c>
      <c r="R24" s="2">
        <v>31392</v>
      </c>
      <c r="S24" s="2">
        <v>30179</v>
      </c>
      <c r="T24" s="2">
        <v>43275</v>
      </c>
      <c r="U24" s="2">
        <v>40904</v>
      </c>
      <c r="V24" s="2">
        <v>36532</v>
      </c>
      <c r="W24" s="2">
        <v>41104</v>
      </c>
      <c r="X24" s="2">
        <v>45067</v>
      </c>
      <c r="Y24" s="2">
        <v>38852</v>
      </c>
      <c r="Z24" s="2">
        <v>34910</v>
      </c>
    </row>
    <row r="25" spans="1:26">
      <c r="A25" s="13" t="s">
        <v>23</v>
      </c>
      <c r="B25" s="13" t="s">
        <v>99</v>
      </c>
      <c r="C25" s="2">
        <v>384724</v>
      </c>
      <c r="D25" s="2">
        <v>443260</v>
      </c>
      <c r="E25" s="2">
        <v>527494</v>
      </c>
      <c r="F25" s="2">
        <v>461834</v>
      </c>
      <c r="G25" s="2">
        <v>405109</v>
      </c>
      <c r="H25" s="2">
        <v>453037</v>
      </c>
      <c r="I25" s="2">
        <v>425510</v>
      </c>
      <c r="J25" s="2">
        <v>463366</v>
      </c>
      <c r="K25" s="2">
        <v>477152</v>
      </c>
      <c r="L25" s="2">
        <v>650463</v>
      </c>
      <c r="M25" s="2">
        <v>463854</v>
      </c>
      <c r="N25" s="2">
        <v>504465</v>
      </c>
      <c r="O25" s="2">
        <v>428914</v>
      </c>
      <c r="P25" s="2">
        <v>412198</v>
      </c>
      <c r="Q25" s="2">
        <v>539044</v>
      </c>
      <c r="R25" s="2">
        <v>453911</v>
      </c>
      <c r="S25" s="2">
        <v>480099</v>
      </c>
      <c r="T25" s="2">
        <v>534528</v>
      </c>
      <c r="U25" s="2">
        <v>442636</v>
      </c>
      <c r="V25" s="2">
        <v>469886</v>
      </c>
      <c r="W25" s="2">
        <v>445959</v>
      </c>
      <c r="X25" s="2">
        <v>445793</v>
      </c>
      <c r="Y25" s="2">
        <v>498770</v>
      </c>
      <c r="Z25" s="2">
        <v>436445</v>
      </c>
    </row>
    <row r="26" spans="1:26">
      <c r="A26" s="13" t="s">
        <v>24</v>
      </c>
      <c r="B26" s="13" t="s">
        <v>100</v>
      </c>
      <c r="C26" s="2">
        <v>1111599</v>
      </c>
      <c r="D26" s="2">
        <v>1088018</v>
      </c>
      <c r="E26" s="2">
        <v>1022858</v>
      </c>
      <c r="F26" s="2">
        <v>954402</v>
      </c>
      <c r="G26" s="2">
        <v>963256</v>
      </c>
      <c r="H26" s="2">
        <v>979748</v>
      </c>
      <c r="I26" s="2">
        <v>1004449</v>
      </c>
      <c r="J26" s="2">
        <v>928078</v>
      </c>
      <c r="K26" s="2">
        <v>963206</v>
      </c>
      <c r="L26" s="2">
        <v>1068191</v>
      </c>
      <c r="M26" s="2">
        <v>1029987</v>
      </c>
      <c r="N26" s="2">
        <v>1181164</v>
      </c>
      <c r="O26" s="2">
        <v>944038</v>
      </c>
      <c r="P26" s="2">
        <v>897667</v>
      </c>
      <c r="Q26" s="2">
        <v>1070562</v>
      </c>
      <c r="R26" s="2">
        <v>912233</v>
      </c>
      <c r="S26" s="2">
        <v>927948</v>
      </c>
      <c r="T26" s="2">
        <v>972642</v>
      </c>
      <c r="U26" s="2">
        <v>991988</v>
      </c>
      <c r="V26" s="2">
        <v>1077194</v>
      </c>
      <c r="W26" s="2">
        <v>948058</v>
      </c>
      <c r="X26" s="2">
        <v>1103035</v>
      </c>
      <c r="Y26" s="2">
        <v>1107879</v>
      </c>
      <c r="Z26" s="2">
        <v>1261391</v>
      </c>
    </row>
    <row r="27" spans="1:26">
      <c r="A27" s="13" t="s">
        <v>25</v>
      </c>
      <c r="B27" s="13" t="s">
        <v>25</v>
      </c>
      <c r="C27" s="2">
        <v>75952</v>
      </c>
      <c r="D27" s="2">
        <v>52950</v>
      </c>
      <c r="E27" s="2">
        <v>49270</v>
      </c>
      <c r="F27" s="2">
        <v>54322</v>
      </c>
      <c r="G27" s="2">
        <v>49882</v>
      </c>
      <c r="H27" s="2">
        <v>51218</v>
      </c>
      <c r="I27" s="2">
        <v>64032</v>
      </c>
      <c r="J27" s="2">
        <v>60796</v>
      </c>
      <c r="K27" s="2">
        <v>53025</v>
      </c>
      <c r="L27" s="2">
        <v>60449</v>
      </c>
      <c r="M27" s="2">
        <v>56411</v>
      </c>
      <c r="N27" s="2">
        <v>61103</v>
      </c>
      <c r="O27" s="2">
        <v>58829</v>
      </c>
      <c r="P27" s="2">
        <v>54991</v>
      </c>
      <c r="Q27" s="2">
        <v>52465</v>
      </c>
      <c r="R27" s="2">
        <v>66003</v>
      </c>
      <c r="S27" s="2">
        <v>50070</v>
      </c>
      <c r="T27" s="2">
        <v>67918</v>
      </c>
      <c r="U27" s="2">
        <v>77108</v>
      </c>
      <c r="V27" s="2">
        <v>77676</v>
      </c>
      <c r="W27" s="2">
        <v>69384</v>
      </c>
      <c r="X27" s="2">
        <v>59873</v>
      </c>
      <c r="Y27" s="2">
        <v>58855</v>
      </c>
      <c r="Z27" s="2">
        <v>58926</v>
      </c>
    </row>
    <row r="28" spans="1:26">
      <c r="A28" s="13" t="s">
        <v>26</v>
      </c>
      <c r="B28" s="13" t="s">
        <v>91</v>
      </c>
      <c r="C28" s="2">
        <v>381378</v>
      </c>
      <c r="D28" s="2">
        <v>543289</v>
      </c>
      <c r="E28" s="2">
        <v>420322</v>
      </c>
      <c r="F28" s="2">
        <v>490612</v>
      </c>
      <c r="G28" s="2">
        <v>464791</v>
      </c>
      <c r="H28" s="2">
        <v>524530</v>
      </c>
      <c r="I28" s="2">
        <v>573346</v>
      </c>
      <c r="J28" s="2">
        <v>424388</v>
      </c>
      <c r="K28" s="2">
        <v>383703</v>
      </c>
      <c r="L28" s="2">
        <v>438903</v>
      </c>
      <c r="M28" s="2">
        <v>446312</v>
      </c>
      <c r="N28" s="2">
        <v>288412</v>
      </c>
      <c r="O28" s="2">
        <v>359960</v>
      </c>
      <c r="P28" s="2">
        <v>259208</v>
      </c>
      <c r="Q28" s="2">
        <v>282705</v>
      </c>
      <c r="R28" s="2">
        <v>293183</v>
      </c>
      <c r="S28" s="2">
        <v>337853</v>
      </c>
      <c r="T28" s="2">
        <v>394212</v>
      </c>
      <c r="U28" s="2">
        <v>398488</v>
      </c>
      <c r="V28" s="2">
        <v>398979</v>
      </c>
      <c r="W28" s="2">
        <v>385576</v>
      </c>
      <c r="X28" s="2">
        <v>432559</v>
      </c>
      <c r="Y28" s="2">
        <v>382714</v>
      </c>
      <c r="Z28" s="2">
        <v>300427</v>
      </c>
    </row>
    <row r="29" spans="1:26">
      <c r="A29" s="13" t="s">
        <v>27</v>
      </c>
      <c r="B29" s="13" t="s">
        <v>101</v>
      </c>
      <c r="C29" s="2">
        <v>841038</v>
      </c>
      <c r="D29" s="2">
        <v>875803</v>
      </c>
      <c r="E29" s="2">
        <v>859432</v>
      </c>
      <c r="F29" s="2">
        <v>818768</v>
      </c>
      <c r="G29" s="2">
        <v>925236</v>
      </c>
      <c r="H29" s="2">
        <v>952863</v>
      </c>
      <c r="I29" s="2">
        <v>907875</v>
      </c>
      <c r="J29" s="2">
        <v>947197</v>
      </c>
      <c r="K29" s="2">
        <v>895614</v>
      </c>
      <c r="L29" s="2">
        <v>978251</v>
      </c>
      <c r="M29" s="2">
        <v>941595</v>
      </c>
      <c r="N29" s="2">
        <v>1057487</v>
      </c>
      <c r="O29" s="2">
        <v>997085</v>
      </c>
      <c r="P29" s="2">
        <v>818030</v>
      </c>
      <c r="Q29" s="2">
        <v>1027173</v>
      </c>
      <c r="R29" s="2">
        <v>874097</v>
      </c>
      <c r="S29" s="2">
        <v>1033207</v>
      </c>
      <c r="T29" s="2">
        <v>928184</v>
      </c>
      <c r="U29" s="2">
        <v>923558</v>
      </c>
      <c r="V29" s="2">
        <v>1029603</v>
      </c>
      <c r="W29" s="2">
        <v>910662</v>
      </c>
      <c r="X29" s="2">
        <v>923043</v>
      </c>
      <c r="Y29" s="2">
        <v>974259</v>
      </c>
      <c r="Z29" s="2">
        <v>828684</v>
      </c>
    </row>
    <row r="30" spans="1:26">
      <c r="A30" s="13" t="s">
        <v>28</v>
      </c>
      <c r="B30" s="13" t="s">
        <v>102</v>
      </c>
      <c r="C30" s="2">
        <v>118116</v>
      </c>
      <c r="D30" s="2">
        <v>165950</v>
      </c>
      <c r="E30" s="2">
        <v>132239</v>
      </c>
      <c r="F30" s="2">
        <v>123917</v>
      </c>
      <c r="G30" s="2">
        <v>161221</v>
      </c>
      <c r="H30" s="2">
        <v>135001</v>
      </c>
      <c r="I30" s="2">
        <v>145078</v>
      </c>
      <c r="J30" s="2">
        <v>153911</v>
      </c>
      <c r="K30" s="2">
        <v>157079</v>
      </c>
      <c r="L30" s="2">
        <v>160855</v>
      </c>
      <c r="M30" s="2">
        <v>159319</v>
      </c>
      <c r="N30" s="2">
        <v>125614</v>
      </c>
      <c r="O30" s="2">
        <v>132328</v>
      </c>
      <c r="P30" s="2">
        <v>87670</v>
      </c>
      <c r="Q30" s="2">
        <v>166537</v>
      </c>
      <c r="R30" s="2">
        <v>148798</v>
      </c>
      <c r="S30" s="2">
        <v>141467</v>
      </c>
      <c r="T30" s="2">
        <v>147780</v>
      </c>
      <c r="U30" s="2">
        <v>148976</v>
      </c>
      <c r="V30" s="2">
        <v>144208</v>
      </c>
      <c r="W30" s="2">
        <v>134387</v>
      </c>
      <c r="X30" s="2">
        <v>180540</v>
      </c>
      <c r="Y30" s="2">
        <v>170167</v>
      </c>
      <c r="Z30" s="2">
        <v>154034</v>
      </c>
    </row>
    <row r="31" spans="1:26">
      <c r="A31" s="13" t="s">
        <v>29</v>
      </c>
      <c r="B31" s="13" t="s">
        <v>103</v>
      </c>
      <c r="C31" s="2">
        <v>3625222</v>
      </c>
      <c r="D31" s="2">
        <v>5000728</v>
      </c>
      <c r="E31" s="2">
        <v>4023434</v>
      </c>
      <c r="F31" s="2">
        <v>3971294</v>
      </c>
      <c r="G31" s="2">
        <v>3998129</v>
      </c>
      <c r="H31" s="2">
        <v>4098151</v>
      </c>
      <c r="I31" s="2">
        <v>3808321</v>
      </c>
      <c r="J31" s="2">
        <v>3833525</v>
      </c>
      <c r="K31" s="2">
        <v>4257940</v>
      </c>
      <c r="L31" s="2">
        <v>4931361</v>
      </c>
      <c r="M31" s="2">
        <v>3936064</v>
      </c>
      <c r="N31" s="2">
        <v>3334722</v>
      </c>
      <c r="O31" s="2">
        <v>3310898</v>
      </c>
      <c r="P31" s="2">
        <v>3213319</v>
      </c>
      <c r="Q31" s="2">
        <v>3499299</v>
      </c>
      <c r="R31" s="2">
        <v>4080992</v>
      </c>
      <c r="S31" s="2">
        <v>3344617</v>
      </c>
      <c r="T31" s="2">
        <v>4121680</v>
      </c>
      <c r="U31" s="2">
        <v>3592611</v>
      </c>
      <c r="V31" s="2">
        <v>3689603</v>
      </c>
      <c r="W31" s="2">
        <v>3683389</v>
      </c>
      <c r="X31" s="2">
        <v>4185602</v>
      </c>
      <c r="Y31" s="2">
        <v>4017015</v>
      </c>
      <c r="Z31" s="2">
        <v>3238138</v>
      </c>
    </row>
    <row r="32" spans="1:26">
      <c r="A32" s="13" t="s">
        <v>30</v>
      </c>
      <c r="B32" s="13" t="s">
        <v>113</v>
      </c>
      <c r="C32" s="2">
        <v>105647</v>
      </c>
      <c r="D32" s="2">
        <v>44075</v>
      </c>
      <c r="E32" s="2">
        <v>67519</v>
      </c>
      <c r="F32" s="2">
        <v>329896</v>
      </c>
      <c r="G32" s="2">
        <v>328153</v>
      </c>
      <c r="H32" s="2">
        <v>245626</v>
      </c>
      <c r="I32" s="2">
        <v>252963</v>
      </c>
      <c r="J32" s="2">
        <v>256211</v>
      </c>
      <c r="K32" s="2">
        <v>327785</v>
      </c>
      <c r="L32" s="2">
        <v>411522</v>
      </c>
      <c r="M32" s="2">
        <v>257386</v>
      </c>
      <c r="N32" s="2">
        <v>260094</v>
      </c>
      <c r="O32" s="2">
        <v>276540</v>
      </c>
      <c r="P32" s="2">
        <v>197168</v>
      </c>
      <c r="Q32" s="2">
        <v>403595</v>
      </c>
      <c r="R32" s="2">
        <v>236101</v>
      </c>
      <c r="S32" s="2">
        <v>427311</v>
      </c>
      <c r="T32" s="2">
        <v>516631</v>
      </c>
      <c r="U32" s="2">
        <v>346982</v>
      </c>
      <c r="V32" s="2">
        <v>479919</v>
      </c>
      <c r="W32" s="2">
        <v>375047</v>
      </c>
      <c r="X32" s="2">
        <v>39692</v>
      </c>
      <c r="Y32" s="2">
        <v>203189</v>
      </c>
      <c r="Z32" s="2">
        <v>94977</v>
      </c>
    </row>
    <row r="33" spans="1:26">
      <c r="A33" s="13" t="s">
        <v>31</v>
      </c>
      <c r="B33" s="13" t="s">
        <v>31</v>
      </c>
      <c r="C33" s="2">
        <v>73065</v>
      </c>
      <c r="D33" s="2">
        <v>66928</v>
      </c>
      <c r="E33" s="2">
        <v>72289</v>
      </c>
      <c r="F33" s="2">
        <v>56638</v>
      </c>
      <c r="G33" s="2">
        <v>60781</v>
      </c>
      <c r="H33" s="2">
        <v>62007</v>
      </c>
      <c r="I33" s="2">
        <v>65081</v>
      </c>
      <c r="J33" s="2">
        <v>52344</v>
      </c>
      <c r="K33" s="2">
        <v>74875</v>
      </c>
      <c r="L33" s="2">
        <v>62931</v>
      </c>
      <c r="M33" s="2">
        <v>82544</v>
      </c>
      <c r="N33" s="2">
        <v>64411</v>
      </c>
      <c r="O33" s="2">
        <v>58849</v>
      </c>
      <c r="P33" s="2">
        <v>63306</v>
      </c>
      <c r="Q33" s="2">
        <v>86633</v>
      </c>
      <c r="R33" s="2">
        <v>60625</v>
      </c>
      <c r="S33" s="2">
        <v>65069</v>
      </c>
      <c r="T33" s="2">
        <v>78496</v>
      </c>
      <c r="U33" s="2">
        <v>76190</v>
      </c>
      <c r="V33" s="2">
        <v>69450</v>
      </c>
      <c r="W33" s="2">
        <v>70960</v>
      </c>
      <c r="X33" s="2">
        <v>62548</v>
      </c>
      <c r="Y33" s="2">
        <v>74008</v>
      </c>
      <c r="Z33" s="2">
        <v>70851</v>
      </c>
    </row>
    <row r="34" spans="1:26">
      <c r="A34" s="13" t="s">
        <v>32</v>
      </c>
      <c r="B34" s="13" t="s">
        <v>32</v>
      </c>
      <c r="C34" s="2">
        <v>240987</v>
      </c>
      <c r="D34" s="2">
        <v>210184</v>
      </c>
      <c r="E34" s="2">
        <v>223095</v>
      </c>
      <c r="F34" s="2">
        <v>196514</v>
      </c>
      <c r="G34" s="2">
        <v>203414</v>
      </c>
      <c r="H34" s="2">
        <v>200064</v>
      </c>
      <c r="I34" s="2">
        <v>209602</v>
      </c>
      <c r="J34" s="2">
        <v>225620</v>
      </c>
      <c r="K34" s="2">
        <v>240040</v>
      </c>
      <c r="L34" s="2">
        <v>216496</v>
      </c>
      <c r="M34" s="2">
        <v>205049</v>
      </c>
      <c r="N34" s="2">
        <v>238030</v>
      </c>
      <c r="O34" s="2">
        <v>186831</v>
      </c>
      <c r="P34" s="2">
        <v>184633</v>
      </c>
      <c r="Q34" s="2">
        <v>207014</v>
      </c>
      <c r="R34" s="2">
        <v>172816</v>
      </c>
      <c r="S34" s="2">
        <v>315958</v>
      </c>
      <c r="T34" s="2">
        <v>207033</v>
      </c>
      <c r="U34" s="2">
        <v>231818</v>
      </c>
      <c r="V34" s="2">
        <v>251358</v>
      </c>
      <c r="W34" s="2">
        <v>246120</v>
      </c>
      <c r="X34" s="2">
        <v>232720</v>
      </c>
      <c r="Y34" s="2">
        <v>245959</v>
      </c>
      <c r="Z34" s="2">
        <v>260890</v>
      </c>
    </row>
    <row r="35" spans="1:26">
      <c r="A35" s="13" t="s">
        <v>33</v>
      </c>
      <c r="B35" s="13" t="s">
        <v>104</v>
      </c>
      <c r="C35" s="2">
        <v>139830</v>
      </c>
      <c r="D35" s="2">
        <v>122906</v>
      </c>
      <c r="E35" s="2">
        <v>118325</v>
      </c>
      <c r="F35" s="2">
        <v>111658</v>
      </c>
      <c r="G35" s="2">
        <v>131872</v>
      </c>
      <c r="H35" s="2">
        <v>114791</v>
      </c>
      <c r="I35" s="2">
        <v>116395</v>
      </c>
      <c r="J35" s="2">
        <v>118378</v>
      </c>
      <c r="K35" s="2">
        <v>119023</v>
      </c>
      <c r="L35" s="2">
        <v>133571</v>
      </c>
      <c r="M35" s="2">
        <v>133662</v>
      </c>
      <c r="N35" s="2">
        <v>102047</v>
      </c>
      <c r="O35" s="2">
        <v>74663</v>
      </c>
      <c r="P35" s="2">
        <v>73838</v>
      </c>
      <c r="Q35" s="2">
        <v>96347</v>
      </c>
      <c r="R35" s="2">
        <v>110927</v>
      </c>
      <c r="S35" s="2">
        <v>120435</v>
      </c>
      <c r="T35" s="2">
        <v>129987</v>
      </c>
      <c r="U35" s="2">
        <v>148034</v>
      </c>
      <c r="V35" s="2">
        <v>125632</v>
      </c>
      <c r="W35" s="2">
        <v>160777</v>
      </c>
      <c r="X35" s="2">
        <v>149990</v>
      </c>
      <c r="Y35" s="2">
        <v>137184</v>
      </c>
      <c r="Z35" s="2">
        <v>161163</v>
      </c>
    </row>
    <row r="36" spans="1:26">
      <c r="A36" s="13" t="s">
        <v>34</v>
      </c>
      <c r="B36" s="13" t="s">
        <v>105</v>
      </c>
      <c r="C36" s="2">
        <v>190739</v>
      </c>
      <c r="D36" s="2">
        <v>164972</v>
      </c>
      <c r="E36" s="2">
        <v>203127</v>
      </c>
      <c r="F36" s="2">
        <v>166835</v>
      </c>
      <c r="G36" s="2">
        <v>159178</v>
      </c>
      <c r="H36" s="2">
        <v>140826</v>
      </c>
      <c r="I36" s="2">
        <v>142151</v>
      </c>
      <c r="J36" s="2">
        <v>142531</v>
      </c>
      <c r="K36" s="2">
        <v>145285</v>
      </c>
      <c r="L36" s="2">
        <v>144084</v>
      </c>
      <c r="M36" s="2">
        <v>182057</v>
      </c>
      <c r="N36" s="2">
        <v>190995</v>
      </c>
      <c r="O36" s="2">
        <v>184013</v>
      </c>
      <c r="P36" s="2">
        <v>175603</v>
      </c>
      <c r="Q36" s="2">
        <v>204393</v>
      </c>
      <c r="R36" s="2">
        <v>164625</v>
      </c>
      <c r="S36" s="2">
        <v>176545</v>
      </c>
      <c r="T36" s="2">
        <v>182432</v>
      </c>
      <c r="U36" s="2">
        <v>185040</v>
      </c>
      <c r="V36" s="2">
        <v>189355</v>
      </c>
      <c r="W36" s="2">
        <v>159705</v>
      </c>
      <c r="X36" s="2">
        <v>197688</v>
      </c>
      <c r="Y36" s="2">
        <v>192809</v>
      </c>
      <c r="Z36" s="2">
        <v>177219</v>
      </c>
    </row>
    <row r="37" spans="1:26">
      <c r="A37" s="13" t="s">
        <v>35</v>
      </c>
      <c r="B37" s="13" t="s">
        <v>106</v>
      </c>
      <c r="C37" s="2">
        <v>7812536</v>
      </c>
      <c r="D37" s="2">
        <v>8489447</v>
      </c>
      <c r="E37" s="2">
        <v>9392840</v>
      </c>
      <c r="F37" s="2">
        <v>7958999</v>
      </c>
      <c r="G37" s="2">
        <v>6997994</v>
      </c>
      <c r="H37" s="2">
        <v>8102233</v>
      </c>
      <c r="I37" s="2">
        <v>8555622</v>
      </c>
      <c r="J37" s="2">
        <v>7504532</v>
      </c>
      <c r="K37" s="2">
        <v>8810271</v>
      </c>
      <c r="L37" s="2">
        <v>9554768</v>
      </c>
      <c r="M37" s="2">
        <v>8348285</v>
      </c>
      <c r="N37" s="2">
        <v>8075763</v>
      </c>
      <c r="O37" s="2">
        <v>7042105</v>
      </c>
      <c r="P37" s="2">
        <v>7211614</v>
      </c>
      <c r="Q37" s="2">
        <v>8785191</v>
      </c>
      <c r="R37" s="2">
        <v>7238811</v>
      </c>
      <c r="S37" s="2">
        <v>8070614</v>
      </c>
      <c r="T37" s="2">
        <v>8832432</v>
      </c>
      <c r="U37" s="2">
        <v>7735596</v>
      </c>
      <c r="V37" s="2">
        <v>8637048</v>
      </c>
      <c r="W37" s="2">
        <v>7137324</v>
      </c>
      <c r="X37" s="2">
        <v>12947244</v>
      </c>
      <c r="Y37" s="2">
        <v>11514037</v>
      </c>
      <c r="Z37" s="2">
        <v>10193122</v>
      </c>
    </row>
    <row r="38" spans="1:26">
      <c r="A38" s="13" t="s">
        <v>36</v>
      </c>
      <c r="B38" s="13" t="s">
        <v>87</v>
      </c>
      <c r="C38" s="2">
        <v>8614793</v>
      </c>
      <c r="D38" s="2">
        <v>9667399</v>
      </c>
      <c r="E38" s="2">
        <v>9184913</v>
      </c>
      <c r="F38" s="2">
        <v>8751617</v>
      </c>
      <c r="G38" s="2">
        <v>9372534</v>
      </c>
      <c r="H38" s="2">
        <v>8920679</v>
      </c>
      <c r="I38" s="2">
        <v>9219963</v>
      </c>
      <c r="J38" s="2">
        <v>8651857</v>
      </c>
      <c r="K38" s="2">
        <v>8958447</v>
      </c>
      <c r="L38" s="2">
        <v>9339335</v>
      </c>
      <c r="M38" s="2">
        <v>8455059</v>
      </c>
      <c r="N38" s="2">
        <v>7685136</v>
      </c>
      <c r="O38" s="2">
        <v>7443874</v>
      </c>
      <c r="P38" s="2">
        <v>7416886</v>
      </c>
      <c r="Q38" s="2">
        <v>8736966</v>
      </c>
      <c r="R38" s="2">
        <v>7264453</v>
      </c>
      <c r="S38" s="2">
        <v>8384976</v>
      </c>
      <c r="T38" s="2">
        <v>8216121</v>
      </c>
      <c r="U38" s="2">
        <v>8226858</v>
      </c>
      <c r="V38" s="2">
        <v>8638267</v>
      </c>
      <c r="W38" s="2">
        <v>8310112</v>
      </c>
      <c r="X38" s="2">
        <v>9073832</v>
      </c>
      <c r="Y38" s="2">
        <v>9047368</v>
      </c>
      <c r="Z38" s="2">
        <v>7562898</v>
      </c>
    </row>
    <row r="39" spans="1:26">
      <c r="A39" s="13" t="s">
        <v>37</v>
      </c>
      <c r="B39" s="13" t="s">
        <v>107</v>
      </c>
      <c r="C39" s="2">
        <v>76565</v>
      </c>
      <c r="D39" s="2">
        <v>52274</v>
      </c>
      <c r="E39" s="2">
        <v>71389</v>
      </c>
      <c r="F39" s="2">
        <v>62609</v>
      </c>
      <c r="G39" s="2">
        <v>56423</v>
      </c>
      <c r="H39" s="2">
        <v>64531</v>
      </c>
      <c r="I39" s="2">
        <v>58072</v>
      </c>
      <c r="J39" s="2">
        <v>64874</v>
      </c>
      <c r="K39" s="2">
        <v>57743</v>
      </c>
      <c r="L39" s="2">
        <v>82615</v>
      </c>
      <c r="M39" s="2">
        <v>80061</v>
      </c>
      <c r="N39" s="2">
        <v>106625</v>
      </c>
      <c r="O39" s="2">
        <v>73491</v>
      </c>
      <c r="P39" s="2">
        <v>57481</v>
      </c>
      <c r="Q39" s="2">
        <v>62666</v>
      </c>
      <c r="R39" s="2">
        <v>49357</v>
      </c>
      <c r="S39" s="2">
        <v>77398</v>
      </c>
      <c r="T39" s="2">
        <v>64472</v>
      </c>
      <c r="U39" s="2">
        <v>51025</v>
      </c>
      <c r="V39" s="2">
        <v>71492</v>
      </c>
      <c r="W39" s="2">
        <v>68649</v>
      </c>
      <c r="X39" s="2">
        <v>76750</v>
      </c>
      <c r="Y39" s="2">
        <v>60125</v>
      </c>
      <c r="Z39" s="2">
        <v>74638</v>
      </c>
    </row>
    <row r="40" spans="1:26">
      <c r="A40" s="13" t="s">
        <v>38</v>
      </c>
      <c r="B40" s="13" t="s">
        <v>108</v>
      </c>
      <c r="C40" s="2">
        <v>3327663</v>
      </c>
      <c r="D40" s="2">
        <v>3388612</v>
      </c>
      <c r="E40" s="2">
        <v>3290199</v>
      </c>
      <c r="F40" s="2">
        <v>3393805</v>
      </c>
      <c r="G40" s="2">
        <v>3358153</v>
      </c>
      <c r="H40" s="2">
        <v>3145871</v>
      </c>
      <c r="I40" s="2">
        <v>3453520</v>
      </c>
      <c r="J40" s="2">
        <v>3226884</v>
      </c>
      <c r="K40" s="2">
        <v>3356369</v>
      </c>
      <c r="L40" s="2">
        <v>4172467</v>
      </c>
      <c r="M40" s="2">
        <v>3593107</v>
      </c>
      <c r="N40" s="2">
        <v>4284238</v>
      </c>
      <c r="O40" s="2">
        <v>3623815</v>
      </c>
      <c r="P40" s="2">
        <v>3382093</v>
      </c>
      <c r="Q40" s="2">
        <v>3930736</v>
      </c>
      <c r="R40" s="2">
        <v>3366156</v>
      </c>
      <c r="S40" s="2">
        <v>3449381</v>
      </c>
      <c r="T40" s="2">
        <v>3580867</v>
      </c>
      <c r="U40" s="2">
        <v>3675741</v>
      </c>
      <c r="V40" s="2">
        <v>3242388</v>
      </c>
      <c r="W40" s="2">
        <v>3192524</v>
      </c>
      <c r="X40" s="2">
        <v>3280087</v>
      </c>
      <c r="Y40" s="2">
        <v>3440132</v>
      </c>
      <c r="Z40" s="2">
        <v>3455341</v>
      </c>
    </row>
    <row r="41" spans="1:26">
      <c r="A41" s="13" t="s">
        <v>39</v>
      </c>
      <c r="B41" s="13" t="s">
        <v>109</v>
      </c>
      <c r="C41" s="2">
        <v>213163</v>
      </c>
      <c r="D41" s="2">
        <v>295211</v>
      </c>
      <c r="E41" s="2">
        <v>234534</v>
      </c>
      <c r="F41" s="2">
        <v>265183</v>
      </c>
      <c r="G41" s="2">
        <v>247794</v>
      </c>
      <c r="H41" s="2">
        <v>231477</v>
      </c>
      <c r="I41" s="2">
        <v>281588</v>
      </c>
      <c r="J41" s="2">
        <v>213433</v>
      </c>
      <c r="K41" s="2">
        <v>267014</v>
      </c>
      <c r="L41" s="2">
        <v>238818</v>
      </c>
      <c r="M41" s="2">
        <v>234423</v>
      </c>
      <c r="N41" s="2">
        <v>213355</v>
      </c>
      <c r="O41" s="2">
        <v>199551</v>
      </c>
      <c r="P41" s="2">
        <v>218552</v>
      </c>
      <c r="Q41" s="2">
        <v>216814</v>
      </c>
      <c r="R41" s="2">
        <v>128392</v>
      </c>
      <c r="S41" s="2">
        <v>90071</v>
      </c>
      <c r="T41" s="2">
        <v>105197</v>
      </c>
      <c r="U41" s="2">
        <v>129246</v>
      </c>
      <c r="V41" s="2">
        <v>107096</v>
      </c>
      <c r="W41" s="2">
        <v>115423</v>
      </c>
      <c r="X41" s="2">
        <v>89453</v>
      </c>
      <c r="Y41" s="2">
        <v>110207</v>
      </c>
      <c r="Z41" s="2">
        <v>61351</v>
      </c>
    </row>
    <row r="42" spans="1:26">
      <c r="A42" s="13" t="s">
        <v>40</v>
      </c>
      <c r="B42" s="13" t="s">
        <v>105</v>
      </c>
      <c r="C42" s="2">
        <v>242530</v>
      </c>
      <c r="D42" s="2">
        <v>198526</v>
      </c>
      <c r="E42" s="2">
        <v>228566</v>
      </c>
      <c r="F42" s="2">
        <v>336897</v>
      </c>
      <c r="G42" s="2">
        <v>320121</v>
      </c>
      <c r="H42" s="2">
        <v>332969</v>
      </c>
      <c r="I42" s="2">
        <v>337333</v>
      </c>
      <c r="J42" s="2">
        <v>312882</v>
      </c>
      <c r="K42" s="2">
        <v>240369</v>
      </c>
      <c r="L42" s="2">
        <v>453183</v>
      </c>
      <c r="M42" s="2">
        <v>240188</v>
      </c>
      <c r="N42" s="2">
        <v>313662</v>
      </c>
      <c r="O42" s="2">
        <v>292660</v>
      </c>
      <c r="P42" s="2">
        <v>260171</v>
      </c>
      <c r="Q42" s="2">
        <v>298135</v>
      </c>
      <c r="R42" s="2">
        <v>301599</v>
      </c>
      <c r="S42" s="2">
        <v>217234</v>
      </c>
      <c r="T42" s="2">
        <v>248850</v>
      </c>
      <c r="U42" s="2">
        <v>249585</v>
      </c>
      <c r="V42" s="2">
        <v>239330</v>
      </c>
      <c r="W42" s="2">
        <v>237762</v>
      </c>
      <c r="X42" s="2">
        <v>268350</v>
      </c>
      <c r="Y42" s="2">
        <v>328065</v>
      </c>
      <c r="Z42" s="2">
        <v>304470</v>
      </c>
    </row>
    <row r="43" spans="1:26">
      <c r="A43" s="13" t="s">
        <v>41</v>
      </c>
      <c r="B43" s="13" t="s">
        <v>92</v>
      </c>
      <c r="C43" s="2">
        <v>632318</v>
      </c>
      <c r="D43" s="2">
        <v>565768</v>
      </c>
      <c r="E43" s="2">
        <v>691139</v>
      </c>
      <c r="F43" s="2">
        <v>688991</v>
      </c>
      <c r="G43" s="2">
        <v>866800</v>
      </c>
      <c r="H43" s="2">
        <v>838385</v>
      </c>
      <c r="I43" s="2">
        <v>996861</v>
      </c>
      <c r="J43" s="2">
        <v>964928</v>
      </c>
      <c r="K43" s="2">
        <v>928877</v>
      </c>
      <c r="L43" s="2">
        <v>1056993</v>
      </c>
      <c r="M43" s="2">
        <v>691221</v>
      </c>
      <c r="N43" s="2">
        <v>662619</v>
      </c>
      <c r="O43" s="2">
        <v>603699</v>
      </c>
      <c r="P43" s="2">
        <v>465931</v>
      </c>
      <c r="Q43" s="2">
        <v>667005</v>
      </c>
      <c r="R43" s="2">
        <v>557132</v>
      </c>
      <c r="S43" s="2">
        <v>876731</v>
      </c>
      <c r="T43" s="2">
        <v>945450</v>
      </c>
      <c r="U43" s="2">
        <v>946412</v>
      </c>
      <c r="V43" s="2">
        <v>951675</v>
      </c>
      <c r="W43" s="2">
        <v>955147</v>
      </c>
      <c r="X43" s="2">
        <v>826530</v>
      </c>
      <c r="Y43" s="2">
        <v>852686</v>
      </c>
      <c r="Z43" s="2">
        <v>749481</v>
      </c>
    </row>
    <row r="44" spans="1:26">
      <c r="A44" s="13" t="s">
        <v>42</v>
      </c>
      <c r="B44" s="13" t="s">
        <v>87</v>
      </c>
      <c r="C44" s="2">
        <v>461067</v>
      </c>
      <c r="D44" s="2">
        <v>342419</v>
      </c>
      <c r="E44" s="2">
        <v>486566</v>
      </c>
      <c r="F44" s="2">
        <v>351403</v>
      </c>
      <c r="G44" s="2">
        <v>365348</v>
      </c>
      <c r="H44" s="2">
        <v>355780</v>
      </c>
      <c r="I44" s="2">
        <v>418819</v>
      </c>
      <c r="J44" s="2">
        <v>470592</v>
      </c>
      <c r="K44" s="2">
        <v>421444</v>
      </c>
      <c r="L44" s="2">
        <v>480086</v>
      </c>
      <c r="M44" s="2">
        <v>434948</v>
      </c>
      <c r="N44" s="2">
        <v>671815</v>
      </c>
      <c r="O44" s="2">
        <v>462832</v>
      </c>
      <c r="P44" s="2">
        <v>382360</v>
      </c>
      <c r="Q44" s="2">
        <v>415865</v>
      </c>
      <c r="R44" s="2">
        <v>482697</v>
      </c>
      <c r="S44" s="2">
        <v>430709</v>
      </c>
      <c r="T44" s="2">
        <v>408194</v>
      </c>
      <c r="U44" s="2">
        <v>465476</v>
      </c>
      <c r="V44" s="2">
        <v>445010</v>
      </c>
      <c r="W44" s="2">
        <v>461215</v>
      </c>
      <c r="X44" s="2">
        <v>399351</v>
      </c>
      <c r="Y44" s="2">
        <v>461662</v>
      </c>
      <c r="Z44" s="2">
        <v>633292</v>
      </c>
    </row>
    <row r="45" spans="1:26">
      <c r="A45" s="13" t="s">
        <v>43</v>
      </c>
      <c r="B45" s="13" t="s">
        <v>87</v>
      </c>
      <c r="C45" s="2">
        <v>167668</v>
      </c>
      <c r="D45" s="2">
        <v>203572</v>
      </c>
      <c r="E45" s="2">
        <v>189538</v>
      </c>
      <c r="F45" s="2">
        <v>190922</v>
      </c>
      <c r="G45" s="2">
        <v>185113</v>
      </c>
      <c r="H45" s="2">
        <v>187836</v>
      </c>
      <c r="I45" s="2">
        <v>170522</v>
      </c>
      <c r="J45" s="2">
        <v>190933</v>
      </c>
      <c r="K45" s="2">
        <v>169156</v>
      </c>
      <c r="L45" s="2">
        <v>197147</v>
      </c>
      <c r="M45" s="2">
        <v>175915</v>
      </c>
      <c r="N45" s="2">
        <v>192056</v>
      </c>
      <c r="O45" s="2">
        <v>187662</v>
      </c>
      <c r="P45" s="2">
        <v>160791</v>
      </c>
      <c r="Q45" s="2">
        <v>206873</v>
      </c>
      <c r="R45" s="2">
        <v>176728</v>
      </c>
      <c r="S45" s="2">
        <v>180458</v>
      </c>
      <c r="T45" s="2">
        <v>179888</v>
      </c>
      <c r="U45" s="2">
        <v>190323</v>
      </c>
      <c r="V45" s="2">
        <v>152486</v>
      </c>
      <c r="W45" s="2">
        <v>228083</v>
      </c>
      <c r="X45" s="2">
        <v>231266</v>
      </c>
      <c r="Y45" s="2">
        <v>237066</v>
      </c>
      <c r="Z45" s="2">
        <v>198777</v>
      </c>
    </row>
    <row r="46" spans="1:26">
      <c r="A46" s="13" t="s">
        <v>44</v>
      </c>
      <c r="B46" s="13" t="s">
        <v>44</v>
      </c>
      <c r="C46" s="2">
        <v>344671</v>
      </c>
      <c r="D46" s="2">
        <v>374466</v>
      </c>
      <c r="E46" s="2">
        <v>358435</v>
      </c>
      <c r="F46" s="2">
        <v>408285</v>
      </c>
      <c r="G46" s="2">
        <v>363823</v>
      </c>
      <c r="H46" s="2">
        <v>375384</v>
      </c>
      <c r="I46" s="2">
        <v>380623</v>
      </c>
      <c r="J46" s="2">
        <v>357902</v>
      </c>
      <c r="K46" s="2">
        <v>362269</v>
      </c>
      <c r="L46" s="2">
        <v>512649</v>
      </c>
      <c r="M46" s="2">
        <v>410956</v>
      </c>
      <c r="N46" s="2">
        <v>389361</v>
      </c>
      <c r="O46" s="2">
        <v>358201</v>
      </c>
      <c r="P46" s="2">
        <v>405963</v>
      </c>
      <c r="Q46" s="2">
        <v>426473</v>
      </c>
      <c r="R46" s="2">
        <v>424703</v>
      </c>
      <c r="S46" s="2">
        <v>365672</v>
      </c>
      <c r="T46" s="2">
        <v>425301</v>
      </c>
      <c r="U46" s="2">
        <v>421116</v>
      </c>
      <c r="V46" s="2">
        <v>423620</v>
      </c>
      <c r="W46" s="2">
        <v>360277</v>
      </c>
      <c r="X46" s="2">
        <v>485395</v>
      </c>
      <c r="Y46" s="2">
        <v>399702</v>
      </c>
      <c r="Z46" s="2">
        <v>396848</v>
      </c>
    </row>
    <row r="47" spans="1:26">
      <c r="A47" s="13" t="s">
        <v>45</v>
      </c>
      <c r="B47" s="13" t="s">
        <v>110</v>
      </c>
      <c r="C47" s="2">
        <v>1356185</v>
      </c>
      <c r="D47" s="2">
        <v>1454521</v>
      </c>
      <c r="E47" s="2">
        <v>1598137</v>
      </c>
      <c r="F47" s="2">
        <v>1519057</v>
      </c>
      <c r="G47" s="2">
        <v>2077527</v>
      </c>
      <c r="H47" s="2">
        <v>1616459</v>
      </c>
      <c r="I47" s="2">
        <v>2135475</v>
      </c>
      <c r="J47" s="2">
        <v>1913365</v>
      </c>
      <c r="K47" s="2">
        <v>1868576</v>
      </c>
      <c r="L47" s="2">
        <v>1939637</v>
      </c>
      <c r="M47" s="2">
        <v>1665068</v>
      </c>
      <c r="N47" s="2">
        <v>1768367</v>
      </c>
      <c r="O47" s="2">
        <v>1501449</v>
      </c>
      <c r="P47" s="2">
        <v>1317640</v>
      </c>
      <c r="Q47" s="2">
        <v>1623369</v>
      </c>
      <c r="R47" s="2">
        <v>1316298</v>
      </c>
      <c r="S47" s="2">
        <v>1438631</v>
      </c>
      <c r="T47" s="2">
        <v>1518758</v>
      </c>
      <c r="U47" s="2">
        <v>1515599</v>
      </c>
      <c r="V47" s="2">
        <v>1447127</v>
      </c>
      <c r="W47" s="2">
        <v>1376402</v>
      </c>
      <c r="X47" s="2">
        <v>1491305</v>
      </c>
      <c r="Y47" s="2">
        <v>1405476</v>
      </c>
      <c r="Z47" s="2">
        <v>1471002</v>
      </c>
    </row>
    <row r="48" spans="1:26">
      <c r="A48" s="13" t="s">
        <v>46</v>
      </c>
      <c r="B48" s="13" t="s">
        <v>111</v>
      </c>
      <c r="C48" s="2">
        <v>253400</v>
      </c>
      <c r="D48" s="2">
        <v>205322</v>
      </c>
      <c r="E48" s="2">
        <v>271910</v>
      </c>
      <c r="F48" s="2">
        <v>261867</v>
      </c>
      <c r="G48" s="2">
        <v>300877</v>
      </c>
      <c r="H48" s="2">
        <v>240261</v>
      </c>
      <c r="I48" s="2">
        <v>314285</v>
      </c>
      <c r="J48" s="2">
        <v>265722</v>
      </c>
      <c r="K48" s="2">
        <v>283058</v>
      </c>
      <c r="L48" s="2">
        <v>377357</v>
      </c>
      <c r="M48" s="2">
        <v>354402</v>
      </c>
      <c r="N48" s="2">
        <v>310040</v>
      </c>
      <c r="O48" s="2">
        <v>295711</v>
      </c>
      <c r="P48" s="2">
        <v>324542</v>
      </c>
      <c r="Q48" s="2">
        <v>357902</v>
      </c>
      <c r="R48" s="2">
        <v>311145</v>
      </c>
      <c r="S48" s="2">
        <v>343504</v>
      </c>
      <c r="T48" s="2">
        <v>349836</v>
      </c>
      <c r="U48" s="2">
        <v>410833</v>
      </c>
      <c r="V48" s="2">
        <v>391842</v>
      </c>
      <c r="W48" s="2">
        <v>286204</v>
      </c>
      <c r="X48" s="2">
        <v>309523</v>
      </c>
      <c r="Y48" s="2">
        <v>300565</v>
      </c>
      <c r="Z48" s="2">
        <v>257822</v>
      </c>
    </row>
    <row r="49" spans="1:26">
      <c r="A49" s="13" t="s">
        <v>47</v>
      </c>
      <c r="B49" s="13" t="s">
        <v>112</v>
      </c>
      <c r="C49" s="2">
        <v>87235</v>
      </c>
      <c r="D49" s="2">
        <v>96269</v>
      </c>
      <c r="E49" s="2">
        <v>109274</v>
      </c>
      <c r="F49" s="2">
        <v>96794</v>
      </c>
      <c r="G49" s="2">
        <v>102887</v>
      </c>
      <c r="H49" s="2">
        <v>96561</v>
      </c>
      <c r="I49" s="2">
        <v>109550</v>
      </c>
      <c r="J49" s="2">
        <v>91774</v>
      </c>
      <c r="K49" s="2">
        <v>120467</v>
      </c>
      <c r="L49" s="2">
        <v>168731</v>
      </c>
      <c r="M49" s="2">
        <v>113708</v>
      </c>
      <c r="N49" s="2">
        <v>104079</v>
      </c>
      <c r="O49" s="2">
        <v>100129</v>
      </c>
      <c r="P49" s="2">
        <v>84269</v>
      </c>
      <c r="Q49" s="2">
        <v>124505</v>
      </c>
      <c r="R49" s="2">
        <v>108630</v>
      </c>
      <c r="S49" s="2">
        <v>74842</v>
      </c>
      <c r="T49" s="2">
        <v>108715</v>
      </c>
      <c r="U49" s="2">
        <v>91888</v>
      </c>
      <c r="V49" s="2">
        <v>105662</v>
      </c>
      <c r="W49" s="2">
        <v>97283</v>
      </c>
      <c r="X49" s="2">
        <v>111755</v>
      </c>
      <c r="Y49" s="2">
        <v>106108</v>
      </c>
      <c r="Z49" s="2">
        <v>100268</v>
      </c>
    </row>
    <row r="50" spans="1:26">
      <c r="A50" s="13" t="s">
        <v>48</v>
      </c>
      <c r="B50" s="13" t="s">
        <v>113</v>
      </c>
      <c r="C50" s="2">
        <v>2597007</v>
      </c>
      <c r="D50" s="2">
        <v>3344320</v>
      </c>
      <c r="E50" s="2">
        <v>2539733</v>
      </c>
      <c r="F50" s="2">
        <v>2540485</v>
      </c>
      <c r="G50" s="2">
        <v>2973953</v>
      </c>
      <c r="H50" s="2">
        <v>3054431</v>
      </c>
      <c r="I50" s="2">
        <v>1972791</v>
      </c>
      <c r="J50" s="2">
        <v>2570891</v>
      </c>
      <c r="K50" s="2">
        <v>2280042</v>
      </c>
      <c r="L50" s="2">
        <v>3183319</v>
      </c>
      <c r="M50" s="2">
        <v>2631723</v>
      </c>
      <c r="N50" s="2">
        <v>2236153</v>
      </c>
      <c r="O50" s="2">
        <v>2552870</v>
      </c>
      <c r="P50" s="2">
        <v>2209113</v>
      </c>
      <c r="Q50" s="2">
        <v>3334738</v>
      </c>
      <c r="R50" s="2">
        <v>2405262</v>
      </c>
      <c r="S50" s="2">
        <v>2524384</v>
      </c>
      <c r="T50" s="2">
        <v>3313065</v>
      </c>
      <c r="U50" s="2">
        <v>1995264</v>
      </c>
      <c r="V50" s="2">
        <v>3462807</v>
      </c>
      <c r="W50" s="2">
        <v>1876414</v>
      </c>
      <c r="X50" s="2">
        <v>3438561</v>
      </c>
      <c r="Y50" s="2">
        <v>2975094</v>
      </c>
      <c r="Z50" s="2">
        <v>1750695</v>
      </c>
    </row>
    <row r="51" spans="1:26">
      <c r="A51" s="13" t="s">
        <v>49</v>
      </c>
      <c r="B51" s="13" t="s">
        <v>90</v>
      </c>
      <c r="C51" s="2">
        <v>57987</v>
      </c>
      <c r="D51" s="2">
        <v>74010</v>
      </c>
      <c r="E51" s="2">
        <v>64834</v>
      </c>
      <c r="F51" s="2">
        <v>49629</v>
      </c>
      <c r="G51" s="2">
        <v>59501</v>
      </c>
      <c r="H51" s="2">
        <v>45020</v>
      </c>
      <c r="I51" s="2">
        <v>48386</v>
      </c>
      <c r="J51" s="2">
        <v>41171</v>
      </c>
      <c r="K51" s="2">
        <v>48334</v>
      </c>
      <c r="L51" s="2">
        <v>99710</v>
      </c>
      <c r="M51" s="2">
        <v>59122</v>
      </c>
      <c r="N51" s="2">
        <v>69659</v>
      </c>
      <c r="O51" s="2">
        <v>52958</v>
      </c>
      <c r="P51" s="2">
        <v>52037</v>
      </c>
      <c r="Q51" s="2">
        <v>60958</v>
      </c>
      <c r="R51" s="2">
        <v>65782</v>
      </c>
      <c r="S51" s="2">
        <v>60149</v>
      </c>
      <c r="T51" s="2">
        <v>53297</v>
      </c>
      <c r="U51" s="2">
        <v>56975</v>
      </c>
      <c r="V51" s="2">
        <v>76256</v>
      </c>
      <c r="W51" s="2">
        <v>64016</v>
      </c>
      <c r="X51" s="2">
        <v>58054</v>
      </c>
      <c r="Y51" s="2">
        <v>65684</v>
      </c>
      <c r="Z51" s="2">
        <v>84158</v>
      </c>
    </row>
    <row r="52" spans="1:26">
      <c r="A52" s="13" t="s">
        <v>50</v>
      </c>
      <c r="B52" s="13" t="s">
        <v>50</v>
      </c>
      <c r="C52" s="2">
        <v>63457</v>
      </c>
      <c r="D52" s="2">
        <v>85415</v>
      </c>
      <c r="E52" s="2">
        <v>120065</v>
      </c>
      <c r="F52" s="2">
        <v>100266</v>
      </c>
      <c r="G52" s="2">
        <v>129907</v>
      </c>
      <c r="H52" s="2">
        <v>149272</v>
      </c>
      <c r="I52" s="2">
        <v>127140</v>
      </c>
      <c r="J52" s="2">
        <v>128912</v>
      </c>
      <c r="K52" s="2">
        <v>152120</v>
      </c>
      <c r="L52" s="2">
        <v>156751</v>
      </c>
      <c r="M52" s="2">
        <v>140869</v>
      </c>
      <c r="N52" s="2">
        <v>51573</v>
      </c>
      <c r="O52" s="2">
        <v>118161</v>
      </c>
      <c r="P52" s="2">
        <v>144164</v>
      </c>
      <c r="Q52" s="2">
        <v>167419</v>
      </c>
      <c r="R52" s="2">
        <v>156619</v>
      </c>
      <c r="S52" s="2">
        <v>209838</v>
      </c>
      <c r="T52" s="2">
        <v>187546</v>
      </c>
      <c r="U52" s="2">
        <v>208805</v>
      </c>
      <c r="V52" s="2">
        <v>201784</v>
      </c>
      <c r="W52" s="2">
        <v>163314</v>
      </c>
      <c r="X52" s="2">
        <v>158042</v>
      </c>
      <c r="Y52" s="2">
        <v>142332</v>
      </c>
      <c r="Z52" s="2">
        <v>67645</v>
      </c>
    </row>
    <row r="53" spans="1:26" ht="18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6" s="4" customFormat="1" ht="16.5" customHeight="1">
      <c r="A54" s="3" t="s">
        <v>54</v>
      </c>
      <c r="B54" s="3"/>
      <c r="C54" s="2">
        <f>SUM(C1:C52)</f>
        <v>140851496</v>
      </c>
      <c r="D54" s="2">
        <f t="shared" ref="D54:N54" si="0">SUM(D1:D52)</f>
        <v>156608841</v>
      </c>
      <c r="E54" s="2">
        <f t="shared" si="0"/>
        <v>160804046</v>
      </c>
      <c r="F54" s="2">
        <f t="shared" si="0"/>
        <v>155638500</v>
      </c>
      <c r="G54" s="2">
        <f t="shared" si="0"/>
        <v>163539653</v>
      </c>
      <c r="H54" s="2">
        <f t="shared" si="0"/>
        <v>154479253</v>
      </c>
      <c r="I54" s="2">
        <f t="shared" si="0"/>
        <v>162792441</v>
      </c>
      <c r="J54" s="2">
        <f t="shared" si="0"/>
        <v>149452924</v>
      </c>
      <c r="K54" s="2">
        <f t="shared" si="0"/>
        <v>155223958</v>
      </c>
      <c r="L54" s="2">
        <f t="shared" si="0"/>
        <v>172429836</v>
      </c>
      <c r="M54" s="2">
        <f t="shared" si="0"/>
        <v>143901247</v>
      </c>
      <c r="N54" s="2">
        <f t="shared" si="0"/>
        <v>131207693</v>
      </c>
      <c r="O54" s="2">
        <f>SUM(O2:O52)</f>
        <v>123379509</v>
      </c>
      <c r="P54" s="2">
        <f t="shared" ref="P54:W54" si="1">SUM(P2:P52)</f>
        <v>116616341</v>
      </c>
      <c r="Q54" s="2">
        <f t="shared" si="1"/>
        <v>144033696</v>
      </c>
      <c r="R54" s="2">
        <f t="shared" si="1"/>
        <v>121494405</v>
      </c>
      <c r="S54" s="2">
        <f t="shared" si="1"/>
        <v>130667769</v>
      </c>
      <c r="T54" s="2">
        <f t="shared" si="1"/>
        <v>142934808</v>
      </c>
      <c r="U54" s="2">
        <f t="shared" si="1"/>
        <v>129685840</v>
      </c>
      <c r="V54" s="2">
        <f t="shared" si="1"/>
        <v>142180731</v>
      </c>
      <c r="W54" s="2">
        <f t="shared" si="1"/>
        <v>128615850</v>
      </c>
      <c r="X54" s="2">
        <f t="shared" ref="X54:Z54" si="2">SUM(X2:X52)</f>
        <v>155899756</v>
      </c>
      <c r="Y54" s="2">
        <f t="shared" si="2"/>
        <v>157627629</v>
      </c>
      <c r="Z54" s="2">
        <f t="shared" si="2"/>
        <v>126205398</v>
      </c>
    </row>
    <row r="55" spans="1:26" ht="17.25" customHeight="1">
      <c r="A55" s="5" t="s">
        <v>51</v>
      </c>
      <c r="C55" s="2">
        <v>859244802</v>
      </c>
      <c r="D55" s="2">
        <v>921925378</v>
      </c>
      <c r="E55" s="2">
        <v>907819349</v>
      </c>
      <c r="F55" s="2">
        <v>829485613</v>
      </c>
      <c r="G55" s="2">
        <v>882371427</v>
      </c>
      <c r="H55" s="2">
        <v>846867392</v>
      </c>
      <c r="I55" s="2">
        <v>864565035</v>
      </c>
      <c r="J55" s="2">
        <v>813658842</v>
      </c>
      <c r="K55" s="2">
        <v>905197694</v>
      </c>
      <c r="L55" s="2">
        <v>979308189</v>
      </c>
      <c r="M55" s="2">
        <v>820030511</v>
      </c>
      <c r="N55" s="2">
        <v>754556723</v>
      </c>
      <c r="O55" s="2">
        <v>700053026</v>
      </c>
      <c r="P55" s="2">
        <v>690314626</v>
      </c>
      <c r="Q55" s="2">
        <v>863861546</v>
      </c>
      <c r="R55" s="2">
        <v>676450005</v>
      </c>
      <c r="S55" s="2">
        <v>718450275</v>
      </c>
      <c r="T55" s="2">
        <v>829881889</v>
      </c>
      <c r="U55" s="2">
        <v>725325999</v>
      </c>
      <c r="V55" s="2">
        <v>828440978</v>
      </c>
      <c r="W55" s="2">
        <v>700310464</v>
      </c>
      <c r="X55" s="2">
        <v>700310465</v>
      </c>
      <c r="Y55" s="2">
        <v>700310466</v>
      </c>
      <c r="Z55" s="2">
        <v>700310467</v>
      </c>
    </row>
    <row r="56" spans="1:26" hidden="1">
      <c r="V56" s="3"/>
      <c r="W56" s="3"/>
      <c r="X56" s="3"/>
      <c r="Y56" s="3"/>
      <c r="Z56" s="3"/>
    </row>
    <row r="57" spans="1:26">
      <c r="V57" s="3"/>
      <c r="W57" s="3"/>
      <c r="X57" s="3"/>
      <c r="Y57" s="3"/>
      <c r="Z57" s="3"/>
    </row>
    <row r="58" spans="1:26" ht="15">
      <c r="A58" s="12" t="s">
        <v>55</v>
      </c>
      <c r="B58" s="12"/>
      <c r="C58" s="6">
        <f>C54/C55*100</f>
        <v>16.392475773161557</v>
      </c>
      <c r="D58" s="6">
        <f t="shared" ref="D58:U58" si="3">D54/D55*100</f>
        <v>16.98714936557479</v>
      </c>
      <c r="E58" s="6">
        <f t="shared" si="3"/>
        <v>17.713220827153794</v>
      </c>
      <c r="F58" s="6">
        <f t="shared" si="3"/>
        <v>18.763254908919077</v>
      </c>
      <c r="G58" s="6">
        <f t="shared" si="3"/>
        <v>18.53410570603166</v>
      </c>
      <c r="H58" s="6">
        <f t="shared" si="3"/>
        <v>18.241256477613913</v>
      </c>
      <c r="I58" s="6">
        <f t="shared" si="3"/>
        <v>18.829403735949139</v>
      </c>
      <c r="J58" s="6">
        <f t="shared" si="3"/>
        <v>18.368008345197826</v>
      </c>
      <c r="K58" s="6">
        <f t="shared" si="3"/>
        <v>17.148072628651658</v>
      </c>
      <c r="L58" s="6">
        <f t="shared" si="3"/>
        <v>17.607310746178186</v>
      </c>
      <c r="M58" s="6">
        <f t="shared" si="3"/>
        <v>17.548279615171538</v>
      </c>
      <c r="N58" s="6">
        <f t="shared" si="3"/>
        <v>17.388711676749583</v>
      </c>
      <c r="O58" s="6">
        <f t="shared" si="3"/>
        <v>17.624309076267032</v>
      </c>
      <c r="P58" s="6">
        <f t="shared" si="3"/>
        <v>16.893216021762228</v>
      </c>
      <c r="Q58" s="6">
        <f t="shared" si="3"/>
        <v>16.673238514543161</v>
      </c>
      <c r="R58" s="6">
        <f t="shared" si="3"/>
        <v>17.960588972129582</v>
      </c>
      <c r="S58" s="6">
        <f t="shared" si="3"/>
        <v>18.187447836943203</v>
      </c>
      <c r="T58" s="6">
        <f t="shared" si="3"/>
        <v>17.223512152100959</v>
      </c>
      <c r="U58" s="6">
        <f t="shared" si="3"/>
        <v>17.879662410943027</v>
      </c>
      <c r="V58" s="6">
        <f t="shared" ref="V58:W58" si="4">V54/V55*100</f>
        <v>17.162445457882697</v>
      </c>
      <c r="W58" s="6">
        <f t="shared" si="4"/>
        <v>18.365547369573505</v>
      </c>
      <c r="X58" s="6">
        <f t="shared" ref="X58:Z58" si="5">X54/X55*100</f>
        <v>22.261520253020922</v>
      </c>
      <c r="Y58" s="6">
        <f t="shared" si="5"/>
        <v>22.508249791029112</v>
      </c>
      <c r="Z58" s="6">
        <f t="shared" si="5"/>
        <v>18.021349665190712</v>
      </c>
    </row>
    <row r="59" spans="1:26" ht="15">
      <c r="A59" s="4"/>
      <c r="B59" s="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4" t="s">
        <v>56</v>
      </c>
      <c r="B60" s="4"/>
      <c r="C60" s="7">
        <f t="shared" ref="C60:L60" si="6">SUM(C66:C70)</f>
        <v>116238771</v>
      </c>
      <c r="D60" s="7">
        <f t="shared" si="6"/>
        <v>130202502</v>
      </c>
      <c r="E60" s="7">
        <f t="shared" si="6"/>
        <v>134961194</v>
      </c>
      <c r="F60" s="7">
        <f t="shared" si="6"/>
        <v>129773270</v>
      </c>
      <c r="G60" s="7">
        <f t="shared" si="6"/>
        <v>135648382</v>
      </c>
      <c r="H60" s="7">
        <f t="shared" si="6"/>
        <v>126589159</v>
      </c>
      <c r="I60" s="7">
        <f t="shared" si="6"/>
        <v>134589379</v>
      </c>
      <c r="J60" s="7">
        <f t="shared" si="6"/>
        <v>122266364</v>
      </c>
      <c r="K60" s="7">
        <f t="shared" si="6"/>
        <v>127367849</v>
      </c>
      <c r="L60" s="7">
        <f t="shared" si="6"/>
        <v>140347495</v>
      </c>
      <c r="M60" s="7">
        <f>SUM(M66:M70)</f>
        <v>117364238</v>
      </c>
      <c r="N60" s="7">
        <f t="shared" ref="N60:U60" si="7">SUM(N66:N70)</f>
        <v>105375672</v>
      </c>
      <c r="O60" s="7">
        <f t="shared" si="7"/>
        <v>99920374</v>
      </c>
      <c r="P60" s="7">
        <f t="shared" si="7"/>
        <v>94771437</v>
      </c>
      <c r="Q60" s="7">
        <f t="shared" si="7"/>
        <v>116815536</v>
      </c>
      <c r="R60" s="7">
        <f t="shared" si="7"/>
        <v>98154444</v>
      </c>
      <c r="S60" s="7">
        <f t="shared" si="7"/>
        <v>105636669</v>
      </c>
      <c r="T60" s="7">
        <f t="shared" si="7"/>
        <v>115381511</v>
      </c>
      <c r="U60" s="7">
        <f t="shared" si="7"/>
        <v>103703492</v>
      </c>
      <c r="V60" s="7">
        <f t="shared" ref="V60:W60" si="8">SUM(V66:V70)</f>
        <v>114496329</v>
      </c>
      <c r="W60" s="7">
        <f t="shared" si="8"/>
        <v>104026163</v>
      </c>
      <c r="X60" s="7">
        <f t="shared" ref="X60:Z60" si="9">SUM(X66:X70)</f>
        <v>128076497</v>
      </c>
      <c r="Y60" s="7">
        <f t="shared" si="9"/>
        <v>130052085</v>
      </c>
      <c r="Z60" s="7">
        <f t="shared" si="9"/>
        <v>101313384</v>
      </c>
    </row>
    <row r="61" spans="1:26" ht="15">
      <c r="A61" s="4" t="s">
        <v>57</v>
      </c>
      <c r="B61" s="4"/>
      <c r="C61" s="7">
        <f>C54-C60</f>
        <v>24612725</v>
      </c>
      <c r="D61" s="7">
        <f t="shared" ref="D61:U61" si="10">D54-D60</f>
        <v>26406339</v>
      </c>
      <c r="E61" s="7">
        <f t="shared" si="10"/>
        <v>25842852</v>
      </c>
      <c r="F61" s="7">
        <f t="shared" si="10"/>
        <v>25865230</v>
      </c>
      <c r="G61" s="7">
        <f t="shared" si="10"/>
        <v>27891271</v>
      </c>
      <c r="H61" s="7">
        <f t="shared" si="10"/>
        <v>27890094</v>
      </c>
      <c r="I61" s="7">
        <f t="shared" si="10"/>
        <v>28203062</v>
      </c>
      <c r="J61" s="7">
        <f t="shared" si="10"/>
        <v>27186560</v>
      </c>
      <c r="K61" s="7">
        <f t="shared" si="10"/>
        <v>27856109</v>
      </c>
      <c r="L61" s="7">
        <f t="shared" si="10"/>
        <v>32082341</v>
      </c>
      <c r="M61" s="7">
        <f t="shared" si="10"/>
        <v>26537009</v>
      </c>
      <c r="N61" s="7">
        <f t="shared" si="10"/>
        <v>25832021</v>
      </c>
      <c r="O61" s="7">
        <f t="shared" si="10"/>
        <v>23459135</v>
      </c>
      <c r="P61" s="7">
        <f t="shared" si="10"/>
        <v>21844904</v>
      </c>
      <c r="Q61" s="7">
        <f t="shared" si="10"/>
        <v>27218160</v>
      </c>
      <c r="R61" s="7">
        <f t="shared" si="10"/>
        <v>23339961</v>
      </c>
      <c r="S61" s="7">
        <f t="shared" si="10"/>
        <v>25031100</v>
      </c>
      <c r="T61" s="7">
        <f t="shared" si="10"/>
        <v>27553297</v>
      </c>
      <c r="U61" s="7">
        <f t="shared" si="10"/>
        <v>25982348</v>
      </c>
      <c r="V61" s="7">
        <f t="shared" ref="V61:W61" si="11">V54-V60</f>
        <v>27684402</v>
      </c>
      <c r="W61" s="7">
        <f t="shared" si="11"/>
        <v>24589687</v>
      </c>
      <c r="X61" s="7">
        <f t="shared" ref="X61:Z61" si="12">X54-X60</f>
        <v>27823259</v>
      </c>
      <c r="Y61" s="7">
        <f t="shared" si="12"/>
        <v>27575544</v>
      </c>
      <c r="Z61" s="7">
        <f t="shared" si="12"/>
        <v>24892014</v>
      </c>
    </row>
    <row r="62" spans="1:26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12" t="s">
        <v>58</v>
      </c>
      <c r="B63" s="12"/>
      <c r="C63" s="6">
        <f>C60/C54*100</f>
        <v>82.525762452675693</v>
      </c>
      <c r="D63" s="6">
        <f t="shared" ref="D63:U63" si="13">D60/D54*100</f>
        <v>83.138666481798424</v>
      </c>
      <c r="E63" s="6">
        <f t="shared" si="13"/>
        <v>83.928979000938824</v>
      </c>
      <c r="F63" s="6">
        <f t="shared" si="13"/>
        <v>83.381213517220999</v>
      </c>
      <c r="G63" s="6">
        <f t="shared" si="13"/>
        <v>82.945254873446501</v>
      </c>
      <c r="H63" s="6">
        <f t="shared" si="13"/>
        <v>81.945734810097775</v>
      </c>
      <c r="I63" s="6">
        <f t="shared" si="13"/>
        <v>82.675447442919051</v>
      </c>
      <c r="J63" s="6">
        <f t="shared" si="13"/>
        <v>81.809281964934982</v>
      </c>
      <c r="K63" s="6">
        <f t="shared" si="13"/>
        <v>82.054246419872896</v>
      </c>
      <c r="L63" s="6">
        <f t="shared" si="13"/>
        <v>81.39397348843967</v>
      </c>
      <c r="M63" s="6">
        <f t="shared" si="13"/>
        <v>81.558874885913951</v>
      </c>
      <c r="N63" s="6">
        <f t="shared" si="13"/>
        <v>80.312114016058487</v>
      </c>
      <c r="O63" s="6">
        <f t="shared" si="13"/>
        <v>80.986198445643026</v>
      </c>
      <c r="P63" s="6">
        <f t="shared" si="13"/>
        <v>81.267716159950524</v>
      </c>
      <c r="Q63" s="6">
        <f t="shared" si="13"/>
        <v>81.102921916271598</v>
      </c>
      <c r="R63" s="6">
        <f t="shared" si="13"/>
        <v>80.789270913339593</v>
      </c>
      <c r="S63" s="6">
        <f t="shared" si="13"/>
        <v>80.843707525151061</v>
      </c>
      <c r="T63" s="6">
        <f t="shared" si="13"/>
        <v>80.723172063168818</v>
      </c>
      <c r="U63" s="6">
        <f t="shared" si="13"/>
        <v>79.965161963711694</v>
      </c>
      <c r="V63" s="6">
        <f t="shared" ref="V63:W63" si="14">V60/V54*100</f>
        <v>80.528724388116984</v>
      </c>
      <c r="W63" s="6">
        <f t="shared" si="14"/>
        <v>80.8812934020185</v>
      </c>
      <c r="X63" s="6">
        <f t="shared" ref="X63:Z63" si="15">X60/X54*100</f>
        <v>82.153109335206395</v>
      </c>
      <c r="Y63" s="6">
        <f t="shared" si="15"/>
        <v>82.505894318818946</v>
      </c>
      <c r="Z63" s="6">
        <f t="shared" si="15"/>
        <v>80.276585316897467</v>
      </c>
    </row>
    <row r="64" spans="1:26" ht="15">
      <c r="A64" s="12" t="s">
        <v>59</v>
      </c>
      <c r="B64" s="12"/>
      <c r="C64" s="6">
        <f>C61/C54*100</f>
        <v>17.474237547324311</v>
      </c>
      <c r="D64" s="6">
        <f t="shared" ref="D64:U64" si="16">D61/D54*100</f>
        <v>16.861333518201569</v>
      </c>
      <c r="E64" s="6">
        <f t="shared" si="16"/>
        <v>16.071020999061179</v>
      </c>
      <c r="F64" s="6">
        <f t="shared" si="16"/>
        <v>16.618786482779004</v>
      </c>
      <c r="G64" s="6">
        <f t="shared" si="16"/>
        <v>17.054745126553499</v>
      </c>
      <c r="H64" s="6">
        <f t="shared" si="16"/>
        <v>18.054265189902232</v>
      </c>
      <c r="I64" s="6">
        <f t="shared" si="16"/>
        <v>17.324552557080953</v>
      </c>
      <c r="J64" s="6">
        <f t="shared" si="16"/>
        <v>18.190718035065011</v>
      </c>
      <c r="K64" s="6">
        <f t="shared" si="16"/>
        <v>17.945753580127107</v>
      </c>
      <c r="L64" s="6">
        <f t="shared" si="16"/>
        <v>18.60602651156033</v>
      </c>
      <c r="M64" s="6">
        <f t="shared" si="16"/>
        <v>18.441125114086052</v>
      </c>
      <c r="N64" s="6">
        <f t="shared" si="16"/>
        <v>19.687885983941506</v>
      </c>
      <c r="O64" s="6">
        <f t="shared" si="16"/>
        <v>19.01380155435697</v>
      </c>
      <c r="P64" s="6">
        <f t="shared" si="16"/>
        <v>18.732283840049483</v>
      </c>
      <c r="Q64" s="6">
        <f t="shared" si="16"/>
        <v>18.89707808372841</v>
      </c>
      <c r="R64" s="6">
        <f t="shared" si="16"/>
        <v>19.210729086660411</v>
      </c>
      <c r="S64" s="6">
        <f t="shared" si="16"/>
        <v>19.156292474848943</v>
      </c>
      <c r="T64" s="6">
        <f t="shared" si="16"/>
        <v>19.276827936831172</v>
      </c>
      <c r="U64" s="6">
        <f t="shared" si="16"/>
        <v>20.03483803628831</v>
      </c>
      <c r="V64" s="6">
        <f t="shared" ref="V64:W64" si="17">V61/V54*100</f>
        <v>19.471275611883019</v>
      </c>
      <c r="W64" s="6">
        <f t="shared" si="17"/>
        <v>19.118706597981507</v>
      </c>
      <c r="X64" s="6">
        <f t="shared" ref="X64:Z64" si="18">X61/X54*100</f>
        <v>17.846890664793598</v>
      </c>
      <c r="Y64" s="6">
        <f t="shared" si="18"/>
        <v>17.494105681181058</v>
      </c>
      <c r="Z64" s="6">
        <f t="shared" si="18"/>
        <v>19.72341468310254</v>
      </c>
    </row>
    <row r="65" spans="1:26" ht="15.75" thickBo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>
      <c r="A66" s="21" t="s">
        <v>60</v>
      </c>
      <c r="B66" s="40"/>
      <c r="C66" s="7">
        <f>C9+C38+C6+C15+C45</f>
        <v>86709329</v>
      </c>
      <c r="D66" s="7">
        <f t="shared" ref="D66:U66" si="19">D9+D38+D6+D15+D45</f>
        <v>99013199</v>
      </c>
      <c r="E66" s="7">
        <f t="shared" si="19"/>
        <v>104222022</v>
      </c>
      <c r="F66" s="7">
        <f t="shared" si="19"/>
        <v>96947748</v>
      </c>
      <c r="G66" s="7">
        <f t="shared" si="19"/>
        <v>105881471</v>
      </c>
      <c r="H66" s="7">
        <f t="shared" si="19"/>
        <v>96176453</v>
      </c>
      <c r="I66" s="7">
        <f t="shared" si="19"/>
        <v>103574037</v>
      </c>
      <c r="J66" s="7">
        <f t="shared" si="19"/>
        <v>93320705</v>
      </c>
      <c r="K66" s="7">
        <f t="shared" si="19"/>
        <v>94710352</v>
      </c>
      <c r="L66" s="7">
        <f t="shared" si="19"/>
        <v>104552604</v>
      </c>
      <c r="M66" s="7">
        <f t="shared" si="19"/>
        <v>88665210</v>
      </c>
      <c r="N66" s="7">
        <f t="shared" si="19"/>
        <v>78047303</v>
      </c>
      <c r="O66" s="7">
        <f t="shared" si="19"/>
        <v>75287446</v>
      </c>
      <c r="P66" s="7">
        <f t="shared" si="19"/>
        <v>71471746</v>
      </c>
      <c r="Q66" s="7">
        <f t="shared" si="19"/>
        <v>88004912</v>
      </c>
      <c r="R66" s="7">
        <f t="shared" si="19"/>
        <v>73601080</v>
      </c>
      <c r="S66" s="7">
        <f t="shared" si="19"/>
        <v>80810110</v>
      </c>
      <c r="T66" s="7">
        <f t="shared" si="19"/>
        <v>85911748</v>
      </c>
      <c r="U66" s="7">
        <f t="shared" si="19"/>
        <v>78419402</v>
      </c>
      <c r="V66" s="7">
        <f t="shared" ref="V66:W66" si="20">V9+V38+V6+V15+V45</f>
        <v>85106114</v>
      </c>
      <c r="W66" s="7">
        <f t="shared" si="20"/>
        <v>78134310</v>
      </c>
      <c r="X66" s="7">
        <f t="shared" ref="X66:Z66" si="21">X9+X38+X6+X15+X45</f>
        <v>93280368</v>
      </c>
      <c r="Y66" s="7">
        <f t="shared" si="21"/>
        <v>97912395</v>
      </c>
      <c r="Z66" s="7">
        <f t="shared" si="21"/>
        <v>73881638</v>
      </c>
    </row>
    <row r="67" spans="1:26" ht="15">
      <c r="A67" s="22" t="s">
        <v>61</v>
      </c>
      <c r="B67" s="40"/>
      <c r="C67" s="7">
        <f>C37+C5</f>
        <v>10510738</v>
      </c>
      <c r="D67" s="7">
        <f t="shared" ref="D67:U67" si="22">D37+D5</f>
        <v>11163085</v>
      </c>
      <c r="E67" s="7">
        <f t="shared" si="22"/>
        <v>11944688</v>
      </c>
      <c r="F67" s="7">
        <f t="shared" si="22"/>
        <v>10328436</v>
      </c>
      <c r="G67" s="7">
        <f t="shared" si="22"/>
        <v>9730966</v>
      </c>
      <c r="H67" s="7">
        <f t="shared" si="22"/>
        <v>10674621</v>
      </c>
      <c r="I67" s="7">
        <f t="shared" si="22"/>
        <v>11173995</v>
      </c>
      <c r="J67" s="7">
        <f t="shared" si="22"/>
        <v>9875112</v>
      </c>
      <c r="K67" s="7">
        <f t="shared" si="22"/>
        <v>11302605</v>
      </c>
      <c r="L67" s="7">
        <f t="shared" si="22"/>
        <v>12192820</v>
      </c>
      <c r="M67" s="7">
        <f t="shared" si="22"/>
        <v>10854352</v>
      </c>
      <c r="N67" s="7">
        <f t="shared" si="22"/>
        <v>10546720</v>
      </c>
      <c r="O67" s="7">
        <f t="shared" si="22"/>
        <v>9272732</v>
      </c>
      <c r="P67" s="7">
        <f t="shared" si="22"/>
        <v>9271628</v>
      </c>
      <c r="Q67" s="7">
        <f t="shared" si="22"/>
        <v>11287420</v>
      </c>
      <c r="R67" s="7">
        <f t="shared" si="22"/>
        <v>9412395</v>
      </c>
      <c r="S67" s="7">
        <f t="shared" si="22"/>
        <v>10364763</v>
      </c>
      <c r="T67" s="7">
        <f t="shared" si="22"/>
        <v>11311752</v>
      </c>
      <c r="U67" s="7">
        <f t="shared" si="22"/>
        <v>10184212</v>
      </c>
      <c r="V67" s="7">
        <f t="shared" ref="V67:W67" si="23">V37+V5</f>
        <v>11051610</v>
      </c>
      <c r="W67" s="7">
        <f t="shared" si="23"/>
        <v>9358184</v>
      </c>
      <c r="X67" s="7">
        <f t="shared" ref="X67:Z67" si="24">X37+X5</f>
        <v>15274774</v>
      </c>
      <c r="Y67" s="7">
        <f t="shared" si="24"/>
        <v>13596409</v>
      </c>
      <c r="Z67" s="7">
        <f t="shared" si="24"/>
        <v>12204385</v>
      </c>
    </row>
    <row r="68" spans="1:26" ht="15">
      <c r="A68" s="22" t="s">
        <v>63</v>
      </c>
      <c r="B68" s="40"/>
      <c r="C68" s="7">
        <f>C22</f>
        <v>12065819</v>
      </c>
      <c r="D68" s="7">
        <f t="shared" ref="D68:U68" si="25">D22</f>
        <v>11636878</v>
      </c>
      <c r="E68" s="7">
        <f t="shared" si="25"/>
        <v>11480851</v>
      </c>
      <c r="F68" s="7">
        <f t="shared" si="25"/>
        <v>15131987</v>
      </c>
      <c r="G68" s="7">
        <f t="shared" si="25"/>
        <v>12679663</v>
      </c>
      <c r="H68" s="7">
        <f t="shared" si="25"/>
        <v>12494063</v>
      </c>
      <c r="I68" s="7">
        <f t="shared" si="25"/>
        <v>12579506</v>
      </c>
      <c r="J68" s="7">
        <f t="shared" si="25"/>
        <v>12010138</v>
      </c>
      <c r="K68" s="7">
        <f t="shared" si="25"/>
        <v>13740583</v>
      </c>
      <c r="L68" s="7">
        <f t="shared" si="25"/>
        <v>14498243</v>
      </c>
      <c r="M68" s="7">
        <f t="shared" si="25"/>
        <v>10315505</v>
      </c>
      <c r="N68" s="7">
        <f t="shared" si="25"/>
        <v>9162689</v>
      </c>
      <c r="O68" s="7">
        <f t="shared" si="25"/>
        <v>8425483</v>
      </c>
      <c r="P68" s="7">
        <f t="shared" si="25"/>
        <v>7432651</v>
      </c>
      <c r="Q68" s="7">
        <f t="shared" si="25"/>
        <v>10093169</v>
      </c>
      <c r="R68" s="7">
        <f t="shared" si="25"/>
        <v>7693821</v>
      </c>
      <c r="S68" s="7">
        <f t="shared" si="25"/>
        <v>7667798</v>
      </c>
      <c r="T68" s="7">
        <f t="shared" si="25"/>
        <v>10455464</v>
      </c>
      <c r="U68" s="7">
        <f t="shared" si="25"/>
        <v>7831526</v>
      </c>
      <c r="V68" s="7">
        <f t="shared" ref="V68:W68" si="26">V22</f>
        <v>11406614</v>
      </c>
      <c r="W68" s="7">
        <f t="shared" si="26"/>
        <v>9657756</v>
      </c>
      <c r="X68" s="7">
        <f t="shared" ref="X68:Z68" si="27">X22</f>
        <v>12055666</v>
      </c>
      <c r="Y68" s="7">
        <f t="shared" si="27"/>
        <v>11086134</v>
      </c>
      <c r="Z68" s="7">
        <f t="shared" si="27"/>
        <v>8533882</v>
      </c>
    </row>
    <row r="69" spans="1:26" ht="15">
      <c r="A69" s="22" t="s">
        <v>62</v>
      </c>
      <c r="B69" s="40"/>
      <c r="C69" s="7">
        <f>C40</f>
        <v>3327663</v>
      </c>
      <c r="D69" s="7">
        <f t="shared" ref="D69:U69" si="28">D40</f>
        <v>3388612</v>
      </c>
      <c r="E69" s="7">
        <f t="shared" si="28"/>
        <v>3290199</v>
      </c>
      <c r="F69" s="7">
        <f t="shared" si="28"/>
        <v>3393805</v>
      </c>
      <c r="G69" s="7">
        <f t="shared" si="28"/>
        <v>3358153</v>
      </c>
      <c r="H69" s="7">
        <f t="shared" si="28"/>
        <v>3145871</v>
      </c>
      <c r="I69" s="7">
        <f t="shared" si="28"/>
        <v>3453520</v>
      </c>
      <c r="J69" s="7">
        <f t="shared" si="28"/>
        <v>3226884</v>
      </c>
      <c r="K69" s="7">
        <f t="shared" si="28"/>
        <v>3356369</v>
      </c>
      <c r="L69" s="7">
        <f t="shared" si="28"/>
        <v>4172467</v>
      </c>
      <c r="M69" s="7">
        <f t="shared" si="28"/>
        <v>3593107</v>
      </c>
      <c r="N69" s="7">
        <f t="shared" si="28"/>
        <v>4284238</v>
      </c>
      <c r="O69" s="7">
        <f t="shared" si="28"/>
        <v>3623815</v>
      </c>
      <c r="P69" s="7">
        <f t="shared" si="28"/>
        <v>3382093</v>
      </c>
      <c r="Q69" s="7">
        <f t="shared" si="28"/>
        <v>3930736</v>
      </c>
      <c r="R69" s="7">
        <f t="shared" si="28"/>
        <v>3366156</v>
      </c>
      <c r="S69" s="7">
        <f t="shared" si="28"/>
        <v>3449381</v>
      </c>
      <c r="T69" s="7">
        <f t="shared" si="28"/>
        <v>3580867</v>
      </c>
      <c r="U69" s="7">
        <f t="shared" si="28"/>
        <v>3675741</v>
      </c>
      <c r="V69" s="7">
        <f t="shared" ref="V69:W69" si="29">V40</f>
        <v>3242388</v>
      </c>
      <c r="W69" s="7">
        <f t="shared" si="29"/>
        <v>3192524</v>
      </c>
      <c r="X69" s="7">
        <f t="shared" ref="X69:Z69" si="30">X40</f>
        <v>3280087</v>
      </c>
      <c r="Y69" s="7">
        <f t="shared" si="30"/>
        <v>3440132</v>
      </c>
      <c r="Z69" s="7">
        <f t="shared" si="30"/>
        <v>3455341</v>
      </c>
    </row>
    <row r="70" spans="1:26" ht="15.75" thickBot="1">
      <c r="A70" s="23" t="s">
        <v>64</v>
      </c>
      <c r="B70" s="40"/>
      <c r="C70" s="7">
        <f>C31</f>
        <v>3625222</v>
      </c>
      <c r="D70" s="7">
        <f t="shared" ref="D70:U70" si="31">D31</f>
        <v>5000728</v>
      </c>
      <c r="E70" s="7">
        <f t="shared" si="31"/>
        <v>4023434</v>
      </c>
      <c r="F70" s="7">
        <f t="shared" si="31"/>
        <v>3971294</v>
      </c>
      <c r="G70" s="7">
        <f t="shared" si="31"/>
        <v>3998129</v>
      </c>
      <c r="H70" s="7">
        <f t="shared" si="31"/>
        <v>4098151</v>
      </c>
      <c r="I70" s="7">
        <f t="shared" si="31"/>
        <v>3808321</v>
      </c>
      <c r="J70" s="7">
        <f t="shared" si="31"/>
        <v>3833525</v>
      </c>
      <c r="K70" s="7">
        <f t="shared" si="31"/>
        <v>4257940</v>
      </c>
      <c r="L70" s="7">
        <f t="shared" si="31"/>
        <v>4931361</v>
      </c>
      <c r="M70" s="7">
        <f t="shared" si="31"/>
        <v>3936064</v>
      </c>
      <c r="N70" s="7">
        <f t="shared" si="31"/>
        <v>3334722</v>
      </c>
      <c r="O70" s="7">
        <f t="shared" si="31"/>
        <v>3310898</v>
      </c>
      <c r="P70" s="7">
        <f t="shared" si="31"/>
        <v>3213319</v>
      </c>
      <c r="Q70" s="7">
        <f t="shared" si="31"/>
        <v>3499299</v>
      </c>
      <c r="R70" s="7">
        <f t="shared" si="31"/>
        <v>4080992</v>
      </c>
      <c r="S70" s="7">
        <f t="shared" si="31"/>
        <v>3344617</v>
      </c>
      <c r="T70" s="7">
        <f t="shared" si="31"/>
        <v>4121680</v>
      </c>
      <c r="U70" s="7">
        <f t="shared" si="31"/>
        <v>3592611</v>
      </c>
      <c r="V70" s="7">
        <f t="shared" ref="V70:W70" si="32">V31</f>
        <v>3689603</v>
      </c>
      <c r="W70" s="7">
        <f t="shared" si="32"/>
        <v>3683389</v>
      </c>
      <c r="X70" s="7">
        <f t="shared" ref="X70:Z70" si="33">X31</f>
        <v>4185602</v>
      </c>
      <c r="Y70" s="7">
        <f t="shared" si="33"/>
        <v>4017015</v>
      </c>
      <c r="Z70" s="7">
        <f t="shared" si="33"/>
        <v>3238138</v>
      </c>
    </row>
    <row r="71" spans="1:26" ht="15.75" thickBot="1">
      <c r="A71" s="4"/>
      <c r="B71" s="4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8" t="s">
        <v>72</v>
      </c>
      <c r="B72" s="40"/>
      <c r="C72" s="6">
        <f>C66/C$54*100</f>
        <v>61.560815087118428</v>
      </c>
      <c r="D72" s="6">
        <f t="shared" ref="D72:U75" si="34">D66/D$54*100</f>
        <v>63.223249956878234</v>
      </c>
      <c r="E72" s="6">
        <f t="shared" si="34"/>
        <v>64.813059492296617</v>
      </c>
      <c r="F72" s="6">
        <f t="shared" si="34"/>
        <v>62.290338187530722</v>
      </c>
      <c r="G72" s="6">
        <f t="shared" si="34"/>
        <v>64.74360747237246</v>
      </c>
      <c r="H72" s="6">
        <f t="shared" si="34"/>
        <v>62.258491760055314</v>
      </c>
      <c r="I72" s="6">
        <f t="shared" si="34"/>
        <v>63.623369957331121</v>
      </c>
      <c r="J72" s="6">
        <f t="shared" si="34"/>
        <v>62.441538447250458</v>
      </c>
      <c r="K72" s="6">
        <f t="shared" si="34"/>
        <v>61.015292497566641</v>
      </c>
      <c r="L72" s="6">
        <f t="shared" si="34"/>
        <v>60.634868318264822</v>
      </c>
      <c r="M72" s="6">
        <f t="shared" si="34"/>
        <v>61.615317343288901</v>
      </c>
      <c r="N72" s="6">
        <f t="shared" si="34"/>
        <v>59.483785756373294</v>
      </c>
      <c r="O72" s="6">
        <f t="shared" si="34"/>
        <v>61.021029026789208</v>
      </c>
      <c r="P72" s="6">
        <f t="shared" si="34"/>
        <v>61.287933909708251</v>
      </c>
      <c r="Q72" s="6">
        <f t="shared" si="34"/>
        <v>61.100224769626131</v>
      </c>
      <c r="R72" s="6">
        <f t="shared" si="34"/>
        <v>60.579810238998242</v>
      </c>
      <c r="S72" s="6">
        <f t="shared" si="34"/>
        <v>61.843950209328213</v>
      </c>
      <c r="T72" s="6">
        <f t="shared" si="34"/>
        <v>60.105546858816929</v>
      </c>
      <c r="U72" s="6">
        <f t="shared" si="34"/>
        <v>60.468746626462845</v>
      </c>
      <c r="V72" s="6">
        <f t="shared" ref="V72:W72" si="35">V66/V$54*100</f>
        <v>59.857699001420947</v>
      </c>
      <c r="W72" s="6">
        <f t="shared" si="35"/>
        <v>60.750140826344499</v>
      </c>
      <c r="X72" s="6">
        <f t="shared" ref="X72:Z72" si="36">X66/X$54*100</f>
        <v>59.833556121794061</v>
      </c>
      <c r="Y72" s="6">
        <f t="shared" si="36"/>
        <v>62.116264528726752</v>
      </c>
      <c r="Z72" s="6">
        <f t="shared" si="36"/>
        <v>58.54079078297427</v>
      </c>
    </row>
    <row r="73" spans="1:26" ht="15">
      <c r="A73" s="19" t="s">
        <v>73</v>
      </c>
      <c r="B73" s="40"/>
      <c r="C73" s="6">
        <f t="shared" ref="C73:R75" si="37">C67/C$54*100</f>
        <v>7.4622835386853117</v>
      </c>
      <c r="D73" s="6">
        <f t="shared" si="37"/>
        <v>7.1280043506611479</v>
      </c>
      <c r="E73" s="6">
        <f t="shared" si="37"/>
        <v>7.4281016536113773</v>
      </c>
      <c r="F73" s="6">
        <f t="shared" si="37"/>
        <v>6.6361703563064411</v>
      </c>
      <c r="G73" s="6">
        <f t="shared" si="37"/>
        <v>5.9502180795259481</v>
      </c>
      <c r="H73" s="6">
        <f t="shared" si="37"/>
        <v>6.9100677228158265</v>
      </c>
      <c r="I73" s="6">
        <f t="shared" si="37"/>
        <v>6.8639519939380973</v>
      </c>
      <c r="J73" s="6">
        <f t="shared" si="37"/>
        <v>6.6075067223174564</v>
      </c>
      <c r="K73" s="6">
        <f t="shared" si="37"/>
        <v>7.2814822825223935</v>
      </c>
      <c r="L73" s="6">
        <f t="shared" si="37"/>
        <v>7.0711776354064382</v>
      </c>
      <c r="M73" s="6">
        <f t="shared" si="37"/>
        <v>7.5429172618636171</v>
      </c>
      <c r="N73" s="6">
        <f t="shared" si="37"/>
        <v>8.0381872120867186</v>
      </c>
      <c r="O73" s="6">
        <f t="shared" si="37"/>
        <v>7.5156175244626731</v>
      </c>
      <c r="P73" s="6">
        <f t="shared" si="37"/>
        <v>7.9505392816260638</v>
      </c>
      <c r="Q73" s="6">
        <f t="shared" si="37"/>
        <v>7.8366523344648469</v>
      </c>
      <c r="R73" s="6">
        <f t="shared" si="37"/>
        <v>7.7471839135308338</v>
      </c>
      <c r="S73" s="6">
        <f t="shared" si="34"/>
        <v>7.9321496642373992</v>
      </c>
      <c r="T73" s="6">
        <f t="shared" si="34"/>
        <v>7.9139239477622549</v>
      </c>
      <c r="U73" s="6">
        <f t="shared" si="34"/>
        <v>7.8529868796778421</v>
      </c>
      <c r="V73" s="6">
        <f t="shared" ref="V73:W73" si="38">V67/V$54*100</f>
        <v>7.7729309184660185</v>
      </c>
      <c r="W73" s="6">
        <f t="shared" si="38"/>
        <v>7.2760736721018446</v>
      </c>
      <c r="X73" s="6">
        <f t="shared" ref="X73:Z73" si="39">X67/X$54*100</f>
        <v>9.7978177720816966</v>
      </c>
      <c r="Y73" s="6">
        <f t="shared" si="39"/>
        <v>8.6256509003253488</v>
      </c>
      <c r="Z73" s="6">
        <f t="shared" si="39"/>
        <v>9.6702559426182386</v>
      </c>
    </row>
    <row r="74" spans="1:26" ht="15">
      <c r="A74" s="19" t="s">
        <v>74</v>
      </c>
      <c r="B74" s="40"/>
      <c r="C74" s="6">
        <f t="shared" si="37"/>
        <v>8.5663406798320416</v>
      </c>
      <c r="D74" s="6">
        <f t="shared" si="34"/>
        <v>7.4305370793210841</v>
      </c>
      <c r="E74" s="6">
        <f t="shared" si="34"/>
        <v>7.1396530656946275</v>
      </c>
      <c r="F74" s="6">
        <f t="shared" si="34"/>
        <v>9.7225217410859148</v>
      </c>
      <c r="G74" s="6">
        <f t="shared" si="34"/>
        <v>7.7532651974013902</v>
      </c>
      <c r="H74" s="6">
        <f t="shared" si="34"/>
        <v>8.0878582446278404</v>
      </c>
      <c r="I74" s="6">
        <f t="shared" si="34"/>
        <v>7.7273280766150556</v>
      </c>
      <c r="J74" s="6">
        <f t="shared" si="34"/>
        <v>8.0360675981153769</v>
      </c>
      <c r="K74" s="6">
        <f t="shared" si="34"/>
        <v>8.852101941634551</v>
      </c>
      <c r="L74" s="6">
        <f t="shared" si="34"/>
        <v>8.4081985672131587</v>
      </c>
      <c r="M74" s="6">
        <f t="shared" si="34"/>
        <v>7.1684611600342842</v>
      </c>
      <c r="N74" s="6">
        <f t="shared" si="34"/>
        <v>6.9833473864981368</v>
      </c>
      <c r="O74" s="6">
        <f t="shared" si="34"/>
        <v>6.8289159750181847</v>
      </c>
      <c r="P74" s="6">
        <f t="shared" si="34"/>
        <v>6.373593045592127</v>
      </c>
      <c r="Q74" s="6">
        <f t="shared" si="34"/>
        <v>7.0075053826293532</v>
      </c>
      <c r="R74" s="6">
        <f t="shared" si="34"/>
        <v>6.3326545777972241</v>
      </c>
      <c r="S74" s="6">
        <f t="shared" si="34"/>
        <v>5.8681632499595215</v>
      </c>
      <c r="T74" s="6">
        <f t="shared" si="34"/>
        <v>7.3148480389745236</v>
      </c>
      <c r="U74" s="6">
        <f t="shared" si="34"/>
        <v>6.0388443333520456</v>
      </c>
      <c r="V74" s="6">
        <f t="shared" ref="V74:W74" si="40">V68/V$54*100</f>
        <v>8.0226159478670844</v>
      </c>
      <c r="W74" s="6">
        <f t="shared" si="40"/>
        <v>7.5089936426964492</v>
      </c>
      <c r="X74" s="6">
        <f t="shared" ref="X74:Z74" si="41">X68/X$54*100</f>
        <v>7.7329601465187663</v>
      </c>
      <c r="Y74" s="6">
        <f t="shared" si="41"/>
        <v>7.0331160027789288</v>
      </c>
      <c r="Z74" s="6">
        <f t="shared" si="41"/>
        <v>6.7618993602793438</v>
      </c>
    </row>
    <row r="75" spans="1:26" ht="15">
      <c r="A75" s="19" t="s">
        <v>75</v>
      </c>
      <c r="B75" s="40"/>
      <c r="C75" s="6">
        <f t="shared" si="37"/>
        <v>2.3625329474668839</v>
      </c>
      <c r="D75" s="6">
        <f t="shared" si="34"/>
        <v>2.1637424671318524</v>
      </c>
      <c r="E75" s="6">
        <f t="shared" si="34"/>
        <v>2.0460921735762794</v>
      </c>
      <c r="F75" s="6">
        <f t="shared" si="34"/>
        <v>2.1805690751324383</v>
      </c>
      <c r="G75" s="6">
        <f t="shared" si="34"/>
        <v>2.0534182006610959</v>
      </c>
      <c r="H75" s="6">
        <f t="shared" si="34"/>
        <v>2.0364359219163233</v>
      </c>
      <c r="I75" s="6">
        <f t="shared" si="34"/>
        <v>2.1214252816566588</v>
      </c>
      <c r="J75" s="6">
        <f t="shared" si="34"/>
        <v>2.1591307239997528</v>
      </c>
      <c r="K75" s="6">
        <f t="shared" si="34"/>
        <v>2.1622751044655106</v>
      </c>
      <c r="L75" s="6">
        <f t="shared" si="34"/>
        <v>2.4198056999833835</v>
      </c>
      <c r="M75" s="6">
        <f t="shared" si="34"/>
        <v>2.496925547837678</v>
      </c>
      <c r="N75" s="6">
        <f t="shared" si="34"/>
        <v>3.2652338457014105</v>
      </c>
      <c r="O75" s="6">
        <f t="shared" si="34"/>
        <v>2.9371287253218035</v>
      </c>
      <c r="P75" s="6">
        <f t="shared" si="34"/>
        <v>2.9001878904775449</v>
      </c>
      <c r="Q75" s="6">
        <f t="shared" si="34"/>
        <v>2.7290391826090472</v>
      </c>
      <c r="R75" s="6">
        <f t="shared" si="34"/>
        <v>2.7706263510653022</v>
      </c>
      <c r="S75" s="6">
        <f t="shared" si="34"/>
        <v>2.6398101279283339</v>
      </c>
      <c r="T75" s="6">
        <f t="shared" si="34"/>
        <v>2.5052449085739843</v>
      </c>
      <c r="U75" s="6">
        <f t="shared" si="34"/>
        <v>2.8343425928382007</v>
      </c>
      <c r="V75" s="6">
        <f t="shared" ref="V75:W75" si="42">V69/V$54*100</f>
        <v>2.2804693555837745</v>
      </c>
      <c r="W75" s="6">
        <f t="shared" si="42"/>
        <v>2.4822166163812627</v>
      </c>
      <c r="X75" s="6">
        <f t="shared" ref="X75:Z75" si="43">X69/X$54*100</f>
        <v>2.1039718625345381</v>
      </c>
      <c r="Y75" s="6">
        <f t="shared" si="43"/>
        <v>2.1824422671484833</v>
      </c>
      <c r="Z75" s="6">
        <f t="shared" si="43"/>
        <v>2.7378710061197227</v>
      </c>
    </row>
    <row r="76" spans="1:26" ht="15.75" thickBot="1">
      <c r="A76" s="20" t="s">
        <v>76</v>
      </c>
      <c r="B76" s="40"/>
      <c r="C76" s="6">
        <f>C70/C$54*100</f>
        <v>2.5737901995730312</v>
      </c>
      <c r="D76" s="6">
        <f t="shared" ref="D76:U76" si="44">D70/D$54*100</f>
        <v>3.1931326278061145</v>
      </c>
      <c r="E76" s="6">
        <f t="shared" si="44"/>
        <v>2.5020726157599293</v>
      </c>
      <c r="F76" s="6">
        <f t="shared" si="44"/>
        <v>2.5516141571654827</v>
      </c>
      <c r="G76" s="6">
        <f t="shared" si="44"/>
        <v>2.4447459234856024</v>
      </c>
      <c r="H76" s="6">
        <f t="shared" si="44"/>
        <v>2.652881160682464</v>
      </c>
      <c r="I76" s="6">
        <f t="shared" si="44"/>
        <v>2.3393721333781095</v>
      </c>
      <c r="J76" s="6">
        <f t="shared" si="44"/>
        <v>2.5650384732519518</v>
      </c>
      <c r="K76" s="6">
        <f t="shared" si="44"/>
        <v>2.743094593683792</v>
      </c>
      <c r="L76" s="6">
        <f t="shared" si="44"/>
        <v>2.8599232675718604</v>
      </c>
      <c r="M76" s="6">
        <f t="shared" si="44"/>
        <v>2.7352535728894694</v>
      </c>
      <c r="N76" s="6">
        <f t="shared" si="44"/>
        <v>2.5415598153989341</v>
      </c>
      <c r="O76" s="6">
        <f t="shared" si="44"/>
        <v>2.683507194051161</v>
      </c>
      <c r="P76" s="6">
        <f t="shared" si="44"/>
        <v>2.7554620325465367</v>
      </c>
      <c r="Q76" s="6">
        <f t="shared" si="44"/>
        <v>2.4295002469422156</v>
      </c>
      <c r="R76" s="6">
        <f t="shared" si="44"/>
        <v>3.3589958319479813</v>
      </c>
      <c r="S76" s="6">
        <f t="shared" si="44"/>
        <v>2.5596342736975939</v>
      </c>
      <c r="T76" s="6">
        <f t="shared" si="44"/>
        <v>2.88360830904114</v>
      </c>
      <c r="U76" s="6">
        <f t="shared" si="44"/>
        <v>2.770241531380758</v>
      </c>
      <c r="V76" s="6">
        <f t="shared" ref="V76:W76" si="45">V70/V$54*100</f>
        <v>2.5950091647791571</v>
      </c>
      <c r="W76" s="6">
        <f t="shared" si="45"/>
        <v>2.8638686444944383</v>
      </c>
      <c r="X76" s="6">
        <f t="shared" ref="X76:Z76" si="46">X70/X$54*100</f>
        <v>2.6848034322773411</v>
      </c>
      <c r="Y76" s="6">
        <f t="shared" si="46"/>
        <v>2.5484206198394319</v>
      </c>
      <c r="Z76" s="6">
        <f t="shared" si="46"/>
        <v>2.5657682249058791</v>
      </c>
    </row>
    <row r="77" spans="1:26" ht="15.75" thickBot="1">
      <c r="A77" s="4"/>
      <c r="B77" s="4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5" t="s">
        <v>65</v>
      </c>
      <c r="B78" s="40"/>
      <c r="C78" s="6"/>
      <c r="D78" s="6">
        <f>(D66-C66)/C66*100</f>
        <v>14.189788044605903</v>
      </c>
      <c r="E78" s="6">
        <f t="shared" ref="E78:W82" si="47">(E66-D66)/D66*100</f>
        <v>5.2607359954100668</v>
      </c>
      <c r="F78" s="6">
        <f t="shared" si="47"/>
        <v>-6.9795940055739862</v>
      </c>
      <c r="G78" s="6">
        <f t="shared" si="47"/>
        <v>9.2149876446846406</v>
      </c>
      <c r="H78" s="6">
        <f t="shared" si="47"/>
        <v>-9.1659266804103989</v>
      </c>
      <c r="I78" s="6">
        <f t="shared" si="47"/>
        <v>7.6916789601296696</v>
      </c>
      <c r="J78" s="6">
        <f t="shared" si="47"/>
        <v>-9.899519509894164</v>
      </c>
      <c r="K78" s="6">
        <f t="shared" si="47"/>
        <v>1.4891089817634788</v>
      </c>
      <c r="L78" s="6">
        <f t="shared" si="47"/>
        <v>10.391949551618181</v>
      </c>
      <c r="M78" s="6">
        <f t="shared" si="47"/>
        <v>-15.19559857160516</v>
      </c>
      <c r="N78" s="6">
        <f t="shared" si="47"/>
        <v>-11.975279819446657</v>
      </c>
      <c r="O78" s="6">
        <f t="shared" si="47"/>
        <v>-3.536133721366387</v>
      </c>
      <c r="P78" s="6">
        <f t="shared" si="47"/>
        <v>-5.0681756424570432</v>
      </c>
      <c r="Q78" s="6">
        <f t="shared" si="47"/>
        <v>23.132450129314037</v>
      </c>
      <c r="R78" s="6">
        <f t="shared" si="47"/>
        <v>-16.36707732859275</v>
      </c>
      <c r="S78" s="6">
        <f t="shared" si="47"/>
        <v>9.7947339903164465</v>
      </c>
      <c r="T78" s="6">
        <f t="shared" si="47"/>
        <v>6.3131184947032004</v>
      </c>
      <c r="U78" s="6">
        <f t="shared" si="47"/>
        <v>-8.7209795801151664</v>
      </c>
      <c r="V78" s="6">
        <f t="shared" si="47"/>
        <v>8.5268592076231347</v>
      </c>
      <c r="W78" s="6">
        <f t="shared" si="47"/>
        <v>-8.1918955904860127</v>
      </c>
      <c r="X78" s="6">
        <f t="shared" ref="X78:X82" si="48">(X66-W66)/W66*100</f>
        <v>19.384644210718697</v>
      </c>
      <c r="Y78" s="6">
        <f t="shared" ref="Y78:Y82" si="49">(Y66-X66)/X66*100</f>
        <v>4.9657040375312409</v>
      </c>
      <c r="Z78" s="6">
        <f t="shared" ref="Z78:Z82" si="50">(Z66-Y66)/Y66*100</f>
        <v>-24.543120408810346</v>
      </c>
    </row>
    <row r="79" spans="1:26" ht="15">
      <c r="A79" s="16" t="s">
        <v>66</v>
      </c>
      <c r="B79" s="40"/>
      <c r="C79" s="4"/>
      <c r="D79" s="6">
        <f t="shared" ref="D79:D82" si="51">(D67-C67)/C67*100</f>
        <v>6.2064814097735095</v>
      </c>
      <c r="E79" s="6">
        <f t="shared" si="47"/>
        <v>7.0016756120731856</v>
      </c>
      <c r="F79" s="6">
        <f t="shared" si="47"/>
        <v>-13.531136183716141</v>
      </c>
      <c r="G79" s="6">
        <f t="shared" si="47"/>
        <v>-5.7847093209465594</v>
      </c>
      <c r="H79" s="6">
        <f t="shared" si="47"/>
        <v>9.6974442208512492</v>
      </c>
      <c r="I79" s="6">
        <f t="shared" si="47"/>
        <v>4.6781426712948404</v>
      </c>
      <c r="J79" s="6">
        <f t="shared" si="47"/>
        <v>-11.624159488168734</v>
      </c>
      <c r="K79" s="6">
        <f t="shared" si="47"/>
        <v>14.455461365906533</v>
      </c>
      <c r="L79" s="6">
        <f t="shared" si="47"/>
        <v>7.8761931430851559</v>
      </c>
      <c r="M79" s="6">
        <f t="shared" si="47"/>
        <v>-10.977509714733753</v>
      </c>
      <c r="N79" s="6">
        <f t="shared" si="47"/>
        <v>-2.8341811653058611</v>
      </c>
      <c r="O79" s="6">
        <f t="shared" si="47"/>
        <v>-12.079471153116799</v>
      </c>
      <c r="P79" s="6">
        <f t="shared" si="47"/>
        <v>-1.1905876283278757E-2</v>
      </c>
      <c r="Q79" s="6">
        <f t="shared" si="47"/>
        <v>21.741510768119689</v>
      </c>
      <c r="R79" s="6">
        <f t="shared" si="47"/>
        <v>-16.611634899737936</v>
      </c>
      <c r="S79" s="6">
        <f t="shared" si="47"/>
        <v>10.118232394624323</v>
      </c>
      <c r="T79" s="6">
        <f t="shared" si="47"/>
        <v>9.1366199111354511</v>
      </c>
      <c r="U79" s="6">
        <f t="shared" si="47"/>
        <v>-9.9678635104447135</v>
      </c>
      <c r="V79" s="6">
        <f t="shared" si="47"/>
        <v>8.5170850724631411</v>
      </c>
      <c r="W79" s="6">
        <f t="shared" si="47"/>
        <v>-15.322889606129786</v>
      </c>
      <c r="X79" s="6">
        <f t="shared" si="48"/>
        <v>63.223698102110419</v>
      </c>
      <c r="Y79" s="6">
        <f t="shared" si="49"/>
        <v>-10.987822143882456</v>
      </c>
      <c r="Z79" s="6">
        <f t="shared" si="50"/>
        <v>-10.238173917833745</v>
      </c>
    </row>
    <row r="80" spans="1:26" ht="15">
      <c r="A80" s="16" t="s">
        <v>67</v>
      </c>
      <c r="B80" s="40"/>
      <c r="C80" s="4"/>
      <c r="D80" s="6">
        <f t="shared" si="51"/>
        <v>-3.5550094030086146</v>
      </c>
      <c r="E80" s="6">
        <f t="shared" si="47"/>
        <v>-1.3407977637988471</v>
      </c>
      <c r="F80" s="6">
        <f t="shared" si="47"/>
        <v>31.801963112316329</v>
      </c>
      <c r="G80" s="6">
        <f t="shared" si="47"/>
        <v>-16.206225923931868</v>
      </c>
      <c r="H80" s="6">
        <f t="shared" si="47"/>
        <v>-1.4637613002806147</v>
      </c>
      <c r="I80" s="6">
        <f t="shared" si="47"/>
        <v>0.68386881033015445</v>
      </c>
      <c r="J80" s="6">
        <f t="shared" si="47"/>
        <v>-4.5261554786014653</v>
      </c>
      <c r="K80" s="6">
        <f t="shared" si="47"/>
        <v>14.40820247027969</v>
      </c>
      <c r="L80" s="6">
        <f t="shared" si="47"/>
        <v>5.5140309548728759</v>
      </c>
      <c r="M80" s="6">
        <f t="shared" si="47"/>
        <v>-28.849964785388131</v>
      </c>
      <c r="N80" s="6">
        <f t="shared" si="47"/>
        <v>-11.17556532617647</v>
      </c>
      <c r="O80" s="6">
        <f t="shared" si="47"/>
        <v>-8.045738538108191</v>
      </c>
      <c r="P80" s="6">
        <f t="shared" si="47"/>
        <v>-11.7836805320241</v>
      </c>
      <c r="Q80" s="6">
        <f t="shared" si="47"/>
        <v>35.795007730081771</v>
      </c>
      <c r="R80" s="6">
        <f t="shared" si="47"/>
        <v>-23.771998665632172</v>
      </c>
      <c r="S80" s="6">
        <f t="shared" si="47"/>
        <v>-0.338232459528237</v>
      </c>
      <c r="T80" s="6">
        <f t="shared" si="47"/>
        <v>36.355496062885329</v>
      </c>
      <c r="U80" s="6">
        <f t="shared" si="47"/>
        <v>-25.096332405716282</v>
      </c>
      <c r="V80" s="6">
        <f t="shared" si="47"/>
        <v>45.64995378933812</v>
      </c>
      <c r="W80" s="6">
        <f t="shared" si="47"/>
        <v>-15.331964419940922</v>
      </c>
      <c r="X80" s="6">
        <f t="shared" si="48"/>
        <v>24.828852582318294</v>
      </c>
      <c r="Y80" s="6">
        <f t="shared" si="49"/>
        <v>-8.0421272453964789</v>
      </c>
      <c r="Z80" s="6">
        <f t="shared" si="50"/>
        <v>-23.022020119908344</v>
      </c>
    </row>
    <row r="81" spans="1:26" ht="15">
      <c r="A81" s="16" t="s">
        <v>68</v>
      </c>
      <c r="B81" s="40"/>
      <c r="C81" s="4"/>
      <c r="D81" s="6">
        <f t="shared" si="51"/>
        <v>1.8315857104520501</v>
      </c>
      <c r="E81" s="6">
        <f t="shared" si="47"/>
        <v>-2.9042274536004711</v>
      </c>
      <c r="F81" s="6">
        <f t="shared" si="47"/>
        <v>3.1489280739554051</v>
      </c>
      <c r="G81" s="6">
        <f t="shared" si="47"/>
        <v>-1.0505023123013844</v>
      </c>
      <c r="H81" s="6">
        <f t="shared" si="47"/>
        <v>-6.3213915506529927</v>
      </c>
      <c r="I81" s="6">
        <f t="shared" si="47"/>
        <v>9.7794537665403318</v>
      </c>
      <c r="J81" s="6">
        <f t="shared" si="47"/>
        <v>-6.5624638050452875</v>
      </c>
      <c r="K81" s="6">
        <f t="shared" si="47"/>
        <v>4.0126945994959842</v>
      </c>
      <c r="L81" s="6">
        <f t="shared" si="47"/>
        <v>24.314906972385934</v>
      </c>
      <c r="M81" s="6">
        <f t="shared" si="47"/>
        <v>-13.885310536907781</v>
      </c>
      <c r="N81" s="6">
        <f t="shared" si="47"/>
        <v>19.234912848406687</v>
      </c>
      <c r="O81" s="6">
        <f t="shared" si="47"/>
        <v>-15.415180015676066</v>
      </c>
      <c r="P81" s="6">
        <f t="shared" si="47"/>
        <v>-6.6703736255851904</v>
      </c>
      <c r="Q81" s="6">
        <f t="shared" si="47"/>
        <v>16.221996260895249</v>
      </c>
      <c r="R81" s="6">
        <f t="shared" si="47"/>
        <v>-14.363213403291395</v>
      </c>
      <c r="S81" s="6">
        <f t="shared" si="47"/>
        <v>2.4724047251523698</v>
      </c>
      <c r="T81" s="6">
        <f t="shared" si="47"/>
        <v>3.8118723330359852</v>
      </c>
      <c r="U81" s="6">
        <f t="shared" si="47"/>
        <v>2.6494700864343743</v>
      </c>
      <c r="V81" s="6">
        <f t="shared" si="47"/>
        <v>-11.789541210874216</v>
      </c>
      <c r="W81" s="6">
        <f t="shared" si="47"/>
        <v>-1.5378788719918777</v>
      </c>
      <c r="X81" s="6">
        <f t="shared" si="48"/>
        <v>2.7427515031993495</v>
      </c>
      <c r="Y81" s="6">
        <f t="shared" si="49"/>
        <v>4.8792913114804577</v>
      </c>
      <c r="Z81" s="6">
        <f t="shared" si="50"/>
        <v>0.44210512852413802</v>
      </c>
    </row>
    <row r="82" spans="1:26" ht="15">
      <c r="A82" s="16" t="s">
        <v>69</v>
      </c>
      <c r="B82" s="40"/>
      <c r="C82" s="4"/>
      <c r="D82" s="6">
        <f t="shared" si="51"/>
        <v>37.94266944203693</v>
      </c>
      <c r="E82" s="6">
        <f t="shared" si="47"/>
        <v>-19.543034534171824</v>
      </c>
      <c r="F82" s="6">
        <f t="shared" si="47"/>
        <v>-1.2959079234305819</v>
      </c>
      <c r="G82" s="6">
        <f t="shared" si="47"/>
        <v>0.67572433569511603</v>
      </c>
      <c r="H82" s="6">
        <f t="shared" si="47"/>
        <v>2.5017201796140145</v>
      </c>
      <c r="I82" s="6">
        <f t="shared" si="47"/>
        <v>-7.0722137861684446</v>
      </c>
      <c r="J82" s="6">
        <f t="shared" si="47"/>
        <v>0.66181395948503285</v>
      </c>
      <c r="K82" s="6">
        <f t="shared" si="47"/>
        <v>11.07114209506916</v>
      </c>
      <c r="L82" s="6">
        <f t="shared" si="47"/>
        <v>15.815652639539307</v>
      </c>
      <c r="M82" s="6">
        <f t="shared" si="47"/>
        <v>-20.183008301359401</v>
      </c>
      <c r="N82" s="6">
        <f t="shared" si="47"/>
        <v>-15.277749548787826</v>
      </c>
      <c r="O82" s="6">
        <f t="shared" si="47"/>
        <v>-0.7144223716399748</v>
      </c>
      <c r="P82" s="6">
        <f t="shared" si="47"/>
        <v>-2.9472064678525283</v>
      </c>
      <c r="Q82" s="6">
        <f t="shared" si="47"/>
        <v>8.8998322295421026</v>
      </c>
      <c r="R82" s="6">
        <f t="shared" si="47"/>
        <v>16.623129375340604</v>
      </c>
      <c r="S82" s="6">
        <f t="shared" si="47"/>
        <v>-18.044019689330437</v>
      </c>
      <c r="T82" s="6">
        <f t="shared" si="47"/>
        <v>23.233243148617614</v>
      </c>
      <c r="U82" s="6">
        <f t="shared" si="47"/>
        <v>-12.836246384969236</v>
      </c>
      <c r="V82" s="6">
        <f t="shared" si="47"/>
        <v>2.6997634867788358</v>
      </c>
      <c r="W82" s="6">
        <f t="shared" si="47"/>
        <v>-0.16841920390893003</v>
      </c>
      <c r="X82" s="6">
        <f t="shared" si="48"/>
        <v>13.63453602103932</v>
      </c>
      <c r="Y82" s="6">
        <f t="shared" si="49"/>
        <v>-4.0277838169993228</v>
      </c>
      <c r="Z82" s="6">
        <f t="shared" si="50"/>
        <v>-19.389447139231493</v>
      </c>
    </row>
    <row r="83" spans="1:26" ht="15.75" thickBot="1">
      <c r="A83" s="17" t="s">
        <v>70</v>
      </c>
      <c r="B83" s="40"/>
      <c r="C83" s="4"/>
      <c r="D83" s="6">
        <f>(D61-C61)/C61*100</f>
        <v>7.2873442497732368</v>
      </c>
      <c r="E83" s="6">
        <f t="shared" ref="E83:W83" si="52">(E61-D61)/D61*100</f>
        <v>-2.1339080741181125</v>
      </c>
      <c r="F83" s="6">
        <f t="shared" si="52"/>
        <v>8.659260982495276E-2</v>
      </c>
      <c r="G83" s="6">
        <f t="shared" si="52"/>
        <v>7.8330677902342254</v>
      </c>
      <c r="H83" s="6">
        <f t="shared" si="52"/>
        <v>-4.2199582801371802E-3</v>
      </c>
      <c r="I83" s="6">
        <f t="shared" si="52"/>
        <v>1.1221475266451235</v>
      </c>
      <c r="J83" s="6">
        <f t="shared" si="52"/>
        <v>-3.6042256688298595</v>
      </c>
      <c r="K83" s="6">
        <f t="shared" si="52"/>
        <v>2.4627941159160995</v>
      </c>
      <c r="L83" s="6">
        <f t="shared" si="52"/>
        <v>15.171652293577687</v>
      </c>
      <c r="M83" s="6">
        <f t="shared" si="52"/>
        <v>-17.284686301414226</v>
      </c>
      <c r="N83" s="6">
        <f t="shared" si="52"/>
        <v>-2.6566219275126297</v>
      </c>
      <c r="O83" s="6">
        <f t="shared" si="52"/>
        <v>-9.1858318015458416</v>
      </c>
      <c r="P83" s="6">
        <f t="shared" si="52"/>
        <v>-6.8810337636063732</v>
      </c>
      <c r="Q83" s="6">
        <f t="shared" si="52"/>
        <v>24.597297383408048</v>
      </c>
      <c r="R83" s="6">
        <f t="shared" si="52"/>
        <v>-14.248571541941116</v>
      </c>
      <c r="S83" s="6">
        <f t="shared" si="52"/>
        <v>7.245680487640918</v>
      </c>
      <c r="T83" s="6">
        <f t="shared" si="52"/>
        <v>10.076253141092481</v>
      </c>
      <c r="U83" s="6">
        <f t="shared" si="52"/>
        <v>-5.7014919122020133</v>
      </c>
      <c r="V83" s="6">
        <f t="shared" si="52"/>
        <v>6.5508090338871598</v>
      </c>
      <c r="W83" s="6">
        <f t="shared" si="52"/>
        <v>-11.178551012227029</v>
      </c>
      <c r="X83" s="6">
        <f t="shared" ref="X83" si="53">(X61-W61)/W61*100</f>
        <v>13.150114517521105</v>
      </c>
      <c r="Y83" s="6">
        <f t="shared" ref="Y83" si="54">(Y61-X61)/X61*100</f>
        <v>-0.89031626381366769</v>
      </c>
      <c r="Z83" s="6">
        <f t="shared" ref="Z83" si="55">(Z61-Y61)/Y61*100</f>
        <v>-9.7315577890321947</v>
      </c>
    </row>
    <row r="84" spans="1:26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8"/>
      <c r="P84" s="8"/>
      <c r="Q84" s="8"/>
      <c r="R84" s="8"/>
      <c r="S84" s="8"/>
      <c r="T84" s="8"/>
      <c r="U84" s="8"/>
    </row>
    <row r="85" spans="1:26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8"/>
      <c r="P85" s="8"/>
      <c r="Q85" s="8"/>
      <c r="R85" s="8"/>
      <c r="S85" s="8"/>
      <c r="T85" s="8"/>
      <c r="U85" s="8"/>
    </row>
    <row r="86" spans="1:26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8"/>
      <c r="P86" s="8"/>
      <c r="Q86" s="8"/>
      <c r="R86" s="8"/>
      <c r="S86" s="8"/>
      <c r="T86" s="8"/>
      <c r="U86" s="8"/>
    </row>
    <row r="87" spans="1:26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8"/>
      <c r="P87" s="8"/>
      <c r="Q87" s="8"/>
      <c r="R87" s="8"/>
      <c r="S87" s="8"/>
      <c r="T87" s="8"/>
      <c r="U87" s="8"/>
    </row>
    <row r="88" spans="1:26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8"/>
      <c r="P88" s="8"/>
      <c r="Q88" s="8"/>
      <c r="R88" s="8"/>
      <c r="S88" s="8"/>
      <c r="T88" s="8"/>
      <c r="U88" s="8"/>
    </row>
    <row r="89" spans="1:26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6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6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6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6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6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6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6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6.42578125" style="5" bestFit="1" customWidth="1"/>
    <col min="2" max="2" width="13.140625" style="3" bestFit="1" customWidth="1"/>
    <col min="3" max="4" width="13.42578125" style="3" bestFit="1" customWidth="1"/>
    <col min="5" max="5" width="13.140625" style="3" bestFit="1" customWidth="1"/>
    <col min="6" max="6" width="13.85546875" style="3" bestFit="1" customWidth="1"/>
    <col min="7" max="7" width="13.140625" style="3" bestFit="1" customWidth="1"/>
    <col min="8" max="8" width="12.42578125" style="3" bestFit="1" customWidth="1"/>
    <col min="9" max="10" width="13.5703125" style="3" bestFit="1" customWidth="1"/>
    <col min="11" max="12" width="13.28515625" style="3" bestFit="1" customWidth="1"/>
    <col min="13" max="13" width="13.5703125" style="3" bestFit="1" customWidth="1"/>
    <col min="14" max="14" width="13.140625" style="3" bestFit="1" customWidth="1"/>
    <col min="15" max="16" width="13.42578125" style="3" bestFit="1" customWidth="1"/>
    <col min="17" max="17" width="13.140625" style="3" bestFit="1" customWidth="1"/>
    <col min="18" max="18" width="13.85546875" style="3" bestFit="1" customWidth="1"/>
    <col min="19" max="19" width="13.140625" style="3" bestFit="1" customWidth="1"/>
    <col min="20" max="20" width="12.42578125" style="3" bestFit="1" customWidth="1"/>
    <col min="21" max="25" width="12.42578125" style="3" customWidth="1"/>
    <col min="26" max="26" width="10.28515625" style="5" bestFit="1" customWidth="1"/>
    <col min="27" max="27" width="17.7109375" style="5" customWidth="1"/>
    <col min="28" max="28" width="10.85546875" style="5" customWidth="1"/>
    <col min="29" max="16384" width="9.140625" style="5"/>
  </cols>
  <sheetData>
    <row r="1" spans="1:28" ht="48" thickBot="1">
      <c r="A1" s="14" t="s">
        <v>81</v>
      </c>
      <c r="B1" s="10">
        <v>39448</v>
      </c>
      <c r="C1" s="10">
        <v>39479</v>
      </c>
      <c r="D1" s="10">
        <v>39508</v>
      </c>
      <c r="E1" s="10">
        <v>39539</v>
      </c>
      <c r="F1" s="10">
        <v>39569</v>
      </c>
      <c r="G1" s="10">
        <v>39600</v>
      </c>
      <c r="H1" s="10">
        <v>39630</v>
      </c>
      <c r="I1" s="10">
        <v>39661</v>
      </c>
      <c r="J1" s="10">
        <v>39692</v>
      </c>
      <c r="K1" s="10">
        <v>39722</v>
      </c>
      <c r="L1" s="10">
        <v>39753</v>
      </c>
      <c r="M1" s="10">
        <v>39783</v>
      </c>
      <c r="N1" s="10">
        <v>39814</v>
      </c>
      <c r="O1" s="10">
        <v>39845</v>
      </c>
      <c r="P1" s="10">
        <v>39873</v>
      </c>
      <c r="Q1" s="10">
        <v>39904</v>
      </c>
      <c r="R1" s="10">
        <v>39934</v>
      </c>
      <c r="S1" s="10">
        <v>39965</v>
      </c>
      <c r="T1" s="10">
        <v>39995</v>
      </c>
      <c r="U1" s="10">
        <v>40026</v>
      </c>
      <c r="V1" s="10">
        <v>40057</v>
      </c>
      <c r="W1" s="10">
        <v>40087</v>
      </c>
      <c r="X1" s="10">
        <v>40118</v>
      </c>
      <c r="Y1" s="10">
        <v>40148</v>
      </c>
      <c r="Z1" s="10" t="s">
        <v>78</v>
      </c>
      <c r="AA1" s="26" t="s">
        <v>80</v>
      </c>
      <c r="AB1" s="11" t="s">
        <v>79</v>
      </c>
    </row>
    <row r="2" spans="1:28">
      <c r="A2" s="13" t="s">
        <v>7</v>
      </c>
      <c r="B2" s="9">
        <f>Diesel!C9/Diesel!C$54*100</f>
        <v>52.158464117413416</v>
      </c>
      <c r="C2" s="9">
        <f>Diesel!D9/Diesel!D$54*100</f>
        <v>53.645875586295922</v>
      </c>
      <c r="D2" s="9">
        <f>Diesel!E9/Diesel!E$54*100</f>
        <v>55.766013499436454</v>
      </c>
      <c r="E2" s="9">
        <f>Diesel!F9/Diesel!F$54*100</f>
        <v>53.36843197537884</v>
      </c>
      <c r="F2" s="9">
        <f>Diesel!G9/Diesel!G$54*100</f>
        <v>55.705286961811026</v>
      </c>
      <c r="G2" s="9">
        <f>Diesel!H9/Diesel!H$54*100</f>
        <v>53.220925401548904</v>
      </c>
      <c r="H2" s="9">
        <f>Diesel!I9/Diesel!I$54*100</f>
        <v>54.811130327605319</v>
      </c>
      <c r="I2" s="9">
        <f>Diesel!J9/Diesel!J$54*100</f>
        <v>52.997721208853697</v>
      </c>
      <c r="J2" s="9">
        <f>Diesel!K9/Diesel!K$54*100</f>
        <v>51.977345533219811</v>
      </c>
      <c r="K2" s="9">
        <f>Diesel!L9/Diesel!L$54*100</f>
        <v>52.289069624818296</v>
      </c>
      <c r="L2" s="9">
        <f>Diesel!M9/Diesel!M$54*100</f>
        <v>52.126839456783856</v>
      </c>
      <c r="M2" s="9">
        <f>Diesel!N9/Diesel!N$54*100</f>
        <v>50.041470510421981</v>
      </c>
      <c r="N2" s="9">
        <f>Diesel!O9/Diesel!O$54*100</f>
        <v>51.084567049136176</v>
      </c>
      <c r="O2" s="9">
        <f>Diesel!P9/Diesel!P$54*100</f>
        <v>50.819567388072997</v>
      </c>
      <c r="P2" s="9">
        <f>Diesel!Q9/Diesel!Q$54*100</f>
        <v>51.636399027072109</v>
      </c>
      <c r="Q2" s="9">
        <f>Diesel!R9/Diesel!R$54*100</f>
        <v>50.745680840200002</v>
      </c>
      <c r="R2" s="9">
        <f>Diesel!S9/Diesel!S$54*100</f>
        <v>51.361984300811017</v>
      </c>
      <c r="S2" s="9">
        <f>Diesel!T9/Diesel!T$54*100</f>
        <v>50.552542806787834</v>
      </c>
      <c r="T2" s="9">
        <f>Diesel!U9/Diesel!U$54*100</f>
        <v>50.460789705337142</v>
      </c>
      <c r="U2" s="9">
        <f>Diesel!V9/Diesel!V$54*100</f>
        <v>50.103453892074867</v>
      </c>
      <c r="V2" s="9">
        <f>Diesel!W9/Diesel!W$54*100</f>
        <v>50.461048152307818</v>
      </c>
      <c r="W2" s="9">
        <f>Diesel!X9/Diesel!X$54*100</f>
        <v>50.779185311874386</v>
      </c>
      <c r="X2" s="9">
        <f>Diesel!Y9/Diesel!Y$54*100</f>
        <v>53.263735889854694</v>
      </c>
      <c r="Y2" s="9">
        <f>Diesel!Z9/Diesel!Z$54*100</f>
        <v>49.319486318643833</v>
      </c>
      <c r="Z2" s="25">
        <f>AVERAGE(B2:Y2)</f>
        <v>52.02904228690668</v>
      </c>
      <c r="AA2" s="25">
        <f>Y2-B2</f>
        <v>-2.8389777987695837</v>
      </c>
      <c r="AB2" s="25">
        <f>MAX(B2:Y2)-MIN(B2:Y2)</f>
        <v>6.4465271807926214</v>
      </c>
    </row>
    <row r="3" spans="1:28">
      <c r="A3" s="13" t="s">
        <v>20</v>
      </c>
      <c r="B3" s="9">
        <f>Diesel!C22/Diesel!C$54*100</f>
        <v>8.5663406798320416</v>
      </c>
      <c r="C3" s="9">
        <f>Diesel!D22/Diesel!D$54*100</f>
        <v>7.4305370793210841</v>
      </c>
      <c r="D3" s="9">
        <f>Diesel!E22/Diesel!E$54*100</f>
        <v>7.1396530656946275</v>
      </c>
      <c r="E3" s="9">
        <f>Diesel!F22/Diesel!F$54*100</f>
        <v>9.7225217410859148</v>
      </c>
      <c r="F3" s="9">
        <f>Diesel!G22/Diesel!G$54*100</f>
        <v>7.7532651974013902</v>
      </c>
      <c r="G3" s="9">
        <f>Diesel!H22/Diesel!H$54*100</f>
        <v>8.0878582446278404</v>
      </c>
      <c r="H3" s="9">
        <f>Diesel!I22/Diesel!I$54*100</f>
        <v>7.7273280766150556</v>
      </c>
      <c r="I3" s="9">
        <f>Diesel!J22/Diesel!J$54*100</f>
        <v>8.0360675981153769</v>
      </c>
      <c r="J3" s="9">
        <f>Diesel!K22/Diesel!K$54*100</f>
        <v>8.852101941634551</v>
      </c>
      <c r="K3" s="9">
        <f>Diesel!L22/Diesel!L$54*100</f>
        <v>8.4081985672131587</v>
      </c>
      <c r="L3" s="9">
        <f>Diesel!M22/Diesel!M$54*100</f>
        <v>7.1684611600342842</v>
      </c>
      <c r="M3" s="9">
        <f>Diesel!N22/Diesel!N$54*100</f>
        <v>6.9833473864981368</v>
      </c>
      <c r="N3" s="9">
        <f>Diesel!O22/Diesel!O$54*100</f>
        <v>6.8289159750181847</v>
      </c>
      <c r="O3" s="9">
        <f>Diesel!P22/Diesel!P$54*100</f>
        <v>6.373593045592127</v>
      </c>
      <c r="P3" s="9">
        <f>Diesel!Q22/Diesel!Q$54*100</f>
        <v>7.0075053826293532</v>
      </c>
      <c r="Q3" s="9">
        <f>Diesel!R22/Diesel!R$54*100</f>
        <v>6.3326545777972241</v>
      </c>
      <c r="R3" s="9">
        <f>Diesel!S22/Diesel!S$54*100</f>
        <v>5.8681632499595215</v>
      </c>
      <c r="S3" s="9">
        <f>Diesel!T22/Diesel!T$54*100</f>
        <v>7.3148480389745236</v>
      </c>
      <c r="T3" s="9">
        <f>Diesel!U22/Diesel!U$54*100</f>
        <v>6.0388443333520456</v>
      </c>
      <c r="U3" s="9">
        <f>Diesel!V22/Diesel!V$54*100</f>
        <v>8.0226159478670844</v>
      </c>
      <c r="V3" s="9">
        <f>Diesel!W22/Diesel!W$54*100</f>
        <v>7.5089936426964492</v>
      </c>
      <c r="W3" s="9">
        <f>Diesel!X22/Diesel!X$54*100</f>
        <v>7.7329601465187663</v>
      </c>
      <c r="X3" s="9">
        <f>Diesel!Y22/Diesel!Y$54*100</f>
        <v>7.0331160027789288</v>
      </c>
      <c r="Y3" s="9">
        <f>Diesel!Z22/Diesel!Z$54*100</f>
        <v>6.7618993602793438</v>
      </c>
      <c r="Z3" s="25">
        <f t="shared" ref="Z3:Z52" si="0">AVERAGE(B3:Y3)</f>
        <v>7.4458246017307088</v>
      </c>
      <c r="AA3" s="25">
        <f t="shared" ref="AA3:AA52" si="1">Y3-B3</f>
        <v>-1.8044413195526978</v>
      </c>
      <c r="AB3" s="25">
        <f t="shared" ref="AB3:AB52" si="2">MAX(B3:Y3)-MIN(B3:Y3)</f>
        <v>3.8543584911263933</v>
      </c>
    </row>
    <row r="4" spans="1:28">
      <c r="A4" s="13" t="s">
        <v>36</v>
      </c>
      <c r="B4" s="9">
        <f>Diesel!C38/Diesel!C$54*100</f>
        <v>6.1162239980752497</v>
      </c>
      <c r="C4" s="9">
        <f>Diesel!D38/Diesel!D$54*100</f>
        <v>6.172958651804338</v>
      </c>
      <c r="D4" s="9">
        <f>Diesel!E38/Diesel!E$54*100</f>
        <v>5.7118668519074456</v>
      </c>
      <c r="E4" s="9">
        <f>Diesel!F38/Diesel!F$54*100</f>
        <v>5.6230412140954842</v>
      </c>
      <c r="F4" s="9">
        <f>Diesel!G38/Diesel!G$54*100</f>
        <v>5.7310467694339549</v>
      </c>
      <c r="G4" s="9">
        <f>Diesel!H38/Diesel!H$54*100</f>
        <v>5.774677716754625</v>
      </c>
      <c r="H4" s="9">
        <f>Diesel!I38/Diesel!I$54*100</f>
        <v>5.6636309053194926</v>
      </c>
      <c r="I4" s="9">
        <f>Diesel!J38/Diesel!J$54*100</f>
        <v>5.7890182195431654</v>
      </c>
      <c r="J4" s="9">
        <f>Diesel!K38/Diesel!K$54*100</f>
        <v>5.7713043240399786</v>
      </c>
      <c r="K4" s="9">
        <f>Diesel!L38/Diesel!L$54*100</f>
        <v>5.4163103188244053</v>
      </c>
      <c r="L4" s="9">
        <f>Diesel!M38/Diesel!M$54*100</f>
        <v>5.8755981454420612</v>
      </c>
      <c r="M4" s="9">
        <f>Diesel!N38/Diesel!N$54*100</f>
        <v>5.8572297281379688</v>
      </c>
      <c r="N4" s="9">
        <f>Diesel!O38/Diesel!O$54*100</f>
        <v>6.0333146568122586</v>
      </c>
      <c r="O4" s="9">
        <f>Diesel!P38/Diesel!P$54*100</f>
        <v>6.3600743569891289</v>
      </c>
      <c r="P4" s="9">
        <f>Diesel!Q38/Diesel!Q$54*100</f>
        <v>6.0659180751704103</v>
      </c>
      <c r="Q4" s="9">
        <f>Diesel!R38/Diesel!R$54*100</f>
        <v>5.9792490032771468</v>
      </c>
      <c r="R4" s="9">
        <f>Diesel!S38/Diesel!S$54*100</f>
        <v>6.4170193339720987</v>
      </c>
      <c r="S4" s="9">
        <f>Diesel!T38/Diesel!T$54*100</f>
        <v>5.7481596785018239</v>
      </c>
      <c r="T4" s="9">
        <f>Diesel!U38/Diesel!U$54*100</f>
        <v>6.3436825485342112</v>
      </c>
      <c r="U4" s="9">
        <f>Diesel!V38/Diesel!V$54*100</f>
        <v>6.0755539370521312</v>
      </c>
      <c r="V4" s="9">
        <f>Diesel!W38/Diesel!W$54*100</f>
        <v>6.4611881039545276</v>
      </c>
      <c r="W4" s="9">
        <f>Diesel!X38/Diesel!X$54*100</f>
        <v>5.820299038825949</v>
      </c>
      <c r="X4" s="9">
        <f>Diesel!Y38/Diesel!Y$54*100</f>
        <v>5.7397095023233522</v>
      </c>
      <c r="Y4" s="9">
        <f>Diesel!Z38/Diesel!Z$54*100</f>
        <v>5.9925313178759598</v>
      </c>
      <c r="Z4" s="25">
        <f t="shared" si="0"/>
        <v>5.9391502665278004</v>
      </c>
      <c r="AA4" s="25">
        <f t="shared" si="1"/>
        <v>-0.12369268019928992</v>
      </c>
      <c r="AB4" s="25">
        <f t="shared" si="2"/>
        <v>1.0448777851301223</v>
      </c>
    </row>
    <row r="5" spans="1:28">
      <c r="A5" s="13" t="s">
        <v>35</v>
      </c>
      <c r="B5" s="9">
        <f>Diesel!C37/Diesel!C$54*100</f>
        <v>5.5466475130658184</v>
      </c>
      <c r="C5" s="9">
        <f>Diesel!D37/Diesel!D$54*100</f>
        <v>5.4207967735359208</v>
      </c>
      <c r="D5" s="9">
        <f>Diesel!E37/Diesel!E$54*100</f>
        <v>5.8411714342063252</v>
      </c>
      <c r="E5" s="9">
        <f>Diesel!F37/Diesel!F$54*100</f>
        <v>5.1137726205276968</v>
      </c>
      <c r="F5" s="9">
        <f>Diesel!G37/Diesel!G$54*100</f>
        <v>4.2790808660942918</v>
      </c>
      <c r="G5" s="9">
        <f>Diesel!H37/Diesel!H$54*100</f>
        <v>5.2448680600494617</v>
      </c>
      <c r="H5" s="9">
        <f>Diesel!I37/Diesel!I$54*100</f>
        <v>5.2555400898497497</v>
      </c>
      <c r="I5" s="9">
        <f>Diesel!J37/Diesel!J$54*100</f>
        <v>5.0213350124886151</v>
      </c>
      <c r="J5" s="9">
        <f>Diesel!K37/Diesel!K$54*100</f>
        <v>5.6758448331796822</v>
      </c>
      <c r="K5" s="9">
        <f>Diesel!L37/Diesel!L$54*100</f>
        <v>5.5412498333525066</v>
      </c>
      <c r="L5" s="9">
        <f>Diesel!M37/Diesel!M$54*100</f>
        <v>5.8013986494502028</v>
      </c>
      <c r="M5" s="9">
        <f>Diesel!N37/Diesel!N$54*100</f>
        <v>6.1549462652315663</v>
      </c>
      <c r="N5" s="9">
        <f>Diesel!O37/Diesel!O$54*100</f>
        <v>5.7076779256756485</v>
      </c>
      <c r="O5" s="9">
        <f>Diesel!P37/Diesel!P$54*100</f>
        <v>6.1840509984788499</v>
      </c>
      <c r="P5" s="9">
        <f>Diesel!Q37/Diesel!Q$54*100</f>
        <v>6.0993998237745695</v>
      </c>
      <c r="Q5" s="9">
        <f>Diesel!R37/Diesel!R$54*100</f>
        <v>5.9581435046329911</v>
      </c>
      <c r="R5" s="9">
        <f>Diesel!S37/Diesel!S$54*100</f>
        <v>6.1764382003032443</v>
      </c>
      <c r="S5" s="9">
        <f>Diesel!T37/Diesel!T$54*100</f>
        <v>6.1793429631220409</v>
      </c>
      <c r="T5" s="9">
        <f>Diesel!U37/Diesel!U$54*100</f>
        <v>5.9648732660404562</v>
      </c>
      <c r="U5" s="9">
        <f>Diesel!V37/Diesel!V$54*100</f>
        <v>6.0746965775552244</v>
      </c>
      <c r="V5" s="9">
        <f>Diesel!W37/Diesel!W$54*100</f>
        <v>5.5493347048594712</v>
      </c>
      <c r="W5" s="9">
        <f>Diesel!X37/Diesel!X$54*100</f>
        <v>8.3048519973308998</v>
      </c>
      <c r="X5" s="9">
        <f>Diesel!Y37/Diesel!Y$54*100</f>
        <v>7.3045804679330679</v>
      </c>
      <c r="Y5" s="9">
        <f>Diesel!Z37/Diesel!Z$54*100</f>
        <v>8.0766133315470388</v>
      </c>
      <c r="Z5" s="25">
        <f t="shared" si="0"/>
        <v>5.9365273213452232</v>
      </c>
      <c r="AA5" s="25">
        <f t="shared" si="1"/>
        <v>2.5299658184812204</v>
      </c>
      <c r="AB5" s="25">
        <f t="shared" si="2"/>
        <v>4.025771131236608</v>
      </c>
    </row>
    <row r="6" spans="1:28">
      <c r="A6" s="13" t="s">
        <v>16</v>
      </c>
      <c r="B6" s="9">
        <f>Diesel!C18/Diesel!C$54*100</f>
        <v>2.5731895669748512</v>
      </c>
      <c r="C6" s="9">
        <f>Diesel!D18/Diesel!D$54*100</f>
        <v>2.5518029342928346</v>
      </c>
      <c r="D6" s="9">
        <f>Diesel!E18/Diesel!E$54*100</f>
        <v>2.3972960232605094</v>
      </c>
      <c r="E6" s="9">
        <f>Diesel!F18/Diesel!F$54*100</f>
        <v>2.5055824876235637</v>
      </c>
      <c r="F6" s="9">
        <f>Diesel!G18/Diesel!G$54*100</f>
        <v>2.6236542155314466</v>
      </c>
      <c r="G6" s="9">
        <f>Diesel!H18/Diesel!H$54*100</f>
        <v>2.4758023655124743</v>
      </c>
      <c r="H6" s="9">
        <f>Diesel!I18/Diesel!I$54*100</f>
        <v>2.7648734623986626</v>
      </c>
      <c r="I6" s="9">
        <f>Diesel!J18/Diesel!J$54*100</f>
        <v>2.7063719409062883</v>
      </c>
      <c r="J6" s="9">
        <f>Diesel!K18/Diesel!K$54*100</f>
        <v>2.9466585306373907</v>
      </c>
      <c r="K6" s="9">
        <f>Diesel!L18/Diesel!L$54*100</f>
        <v>2.8861988826574074</v>
      </c>
      <c r="L6" s="9">
        <f>Diesel!M18/Diesel!M$54*100</f>
        <v>2.8048283695554077</v>
      </c>
      <c r="M6" s="9">
        <f>Diesel!N18/Diesel!N$54*100</f>
        <v>2.9793527426779769</v>
      </c>
      <c r="N6" s="9">
        <f>Diesel!O18/Diesel!O$54*100</f>
        <v>2.7655816007502509</v>
      </c>
      <c r="O6" s="9">
        <f>Diesel!P18/Diesel!P$54*100</f>
        <v>3.0962298842835416</v>
      </c>
      <c r="P6" s="9">
        <f>Diesel!Q18/Diesel!Q$54*100</f>
        <v>3.0555954073413485</v>
      </c>
      <c r="Q6" s="9">
        <f>Diesel!R18/Diesel!R$54*100</f>
        <v>2.9434194932680233</v>
      </c>
      <c r="R6" s="9">
        <f>Diesel!S18/Diesel!S$54*100</f>
        <v>3.0929073259068196</v>
      </c>
      <c r="S6" s="9">
        <f>Diesel!T18/Diesel!T$54*100</f>
        <v>3.2583987519680999</v>
      </c>
      <c r="T6" s="9">
        <f>Diesel!U18/Diesel!U$54*100</f>
        <v>3.4462914378316092</v>
      </c>
      <c r="U6" s="9">
        <f>Diesel!V18/Diesel!V$54*100</f>
        <v>3.3018531885308704</v>
      </c>
      <c r="V6" s="9">
        <f>Diesel!W18/Diesel!W$54*100</f>
        <v>3.0980847228393702</v>
      </c>
      <c r="W6" s="9">
        <f>Diesel!X18/Diesel!X$54*100</f>
        <v>3.0803139935639159</v>
      </c>
      <c r="X6" s="9">
        <f>Diesel!Y18/Diesel!Y$54*100</f>
        <v>2.9479857240002008</v>
      </c>
      <c r="Y6" s="9">
        <f>Diesel!Z18/Diesel!Z$54*100</f>
        <v>3.1393086688732601</v>
      </c>
      <c r="Z6" s="25">
        <f t="shared" si="0"/>
        <v>2.8933992383827554</v>
      </c>
      <c r="AA6" s="25">
        <f t="shared" si="1"/>
        <v>0.56611910189840886</v>
      </c>
      <c r="AB6" s="25">
        <f t="shared" si="2"/>
        <v>1.0489954145710998</v>
      </c>
    </row>
    <row r="7" spans="1:28">
      <c r="A7" s="13" t="s">
        <v>13</v>
      </c>
      <c r="B7" s="9">
        <f>Diesel!C15/Diesel!C$54*100</f>
        <v>2.6253018995268604</v>
      </c>
      <c r="C7" s="9">
        <f>Diesel!D15/Diesel!D$54*100</f>
        <v>2.7527679615482246</v>
      </c>
      <c r="D7" s="9">
        <f>Diesel!E15/Diesel!E$54*100</f>
        <v>2.6691424169762494</v>
      </c>
      <c r="E7" s="9">
        <f>Diesel!F15/Diesel!F$54*100</f>
        <v>2.6443129431342505</v>
      </c>
      <c r="F7" s="9">
        <f>Diesel!G15/Diesel!G$54*100</f>
        <v>2.7107389056279825</v>
      </c>
      <c r="G7" s="9">
        <f>Diesel!H15/Diesel!H$54*100</f>
        <v>2.6518383021958294</v>
      </c>
      <c r="H7" s="9">
        <f>Diesel!I15/Diesel!I$54*100</f>
        <v>2.6039286430995898</v>
      </c>
      <c r="I7" s="9">
        <f>Diesel!J15/Diesel!J$54*100</f>
        <v>3.0044811970356635</v>
      </c>
      <c r="J7" s="9">
        <f>Diesel!K15/Diesel!K$54*100</f>
        <v>2.6659595936859177</v>
      </c>
      <c r="K7" s="9">
        <f>Diesel!L15/Diesel!L$54*100</f>
        <v>2.3058689216638819</v>
      </c>
      <c r="L7" s="9">
        <f>Diesel!M15/Diesel!M$54*100</f>
        <v>2.9134334047848798</v>
      </c>
      <c r="M7" s="9">
        <f>Diesel!N15/Diesel!N$54*100</f>
        <v>2.7855157852672554</v>
      </c>
      <c r="N7" s="9">
        <f>Diesel!O15/Diesel!O$54*100</f>
        <v>3.1240835947888232</v>
      </c>
      <c r="O7" s="9">
        <f>Diesel!P15/Diesel!P$54*100</f>
        <v>3.381252546759292</v>
      </c>
      <c r="P7" s="9">
        <f>Diesel!Q15/Diesel!Q$54*100</f>
        <v>2.670116165039603</v>
      </c>
      <c r="Q7" s="9">
        <f>Diesel!R15/Diesel!R$54*100</f>
        <v>3.0569975629741961</v>
      </c>
      <c r="R7" s="9">
        <f>Diesel!S15/Diesel!S$54*100</f>
        <v>3.3481309380892545</v>
      </c>
      <c r="S7" s="9">
        <f>Diesel!T15/Diesel!T$54*100</f>
        <v>3.0700282607158922</v>
      </c>
      <c r="T7" s="9">
        <f>Diesel!U15/Diesel!U$54*100</f>
        <v>2.9633296896561721</v>
      </c>
      <c r="U7" s="9">
        <f>Diesel!V15/Diesel!V$54*100</f>
        <v>2.9559153131657481</v>
      </c>
      <c r="V7" s="9">
        <f>Diesel!W15/Diesel!W$54*100</f>
        <v>3.0605730164672549</v>
      </c>
      <c r="W7" s="9">
        <f>Diesel!X15/Diesel!X$54*100</f>
        <v>2.5382457943038732</v>
      </c>
      <c r="X7" s="9">
        <f>Diesel!Y15/Diesel!Y$54*100</f>
        <v>2.4077809354094897</v>
      </c>
      <c r="Y7" s="9">
        <f>Diesel!Z15/Diesel!Z$54*100</f>
        <v>2.4604217008213864</v>
      </c>
      <c r="Z7" s="25">
        <f t="shared" si="0"/>
        <v>2.8070902288640656</v>
      </c>
      <c r="AA7" s="25">
        <f t="shared" si="1"/>
        <v>-0.16488019870547399</v>
      </c>
      <c r="AB7" s="25">
        <f t="shared" si="2"/>
        <v>1.0753836250954101</v>
      </c>
    </row>
    <row r="8" spans="1:28">
      <c r="A8" s="13" t="s">
        <v>29</v>
      </c>
      <c r="B8" s="9">
        <f>Diesel!C31/Diesel!C$54*100</f>
        <v>2.5737901995730312</v>
      </c>
      <c r="C8" s="9">
        <f>Diesel!D31/Diesel!D$54*100</f>
        <v>3.1931326278061145</v>
      </c>
      <c r="D8" s="9">
        <f>Diesel!E31/Diesel!E$54*100</f>
        <v>2.5020726157599293</v>
      </c>
      <c r="E8" s="9">
        <f>Diesel!F31/Diesel!F$54*100</f>
        <v>2.5516141571654827</v>
      </c>
      <c r="F8" s="9">
        <f>Diesel!G31/Diesel!G$54*100</f>
        <v>2.4447459234856024</v>
      </c>
      <c r="G8" s="9">
        <f>Diesel!H31/Diesel!H$54*100</f>
        <v>2.652881160682464</v>
      </c>
      <c r="H8" s="9">
        <f>Diesel!I31/Diesel!I$54*100</f>
        <v>2.3393721333781095</v>
      </c>
      <c r="I8" s="9">
        <f>Diesel!J31/Diesel!J$54*100</f>
        <v>2.5650384732519518</v>
      </c>
      <c r="J8" s="9">
        <f>Diesel!K31/Diesel!K$54*100</f>
        <v>2.743094593683792</v>
      </c>
      <c r="K8" s="9">
        <f>Diesel!L31/Diesel!L$54*100</f>
        <v>2.8599232675718604</v>
      </c>
      <c r="L8" s="9">
        <f>Diesel!M31/Diesel!M$54*100</f>
        <v>2.7352535728894694</v>
      </c>
      <c r="M8" s="9">
        <f>Diesel!N31/Diesel!N$54*100</f>
        <v>2.5415598153989341</v>
      </c>
      <c r="N8" s="9">
        <f>Diesel!O31/Diesel!O$54*100</f>
        <v>2.683507194051161</v>
      </c>
      <c r="O8" s="9">
        <f>Diesel!P31/Diesel!P$54*100</f>
        <v>2.7554620325465367</v>
      </c>
      <c r="P8" s="9">
        <f>Diesel!Q31/Diesel!Q$54*100</f>
        <v>2.4295002469422156</v>
      </c>
      <c r="Q8" s="9">
        <f>Diesel!R31/Diesel!R$54*100</f>
        <v>3.3589958319479813</v>
      </c>
      <c r="R8" s="9">
        <f>Diesel!S31/Diesel!S$54*100</f>
        <v>2.5596342736975939</v>
      </c>
      <c r="S8" s="9">
        <f>Diesel!T31/Diesel!T$54*100</f>
        <v>2.88360830904114</v>
      </c>
      <c r="T8" s="9">
        <f>Diesel!U31/Diesel!U$54*100</f>
        <v>2.770241531380758</v>
      </c>
      <c r="U8" s="9">
        <f>Diesel!V31/Diesel!V$54*100</f>
        <v>2.5950091647791571</v>
      </c>
      <c r="V8" s="9">
        <f>Diesel!W31/Diesel!W$54*100</f>
        <v>2.8638686444944383</v>
      </c>
      <c r="W8" s="9">
        <f>Diesel!X31/Diesel!X$54*100</f>
        <v>2.6848034322773411</v>
      </c>
      <c r="X8" s="9">
        <f>Diesel!Y31/Diesel!Y$54*100</f>
        <v>2.5484206198394319</v>
      </c>
      <c r="Y8" s="9">
        <f>Diesel!Z31/Diesel!Z$54*100</f>
        <v>2.5657682249058791</v>
      </c>
      <c r="Z8" s="25">
        <f t="shared" si="0"/>
        <v>2.6833874186062658</v>
      </c>
      <c r="AA8" s="25">
        <f t="shared" si="1"/>
        <v>-8.0219746671521541E-3</v>
      </c>
      <c r="AB8" s="25">
        <f t="shared" si="2"/>
        <v>1.0196236985698719</v>
      </c>
    </row>
    <row r="9" spans="1:28">
      <c r="A9" s="13" t="s">
        <v>38</v>
      </c>
      <c r="B9" s="9">
        <f>Diesel!C40/Diesel!C$54*100</f>
        <v>2.3625329474668839</v>
      </c>
      <c r="C9" s="9">
        <f>Diesel!D40/Diesel!D$54*100</f>
        <v>2.1637424671318524</v>
      </c>
      <c r="D9" s="9">
        <f>Diesel!E40/Diesel!E$54*100</f>
        <v>2.0460921735762794</v>
      </c>
      <c r="E9" s="9">
        <f>Diesel!F40/Diesel!F$54*100</f>
        <v>2.1805690751324383</v>
      </c>
      <c r="F9" s="9">
        <f>Diesel!G40/Diesel!G$54*100</f>
        <v>2.0534182006610959</v>
      </c>
      <c r="G9" s="9">
        <f>Diesel!H40/Diesel!H$54*100</f>
        <v>2.0364359219163233</v>
      </c>
      <c r="H9" s="9">
        <f>Diesel!I40/Diesel!I$54*100</f>
        <v>2.1214252816566588</v>
      </c>
      <c r="I9" s="9">
        <f>Diesel!J40/Diesel!J$54*100</f>
        <v>2.1591307239997528</v>
      </c>
      <c r="J9" s="9">
        <f>Diesel!K40/Diesel!K$54*100</f>
        <v>2.1622751044655106</v>
      </c>
      <c r="K9" s="9">
        <f>Diesel!L40/Diesel!L$54*100</f>
        <v>2.4198056999833835</v>
      </c>
      <c r="L9" s="9">
        <f>Diesel!M40/Diesel!M$54*100</f>
        <v>2.496925547837678</v>
      </c>
      <c r="M9" s="9">
        <f>Diesel!N40/Diesel!N$54*100</f>
        <v>3.2652338457014105</v>
      </c>
      <c r="N9" s="9">
        <f>Diesel!O40/Diesel!O$54*100</f>
        <v>2.9371287253218035</v>
      </c>
      <c r="O9" s="9">
        <f>Diesel!P40/Diesel!P$54*100</f>
        <v>2.9001878904775449</v>
      </c>
      <c r="P9" s="9">
        <f>Diesel!Q40/Diesel!Q$54*100</f>
        <v>2.7290391826090472</v>
      </c>
      <c r="Q9" s="9">
        <f>Diesel!R40/Diesel!R$54*100</f>
        <v>2.7706263510653022</v>
      </c>
      <c r="R9" s="9">
        <f>Diesel!S40/Diesel!S$54*100</f>
        <v>2.6398101279283339</v>
      </c>
      <c r="S9" s="9">
        <f>Diesel!T40/Diesel!T$54*100</f>
        <v>2.5052449085739843</v>
      </c>
      <c r="T9" s="9">
        <f>Diesel!U40/Diesel!U$54*100</f>
        <v>2.8343425928382007</v>
      </c>
      <c r="U9" s="9">
        <f>Diesel!V40/Diesel!V$54*100</f>
        <v>2.2804693555837745</v>
      </c>
      <c r="V9" s="9">
        <f>Diesel!W40/Diesel!W$54*100</f>
        <v>2.4822166163812627</v>
      </c>
      <c r="W9" s="9">
        <f>Diesel!X40/Diesel!X$54*100</f>
        <v>2.1039718625345381</v>
      </c>
      <c r="X9" s="9">
        <f>Diesel!Y40/Diesel!Y$54*100</f>
        <v>2.1824422671484833</v>
      </c>
      <c r="Y9" s="9">
        <f>Diesel!Z40/Diesel!Z$54*100</f>
        <v>2.7378710061197227</v>
      </c>
      <c r="Z9" s="25">
        <f t="shared" si="0"/>
        <v>2.4404557448379696</v>
      </c>
      <c r="AA9" s="25">
        <f t="shared" si="1"/>
        <v>0.37533805865283876</v>
      </c>
      <c r="AB9" s="25">
        <f t="shared" si="2"/>
        <v>1.2287979237850872</v>
      </c>
    </row>
    <row r="10" spans="1:28">
      <c r="A10" s="13" t="s">
        <v>19</v>
      </c>
      <c r="B10" s="9">
        <f>Diesel!C21/Diesel!C$54*100</f>
        <v>2.2482579808736998</v>
      </c>
      <c r="C10" s="9">
        <f>Diesel!D21/Diesel!D$54*100</f>
        <v>2.0276971464209996</v>
      </c>
      <c r="D10" s="9">
        <f>Diesel!E21/Diesel!E$54*100</f>
        <v>2.024972680102838</v>
      </c>
      <c r="E10" s="9">
        <f>Diesel!F21/Diesel!F$54*100</f>
        <v>2.2125521641496162</v>
      </c>
      <c r="F10" s="9">
        <f>Diesel!G21/Diesel!G$54*100</f>
        <v>2.4372865704930904</v>
      </c>
      <c r="G10" s="9">
        <f>Diesel!H21/Diesel!H$54*100</f>
        <v>2.6692872472654954</v>
      </c>
      <c r="H10" s="9">
        <f>Diesel!I21/Diesel!I$54*100</f>
        <v>2.4931636721388064</v>
      </c>
      <c r="I10" s="9">
        <f>Diesel!J21/Diesel!J$54*100</f>
        <v>2.7618355596709501</v>
      </c>
      <c r="J10" s="9">
        <f>Diesel!K21/Diesel!K$54*100</f>
        <v>2.620732039315735</v>
      </c>
      <c r="K10" s="9">
        <f>Diesel!L21/Diesel!L$54*100</f>
        <v>2.4168914711488796</v>
      </c>
      <c r="L10" s="9">
        <f>Diesel!M21/Diesel!M$54*100</f>
        <v>2.2865826868060428</v>
      </c>
      <c r="M10" s="9">
        <f>Diesel!N21/Diesel!N$54*100</f>
        <v>2.4749532026296661</v>
      </c>
      <c r="N10" s="9">
        <f>Diesel!O21/Diesel!O$54*100</f>
        <v>2.1438478896848259</v>
      </c>
      <c r="O10" s="9">
        <f>Diesel!P21/Diesel!P$54*100</f>
        <v>2.1651811215719756</v>
      </c>
      <c r="P10" s="9">
        <f>Diesel!Q21/Diesel!Q$54*100</f>
        <v>2.1072992530858889</v>
      </c>
      <c r="Q10" s="9">
        <f>Diesel!R21/Diesel!R$54*100</f>
        <v>2.4053930713928762</v>
      </c>
      <c r="R10" s="9">
        <f>Diesel!S21/Diesel!S$54*100</f>
        <v>2.2078045887505739</v>
      </c>
      <c r="S10" s="9">
        <f>Diesel!T21/Diesel!T$54*100</f>
        <v>2.1834793383568263</v>
      </c>
      <c r="T10" s="9">
        <f>Diesel!U21/Diesel!U$54*100</f>
        <v>2.3525104976765387</v>
      </c>
      <c r="U10" s="9">
        <f>Diesel!V21/Diesel!V$54*100</f>
        <v>2.2165591482294458</v>
      </c>
      <c r="V10" s="9">
        <f>Diesel!W21/Diesel!W$54*100</f>
        <v>2.3184071014575576</v>
      </c>
      <c r="W10" s="9">
        <f>Diesel!X21/Diesel!X$54*100</f>
        <v>1.9949518073652406</v>
      </c>
      <c r="X10" s="9">
        <f>Diesel!Y21/Diesel!Y$54*100</f>
        <v>2.1021010218963578</v>
      </c>
      <c r="Y10" s="9">
        <f>Diesel!Z21/Diesel!Z$54*100</f>
        <v>2.4832844313045941</v>
      </c>
      <c r="Z10" s="25">
        <f t="shared" si="0"/>
        <v>2.3064596538245223</v>
      </c>
      <c r="AA10" s="25">
        <f t="shared" si="1"/>
        <v>0.23502645043089432</v>
      </c>
      <c r="AB10" s="25">
        <f t="shared" si="2"/>
        <v>0.76688375230570949</v>
      </c>
    </row>
    <row r="11" spans="1:28">
      <c r="A11" s="13" t="s">
        <v>48</v>
      </c>
      <c r="B11" s="9">
        <f>Diesel!C50/Diesel!C$54*100</f>
        <v>1.8437908533112064</v>
      </c>
      <c r="C11" s="9">
        <f>Diesel!D50/Diesel!D$54*100</f>
        <v>2.135460538910444</v>
      </c>
      <c r="D11" s="9">
        <f>Diesel!E50/Diesel!E$54*100</f>
        <v>1.5793962049934989</v>
      </c>
      <c r="E11" s="9">
        <f>Diesel!F50/Diesel!F$54*100</f>
        <v>1.6322985636587346</v>
      </c>
      <c r="F11" s="9">
        <f>Diesel!G50/Diesel!G$54*100</f>
        <v>1.8184904672630069</v>
      </c>
      <c r="G11" s="9">
        <f>Diesel!H50/Diesel!H$54*100</f>
        <v>1.9772435072559551</v>
      </c>
      <c r="H11" s="9">
        <f>Diesel!I50/Diesel!I$54*100</f>
        <v>1.2118443509302745</v>
      </c>
      <c r="I11" s="9">
        <f>Diesel!J50/Diesel!J$54*100</f>
        <v>1.7202012052972615</v>
      </c>
      <c r="J11" s="9">
        <f>Diesel!K50/Diesel!K$54*100</f>
        <v>1.4688724790795504</v>
      </c>
      <c r="K11" s="9">
        <f>Diesel!L50/Diesel!L$54*100</f>
        <v>1.8461532376566201</v>
      </c>
      <c r="L11" s="9">
        <f>Diesel!M50/Diesel!M$54*100</f>
        <v>1.8288396069284931</v>
      </c>
      <c r="M11" s="9">
        <f>Diesel!N50/Diesel!N$54*100</f>
        <v>1.7042849766438619</v>
      </c>
      <c r="N11" s="9">
        <f>Diesel!O50/Diesel!O$54*100</f>
        <v>2.0691199216881304</v>
      </c>
      <c r="O11" s="9">
        <f>Diesel!P50/Diesel!P$54*100</f>
        <v>1.8943425775981089</v>
      </c>
      <c r="P11" s="9">
        <f>Diesel!Q50/Diesel!Q$54*100</f>
        <v>2.3152485096265254</v>
      </c>
      <c r="Q11" s="9">
        <f>Diesel!R50/Diesel!R$54*100</f>
        <v>1.9797306715482084</v>
      </c>
      <c r="R11" s="9">
        <f>Diesel!S50/Diesel!S$54*100</f>
        <v>1.9319102325838289</v>
      </c>
      <c r="S11" s="9">
        <f>Diesel!T50/Diesel!T$54*100</f>
        <v>2.3178853677125311</v>
      </c>
      <c r="T11" s="9">
        <f>Diesel!U50/Diesel!U$54*100</f>
        <v>1.538536512544469</v>
      </c>
      <c r="U11" s="9">
        <f>Diesel!V50/Diesel!V$54*100</f>
        <v>2.4354966918829528</v>
      </c>
      <c r="V11" s="9">
        <f>Diesel!W50/Diesel!W$54*100</f>
        <v>1.4589290511239477</v>
      </c>
      <c r="W11" s="9">
        <f>Diesel!X50/Diesel!X$54*100</f>
        <v>2.2056230800002021</v>
      </c>
      <c r="X11" s="9">
        <f>Diesel!Y50/Diesel!Y$54*100</f>
        <v>1.8874191148304336</v>
      </c>
      <c r="Y11" s="9">
        <f>Diesel!Z50/Diesel!Z$54*100</f>
        <v>1.3871791759651992</v>
      </c>
      <c r="Z11" s="25">
        <f t="shared" si="0"/>
        <v>1.841179037459727</v>
      </c>
      <c r="AA11" s="25">
        <f t="shared" si="1"/>
        <v>-0.45661167734600716</v>
      </c>
      <c r="AB11" s="25">
        <f t="shared" si="2"/>
        <v>1.2236523409526783</v>
      </c>
    </row>
    <row r="12" spans="1:28">
      <c r="A12" s="13" t="s">
        <v>3</v>
      </c>
      <c r="B12" s="9">
        <f>Diesel!C5/Diesel!C$54*100</f>
        <v>1.9156360256194938</v>
      </c>
      <c r="C12" s="9">
        <f>Diesel!D5/Diesel!D$54*100</f>
        <v>1.7072075771252275</v>
      </c>
      <c r="D12" s="9">
        <f>Diesel!E5/Diesel!E$54*100</f>
        <v>1.5869302194050516</v>
      </c>
      <c r="E12" s="9">
        <f>Diesel!F5/Diesel!F$54*100</f>
        <v>1.5223977357787437</v>
      </c>
      <c r="F12" s="9">
        <f>Diesel!G5/Diesel!G$54*100</f>
        <v>1.6711372134316564</v>
      </c>
      <c r="G12" s="9">
        <f>Diesel!H5/Diesel!H$54*100</f>
        <v>1.6651996627663652</v>
      </c>
      <c r="H12" s="9">
        <f>Diesel!I5/Diesel!I$54*100</f>
        <v>1.6084119040883478</v>
      </c>
      <c r="I12" s="9">
        <f>Diesel!J5/Diesel!J$54*100</f>
        <v>1.5861717098288419</v>
      </c>
      <c r="J12" s="9">
        <f>Diesel!K5/Diesel!K$54*100</f>
        <v>1.6056374493427104</v>
      </c>
      <c r="K12" s="9">
        <f>Diesel!L5/Diesel!L$54*100</f>
        <v>1.5299278020539324</v>
      </c>
      <c r="L12" s="9">
        <f>Diesel!M5/Diesel!M$54*100</f>
        <v>1.7415186124134143</v>
      </c>
      <c r="M12" s="9">
        <f>Diesel!N5/Diesel!N$54*100</f>
        <v>1.8832409468551512</v>
      </c>
      <c r="N12" s="9">
        <f>Diesel!O5/Diesel!O$54*100</f>
        <v>1.8079395987870239</v>
      </c>
      <c r="O12" s="9">
        <f>Diesel!P5/Diesel!P$54*100</f>
        <v>1.7664882831472135</v>
      </c>
      <c r="P12" s="9">
        <f>Diesel!Q5/Diesel!Q$54*100</f>
        <v>1.7372525106902765</v>
      </c>
      <c r="Q12" s="9">
        <f>Diesel!R5/Diesel!R$54*100</f>
        <v>1.7890404088978418</v>
      </c>
      <c r="R12" s="9">
        <f>Diesel!S5/Diesel!S$54*100</f>
        <v>1.7557114639341551</v>
      </c>
      <c r="S12" s="9">
        <f>Diesel!T5/Diesel!T$54*100</f>
        <v>1.7345809846402143</v>
      </c>
      <c r="T12" s="9">
        <f>Diesel!U5/Diesel!U$54*100</f>
        <v>1.8881136136373871</v>
      </c>
      <c r="U12" s="9">
        <f>Diesel!V5/Diesel!V$54*100</f>
        <v>1.6982343409107945</v>
      </c>
      <c r="V12" s="9">
        <f>Diesel!W5/Diesel!W$54*100</f>
        <v>1.7267389672423732</v>
      </c>
      <c r="W12" s="9">
        <f>Diesel!X5/Diesel!X$54*100</f>
        <v>1.4929657747507956</v>
      </c>
      <c r="X12" s="9">
        <f>Diesel!Y5/Diesel!Y$54*100</f>
        <v>1.3210704323922806</v>
      </c>
      <c r="Y12" s="9">
        <f>Diesel!Z5/Diesel!Z$54*100</f>
        <v>1.5936426110711999</v>
      </c>
      <c r="Z12" s="25">
        <f t="shared" si="0"/>
        <v>1.6806331603671041</v>
      </c>
      <c r="AA12" s="25">
        <f t="shared" si="1"/>
        <v>-0.32199341454829389</v>
      </c>
      <c r="AB12" s="25">
        <f t="shared" si="2"/>
        <v>0.59456559322721314</v>
      </c>
    </row>
    <row r="13" spans="1:28">
      <c r="A13" s="13" t="s">
        <v>9</v>
      </c>
      <c r="B13" s="9">
        <f>Diesel!C11/Diesel!C$54*100</f>
        <v>1.2529529682808622</v>
      </c>
      <c r="C13" s="9">
        <f>Diesel!D11/Diesel!D$54*100</f>
        <v>1.2989202825401154</v>
      </c>
      <c r="D13" s="9">
        <f>Diesel!E11/Diesel!E$54*100</f>
        <v>1.3135608540596049</v>
      </c>
      <c r="E13" s="9">
        <f>Diesel!F11/Diesel!F$54*100</f>
        <v>1.2970447543506265</v>
      </c>
      <c r="F13" s="9">
        <f>Diesel!G11/Diesel!G$54*100</f>
        <v>1.2129859417030804</v>
      </c>
      <c r="G13" s="9">
        <f>Diesel!H11/Diesel!H$54*100</f>
        <v>1.2586952372173887</v>
      </c>
      <c r="H13" s="9">
        <f>Diesel!I11/Diesel!I$54*100</f>
        <v>1.2216924740381527</v>
      </c>
      <c r="I13" s="9">
        <f>Diesel!J11/Diesel!J$54*100</f>
        <v>1.2678052387921164</v>
      </c>
      <c r="J13" s="9">
        <f>Diesel!K11/Diesel!K$54*100</f>
        <v>1.2660088206229092</v>
      </c>
      <c r="K13" s="9">
        <f>Diesel!L11/Diesel!L$54*100</f>
        <v>1.4258767838763124</v>
      </c>
      <c r="L13" s="9">
        <f>Diesel!M11/Diesel!M$54*100</f>
        <v>1.4045104140063498</v>
      </c>
      <c r="M13" s="9">
        <f>Diesel!N11/Diesel!N$54*100</f>
        <v>1.5850221526263708</v>
      </c>
      <c r="N13" s="9">
        <f>Diesel!O11/Diesel!O$54*100</f>
        <v>1.5416255222737187</v>
      </c>
      <c r="O13" s="9">
        <f>Diesel!P11/Diesel!P$54*100</f>
        <v>1.4564528310830813</v>
      </c>
      <c r="P13" s="9">
        <f>Diesel!Q11/Diesel!Q$54*100</f>
        <v>1.4029751760310309</v>
      </c>
      <c r="Q13" s="9">
        <f>Diesel!R11/Diesel!R$54*100</f>
        <v>1.5213284924519777</v>
      </c>
      <c r="R13" s="9">
        <f>Diesel!S11/Diesel!S$54*100</f>
        <v>1.5407112369080089</v>
      </c>
      <c r="S13" s="9">
        <f>Diesel!T11/Diesel!T$54*100</f>
        <v>1.4371712732142894</v>
      </c>
      <c r="T13" s="9">
        <f>Diesel!U11/Diesel!U$54*100</f>
        <v>1.4492145017528513</v>
      </c>
      <c r="U13" s="9">
        <f>Diesel!V11/Diesel!V$54*100</f>
        <v>1.4682643599574685</v>
      </c>
      <c r="V13" s="9">
        <f>Diesel!W11/Diesel!W$54*100</f>
        <v>1.6032059812223765</v>
      </c>
      <c r="W13" s="9">
        <f>Diesel!X11/Diesel!X$54*100</f>
        <v>1.3228404283070205</v>
      </c>
      <c r="X13" s="9">
        <f>Diesel!Y11/Diesel!Y$54*100</f>
        <v>1.4057059755685344</v>
      </c>
      <c r="Y13" s="9">
        <f>Diesel!Z11/Diesel!Z$54*100</f>
        <v>1.7877167187413014</v>
      </c>
      <c r="Z13" s="25">
        <f t="shared" si="0"/>
        <v>1.4059286841510648</v>
      </c>
      <c r="AA13" s="25">
        <f t="shared" si="1"/>
        <v>0.53476375046043922</v>
      </c>
      <c r="AB13" s="25">
        <f t="shared" si="2"/>
        <v>0.57473077703822106</v>
      </c>
    </row>
    <row r="14" spans="1:28">
      <c r="A14" s="13" t="s">
        <v>11</v>
      </c>
      <c r="B14" s="9">
        <f>Diesel!C13/Diesel!C$54*100</f>
        <v>1.1448880883735875</v>
      </c>
      <c r="C14" s="9">
        <f>Diesel!D13/Diesel!D$54*100</f>
        <v>1.0498321739064527</v>
      </c>
      <c r="D14" s="9">
        <f>Diesel!E13/Diesel!E$54*100</f>
        <v>0.994172746126052</v>
      </c>
      <c r="E14" s="9">
        <f>Diesel!F13/Diesel!F$54*100</f>
        <v>1.0826145201862007</v>
      </c>
      <c r="F14" s="9">
        <f>Diesel!G13/Diesel!G$54*100</f>
        <v>0.97089786536357636</v>
      </c>
      <c r="G14" s="9">
        <f>Diesel!H13/Diesel!H$54*100</f>
        <v>1.1096558060129926</v>
      </c>
      <c r="H14" s="9">
        <f>Diesel!I13/Diesel!I$54*100</f>
        <v>1.1121941466557406</v>
      </c>
      <c r="I14" s="9">
        <f>Diesel!J13/Diesel!J$54*100</f>
        <v>1.1698600155859111</v>
      </c>
      <c r="J14" s="9">
        <f>Diesel!K13/Diesel!K$54*100</f>
        <v>1.1387572013851111</v>
      </c>
      <c r="K14" s="9">
        <f>Diesel!L13/Diesel!L$54*100</f>
        <v>1.2862020004473007</v>
      </c>
      <c r="L14" s="9">
        <f>Diesel!M13/Diesel!M$54*100</f>
        <v>1.2629237326900995</v>
      </c>
      <c r="M14" s="9">
        <f>Diesel!N13/Diesel!N$54*100</f>
        <v>1.3097608537328675</v>
      </c>
      <c r="N14" s="9">
        <f>Diesel!O13/Diesel!O$54*100</f>
        <v>1.2499279762898068</v>
      </c>
      <c r="O14" s="9">
        <f>Diesel!P13/Diesel!P$54*100</f>
        <v>1.2685357706429841</v>
      </c>
      <c r="P14" s="9">
        <f>Diesel!Q13/Diesel!Q$54*100</f>
        <v>1.332342398545407</v>
      </c>
      <c r="Q14" s="9">
        <f>Diesel!R13/Diesel!R$54*100</f>
        <v>1.2816754812701046</v>
      </c>
      <c r="R14" s="9">
        <f>Diesel!S13/Diesel!S$54*100</f>
        <v>1.128647876432328</v>
      </c>
      <c r="S14" s="9">
        <f>Diesel!T13/Diesel!T$54*100</f>
        <v>1.1302796167047009</v>
      </c>
      <c r="T14" s="9">
        <f>Diesel!U13/Diesel!U$54*100</f>
        <v>1.3407169202127234</v>
      </c>
      <c r="U14" s="9">
        <f>Diesel!V13/Diesel!V$54*100</f>
        <v>1.0986756004229576</v>
      </c>
      <c r="V14" s="9">
        <f>Diesel!W13/Diesel!W$54*100</f>
        <v>1.1905810986748522</v>
      </c>
      <c r="W14" s="9">
        <f>Diesel!X13/Diesel!X$54*100</f>
        <v>1.1163006566860822</v>
      </c>
      <c r="X14" s="9">
        <f>Diesel!Y13/Diesel!Y$54*100</f>
        <v>0.99165356347522049</v>
      </c>
      <c r="Y14" s="9">
        <f>Diesel!Z13/Diesel!Z$54*100</f>
        <v>1.2311375144191534</v>
      </c>
      <c r="Z14" s="25">
        <f t="shared" si="0"/>
        <v>1.166343067676759</v>
      </c>
      <c r="AA14" s="25">
        <f t="shared" si="1"/>
        <v>8.6249426045565958E-2</v>
      </c>
      <c r="AB14" s="25">
        <f t="shared" si="2"/>
        <v>0.36981905484914701</v>
      </c>
    </row>
    <row r="15" spans="1:28">
      <c r="A15" s="13" t="s">
        <v>45</v>
      </c>
      <c r="B15" s="9">
        <f>Diesel!C47/Diesel!C$54*100</f>
        <v>0.96284742335999052</v>
      </c>
      <c r="C15" s="9">
        <f>Diesel!D47/Diesel!D$54*100</f>
        <v>0.92876046506212251</v>
      </c>
      <c r="D15" s="9">
        <f>Diesel!E47/Diesel!E$54*100</f>
        <v>0.99384128680443762</v>
      </c>
      <c r="E15" s="9">
        <f>Diesel!F47/Diesel!F$54*100</f>
        <v>0.97601621706711383</v>
      </c>
      <c r="F15" s="9">
        <f>Diesel!G47/Diesel!G$54*100</f>
        <v>1.2703506225490158</v>
      </c>
      <c r="G15" s="9">
        <f>Diesel!H47/Diesel!H$54*100</f>
        <v>1.0463922945044277</v>
      </c>
      <c r="H15" s="9">
        <f>Diesel!I47/Diesel!I$54*100</f>
        <v>1.3117777378864908</v>
      </c>
      <c r="I15" s="9">
        <f>Diesel!J47/Diesel!J$54*100</f>
        <v>1.280245945539346</v>
      </c>
      <c r="J15" s="9">
        <f>Diesel!K47/Diesel!K$54*100</f>
        <v>1.2037935535698685</v>
      </c>
      <c r="K15" s="9">
        <f>Diesel!L47/Diesel!L$54*100</f>
        <v>1.1248847908200759</v>
      </c>
      <c r="L15" s="9">
        <f>Diesel!M47/Diesel!M$54*100</f>
        <v>1.1570907373721369</v>
      </c>
      <c r="M15" s="9">
        <f>Diesel!N47/Diesel!N$54*100</f>
        <v>1.3477616743097527</v>
      </c>
      <c r="N15" s="9">
        <f>Diesel!O47/Diesel!O$54*100</f>
        <v>1.2169354637324743</v>
      </c>
      <c r="O15" s="9">
        <f>Diesel!P47/Diesel!P$54*100</f>
        <v>1.1298931082051358</v>
      </c>
      <c r="P15" s="9">
        <f>Diesel!Q47/Diesel!Q$54*100</f>
        <v>1.1270758475849985</v>
      </c>
      <c r="Q15" s="9">
        <f>Diesel!R47/Diesel!R$54*100</f>
        <v>1.0834227304541306</v>
      </c>
      <c r="R15" s="9">
        <f>Diesel!S47/Diesel!S$54*100</f>
        <v>1.1009838240981982</v>
      </c>
      <c r="S15" s="9">
        <f>Diesel!T47/Diesel!T$54*100</f>
        <v>1.0625529367206341</v>
      </c>
      <c r="T15" s="9">
        <f>Diesel!U47/Diesel!U$54*100</f>
        <v>1.1686696095734121</v>
      </c>
      <c r="U15" s="9">
        <f>Diesel!V47/Diesel!V$54*100</f>
        <v>1.0178081022807512</v>
      </c>
      <c r="V15" s="9">
        <f>Diesel!W47/Diesel!W$54*100</f>
        <v>1.070165146830659</v>
      </c>
      <c r="W15" s="9">
        <f>Diesel!X47/Diesel!X$54*100</f>
        <v>0.95657943172149673</v>
      </c>
      <c r="X15" s="9">
        <f>Diesel!Y47/Diesel!Y$54*100</f>
        <v>0.89164317760562151</v>
      </c>
      <c r="Y15" s="9">
        <f>Diesel!Z47/Diesel!Z$54*100</f>
        <v>1.1655618724010521</v>
      </c>
      <c r="Z15" s="25">
        <f t="shared" si="0"/>
        <v>1.1081272500022228</v>
      </c>
      <c r="AA15" s="25">
        <f t="shared" si="1"/>
        <v>0.20271444904106162</v>
      </c>
      <c r="AB15" s="25">
        <f t="shared" si="2"/>
        <v>0.45611849670413118</v>
      </c>
    </row>
    <row r="16" spans="1:28">
      <c r="A16" s="13" t="s">
        <v>24</v>
      </c>
      <c r="B16" s="9">
        <f>Diesel!C26/Diesel!C$54*100</f>
        <v>0.78919928546587814</v>
      </c>
      <c r="C16" s="9">
        <f>Diesel!D26/Diesel!D$54*100</f>
        <v>0.69473600152624848</v>
      </c>
      <c r="D16" s="9">
        <f>Diesel!E26/Diesel!E$54*100</f>
        <v>0.63608971629980005</v>
      </c>
      <c r="E16" s="9">
        <f>Diesel!F26/Diesel!F$54*100</f>
        <v>0.61321716670361126</v>
      </c>
      <c r="F16" s="9">
        <f>Diesel!G26/Diesel!G$54*100</f>
        <v>0.58900455169731836</v>
      </c>
      <c r="G16" s="9">
        <f>Diesel!H26/Diesel!H$54*100</f>
        <v>0.63422626726451092</v>
      </c>
      <c r="H16" s="9">
        <f>Diesel!I26/Diesel!I$54*100</f>
        <v>0.61701206384637963</v>
      </c>
      <c r="I16" s="9">
        <f>Diesel!J26/Diesel!J$54*100</f>
        <v>0.62098350113243694</v>
      </c>
      <c r="J16" s="9">
        <f>Diesel!K26/Diesel!K$54*100</f>
        <v>0.62052663287970022</v>
      </c>
      <c r="K16" s="9">
        <f>Diesel!L26/Diesel!L$54*100</f>
        <v>0.61949313690700247</v>
      </c>
      <c r="L16" s="9">
        <f>Diesel!M26/Diesel!M$54*100</f>
        <v>0.71575960700326657</v>
      </c>
      <c r="M16" s="9">
        <f>Diesel!N26/Diesel!N$54*100</f>
        <v>0.90022465374800853</v>
      </c>
      <c r="N16" s="9">
        <f>Diesel!O26/Diesel!O$54*100</f>
        <v>0.76514974621920395</v>
      </c>
      <c r="O16" s="9">
        <f>Diesel!P26/Diesel!P$54*100</f>
        <v>0.76976090340546699</v>
      </c>
      <c r="P16" s="9">
        <f>Diesel!Q26/Diesel!Q$54*100</f>
        <v>0.74327190770692986</v>
      </c>
      <c r="Q16" s="9">
        <f>Diesel!R26/Diesel!R$54*100</f>
        <v>0.75084362938359173</v>
      </c>
      <c r="R16" s="9">
        <f>Diesel!S26/Diesel!S$54*100</f>
        <v>0.71015829465948865</v>
      </c>
      <c r="S16" s="9">
        <f>Diesel!T26/Diesel!T$54*100</f>
        <v>0.68047945326235726</v>
      </c>
      <c r="T16" s="9">
        <f>Diesel!U26/Diesel!U$54*100</f>
        <v>0.76491620056592147</v>
      </c>
      <c r="U16" s="9">
        <f>Diesel!V26/Diesel!V$54*100</f>
        <v>0.75762305653077566</v>
      </c>
      <c r="V16" s="9">
        <f>Diesel!W26/Diesel!W$54*100</f>
        <v>0.73712376818253744</v>
      </c>
      <c r="W16" s="9">
        <f>Diesel!X26/Diesel!X$54*100</f>
        <v>0.70752836842156441</v>
      </c>
      <c r="X16" s="9">
        <f>Diesel!Y26/Diesel!Y$54*100</f>
        <v>0.70284569210896397</v>
      </c>
      <c r="Y16" s="9">
        <f>Diesel!Z26/Diesel!Z$54*100</f>
        <v>0.99947468174063359</v>
      </c>
      <c r="Z16" s="25">
        <f t="shared" si="0"/>
        <v>0.71415201194423339</v>
      </c>
      <c r="AA16" s="25">
        <f t="shared" si="1"/>
        <v>0.21027539627475544</v>
      </c>
      <c r="AB16" s="25">
        <f t="shared" si="2"/>
        <v>0.41047013004331523</v>
      </c>
    </row>
    <row r="17" spans="1:28">
      <c r="A17" s="13" t="s">
        <v>27</v>
      </c>
      <c r="B17" s="9">
        <f>Diesel!C29/Diesel!C$54*100</f>
        <v>0.59710973889833585</v>
      </c>
      <c r="C17" s="9">
        <f>Diesel!D29/Diesel!D$54*100</f>
        <v>0.55922960313587911</v>
      </c>
      <c r="D17" s="9">
        <f>Diesel!E29/Diesel!E$54*100</f>
        <v>0.53445918891866684</v>
      </c>
      <c r="E17" s="9">
        <f>Diesel!F29/Diesel!F$54*100</f>
        <v>0.52607034891752358</v>
      </c>
      <c r="F17" s="9">
        <f>Diesel!G29/Diesel!G$54*100</f>
        <v>0.56575636735636214</v>
      </c>
      <c r="G17" s="9">
        <f>Diesel!H29/Diesel!H$54*100</f>
        <v>0.61682263572312845</v>
      </c>
      <c r="H17" s="9">
        <f>Diesel!I29/Diesel!I$54*100</f>
        <v>0.55768867056916971</v>
      </c>
      <c r="I17" s="9">
        <f>Diesel!J29/Diesel!J$54*100</f>
        <v>0.63377615817004684</v>
      </c>
      <c r="J17" s="9">
        <f>Diesel!K29/Diesel!K$54*100</f>
        <v>0.57698180843964819</v>
      </c>
      <c r="K17" s="9">
        <f>Diesel!L29/Diesel!L$54*100</f>
        <v>0.56733279036465589</v>
      </c>
      <c r="L17" s="9">
        <f>Diesel!M29/Diesel!M$54*100</f>
        <v>0.65433414902929921</v>
      </c>
      <c r="M17" s="9">
        <f>Diesel!N29/Diesel!N$54*100</f>
        <v>0.80596417467686132</v>
      </c>
      <c r="N17" s="9">
        <f>Diesel!O29/Diesel!O$54*100</f>
        <v>0.80814473009452481</v>
      </c>
      <c r="O17" s="9">
        <f>Diesel!P29/Diesel!P$54*100</f>
        <v>0.70147116003236631</v>
      </c>
      <c r="P17" s="9">
        <f>Diesel!Q29/Diesel!Q$54*100</f>
        <v>0.71314770676994921</v>
      </c>
      <c r="Q17" s="9">
        <f>Diesel!R29/Diesel!R$54*100</f>
        <v>0.71945452961393574</v>
      </c>
      <c r="R17" s="9">
        <f>Diesel!S29/Diesel!S$54*100</f>
        <v>0.79071297222500225</v>
      </c>
      <c r="S17" s="9">
        <f>Diesel!T29/Diesel!T$54*100</f>
        <v>0.64937576297020672</v>
      </c>
      <c r="T17" s="9">
        <f>Diesel!U29/Diesel!U$54*100</f>
        <v>0.71215022395660155</v>
      </c>
      <c r="U17" s="9">
        <f>Diesel!V29/Diesel!V$54*100</f>
        <v>0.72415086964210362</v>
      </c>
      <c r="V17" s="9">
        <f>Diesel!W29/Diesel!W$54*100</f>
        <v>0.70804803607020439</v>
      </c>
      <c r="W17" s="9">
        <f>Diesel!X29/Diesel!X$54*100</f>
        <v>0.59207469189368067</v>
      </c>
      <c r="X17" s="9">
        <f>Diesel!Y29/Diesel!Y$54*100</f>
        <v>0.61807628915105994</v>
      </c>
      <c r="Y17" s="9">
        <f>Diesel!Z29/Diesel!Z$54*100</f>
        <v>0.65661533748342515</v>
      </c>
      <c r="Z17" s="25">
        <f t="shared" si="0"/>
        <v>0.64953949767094321</v>
      </c>
      <c r="AA17" s="25">
        <f t="shared" si="1"/>
        <v>5.9505598585089303E-2</v>
      </c>
      <c r="AB17" s="25">
        <f t="shared" si="2"/>
        <v>0.28207438117700123</v>
      </c>
    </row>
    <row r="18" spans="1:28">
      <c r="A18" s="13" t="s">
        <v>6</v>
      </c>
      <c r="B18" s="9">
        <f>Diesel!C8/Diesel!C$54*100</f>
        <v>0.72182903900431417</v>
      </c>
      <c r="C18" s="9">
        <f>Diesel!D8/Diesel!D$54*100</f>
        <v>0.71422723829493129</v>
      </c>
      <c r="D18" s="9">
        <f>Diesel!E8/Diesel!E$54*100</f>
        <v>0.60669990853339595</v>
      </c>
      <c r="E18" s="9">
        <f>Diesel!F8/Diesel!F$54*100</f>
        <v>0.67091754289587735</v>
      </c>
      <c r="F18" s="9">
        <f>Diesel!G8/Diesel!G$54*100</f>
        <v>0.56218169913812888</v>
      </c>
      <c r="G18" s="9">
        <f>Diesel!H8/Diesel!H$54*100</f>
        <v>0.64679041398523596</v>
      </c>
      <c r="H18" s="9">
        <f>Diesel!I8/Diesel!I$54*100</f>
        <v>0.63218782990052957</v>
      </c>
      <c r="I18" s="9">
        <f>Diesel!J8/Diesel!J$54*100</f>
        <v>0.57396066737376117</v>
      </c>
      <c r="J18" s="9">
        <f>Diesel!K8/Diesel!K$54*100</f>
        <v>0.56568393907337422</v>
      </c>
      <c r="K18" s="9">
        <f>Diesel!L8/Diesel!L$54*100</f>
        <v>0.7219812005156695</v>
      </c>
      <c r="L18" s="9">
        <f>Diesel!M8/Diesel!M$54*100</f>
        <v>0.67716299915038269</v>
      </c>
      <c r="M18" s="9">
        <f>Diesel!N8/Diesel!N$54*100</f>
        <v>0.69132074443226432</v>
      </c>
      <c r="N18" s="9">
        <f>Diesel!O8/Diesel!O$54*100</f>
        <v>0.72924589122817796</v>
      </c>
      <c r="O18" s="9">
        <f>Diesel!P8/Diesel!P$54*100</f>
        <v>0.7158044857538447</v>
      </c>
      <c r="P18" s="9">
        <f>Diesel!Q8/Diesel!Q$54*100</f>
        <v>0.70230649361382769</v>
      </c>
      <c r="Q18" s="9">
        <f>Diesel!R8/Diesel!R$54*100</f>
        <v>0.60552500339418924</v>
      </c>
      <c r="R18" s="9">
        <f>Diesel!S8/Diesel!S$54*100</f>
        <v>0.61402976888661809</v>
      </c>
      <c r="S18" s="9">
        <f>Diesel!T8/Diesel!T$54*100</f>
        <v>0.46493713413740345</v>
      </c>
      <c r="T18" s="9">
        <f>Diesel!U8/Diesel!U$54*100</f>
        <v>0.61052926055766765</v>
      </c>
      <c r="U18" s="9">
        <f>Diesel!V8/Diesel!V$54*100</f>
        <v>0.55165140485879205</v>
      </c>
      <c r="V18" s="9">
        <f>Diesel!W8/Diesel!W$54*100</f>
        <v>0.54730268470021382</v>
      </c>
      <c r="W18" s="9">
        <f>Diesel!X8/Diesel!X$54*100</f>
        <v>0.63091311060166122</v>
      </c>
      <c r="X18" s="9">
        <f>Diesel!Y8/Diesel!Y$54*100</f>
        <v>0.60616847824311304</v>
      </c>
      <c r="Y18" s="9">
        <f>Diesel!Z8/Diesel!Z$54*100</f>
        <v>0.58742653780942078</v>
      </c>
      <c r="Z18" s="25">
        <f t="shared" si="0"/>
        <v>0.63128264483678309</v>
      </c>
      <c r="AA18" s="25">
        <f t="shared" si="1"/>
        <v>-0.13440250119489339</v>
      </c>
      <c r="AB18" s="25">
        <f t="shared" si="2"/>
        <v>0.2643087570907745</v>
      </c>
    </row>
    <row r="19" spans="1:28">
      <c r="A19" s="13" t="s">
        <v>4</v>
      </c>
      <c r="B19" s="9">
        <f>Diesel!C6/Diesel!C$54*100</f>
        <v>0.54178622284565581</v>
      </c>
      <c r="C19" s="9">
        <f>Diesel!D6/Diesel!D$54*100</f>
        <v>0.52166020435589588</v>
      </c>
      <c r="D19" s="9">
        <f>Diesel!E6/Diesel!E$54*100</f>
        <v>0.54816779921072378</v>
      </c>
      <c r="E19" s="9">
        <f>Diesel!F6/Diesel!F$54*100</f>
        <v>0.53188189297635224</v>
      </c>
      <c r="F19" s="9">
        <f>Diesel!G6/Diesel!G$54*100</f>
        <v>0.48334332713791439</v>
      </c>
      <c r="G19" s="9">
        <f>Diesel!H6/Diesel!H$54*100</f>
        <v>0.48945731243275753</v>
      </c>
      <c r="H19" s="9">
        <f>Diesel!I6/Diesel!I$54*100</f>
        <v>0.43993197448277094</v>
      </c>
      <c r="I19" s="9">
        <f>Diesel!J6/Diesel!J$54*100</f>
        <v>0.52256321194491984</v>
      </c>
      <c r="J19" s="9">
        <f>Diesel!K6/Diesel!K$54*100</f>
        <v>0.49170760096195981</v>
      </c>
      <c r="K19" s="9">
        <f>Diesel!L6/Diesel!L$54*100</f>
        <v>0.509284831657556</v>
      </c>
      <c r="L19" s="9">
        <f>Diesel!M6/Diesel!M$54*100</f>
        <v>0.57719930668842645</v>
      </c>
      <c r="M19" s="9">
        <f>Diesel!N6/Diesel!N$54*100</f>
        <v>0.65319416903397576</v>
      </c>
      <c r="N19" s="9">
        <f>Diesel!O6/Diesel!O$54*100</f>
        <v>0.62696229403863168</v>
      </c>
      <c r="O19" s="9">
        <f>Diesel!P6/Diesel!P$54*100</f>
        <v>0.58915928428932618</v>
      </c>
      <c r="P19" s="9">
        <f>Diesel!Q6/Diesel!Q$54*100</f>
        <v>0.58416330578644593</v>
      </c>
      <c r="Q19" s="9">
        <f>Diesel!R6/Diesel!R$54*100</f>
        <v>0.65242099008592214</v>
      </c>
      <c r="R19" s="9">
        <f>Diesel!S6/Diesel!S$54*100</f>
        <v>0.5787111892910638</v>
      </c>
      <c r="S19" s="9">
        <f>Diesel!T6/Diesel!T$54*100</f>
        <v>0.60896293364734499</v>
      </c>
      <c r="T19" s="9">
        <f>Diesel!U6/Diesel!U$54*100</f>
        <v>0.55418772010884143</v>
      </c>
      <c r="U19" s="9">
        <f>Diesel!V6/Diesel!V$54*100</f>
        <v>0.61552785236418561</v>
      </c>
      <c r="V19" s="9">
        <f>Diesel!W6/Diesel!W$54*100</f>
        <v>0.58999493452789842</v>
      </c>
      <c r="W19" s="9">
        <f>Diesel!X6/Diesel!X$54*100</f>
        <v>0.54748321735667116</v>
      </c>
      <c r="X19" s="9">
        <f>Diesel!Y6/Diesel!Y$54*100</f>
        <v>0.55464197840595575</v>
      </c>
      <c r="Y19" s="9">
        <f>Diesel!Z6/Diesel!Z$54*100</f>
        <v>0.61084867384198571</v>
      </c>
      <c r="Z19" s="25">
        <f t="shared" si="0"/>
        <v>0.55930175947804905</v>
      </c>
      <c r="AA19" s="25">
        <f t="shared" si="1"/>
        <v>6.9062450996329905E-2</v>
      </c>
      <c r="AB19" s="25">
        <f t="shared" si="2"/>
        <v>0.21326219455120482</v>
      </c>
    </row>
    <row r="20" spans="1:28">
      <c r="A20" s="13" t="s">
        <v>41</v>
      </c>
      <c r="B20" s="9">
        <f>Diesel!C43/Diesel!C$54*100</f>
        <v>0.44892529930956498</v>
      </c>
      <c r="C20" s="9">
        <f>Diesel!D43/Diesel!D$54*100</f>
        <v>0.36126185238801428</v>
      </c>
      <c r="D20" s="9">
        <f>Diesel!E43/Diesel!E$54*100</f>
        <v>0.42980199640001593</v>
      </c>
      <c r="E20" s="9">
        <f>Diesel!F43/Diesel!F$54*100</f>
        <v>0.44268673882105003</v>
      </c>
      <c r="F20" s="9">
        <f>Diesel!G43/Diesel!G$54*100</f>
        <v>0.53002436051396051</v>
      </c>
      <c r="G20" s="9">
        <f>Diesel!H43/Diesel!H$54*100</f>
        <v>0.54271689156860436</v>
      </c>
      <c r="H20" s="9">
        <f>Diesel!I43/Diesel!I$54*100</f>
        <v>0.61235091376263595</v>
      </c>
      <c r="I20" s="9">
        <f>Diesel!J43/Diesel!J$54*100</f>
        <v>0.64564009466954286</v>
      </c>
      <c r="J20" s="9">
        <f>Diesel!K43/Diesel!K$54*100</f>
        <v>0.59841084583089943</v>
      </c>
      <c r="K20" s="9">
        <f>Diesel!L43/Diesel!L$54*100</f>
        <v>0.61299890118784317</v>
      </c>
      <c r="L20" s="9">
        <f>Diesel!M43/Diesel!M$54*100</f>
        <v>0.48034399590713767</v>
      </c>
      <c r="M20" s="9">
        <f>Diesel!N43/Diesel!N$54*100</f>
        <v>0.50501535759797256</v>
      </c>
      <c r="N20" s="9">
        <f>Diesel!O43/Diesel!O$54*100</f>
        <v>0.48930248214879829</v>
      </c>
      <c r="O20" s="9">
        <f>Diesel!P43/Diesel!P$54*100</f>
        <v>0.39954177605349495</v>
      </c>
      <c r="P20" s="9">
        <f>Diesel!Q43/Diesel!Q$54*100</f>
        <v>0.46308955371109828</v>
      </c>
      <c r="Q20" s="9">
        <f>Diesel!R43/Diesel!R$54*100</f>
        <v>0.45856597264705318</v>
      </c>
      <c r="R20" s="9">
        <f>Diesel!S43/Diesel!S$54*100</f>
        <v>0.67096194165525247</v>
      </c>
      <c r="S20" s="9">
        <f>Diesel!T43/Diesel!T$54*100</f>
        <v>0.66145539580533796</v>
      </c>
      <c r="T20" s="9">
        <f>Diesel!U43/Diesel!U$54*100</f>
        <v>0.72977281097149849</v>
      </c>
      <c r="U20" s="9">
        <f>Diesel!V43/Diesel!V$54*100</f>
        <v>0.66934175489644943</v>
      </c>
      <c r="V20" s="9">
        <f>Diesel!W43/Diesel!W$54*100</f>
        <v>0.74263553053531117</v>
      </c>
      <c r="W20" s="9">
        <f>Diesel!X43/Diesel!X$54*100</f>
        <v>0.53016760334121371</v>
      </c>
      <c r="X20" s="9">
        <f>Diesel!Y43/Diesel!Y$54*100</f>
        <v>0.54094958187818709</v>
      </c>
      <c r="Y20" s="9">
        <f>Diesel!Z43/Diesel!Z$54*100</f>
        <v>0.59385811690875534</v>
      </c>
      <c r="Z20" s="25">
        <f t="shared" si="0"/>
        <v>0.54832582368790383</v>
      </c>
      <c r="AA20" s="25">
        <f t="shared" si="1"/>
        <v>0.14493281759919036</v>
      </c>
      <c r="AB20" s="25">
        <f t="shared" si="2"/>
        <v>0.38137367814729689</v>
      </c>
    </row>
    <row r="21" spans="1:28">
      <c r="A21" s="13" t="s">
        <v>18</v>
      </c>
      <c r="B21" s="9">
        <f>Diesel!C20/Diesel!C$54*100</f>
        <v>0.44451498051536492</v>
      </c>
      <c r="C21" s="9">
        <f>Diesel!D20/Diesel!D$54*100</f>
        <v>0.41425758332506912</v>
      </c>
      <c r="D21" s="9">
        <f>Diesel!E20/Diesel!E$54*100</f>
        <v>0.44499999707718801</v>
      </c>
      <c r="E21" s="9">
        <f>Diesel!F20/Diesel!F$54*100</f>
        <v>0.40699569836512173</v>
      </c>
      <c r="F21" s="9">
        <f>Diesel!G20/Diesel!G$54*100</f>
        <v>0.3960213857124914</v>
      </c>
      <c r="G21" s="9">
        <f>Diesel!H20/Diesel!H$54*100</f>
        <v>0.43684960076807211</v>
      </c>
      <c r="H21" s="9">
        <f>Diesel!I20/Diesel!I$54*100</f>
        <v>0.39928635261387846</v>
      </c>
      <c r="I21" s="9">
        <f>Diesel!J20/Diesel!J$54*100</f>
        <v>0.44973626611681417</v>
      </c>
      <c r="J21" s="9">
        <f>Diesel!K20/Diesel!K$54*100</f>
        <v>0.42498272077303939</v>
      </c>
      <c r="K21" s="9">
        <f>Diesel!L20/Diesel!L$54*100</f>
        <v>0.44325101602486017</v>
      </c>
      <c r="L21" s="9">
        <f>Diesel!M20/Diesel!M$54*100</f>
        <v>0.55374294289471993</v>
      </c>
      <c r="M21" s="9">
        <f>Diesel!N20/Diesel!N$54*100</f>
        <v>0.61710253529112813</v>
      </c>
      <c r="N21" s="9">
        <f>Diesel!O20/Diesel!O$54*100</f>
        <v>0.58081686805869848</v>
      </c>
      <c r="O21" s="9">
        <f>Diesel!P20/Diesel!P$54*100</f>
        <v>0.65725780231777298</v>
      </c>
      <c r="P21" s="9">
        <f>Diesel!Q20/Diesel!Q$54*100</f>
        <v>0.56796223572572913</v>
      </c>
      <c r="Q21" s="9">
        <f>Diesel!R20/Diesel!R$54*100</f>
        <v>0.51739008063786973</v>
      </c>
      <c r="R21" s="9">
        <f>Diesel!S20/Diesel!S$54*100</f>
        <v>0.53963269243542378</v>
      </c>
      <c r="S21" s="9">
        <f>Diesel!T20/Diesel!T$54*100</f>
        <v>0.542153455021257</v>
      </c>
      <c r="T21" s="9">
        <f>Diesel!U20/Diesel!U$54*100</f>
        <v>0.57280656083964143</v>
      </c>
      <c r="U21" s="9">
        <f>Diesel!V20/Diesel!V$54*100</f>
        <v>0.52645530427044995</v>
      </c>
      <c r="V21" s="9">
        <f>Diesel!W20/Diesel!W$54*100</f>
        <v>0.70868714859016213</v>
      </c>
      <c r="W21" s="9">
        <f>Diesel!X20/Diesel!X$54*100</f>
        <v>0.62673606750224797</v>
      </c>
      <c r="X21" s="9">
        <f>Diesel!Y20/Diesel!Y$54*100</f>
        <v>0.65447917128792188</v>
      </c>
      <c r="Y21" s="9">
        <f>Diesel!Z20/Diesel!Z$54*100</f>
        <v>0.79086791517427801</v>
      </c>
      <c r="Z21" s="25">
        <f t="shared" si="0"/>
        <v>0.52987443255580002</v>
      </c>
      <c r="AA21" s="25">
        <f t="shared" si="1"/>
        <v>0.34635293465891309</v>
      </c>
      <c r="AB21" s="25">
        <f t="shared" si="2"/>
        <v>0.39484652946178661</v>
      </c>
    </row>
    <row r="22" spans="1:28">
      <c r="A22" s="13" t="s">
        <v>8</v>
      </c>
      <c r="B22" s="9">
        <f>Diesel!C10/Diesel!C$54*100</f>
        <v>0.47317069319590332</v>
      </c>
      <c r="C22" s="9">
        <f>Diesel!D10/Diesel!D$54*100</f>
        <v>0.43195262520332423</v>
      </c>
      <c r="D22" s="9">
        <f>Diesel!E10/Diesel!E$54*100</f>
        <v>0.4338870926170601</v>
      </c>
      <c r="E22" s="9">
        <f>Diesel!F10/Diesel!F$54*100</f>
        <v>0.39696283374614894</v>
      </c>
      <c r="F22" s="9">
        <f>Diesel!G10/Diesel!G$54*100</f>
        <v>0.45263884716693137</v>
      </c>
      <c r="G22" s="9">
        <f>Diesel!H10/Diesel!H$54*100</f>
        <v>0.36176120038591847</v>
      </c>
      <c r="H22" s="9">
        <f>Diesel!I10/Diesel!I$54*100</f>
        <v>0.43426156377862779</v>
      </c>
      <c r="I22" s="9">
        <f>Diesel!J10/Diesel!J$54*100</f>
        <v>0.36217491469086277</v>
      </c>
      <c r="J22" s="9">
        <f>Diesel!K10/Diesel!K$54*100</f>
        <v>0.45465597520712625</v>
      </c>
      <c r="K22" s="9">
        <f>Diesel!L10/Diesel!L$54*100</f>
        <v>0.43468869273876715</v>
      </c>
      <c r="L22" s="9">
        <f>Diesel!M10/Diesel!M$54*100</f>
        <v>0.48543707199424063</v>
      </c>
      <c r="M22" s="9">
        <f>Diesel!N10/Diesel!N$54*100</f>
        <v>0.5064413410576466</v>
      </c>
      <c r="N22" s="9">
        <f>Diesel!O10/Diesel!O$54*100</f>
        <v>0.48487873298312439</v>
      </c>
      <c r="O22" s="9">
        <f>Diesel!P10/Diesel!P$54*100</f>
        <v>0.44896966883912093</v>
      </c>
      <c r="P22" s="9">
        <f>Diesel!Q10/Diesel!Q$54*100</f>
        <v>0.43277511951092329</v>
      </c>
      <c r="Q22" s="9">
        <f>Diesel!R10/Diesel!R$54*100</f>
        <v>0.43868851409248022</v>
      </c>
      <c r="R22" s="9">
        <f>Diesel!S10/Diesel!S$54*100</f>
        <v>0.43219915999331099</v>
      </c>
      <c r="S22" s="9">
        <f>Diesel!T10/Diesel!T$54*100</f>
        <v>0.48599988324747323</v>
      </c>
      <c r="T22" s="9">
        <f>Diesel!U10/Diesel!U$54*100</f>
        <v>0.48995094607090489</v>
      </c>
      <c r="U22" s="9">
        <f>Diesel!V10/Diesel!V$54*100</f>
        <v>0.45531415927239821</v>
      </c>
      <c r="V22" s="9">
        <f>Diesel!W10/Diesel!W$54*100</f>
        <v>0.48970636200748197</v>
      </c>
      <c r="W22" s="9">
        <f>Diesel!X10/Diesel!X$54*100</f>
        <v>0.41038486295000998</v>
      </c>
      <c r="X22" s="9">
        <f>Diesel!Y10/Diesel!Y$54*100</f>
        <v>0.41754799217337718</v>
      </c>
      <c r="Y22" s="9">
        <f>Diesel!Z10/Diesel!Z$54*100</f>
        <v>0.47302651824765851</v>
      </c>
      <c r="Z22" s="25">
        <f t="shared" si="0"/>
        <v>0.4453114487987842</v>
      </c>
      <c r="AA22" s="25">
        <f t="shared" si="1"/>
        <v>-1.4417494824481292E-4</v>
      </c>
      <c r="AB22" s="25">
        <f t="shared" si="2"/>
        <v>0.14468014067172813</v>
      </c>
    </row>
    <row r="23" spans="1:28">
      <c r="A23" s="13" t="s">
        <v>0</v>
      </c>
      <c r="B23" s="9">
        <f>Diesel!C2/Diesel!C$54*100</f>
        <v>0.30355801119783632</v>
      </c>
      <c r="C23" s="9">
        <f>Diesel!D2/Diesel!D$54*100</f>
        <v>0.37225165340442051</v>
      </c>
      <c r="D23" s="9">
        <f>Diesel!E2/Diesel!E$54*100</f>
        <v>0.29657213973334973</v>
      </c>
      <c r="E23" s="9">
        <f>Diesel!F2/Diesel!F$54*100</f>
        <v>0.28925105292071046</v>
      </c>
      <c r="F23" s="9">
        <f>Diesel!G2/Diesel!G$54*100</f>
        <v>0.3052366755358103</v>
      </c>
      <c r="G23" s="9">
        <f>Diesel!H2/Diesel!H$54*100</f>
        <v>0.36057851729772411</v>
      </c>
      <c r="H23" s="9">
        <f>Diesel!I2/Diesel!I$54*100</f>
        <v>0.39344332947252758</v>
      </c>
      <c r="I23" s="9">
        <f>Diesel!J2/Diesel!J$54*100</f>
        <v>0.33434474657718977</v>
      </c>
      <c r="J23" s="9">
        <f>Diesel!K2/Diesel!K$54*100</f>
        <v>0.41581983111138043</v>
      </c>
      <c r="K23" s="9">
        <f>Diesel!L2/Diesel!L$54*100</f>
        <v>0.40999401054931123</v>
      </c>
      <c r="L23" s="9">
        <f>Diesel!M2/Diesel!M$54*100</f>
        <v>0.41422782111123752</v>
      </c>
      <c r="M23" s="9">
        <f>Diesel!N2/Diesel!N$54*100</f>
        <v>0.32908131385253453</v>
      </c>
      <c r="N23" s="9">
        <f>Diesel!O2/Diesel!O$54*100</f>
        <v>0.34049333102792623</v>
      </c>
      <c r="O23" s="9">
        <f>Diesel!P2/Diesel!P$54*100</f>
        <v>0.37606221927336925</v>
      </c>
      <c r="P23" s="9">
        <f>Diesel!Q2/Diesel!Q$54*100</f>
        <v>0.34258094716947346</v>
      </c>
      <c r="Q23" s="9">
        <f>Diesel!R2/Diesel!R$54*100</f>
        <v>0.33156341643880638</v>
      </c>
      <c r="R23" s="9">
        <f>Diesel!S2/Diesel!S$54*100</f>
        <v>0.36092374088058393</v>
      </c>
      <c r="S23" s="9">
        <f>Diesel!T2/Diesel!T$54*100</f>
        <v>0.30384971028190699</v>
      </c>
      <c r="T23" s="9">
        <f>Diesel!U2/Diesel!U$54*100</f>
        <v>0.36890843287131425</v>
      </c>
      <c r="U23" s="9">
        <f>Diesel!V2/Diesel!V$54*100</f>
        <v>0.3160618157181932</v>
      </c>
      <c r="V23" s="9">
        <f>Diesel!W2/Diesel!W$54*100</f>
        <v>0.32269972946569181</v>
      </c>
      <c r="W23" s="9">
        <f>Diesel!X2/Diesel!X$54*100</f>
        <v>0.27064955765549753</v>
      </c>
      <c r="X23" s="9">
        <f>Diesel!Y2/Diesel!Y$54*100</f>
        <v>0.33196908646009005</v>
      </c>
      <c r="Y23" s="9">
        <f>Diesel!Z2/Diesel!Z$54*100</f>
        <v>0.34178015111524784</v>
      </c>
      <c r="Z23" s="25">
        <f t="shared" si="0"/>
        <v>0.34299588504675554</v>
      </c>
      <c r="AA23" s="25">
        <f t="shared" si="1"/>
        <v>3.8222139917411524E-2</v>
      </c>
      <c r="AB23" s="25">
        <f t="shared" si="2"/>
        <v>0.1451702734558829</v>
      </c>
    </row>
    <row r="24" spans="1:28">
      <c r="A24" s="13" t="s">
        <v>21</v>
      </c>
      <c r="B24" s="9">
        <f>Diesel!C23/Diesel!C$54*100</f>
        <v>0.36800461104083693</v>
      </c>
      <c r="C24" s="9">
        <f>Diesel!D23/Diesel!D$54*100</f>
        <v>0.34573910166412636</v>
      </c>
      <c r="D24" s="9">
        <f>Diesel!E23/Diesel!E$54*100</f>
        <v>0.35618444575704272</v>
      </c>
      <c r="E24" s="9">
        <f>Diesel!F23/Diesel!F$54*100</f>
        <v>0.31823488404218753</v>
      </c>
      <c r="F24" s="9">
        <f>Diesel!G23/Diesel!G$54*100</f>
        <v>0.2963311900875808</v>
      </c>
      <c r="G24" s="9">
        <f>Diesel!H23/Diesel!H$54*100</f>
        <v>0.31412567744614872</v>
      </c>
      <c r="H24" s="9">
        <f>Diesel!I23/Diesel!I$54*100</f>
        <v>0.34464622346930712</v>
      </c>
      <c r="I24" s="9">
        <f>Diesel!J23/Diesel!J$54*100</f>
        <v>0.32089168091485448</v>
      </c>
      <c r="J24" s="9">
        <f>Diesel!K23/Diesel!K$54*100</f>
        <v>0.33422611218301751</v>
      </c>
      <c r="K24" s="9">
        <f>Diesel!L23/Diesel!L$54*100</f>
        <v>0.35130927109389587</v>
      </c>
      <c r="L24" s="9">
        <f>Diesel!M23/Diesel!M$54*100</f>
        <v>0.3114371899779298</v>
      </c>
      <c r="M24" s="9">
        <f>Diesel!N23/Diesel!N$54*100</f>
        <v>0.26215764650324275</v>
      </c>
      <c r="N24" s="9">
        <f>Diesel!O23/Diesel!O$54*100</f>
        <v>0.36870141864480915</v>
      </c>
      <c r="O24" s="9">
        <f>Diesel!P23/Diesel!P$54*100</f>
        <v>0.37273078221516143</v>
      </c>
      <c r="P24" s="9">
        <f>Diesel!Q23/Diesel!Q$54*100</f>
        <v>0.39724871046841703</v>
      </c>
      <c r="Q24" s="9">
        <f>Diesel!R23/Diesel!R$54*100</f>
        <v>0.47063484116820026</v>
      </c>
      <c r="R24" s="9">
        <f>Diesel!S23/Diesel!S$54*100</f>
        <v>0.45203802324045195</v>
      </c>
      <c r="S24" s="9">
        <f>Diesel!T23/Diesel!T$54*100</f>
        <v>0.39651153412540352</v>
      </c>
      <c r="T24" s="9">
        <f>Diesel!U23/Diesel!U$54*100</f>
        <v>0.41968729970827967</v>
      </c>
      <c r="U24" s="9">
        <f>Diesel!V23/Diesel!V$54*100</f>
        <v>0.3398203094060615</v>
      </c>
      <c r="V24" s="9">
        <f>Diesel!W23/Diesel!W$54*100</f>
        <v>0.40542592534279404</v>
      </c>
      <c r="W24" s="9">
        <f>Diesel!X23/Diesel!X$54*100</f>
        <v>0.37315068023583053</v>
      </c>
      <c r="X24" s="9">
        <f>Diesel!Y23/Diesel!Y$54*100</f>
        <v>0.35416443395212144</v>
      </c>
      <c r="Y24" s="9">
        <f>Diesel!Z23/Diesel!Z$54*100</f>
        <v>0.37720177388925946</v>
      </c>
      <c r="Z24" s="25">
        <f t="shared" si="0"/>
        <v>0.36044182360737337</v>
      </c>
      <c r="AA24" s="25">
        <f t="shared" si="1"/>
        <v>9.1971628484225354E-3</v>
      </c>
      <c r="AB24" s="25">
        <f t="shared" si="2"/>
        <v>0.20847719466495751</v>
      </c>
    </row>
    <row r="25" spans="1:28">
      <c r="A25" s="13" t="s">
        <v>23</v>
      </c>
      <c r="B25" s="9">
        <f>Diesel!C25/Diesel!C$54*100</f>
        <v>0.27314157884414664</v>
      </c>
      <c r="C25" s="9">
        <f>Diesel!D25/Diesel!D$54*100</f>
        <v>0.28303638362281219</v>
      </c>
      <c r="D25" s="9">
        <f>Diesel!E25/Diesel!E$54*100</f>
        <v>0.32803527841581798</v>
      </c>
      <c r="E25" s="9">
        <f>Diesel!F25/Diesel!F$54*100</f>
        <v>0.29673506233997371</v>
      </c>
      <c r="F25" s="9">
        <f>Diesel!G25/Diesel!G$54*100</f>
        <v>0.24771301184062069</v>
      </c>
      <c r="G25" s="9">
        <f>Diesel!H25/Diesel!H$54*100</f>
        <v>0.29326721304122311</v>
      </c>
      <c r="H25" s="9">
        <f>Diesel!I25/Diesel!I$54*100</f>
        <v>0.26138191514678499</v>
      </c>
      <c r="I25" s="9">
        <f>Diesel!J25/Diesel!J$54*100</f>
        <v>0.31004144154449598</v>
      </c>
      <c r="J25" s="9">
        <f>Diesel!K25/Diesel!K$54*100</f>
        <v>0.30739584671587872</v>
      </c>
      <c r="K25" s="9">
        <f>Diesel!L25/Diesel!L$54*100</f>
        <v>0.37723343888119221</v>
      </c>
      <c r="L25" s="9">
        <f>Diesel!M25/Diesel!M$54*100</f>
        <v>0.32234189047715478</v>
      </c>
      <c r="M25" s="9">
        <f>Diesel!N25/Diesel!N$54*100</f>
        <v>0.38447821805692445</v>
      </c>
      <c r="N25" s="9">
        <f>Diesel!O25/Diesel!O$54*100</f>
        <v>0.34763795339791798</v>
      </c>
      <c r="O25" s="9">
        <f>Diesel!P25/Diesel!P$54*100</f>
        <v>0.35346504311947158</v>
      </c>
      <c r="P25" s="9">
        <f>Diesel!Q25/Diesel!Q$54*100</f>
        <v>0.37424853695346399</v>
      </c>
      <c r="Q25" s="9">
        <f>Diesel!R25/Diesel!R$54*100</f>
        <v>0.37360650476044555</v>
      </c>
      <c r="R25" s="9">
        <f>Diesel!S25/Diesel!S$54*100</f>
        <v>0.3674196044473676</v>
      </c>
      <c r="S25" s="9">
        <f>Diesel!T25/Diesel!T$54*100</f>
        <v>0.37396629098210982</v>
      </c>
      <c r="T25" s="9">
        <f>Diesel!U25/Diesel!U$54*100</f>
        <v>0.3413140555668992</v>
      </c>
      <c r="U25" s="9">
        <f>Diesel!V25/Diesel!V$54*100</f>
        <v>0.33048500784540202</v>
      </c>
      <c r="V25" s="9">
        <f>Diesel!W25/Diesel!W$54*100</f>
        <v>0.34673720229660648</v>
      </c>
      <c r="W25" s="9">
        <f>Diesel!X25/Diesel!X$54*100</f>
        <v>0.28594849115735627</v>
      </c>
      <c r="X25" s="9">
        <f>Diesel!Y25/Diesel!Y$54*100</f>
        <v>0.31642295399875614</v>
      </c>
      <c r="Y25" s="9">
        <f>Diesel!Z25/Diesel!Z$54*100</f>
        <v>0.34582118270408685</v>
      </c>
      <c r="Z25" s="25">
        <f t="shared" si="0"/>
        <v>0.32674475442320444</v>
      </c>
      <c r="AA25" s="25">
        <f t="shared" si="1"/>
        <v>7.2679603859940212E-2</v>
      </c>
      <c r="AB25" s="25">
        <f t="shared" si="2"/>
        <v>0.13676520621630375</v>
      </c>
    </row>
    <row r="26" spans="1:28">
      <c r="A26" s="13" t="s">
        <v>42</v>
      </c>
      <c r="B26" s="9">
        <f>Diesel!C44/Diesel!C$54*100</f>
        <v>0.32734263610519265</v>
      </c>
      <c r="C26" s="9">
        <f>Diesel!D44/Diesel!D$54*100</f>
        <v>0.21864602139543324</v>
      </c>
      <c r="D26" s="9">
        <f>Diesel!E44/Diesel!E$54*100</f>
        <v>0.30258318251519617</v>
      </c>
      <c r="E26" s="9">
        <f>Diesel!F44/Diesel!F$54*100</f>
        <v>0.22578153862958072</v>
      </c>
      <c r="F26" s="9">
        <f>Diesel!G44/Diesel!G$54*100</f>
        <v>0.22340025388215787</v>
      </c>
      <c r="G26" s="9">
        <f>Diesel!H44/Diesel!H$54*100</f>
        <v>0.23030924418051144</v>
      </c>
      <c r="H26" s="9">
        <f>Diesel!I44/Diesel!I$54*100</f>
        <v>0.25727177344800672</v>
      </c>
      <c r="I26" s="9">
        <f>Diesel!J44/Diesel!J$54*100</f>
        <v>0.31487640884162293</v>
      </c>
      <c r="J26" s="9">
        <f>Diesel!K44/Diesel!K$54*100</f>
        <v>0.2715070569196541</v>
      </c>
      <c r="K26" s="9">
        <f>Diesel!L44/Diesel!L$54*100</f>
        <v>0.27842397298342264</v>
      </c>
      <c r="L26" s="9">
        <f>Diesel!M44/Diesel!M$54*100</f>
        <v>0.30225450374311208</v>
      </c>
      <c r="M26" s="9">
        <f>Diesel!N44/Diesel!N$54*100</f>
        <v>0.51202409297753604</v>
      </c>
      <c r="N26" s="9">
        <f>Diesel!O44/Diesel!O$54*100</f>
        <v>0.3751287420020451</v>
      </c>
      <c r="O26" s="9">
        <f>Diesel!P44/Diesel!P$54*100</f>
        <v>0.32787857749712795</v>
      </c>
      <c r="P26" s="9">
        <f>Diesel!Q44/Diesel!Q$54*100</f>
        <v>0.28872757663595605</v>
      </c>
      <c r="Q26" s="9">
        <f>Diesel!R44/Diesel!R$54*100</f>
        <v>0.39729977689096052</v>
      </c>
      <c r="R26" s="9">
        <f>Diesel!S44/Diesel!S$54*100</f>
        <v>0.32962145393329551</v>
      </c>
      <c r="S26" s="9">
        <f>Diesel!T44/Diesel!T$54*100</f>
        <v>0.2855805424246276</v>
      </c>
      <c r="T26" s="9">
        <f>Diesel!U44/Diesel!U$54*100</f>
        <v>0.35892584726289317</v>
      </c>
      <c r="U26" s="9">
        <f>Diesel!V44/Diesel!V$54*100</f>
        <v>0.31298896613493993</v>
      </c>
      <c r="V26" s="9">
        <f>Diesel!W44/Diesel!W$54*100</f>
        <v>0.35859888186409372</v>
      </c>
      <c r="W26" s="9">
        <f>Diesel!X44/Diesel!X$54*100</f>
        <v>0.25615883580985205</v>
      </c>
      <c r="X26" s="9">
        <f>Diesel!Y44/Diesel!Y$54*100</f>
        <v>0.29288139581164419</v>
      </c>
      <c r="Y26" s="9">
        <f>Diesel!Z44/Diesel!Z$54*100</f>
        <v>0.50179470136451687</v>
      </c>
      <c r="Z26" s="25">
        <f t="shared" si="0"/>
        <v>0.31458358263555747</v>
      </c>
      <c r="AA26" s="25">
        <f t="shared" si="1"/>
        <v>0.17445206525932422</v>
      </c>
      <c r="AB26" s="25">
        <f t="shared" si="2"/>
        <v>0.29337807158210283</v>
      </c>
    </row>
    <row r="27" spans="1:28">
      <c r="A27" s="13" t="s">
        <v>26</v>
      </c>
      <c r="B27" s="9">
        <f>Diesel!C28/Diesel!C$54*100</f>
        <v>0.27076602722061255</v>
      </c>
      <c r="C27" s="9">
        <f>Diesel!D28/Diesel!D$54*100</f>
        <v>0.3469082566034698</v>
      </c>
      <c r="D27" s="9">
        <f>Diesel!E28/Diesel!E$54*100</f>
        <v>0.26138770165024333</v>
      </c>
      <c r="E27" s="9">
        <f>Diesel!F28/Diesel!F$54*100</f>
        <v>0.31522534591376811</v>
      </c>
      <c r="F27" s="9">
        <f>Diesel!G28/Diesel!G$54*100</f>
        <v>0.28420691341444881</v>
      </c>
      <c r="G27" s="9">
        <f>Diesel!H28/Diesel!H$54*100</f>
        <v>0.33954721414920358</v>
      </c>
      <c r="H27" s="9">
        <f>Diesel!I28/Diesel!I$54*100</f>
        <v>0.35219448549211202</v>
      </c>
      <c r="I27" s="9">
        <f>Diesel!J28/Diesel!J$54*100</f>
        <v>0.28396098827748595</v>
      </c>
      <c r="J27" s="9">
        <f>Diesel!K28/Diesel!K$54*100</f>
        <v>0.24719315558233607</v>
      </c>
      <c r="K27" s="9">
        <f>Diesel!L28/Diesel!L$54*100</f>
        <v>0.25454005535329743</v>
      </c>
      <c r="L27" s="9">
        <f>Diesel!M28/Diesel!M$54*100</f>
        <v>0.31015158610821486</v>
      </c>
      <c r="M27" s="9">
        <f>Diesel!N28/Diesel!N$54*100</f>
        <v>0.21981333061011901</v>
      </c>
      <c r="N27" s="9">
        <f>Diesel!O28/Diesel!O$54*100</f>
        <v>0.29175022896225011</v>
      </c>
      <c r="O27" s="9">
        <f>Diesel!P28/Diesel!P$54*100</f>
        <v>0.22227416653383078</v>
      </c>
      <c r="P27" s="9">
        <f>Diesel!Q28/Diesel!Q$54*100</f>
        <v>0.1962769878515094</v>
      </c>
      <c r="Q27" s="9">
        <f>Diesel!R28/Diesel!R$54*100</f>
        <v>0.24131399301885545</v>
      </c>
      <c r="R27" s="9">
        <f>Diesel!S28/Diesel!S$54*100</f>
        <v>0.25855878812777466</v>
      </c>
      <c r="S27" s="9">
        <f>Diesel!T28/Diesel!T$54*100</f>
        <v>0.27579846051215184</v>
      </c>
      <c r="T27" s="9">
        <f>Diesel!U28/Diesel!U$54*100</f>
        <v>0.30727178850057957</v>
      </c>
      <c r="U27" s="9">
        <f>Diesel!V28/Diesel!V$54*100</f>
        <v>0.28061397433664903</v>
      </c>
      <c r="V27" s="9">
        <f>Diesel!W28/Diesel!W$54*100</f>
        <v>0.29978886739076094</v>
      </c>
      <c r="W27" s="9">
        <f>Diesel!X28/Diesel!X$54*100</f>
        <v>0.27745970301582767</v>
      </c>
      <c r="X27" s="9">
        <f>Diesel!Y28/Diesel!Y$54*100</f>
        <v>0.2427962676517833</v>
      </c>
      <c r="Y27" s="9">
        <f>Diesel!Z28/Diesel!Z$54*100</f>
        <v>0.23804607787061535</v>
      </c>
      <c r="Z27" s="25">
        <f t="shared" si="0"/>
        <v>0.27574351517282913</v>
      </c>
      <c r="AA27" s="25">
        <f t="shared" si="1"/>
        <v>-3.2719949349997196E-2</v>
      </c>
      <c r="AB27" s="25">
        <f t="shared" si="2"/>
        <v>0.15591749764060261</v>
      </c>
    </row>
    <row r="28" spans="1:28">
      <c r="A28" s="13" t="s">
        <v>14</v>
      </c>
      <c r="B28" s="9">
        <f>Diesel!C16/Diesel!C$54*100</f>
        <v>0.27472196674432198</v>
      </c>
      <c r="C28" s="9">
        <f>Diesel!D16/Diesel!D$54*100</f>
        <v>0.25877274706349429</v>
      </c>
      <c r="D28" s="9">
        <f>Diesel!E16/Diesel!E$54*100</f>
        <v>0.26079629862049614</v>
      </c>
      <c r="E28" s="9">
        <f>Diesel!F16/Diesel!F$54*100</f>
        <v>0.25719343221632179</v>
      </c>
      <c r="F28" s="9">
        <f>Diesel!G16/Diesel!G$54*100</f>
        <v>0.25219327082710641</v>
      </c>
      <c r="G28" s="9">
        <f>Diesel!H16/Diesel!H$54*100</f>
        <v>0.27383483010498505</v>
      </c>
      <c r="H28" s="9">
        <f>Diesel!I16/Diesel!I$54*100</f>
        <v>0.22758243424828309</v>
      </c>
      <c r="I28" s="9">
        <f>Diesel!J16/Diesel!J$54*100</f>
        <v>0.24404072549293179</v>
      </c>
      <c r="J28" s="9">
        <f>Diesel!K16/Diesel!K$54*100</f>
        <v>0.26992096155672052</v>
      </c>
      <c r="K28" s="9">
        <f>Diesel!L16/Diesel!L$54*100</f>
        <v>0.25038532194625529</v>
      </c>
      <c r="L28" s="9">
        <f>Diesel!M16/Diesel!M$54*100</f>
        <v>0.28994884248640318</v>
      </c>
      <c r="M28" s="9">
        <f>Diesel!N16/Diesel!N$54*100</f>
        <v>0.32342996839369775</v>
      </c>
      <c r="N28" s="9">
        <f>Diesel!O16/Diesel!O$54*100</f>
        <v>0.30846613273521784</v>
      </c>
      <c r="O28" s="9">
        <f>Diesel!P16/Diesel!P$54*100</f>
        <v>0.31172303716852168</v>
      </c>
      <c r="P28" s="9">
        <f>Diesel!Q16/Diesel!Q$54*100</f>
        <v>0.27500995322650057</v>
      </c>
      <c r="Q28" s="9">
        <f>Diesel!R16/Diesel!R$54*100</f>
        <v>0.28063020679841183</v>
      </c>
      <c r="R28" s="9">
        <f>Diesel!S16/Diesel!S$54*100</f>
        <v>0.28653737862471657</v>
      </c>
      <c r="S28" s="9">
        <f>Diesel!T16/Diesel!T$54*100</f>
        <v>0.2769731219004401</v>
      </c>
      <c r="T28" s="9">
        <f>Diesel!U16/Diesel!U$54*100</f>
        <v>0.32934436018612362</v>
      </c>
      <c r="U28" s="9">
        <f>Diesel!V16/Diesel!V$54*100</f>
        <v>0.27280138262898646</v>
      </c>
      <c r="V28" s="9">
        <f>Diesel!W16/Diesel!W$54*100</f>
        <v>0.27698763410574978</v>
      </c>
      <c r="W28" s="9">
        <f>Diesel!X16/Diesel!X$54*100</f>
        <v>0.2755648956884833</v>
      </c>
      <c r="X28" s="9">
        <f>Diesel!Y16/Diesel!Y$54*100</f>
        <v>0.22949403115109981</v>
      </c>
      <c r="Y28" s="9">
        <f>Diesel!Z16/Diesel!Z$54*100</f>
        <v>0.30903115570381545</v>
      </c>
      <c r="Z28" s="25">
        <f t="shared" si="0"/>
        <v>0.27564100373412848</v>
      </c>
      <c r="AA28" s="25">
        <f t="shared" si="1"/>
        <v>3.4309188959493475E-2</v>
      </c>
      <c r="AB28" s="25">
        <f t="shared" si="2"/>
        <v>0.10176192593784053</v>
      </c>
    </row>
    <row r="29" spans="1:28">
      <c r="A29" s="13" t="s">
        <v>44</v>
      </c>
      <c r="B29" s="9">
        <f>Diesel!C46/Diesel!C$54*100</f>
        <v>0.24470524615514203</v>
      </c>
      <c r="C29" s="9">
        <f>Diesel!D46/Diesel!D$54*100</f>
        <v>0.23910910623494108</v>
      </c>
      <c r="D29" s="9">
        <f>Diesel!E46/Diesel!E$54*100</f>
        <v>0.22290172972389016</v>
      </c>
      <c r="E29" s="9">
        <f>Diesel!F46/Diesel!F$54*100</f>
        <v>0.26232905097389142</v>
      </c>
      <c r="F29" s="9">
        <f>Diesel!G46/Diesel!G$54*100</f>
        <v>0.22246775832403168</v>
      </c>
      <c r="G29" s="9">
        <f>Diesel!H46/Diesel!H$54*100</f>
        <v>0.24299962144431136</v>
      </c>
      <c r="H29" s="9">
        <f>Diesel!I46/Diesel!I$54*100</f>
        <v>0.2338087675704795</v>
      </c>
      <c r="I29" s="9">
        <f>Diesel!J46/Diesel!J$54*100</f>
        <v>0.23947473921620965</v>
      </c>
      <c r="J29" s="9">
        <f>Diesel!K46/Diesel!K$54*100</f>
        <v>0.2333847201602732</v>
      </c>
      <c r="K29" s="9">
        <f>Diesel!L46/Diesel!L$54*100</f>
        <v>0.29730875577704546</v>
      </c>
      <c r="L29" s="9">
        <f>Diesel!M46/Diesel!M$54*100</f>
        <v>0.28558195885543647</v>
      </c>
      <c r="M29" s="9">
        <f>Diesel!N46/Diesel!N$54*100</f>
        <v>0.29675165464573788</v>
      </c>
      <c r="N29" s="9">
        <f>Diesel!O46/Diesel!O$54*100</f>
        <v>0.29032454651768796</v>
      </c>
      <c r="O29" s="9">
        <f>Diesel!P46/Diesel!P$54*100</f>
        <v>0.34811845108396944</v>
      </c>
      <c r="P29" s="9">
        <f>Diesel!Q46/Diesel!Q$54*100</f>
        <v>0.29609251990589758</v>
      </c>
      <c r="Q29" s="9">
        <f>Diesel!R46/Diesel!R$54*100</f>
        <v>0.3495658915322068</v>
      </c>
      <c r="R29" s="9">
        <f>Diesel!S46/Diesel!S$54*100</f>
        <v>0.27984865954204818</v>
      </c>
      <c r="S29" s="9">
        <f>Diesel!T46/Diesel!T$54*100</f>
        <v>0.29754893573579361</v>
      </c>
      <c r="T29" s="9">
        <f>Diesel!U46/Diesel!U$54*100</f>
        <v>0.32472010822461422</v>
      </c>
      <c r="U29" s="9">
        <f>Diesel!V46/Diesel!V$54*100</f>
        <v>0.29794473345336786</v>
      </c>
      <c r="V29" s="9">
        <f>Diesel!W46/Diesel!W$54*100</f>
        <v>0.28011866344622377</v>
      </c>
      <c r="W29" s="9">
        <f>Diesel!X46/Diesel!X$54*100</f>
        <v>0.31135071179970292</v>
      </c>
      <c r="X29" s="9">
        <f>Diesel!Y46/Diesel!Y$54*100</f>
        <v>0.25357356609100551</v>
      </c>
      <c r="Y29" s="9">
        <f>Diesel!Z46/Diesel!Z$54*100</f>
        <v>0.31444613803285976</v>
      </c>
      <c r="Z29" s="25">
        <f t="shared" si="0"/>
        <v>0.27768650143528201</v>
      </c>
      <c r="AA29" s="25">
        <f t="shared" si="1"/>
        <v>6.9740891877717731E-2</v>
      </c>
      <c r="AB29" s="25">
        <f t="shared" si="2"/>
        <v>0.12709813320817512</v>
      </c>
    </row>
    <row r="30" spans="1:28">
      <c r="A30" s="13" t="s">
        <v>46</v>
      </c>
      <c r="B30" s="9">
        <f>Diesel!C48/Diesel!C$54*100</f>
        <v>0.17990579240990098</v>
      </c>
      <c r="C30" s="9">
        <f>Diesel!D48/Diesel!D$54*100</f>
        <v>0.13110498659523315</v>
      </c>
      <c r="D30" s="9">
        <f>Diesel!E48/Diesel!E$54*100</f>
        <v>0.16909400401529698</v>
      </c>
      <c r="E30" s="9">
        <f>Diesel!F48/Diesel!F$54*100</f>
        <v>0.16825335633535404</v>
      </c>
      <c r="F30" s="9">
        <f>Diesel!G48/Diesel!G$54*100</f>
        <v>0.18397801051956494</v>
      </c>
      <c r="G30" s="9">
        <f>Diesel!H48/Diesel!H$54*100</f>
        <v>0.15552962312680269</v>
      </c>
      <c r="H30" s="9">
        <f>Diesel!I48/Diesel!I$54*100</f>
        <v>0.19305871824847198</v>
      </c>
      <c r="I30" s="9">
        <f>Diesel!J48/Diesel!J$54*100</f>
        <v>0.17779645448756826</v>
      </c>
      <c r="J30" s="9">
        <f>Diesel!K48/Diesel!K$54*100</f>
        <v>0.18235458214510933</v>
      </c>
      <c r="K30" s="9">
        <f>Diesel!L48/Diesel!L$54*100</f>
        <v>0.21884669657749953</v>
      </c>
      <c r="L30" s="9">
        <f>Diesel!M48/Diesel!M$54*100</f>
        <v>0.2462813960187572</v>
      </c>
      <c r="M30" s="9">
        <f>Diesel!N48/Diesel!N$54*100</f>
        <v>0.23629712016962298</v>
      </c>
      <c r="N30" s="9">
        <f>Diesel!O48/Diesel!O$54*100</f>
        <v>0.23967594165089443</v>
      </c>
      <c r="O30" s="9">
        <f>Diesel!P48/Diesel!P$54*100</f>
        <v>0.27829890495363768</v>
      </c>
      <c r="P30" s="9">
        <f>Diesel!Q48/Diesel!Q$54*100</f>
        <v>0.24848491008659532</v>
      </c>
      <c r="Q30" s="9">
        <f>Diesel!R48/Diesel!R$54*100</f>
        <v>0.25609821291770596</v>
      </c>
      <c r="R30" s="9">
        <f>Diesel!S48/Diesel!S$54*100</f>
        <v>0.26288349654152277</v>
      </c>
      <c r="S30" s="9">
        <f>Diesel!T48/Diesel!T$54*100</f>
        <v>0.24475213903110291</v>
      </c>
      <c r="T30" s="9">
        <f>Diesel!U48/Diesel!U$54*100</f>
        <v>0.31679094649038014</v>
      </c>
      <c r="U30" s="9">
        <f>Diesel!V48/Diesel!V$54*100</f>
        <v>0.27559430679815539</v>
      </c>
      <c r="V30" s="9">
        <f>Diesel!W48/Diesel!W$54*100</f>
        <v>0.22252622829923374</v>
      </c>
      <c r="W30" s="9">
        <f>Diesel!X48/Diesel!X$54*100</f>
        <v>0.19853975910007196</v>
      </c>
      <c r="X30" s="9">
        <f>Diesel!Y48/Diesel!Y$54*100</f>
        <v>0.19068040413143561</v>
      </c>
      <c r="Y30" s="9">
        <f>Diesel!Z48/Diesel!Z$54*100</f>
        <v>0.20428761692110825</v>
      </c>
      <c r="Z30" s="25">
        <f t="shared" si="0"/>
        <v>0.21587973364879273</v>
      </c>
      <c r="AA30" s="25">
        <f t="shared" si="1"/>
        <v>2.4381824511207267E-2</v>
      </c>
      <c r="AB30" s="25">
        <f t="shared" si="2"/>
        <v>0.185685959895147</v>
      </c>
    </row>
    <row r="31" spans="1:28">
      <c r="A31" s="13" t="s">
        <v>2</v>
      </c>
      <c r="B31" s="9">
        <f>Diesel!C4/Diesel!C$54*100</f>
        <v>0.22092701095627695</v>
      </c>
      <c r="C31" s="9">
        <f>Diesel!D4/Diesel!D$54*100</f>
        <v>0.1828204577543614</v>
      </c>
      <c r="D31" s="9">
        <f>Diesel!E4/Diesel!E$54*100</f>
        <v>0.19918590854361962</v>
      </c>
      <c r="E31" s="9">
        <f>Diesel!F4/Diesel!F$54*100</f>
        <v>0.20488696562868444</v>
      </c>
      <c r="F31" s="9">
        <f>Diesel!G4/Diesel!G$54*100</f>
        <v>0.1835041193342877</v>
      </c>
      <c r="G31" s="9">
        <f>Diesel!H4/Diesel!H$54*100</f>
        <v>0.19122373669168377</v>
      </c>
      <c r="H31" s="9">
        <f>Diesel!I4/Diesel!I$54*100</f>
        <v>0.2523618403141949</v>
      </c>
      <c r="I31" s="9">
        <f>Diesel!J4/Diesel!J$54*100</f>
        <v>0.20458415387041876</v>
      </c>
      <c r="J31" s="9">
        <f>Diesel!K4/Diesel!K$54*100</f>
        <v>0.22276973506886094</v>
      </c>
      <c r="K31" s="9">
        <f>Diesel!L4/Diesel!L$54*100</f>
        <v>0.27740268801276363</v>
      </c>
      <c r="L31" s="9">
        <f>Diesel!M4/Diesel!M$54*100</f>
        <v>0.22493828701845789</v>
      </c>
      <c r="M31" s="9">
        <f>Diesel!N4/Diesel!N$54*100</f>
        <v>0.26517423791606487</v>
      </c>
      <c r="N31" s="9">
        <f>Diesel!O4/Diesel!O$54*100</f>
        <v>0.20049601591460375</v>
      </c>
      <c r="O31" s="9">
        <f>Diesel!P4/Diesel!P$54*100</f>
        <v>0.22495475141001037</v>
      </c>
      <c r="P31" s="9">
        <f>Diesel!Q4/Diesel!Q$54*100</f>
        <v>0.19046376481236724</v>
      </c>
      <c r="Q31" s="9">
        <f>Diesel!R4/Diesel!R$54*100</f>
        <v>0.18237876880009413</v>
      </c>
      <c r="R31" s="9">
        <f>Diesel!S4/Diesel!S$54*100</f>
        <v>0.17345899584464475</v>
      </c>
      <c r="S31" s="9">
        <f>Diesel!T4/Diesel!T$54*100</f>
        <v>0.16768483713218404</v>
      </c>
      <c r="T31" s="9">
        <f>Diesel!U4/Diesel!U$54*100</f>
        <v>0.19593735137159152</v>
      </c>
      <c r="U31" s="9">
        <f>Diesel!V4/Diesel!V$54*100</f>
        <v>0.16274779175245624</v>
      </c>
      <c r="V31" s="9">
        <f>Diesel!W4/Diesel!W$54*100</f>
        <v>0.18127081537773143</v>
      </c>
      <c r="W31" s="9">
        <f>Diesel!X4/Diesel!X$54*100</f>
        <v>0.1681253433135585</v>
      </c>
      <c r="X31" s="9">
        <f>Diesel!Y4/Diesel!Y$54*100</f>
        <v>0.15645543967422107</v>
      </c>
      <c r="Y31" s="9">
        <f>Diesel!Z4/Diesel!Z$54*100</f>
        <v>0.19946135742941834</v>
      </c>
      <c r="Z31" s="25">
        <f t="shared" si="0"/>
        <v>0.20138393224760651</v>
      </c>
      <c r="AA31" s="25">
        <f t="shared" si="1"/>
        <v>-2.1465653526858613E-2</v>
      </c>
      <c r="AB31" s="25">
        <f t="shared" si="2"/>
        <v>0.12094724833854256</v>
      </c>
    </row>
    <row r="32" spans="1:28">
      <c r="A32" s="13" t="s">
        <v>40</v>
      </c>
      <c r="B32" s="9">
        <f>Diesel!C42/Diesel!C$54*100</f>
        <v>0.17218844448766096</v>
      </c>
      <c r="C32" s="9">
        <f>Diesel!D42/Diesel!D$54*100</f>
        <v>0.12676551255493934</v>
      </c>
      <c r="D32" s="9">
        <f>Diesel!E42/Diesel!E$54*100</f>
        <v>0.1421394583566635</v>
      </c>
      <c r="E32" s="9">
        <f>Diesel!F42/Diesel!F$54*100</f>
        <v>0.21646122264092751</v>
      </c>
      <c r="F32" s="9">
        <f>Diesel!G42/Diesel!G$54*100</f>
        <v>0.1957451872543719</v>
      </c>
      <c r="G32" s="9">
        <f>Diesel!H42/Diesel!H$54*100</f>
        <v>0.21554285998521758</v>
      </c>
      <c r="H32" s="9">
        <f>Diesel!I42/Diesel!I$54*100</f>
        <v>0.20721662377431888</v>
      </c>
      <c r="I32" s="9">
        <f>Diesel!J42/Diesel!J$54*100</f>
        <v>0.20935154135893652</v>
      </c>
      <c r="J32" s="9">
        <f>Diesel!K42/Diesel!K$54*100</f>
        <v>0.1548530285511725</v>
      </c>
      <c r="K32" s="9">
        <f>Diesel!L42/Diesel!L$54*100</f>
        <v>0.26282168475761936</v>
      </c>
      <c r="L32" s="9">
        <f>Diesel!M42/Diesel!M$54*100</f>
        <v>0.16691168770761242</v>
      </c>
      <c r="M32" s="9">
        <f>Diesel!N42/Diesel!N$54*100</f>
        <v>0.23905762903704128</v>
      </c>
      <c r="N32" s="9">
        <f>Diesel!O42/Diesel!O$54*100</f>
        <v>0.23720308369844459</v>
      </c>
      <c r="O32" s="9">
        <f>Diesel!P42/Diesel!P$54*100</f>
        <v>0.22309995131814331</v>
      </c>
      <c r="P32" s="9">
        <f>Diesel!Q42/Diesel!Q$54*100</f>
        <v>0.20698975884087567</v>
      </c>
      <c r="Q32" s="9">
        <f>Diesel!R42/Diesel!R$54*100</f>
        <v>0.2482410609772524</v>
      </c>
      <c r="R32" s="9">
        <f>Diesel!S42/Diesel!S$54*100</f>
        <v>0.16624910768928794</v>
      </c>
      <c r="S32" s="9">
        <f>Diesel!T42/Diesel!T$54*100</f>
        <v>0.1741003493005007</v>
      </c>
      <c r="T32" s="9">
        <f>Diesel!U42/Diesel!U$54*100</f>
        <v>0.19245354774276049</v>
      </c>
      <c r="U32" s="9">
        <f>Diesel!V42/Diesel!V$54*100</f>
        <v>0.16832801344930487</v>
      </c>
      <c r="V32" s="9">
        <f>Diesel!W42/Diesel!W$54*100</f>
        <v>0.18486213013403868</v>
      </c>
      <c r="W32" s="9">
        <f>Diesel!X42/Diesel!X$54*100</f>
        <v>0.17212983963874839</v>
      </c>
      <c r="X32" s="9">
        <f>Diesel!Y42/Diesel!Y$54*100</f>
        <v>0.20812658420434654</v>
      </c>
      <c r="Y32" s="9">
        <f>Diesel!Z42/Diesel!Z$54*100</f>
        <v>0.24124958585368905</v>
      </c>
      <c r="Z32" s="25">
        <f t="shared" si="0"/>
        <v>0.19717032888807809</v>
      </c>
      <c r="AA32" s="25">
        <f t="shared" si="1"/>
        <v>6.9061141366028089E-2</v>
      </c>
      <c r="AB32" s="25">
        <f t="shared" si="2"/>
        <v>0.13605617220268001</v>
      </c>
    </row>
    <row r="33" spans="1:28">
      <c r="A33" s="13" t="s">
        <v>30</v>
      </c>
      <c r="B33" s="9">
        <f>Diesel!C32/Diesel!C$54*100</f>
        <v>7.5005948108637768E-2</v>
      </c>
      <c r="C33" s="9">
        <f>Diesel!D32/Diesel!D$54*100</f>
        <v>2.8143366439957247E-2</v>
      </c>
      <c r="D33" s="9">
        <f>Diesel!E32/Diesel!E$54*100</f>
        <v>4.1988371362247937E-2</v>
      </c>
      <c r="E33" s="9">
        <f>Diesel!F32/Diesel!F$54*100</f>
        <v>0.21196297831192154</v>
      </c>
      <c r="F33" s="9">
        <f>Diesel!G32/Diesel!G$54*100</f>
        <v>0.2006565343513356</v>
      </c>
      <c r="G33" s="9">
        <f>Diesel!H32/Diesel!H$54*100</f>
        <v>0.15900258140165915</v>
      </c>
      <c r="H33" s="9">
        <f>Diesel!I32/Diesel!I$54*100</f>
        <v>0.15538989307249224</v>
      </c>
      <c r="I33" s="9">
        <f>Diesel!J32/Diesel!J$54*100</f>
        <v>0.17143257765903597</v>
      </c>
      <c r="J33" s="9">
        <f>Diesel!K32/Diesel!K$54*100</f>
        <v>0.21116907739203508</v>
      </c>
      <c r="K33" s="9">
        <f>Diesel!L32/Diesel!L$54*100</f>
        <v>0.23866055292194327</v>
      </c>
      <c r="L33" s="9">
        <f>Diesel!M32/Diesel!M$54*100</f>
        <v>0.17886293924888641</v>
      </c>
      <c r="M33" s="9">
        <f>Diesel!N32/Diesel!N$54*100</f>
        <v>0.19823075465552159</v>
      </c>
      <c r="N33" s="9">
        <f>Diesel!O32/Diesel!O$54*100</f>
        <v>0.22413770507062075</v>
      </c>
      <c r="O33" s="9">
        <f>Diesel!P32/Diesel!P$54*100</f>
        <v>0.16907407513326111</v>
      </c>
      <c r="P33" s="9">
        <f>Diesel!Q32/Diesel!Q$54*100</f>
        <v>0.28020873671116514</v>
      </c>
      <c r="Q33" s="9">
        <f>Diesel!R32/Diesel!R$54*100</f>
        <v>0.1943307595111067</v>
      </c>
      <c r="R33" s="9">
        <f>Diesel!S32/Diesel!S$54*100</f>
        <v>0.32702096566751671</v>
      </c>
      <c r="S33" s="9">
        <f>Diesel!T32/Diesel!T$54*100</f>
        <v>0.36144519814935488</v>
      </c>
      <c r="T33" s="9">
        <f>Diesel!U32/Diesel!U$54*100</f>
        <v>0.26755581025653996</v>
      </c>
      <c r="U33" s="9">
        <f>Diesel!V32/Diesel!V$54*100</f>
        <v>0.33754151960296225</v>
      </c>
      <c r="V33" s="9">
        <f>Diesel!W32/Diesel!W$54*100</f>
        <v>0.2916024735676046</v>
      </c>
      <c r="W33" s="9">
        <f>Diesel!X32/Diesel!X$54*100</f>
        <v>2.545995004636184E-2</v>
      </c>
      <c r="X33" s="9">
        <f>Diesel!Y32/Diesel!Y$54*100</f>
        <v>0.12890443210308009</v>
      </c>
      <c r="Y33" s="9">
        <f>Diesel!Z32/Diesel!Z$54*100</f>
        <v>7.5255893571208418E-2</v>
      </c>
      <c r="Z33" s="25">
        <f t="shared" si="0"/>
        <v>0.18971012892985231</v>
      </c>
      <c r="AA33" s="25">
        <f t="shared" si="1"/>
        <v>2.4994546257064987E-4</v>
      </c>
      <c r="AB33" s="25">
        <f t="shared" si="2"/>
        <v>0.33598524810299302</v>
      </c>
    </row>
    <row r="34" spans="1:28">
      <c r="A34" s="13" t="s">
        <v>10</v>
      </c>
      <c r="B34" s="9">
        <f>Diesel!C12/Diesel!C$54*100</f>
        <v>0.18417340771446261</v>
      </c>
      <c r="C34" s="9">
        <f>Diesel!D12/Diesel!D$54*100</f>
        <v>0.17573209675946713</v>
      </c>
      <c r="D34" s="9">
        <f>Diesel!E12/Diesel!E$54*100</f>
        <v>0.13982919310376057</v>
      </c>
      <c r="E34" s="9">
        <f>Diesel!F12/Diesel!F$54*100</f>
        <v>0.15308615798790146</v>
      </c>
      <c r="F34" s="9">
        <f>Diesel!G12/Diesel!G$54*100</f>
        <v>0.15274460683856289</v>
      </c>
      <c r="G34" s="9">
        <f>Diesel!H12/Diesel!H$54*100</f>
        <v>0.19255077573426641</v>
      </c>
      <c r="H34" s="9">
        <f>Diesel!I12/Diesel!I$54*100</f>
        <v>0.16509980337477709</v>
      </c>
      <c r="I34" s="9">
        <f>Diesel!J12/Diesel!J$54*100</f>
        <v>0.20288395294293474</v>
      </c>
      <c r="J34" s="9">
        <f>Diesel!K12/Diesel!K$54*100</f>
        <v>0.19428379735040643</v>
      </c>
      <c r="K34" s="9">
        <f>Diesel!L12/Diesel!L$54*100</f>
        <v>0.1727670842301329</v>
      </c>
      <c r="L34" s="9">
        <f>Diesel!M12/Diesel!M$54*100</f>
        <v>0.19799480959327614</v>
      </c>
      <c r="M34" s="9">
        <f>Diesel!N12/Diesel!N$54*100</f>
        <v>0.15328979223802067</v>
      </c>
      <c r="N34" s="9">
        <f>Diesel!O12/Diesel!O$54*100</f>
        <v>0.19904034469775692</v>
      </c>
      <c r="O34" s="9">
        <f>Diesel!P12/Diesel!P$54*100</f>
        <v>0.1557766248213876</v>
      </c>
      <c r="P34" s="9">
        <f>Diesel!Q12/Diesel!Q$54*100</f>
        <v>0.14935185722096583</v>
      </c>
      <c r="Q34" s="9">
        <f>Diesel!R12/Diesel!R$54*100</f>
        <v>0.19752514529372775</v>
      </c>
      <c r="R34" s="9">
        <f>Diesel!S12/Diesel!S$54*100</f>
        <v>0.15809866624416002</v>
      </c>
      <c r="S34" s="9">
        <f>Diesel!T12/Diesel!T$54*100</f>
        <v>0.13347483560477444</v>
      </c>
      <c r="T34" s="9">
        <f>Diesel!U12/Diesel!U$54*100</f>
        <v>0.14432416060226777</v>
      </c>
      <c r="U34" s="9">
        <f>Diesel!V12/Diesel!V$54*100</f>
        <v>0.13169013739280888</v>
      </c>
      <c r="V34" s="9">
        <f>Diesel!W12/Diesel!W$54*100</f>
        <v>0.10617509428270311</v>
      </c>
      <c r="W34" s="9">
        <f>Diesel!X12/Diesel!X$54*100</f>
        <v>7.7707626431435847E-2</v>
      </c>
      <c r="X34" s="9">
        <f>Diesel!Y12/Diesel!Y$54*100</f>
        <v>7.2936452022633672E-2</v>
      </c>
      <c r="Y34" s="9">
        <f>Diesel!Z12/Diesel!Z$54*100</f>
        <v>8.6753024621022939E-2</v>
      </c>
      <c r="Z34" s="25">
        <f t="shared" si="0"/>
        <v>0.15405372696265057</v>
      </c>
      <c r="AA34" s="25">
        <f t="shared" si="1"/>
        <v>-9.7420383093439672E-2</v>
      </c>
      <c r="AB34" s="25">
        <f t="shared" si="2"/>
        <v>0.12994750092030105</v>
      </c>
    </row>
    <row r="35" spans="1:28">
      <c r="A35" s="13" t="s">
        <v>32</v>
      </c>
      <c r="B35" s="9">
        <f>Diesel!C34/Diesel!C$54*100</f>
        <v>0.17109296446521235</v>
      </c>
      <c r="C35" s="9">
        <f>Diesel!D34/Diesel!D$54*100</f>
        <v>0.13420953674001074</v>
      </c>
      <c r="D35" s="9">
        <f>Diesel!E34/Diesel!E$54*100</f>
        <v>0.13873718077964281</v>
      </c>
      <c r="E35" s="9">
        <f>Diesel!F34/Diesel!F$54*100</f>
        <v>0.12626310328100054</v>
      </c>
      <c r="F35" s="9">
        <f>Diesel!G34/Diesel!G$54*100</f>
        <v>0.12438206653159524</v>
      </c>
      <c r="G35" s="9">
        <f>Diesel!H34/Diesel!H$54*100</f>
        <v>0.12950865317817142</v>
      </c>
      <c r="H35" s="9">
        <f>Diesel!I34/Diesel!I$54*100</f>
        <v>0.12875413545767767</v>
      </c>
      <c r="I35" s="9">
        <f>Diesel!J34/Diesel!J$54*100</f>
        <v>0.15096392493465033</v>
      </c>
      <c r="J35" s="9">
        <f>Diesel!K34/Diesel!K$54*100</f>
        <v>0.15464107673378616</v>
      </c>
      <c r="K35" s="9">
        <f>Diesel!L34/Diesel!L$54*100</f>
        <v>0.12555599716513099</v>
      </c>
      <c r="L35" s="9">
        <f>Diesel!M34/Diesel!M$54*100</f>
        <v>0.14249285831414651</v>
      </c>
      <c r="M35" s="9">
        <f>Diesel!N34/Diesel!N$54*100</f>
        <v>0.18141466750733892</v>
      </c>
      <c r="N35" s="9">
        <f>Diesel!O34/Diesel!O$54*100</f>
        <v>0.1514279003979502</v>
      </c>
      <c r="O35" s="9">
        <f>Diesel!P34/Diesel!P$54*100</f>
        <v>0.15832515273309769</v>
      </c>
      <c r="P35" s="9">
        <f>Diesel!Q34/Diesel!Q$54*100</f>
        <v>0.14372609031708802</v>
      </c>
      <c r="Q35" s="9">
        <f>Diesel!R34/Diesel!R$54*100</f>
        <v>0.14224194110008606</v>
      </c>
      <c r="R35" s="9">
        <f>Diesel!S34/Diesel!S$54*100</f>
        <v>0.24180255193612435</v>
      </c>
      <c r="S35" s="9">
        <f>Diesel!T34/Diesel!T$54*100</f>
        <v>0.14484435449761124</v>
      </c>
      <c r="T35" s="9">
        <f>Diesel!U34/Diesel!U$54*100</f>
        <v>0.17875351696067973</v>
      </c>
      <c r="U35" s="9">
        <f>Diesel!V34/Diesel!V$54*100</f>
        <v>0.17678766892821784</v>
      </c>
      <c r="V35" s="9">
        <f>Diesel!W34/Diesel!W$54*100</f>
        <v>0.19136055159609022</v>
      </c>
      <c r="W35" s="9">
        <f>Diesel!X34/Diesel!X$54*100</f>
        <v>0.14927541002694064</v>
      </c>
      <c r="X35" s="9">
        <f>Diesel!Y34/Diesel!Y$54*100</f>
        <v>0.15603800016556743</v>
      </c>
      <c r="Y35" s="9">
        <f>Diesel!Z34/Diesel!Z$54*100</f>
        <v>0.2067185747474922</v>
      </c>
      <c r="Z35" s="25">
        <f t="shared" si="0"/>
        <v>0.15622157827063785</v>
      </c>
      <c r="AA35" s="25">
        <f t="shared" si="1"/>
        <v>3.562561028227984E-2</v>
      </c>
      <c r="AB35" s="25">
        <f t="shared" si="2"/>
        <v>0.11742048540452911</v>
      </c>
    </row>
    <row r="36" spans="1:28">
      <c r="A36" s="13" t="s">
        <v>39</v>
      </c>
      <c r="B36" s="9">
        <f>Diesel!C41/Diesel!C$54*100</f>
        <v>0.15133882568063034</v>
      </c>
      <c r="C36" s="9">
        <f>Diesel!D41/Diesel!D$54*100</f>
        <v>0.18850212932742413</v>
      </c>
      <c r="D36" s="9">
        <f>Diesel!E41/Diesel!E$54*100</f>
        <v>0.14585080775890427</v>
      </c>
      <c r="E36" s="9">
        <f>Diesel!F41/Diesel!F$54*100</f>
        <v>0.17038393456631876</v>
      </c>
      <c r="F36" s="9">
        <f>Diesel!G41/Diesel!G$54*100</f>
        <v>0.1515192159543105</v>
      </c>
      <c r="G36" s="9">
        <f>Diesel!H41/Diesel!H$54*100</f>
        <v>0.14984342266336567</v>
      </c>
      <c r="H36" s="9">
        <f>Diesel!I41/Diesel!I$54*100</f>
        <v>0.17297363333964627</v>
      </c>
      <c r="I36" s="9">
        <f>Diesel!J41/Diesel!J$54*100</f>
        <v>0.14280951773148312</v>
      </c>
      <c r="J36" s="9">
        <f>Diesel!K41/Diesel!K$54*100</f>
        <v>0.17201854883767365</v>
      </c>
      <c r="K36" s="9">
        <f>Diesel!L41/Diesel!L$54*100</f>
        <v>0.13850155259673272</v>
      </c>
      <c r="L36" s="9">
        <f>Diesel!M41/Diesel!M$54*100</f>
        <v>0.16290546808117654</v>
      </c>
      <c r="M36" s="9">
        <f>Diesel!N41/Diesel!N$54*100</f>
        <v>0.16260860557924756</v>
      </c>
      <c r="N36" s="9">
        <f>Diesel!O41/Diesel!O$54*100</f>
        <v>0.16173755400501716</v>
      </c>
      <c r="O36" s="9">
        <f>Diesel!P41/Diesel!P$54*100</f>
        <v>0.18741112791388301</v>
      </c>
      <c r="P36" s="9">
        <f>Diesel!Q41/Diesel!Q$54*100</f>
        <v>0.1505300537452014</v>
      </c>
      <c r="Q36" s="9">
        <f>Diesel!R41/Diesel!R$54*100</f>
        <v>0.10567729435771137</v>
      </c>
      <c r="R36" s="9">
        <f>Diesel!S41/Diesel!S$54*100</f>
        <v>6.8931306235128262E-2</v>
      </c>
      <c r="S36" s="9">
        <f>Diesel!T41/Diesel!T$54*100</f>
        <v>7.3597888066565281E-2</v>
      </c>
      <c r="T36" s="9">
        <f>Diesel!U41/Diesel!U$54*100</f>
        <v>9.9660841923836854E-2</v>
      </c>
      <c r="U36" s="9">
        <f>Diesel!V41/Diesel!V$54*100</f>
        <v>7.5323849615036784E-2</v>
      </c>
      <c r="V36" s="9">
        <f>Diesel!W41/Diesel!W$54*100</f>
        <v>8.9742438431966193E-2</v>
      </c>
      <c r="W36" s="9">
        <f>Diesel!X41/Diesel!X$54*100</f>
        <v>5.7378537526383298E-2</v>
      </c>
      <c r="X36" s="9">
        <f>Diesel!Y41/Diesel!Y$54*100</f>
        <v>6.9916042447101701E-2</v>
      </c>
      <c r="Y36" s="9">
        <f>Diesel!Z41/Diesel!Z$54*100</f>
        <v>4.8612025295463192E-2</v>
      </c>
      <c r="Z36" s="25">
        <f t="shared" si="0"/>
        <v>0.12907394257000868</v>
      </c>
      <c r="AA36" s="25">
        <f t="shared" si="1"/>
        <v>-0.10272680038516716</v>
      </c>
      <c r="AB36" s="25">
        <f t="shared" si="2"/>
        <v>0.13989010403196095</v>
      </c>
    </row>
    <row r="37" spans="1:28">
      <c r="A37" s="13" t="s">
        <v>43</v>
      </c>
      <c r="B37" s="9">
        <f>Diesel!C45/Diesel!C$54*100</f>
        <v>0.11903884925723472</v>
      </c>
      <c r="C37" s="9">
        <f>Diesel!D45/Diesel!D$54*100</f>
        <v>0.12998755287385086</v>
      </c>
      <c r="D37" s="9">
        <f>Diesel!E45/Diesel!E$54*100</f>
        <v>0.11786892476573631</v>
      </c>
      <c r="E37" s="9">
        <f>Diesel!F45/Diesel!F$54*100</f>
        <v>0.12267016194579106</v>
      </c>
      <c r="F37" s="9">
        <f>Diesel!G45/Diesel!G$54*100</f>
        <v>0.11319150836158372</v>
      </c>
      <c r="G37" s="9">
        <f>Diesel!H45/Diesel!H$54*100</f>
        <v>0.12159302712319563</v>
      </c>
      <c r="H37" s="9">
        <f>Diesel!I45/Diesel!I$54*100</f>
        <v>0.10474810682395258</v>
      </c>
      <c r="I37" s="9">
        <f>Diesel!J45/Diesel!J$54*100</f>
        <v>0.12775460987300588</v>
      </c>
      <c r="J37" s="9">
        <f>Diesel!K45/Diesel!K$54*100</f>
        <v>0.10897544565897489</v>
      </c>
      <c r="K37" s="9">
        <f>Diesel!L45/Diesel!L$54*100</f>
        <v>0.11433462130068953</v>
      </c>
      <c r="L37" s="9">
        <f>Diesel!M45/Diesel!M$54*100</f>
        <v>0.12224702958967409</v>
      </c>
      <c r="M37" s="9">
        <f>Diesel!N45/Diesel!N$54*100</f>
        <v>0.14637556351211814</v>
      </c>
      <c r="N37" s="9">
        <f>Diesel!O45/Diesel!O$54*100</f>
        <v>0.15210143201331755</v>
      </c>
      <c r="O37" s="9">
        <f>Diesel!P45/Diesel!P$54*100</f>
        <v>0.13788033359750157</v>
      </c>
      <c r="P37" s="9">
        <f>Diesel!Q45/Diesel!Q$54*100</f>
        <v>0.14362819655756107</v>
      </c>
      <c r="Q37" s="9">
        <f>Diesel!R45/Diesel!R$54*100</f>
        <v>0.14546184246097588</v>
      </c>
      <c r="R37" s="9">
        <f>Diesel!S45/Diesel!S$54*100</f>
        <v>0.13810444716477865</v>
      </c>
      <c r="S37" s="9">
        <f>Diesel!T45/Diesel!T$54*100</f>
        <v>0.12585317916402838</v>
      </c>
      <c r="T37" s="9">
        <f>Diesel!U45/Diesel!U$54*100</f>
        <v>0.14675696282647357</v>
      </c>
      <c r="U37" s="9">
        <f>Diesel!V45/Diesel!V$54*100</f>
        <v>0.10724800676401079</v>
      </c>
      <c r="V37" s="9">
        <f>Diesel!W45/Diesel!W$54*100</f>
        <v>0.17733661908699433</v>
      </c>
      <c r="W37" s="9">
        <f>Diesel!X45/Diesel!X$54*100</f>
        <v>0.14834275943318348</v>
      </c>
      <c r="X37" s="9">
        <f>Diesel!Y45/Diesel!Y$54*100</f>
        <v>0.15039622273326209</v>
      </c>
      <c r="Y37" s="9">
        <f>Diesel!Z45/Diesel!Z$54*100</f>
        <v>0.15750277179110833</v>
      </c>
      <c r="Z37" s="25">
        <f t="shared" si="0"/>
        <v>0.13247492394495849</v>
      </c>
      <c r="AA37" s="25">
        <f t="shared" si="1"/>
        <v>3.846392253387361E-2</v>
      </c>
      <c r="AB37" s="25">
        <f t="shared" si="2"/>
        <v>7.2588512263041749E-2</v>
      </c>
    </row>
    <row r="38" spans="1:28">
      <c r="A38" s="13" t="s">
        <v>34</v>
      </c>
      <c r="B38" s="9">
        <f>Diesel!C36/Diesel!C$54*100</f>
        <v>0.13541851199081337</v>
      </c>
      <c r="C38" s="9">
        <f>Diesel!D36/Diesel!D$54*100</f>
        <v>0.10534015764793253</v>
      </c>
      <c r="D38" s="9">
        <f>Diesel!E36/Diesel!E$54*100</f>
        <v>0.12631958277965219</v>
      </c>
      <c r="E38" s="9">
        <f>Diesel!F36/Diesel!F$54*100</f>
        <v>0.1071939141022305</v>
      </c>
      <c r="F38" s="9">
        <f>Diesel!G36/Diesel!G$54*100</f>
        <v>9.7332969148467008E-2</v>
      </c>
      <c r="G38" s="9">
        <f>Diesel!H36/Diesel!H$54*100</f>
        <v>9.1161756200361752E-2</v>
      </c>
      <c r="H38" s="9">
        <f>Diesel!I36/Diesel!I$54*100</f>
        <v>8.7320393457335041E-2</v>
      </c>
      <c r="I38" s="9">
        <f>Diesel!J36/Diesel!J$54*100</f>
        <v>9.5368492087849685E-2</v>
      </c>
      <c r="J38" s="9">
        <f>Diesel!K36/Diesel!K$54*100</f>
        <v>9.3597020635177983E-2</v>
      </c>
      <c r="K38" s="9">
        <f>Diesel!L36/Diesel!L$54*100</f>
        <v>8.3560944754363736E-2</v>
      </c>
      <c r="L38" s="9">
        <f>Diesel!M36/Diesel!M$54*100</f>
        <v>0.12651523443712756</v>
      </c>
      <c r="M38" s="9">
        <f>Diesel!N36/Diesel!N$54*100</f>
        <v>0.14556692190297102</v>
      </c>
      <c r="N38" s="9">
        <f>Diesel!O36/Diesel!O$54*100</f>
        <v>0.14914389066015818</v>
      </c>
      <c r="O38" s="9">
        <f>Diesel!P36/Diesel!P$54*100</f>
        <v>0.15058181254374975</v>
      </c>
      <c r="P38" s="9">
        <f>Diesel!Q36/Diesel!Q$54*100</f>
        <v>0.14190637724105892</v>
      </c>
      <c r="Q38" s="9">
        <f>Diesel!R36/Diesel!R$54*100</f>
        <v>0.13550006685493049</v>
      </c>
      <c r="R38" s="9">
        <f>Diesel!S36/Diesel!S$54*100</f>
        <v>0.13510982957090206</v>
      </c>
      <c r="S38" s="9">
        <f>Diesel!T36/Diesel!T$54*100</f>
        <v>0.12763301154747414</v>
      </c>
      <c r="T38" s="9">
        <f>Diesel!U36/Diesel!U$54*100</f>
        <v>0.1426832721290158</v>
      </c>
      <c r="U38" s="9">
        <f>Diesel!V36/Diesel!V$54*100</f>
        <v>0.13317908739687095</v>
      </c>
      <c r="V38" s="9">
        <f>Diesel!W36/Diesel!W$54*100</f>
        <v>0.12417209853995445</v>
      </c>
      <c r="W38" s="9">
        <f>Diesel!X36/Diesel!X$54*100</f>
        <v>0.126804560232923</v>
      </c>
      <c r="X38" s="9">
        <f>Diesel!Y36/Diesel!Y$54*100</f>
        <v>0.12231929213374136</v>
      </c>
      <c r="Y38" s="9">
        <f>Diesel!Z36/Diesel!Z$54*100</f>
        <v>0.14042109355734531</v>
      </c>
      <c r="Z38" s="25">
        <f t="shared" si="0"/>
        <v>0.12183959548135026</v>
      </c>
      <c r="AA38" s="25">
        <f t="shared" si="1"/>
        <v>5.0025815665319384E-3</v>
      </c>
      <c r="AB38" s="25">
        <f t="shared" si="2"/>
        <v>6.7020867789386013E-2</v>
      </c>
    </row>
    <row r="39" spans="1:28">
      <c r="A39" s="13" t="s">
        <v>5</v>
      </c>
      <c r="B39" s="9">
        <f>Diesel!C7/Diesel!C$54*100</f>
        <v>0.11327675213332487</v>
      </c>
      <c r="C39" s="9">
        <f>Diesel!D7/Diesel!D$54*100</f>
        <v>9.8698131608036088E-2</v>
      </c>
      <c r="D39" s="9">
        <f>Diesel!E7/Diesel!E$54*100</f>
        <v>0.11554373451523726</v>
      </c>
      <c r="E39" s="9">
        <f>Diesel!F7/Diesel!F$54*100</f>
        <v>0.10125258210532739</v>
      </c>
      <c r="F39" s="9">
        <f>Diesel!G7/Diesel!G$54*100</f>
        <v>9.7839879848589384E-2</v>
      </c>
      <c r="G39" s="9">
        <f>Diesel!H7/Diesel!H$54*100</f>
        <v>0.11082976948367299</v>
      </c>
      <c r="H39" s="9">
        <f>Diesel!I7/Diesel!I$54*100</f>
        <v>8.5906937165467046E-2</v>
      </c>
      <c r="I39" s="9">
        <f>Diesel!J7/Diesel!J$54*100</f>
        <v>0.10221747150293292</v>
      </c>
      <c r="J39" s="9">
        <f>Diesel!K7/Diesel!K$54*100</f>
        <v>0.10855798432868205</v>
      </c>
      <c r="K39" s="9">
        <f>Diesel!L7/Diesel!L$54*100</f>
        <v>0.13012307220427907</v>
      </c>
      <c r="L39" s="9">
        <f>Diesel!M7/Diesel!M$54*100</f>
        <v>0.11289269786522421</v>
      </c>
      <c r="M39" s="9">
        <f>Diesel!N7/Diesel!N$54*100</f>
        <v>0.14217611462766896</v>
      </c>
      <c r="N39" s="9">
        <f>Diesel!O7/Diesel!O$54*100</f>
        <v>0.12987894124299038</v>
      </c>
      <c r="O39" s="9">
        <f>Diesel!P7/Diesel!P$54*100</f>
        <v>0.12357616330973718</v>
      </c>
      <c r="P39" s="9">
        <f>Diesel!Q7/Diesel!Q$54*100</f>
        <v>0.12607119378509873</v>
      </c>
      <c r="Q39" s="9">
        <f>Diesel!R7/Diesel!R$54*100</f>
        <v>0.13400040931926041</v>
      </c>
      <c r="R39" s="9">
        <f>Diesel!S7/Diesel!S$54*100</f>
        <v>0.13710879229904049</v>
      </c>
      <c r="S39" s="9">
        <f>Diesel!T7/Diesel!T$54*100</f>
        <v>0.14103562513618095</v>
      </c>
      <c r="T39" s="9">
        <f>Diesel!U7/Diesel!U$54*100</f>
        <v>0.13138288652022456</v>
      </c>
      <c r="U39" s="9">
        <f>Diesel!V7/Diesel!V$54*100</f>
        <v>0</v>
      </c>
      <c r="V39" s="9">
        <f>Diesel!W7/Diesel!W$54*100</f>
        <v>0</v>
      </c>
      <c r="W39" s="9">
        <f>Diesel!X7/Diesel!X$54*100</f>
        <v>0</v>
      </c>
      <c r="X39" s="9">
        <f>Diesel!Y7/Diesel!Y$54*100</f>
        <v>0</v>
      </c>
      <c r="Y39" s="9">
        <f>Diesel!Z7/Diesel!Z$54*100</f>
        <v>0</v>
      </c>
      <c r="Z39" s="25">
        <f t="shared" si="0"/>
        <v>9.3432047458373968E-2</v>
      </c>
      <c r="AA39" s="25">
        <f t="shared" si="1"/>
        <v>-0.11327675213332487</v>
      </c>
      <c r="AB39" s="25">
        <f t="shared" si="2"/>
        <v>0.14217611462766896</v>
      </c>
    </row>
    <row r="40" spans="1:28">
      <c r="A40" s="13" t="s">
        <v>28</v>
      </c>
      <c r="B40" s="9">
        <f>Diesel!C30/Diesel!C$54*100</f>
        <v>8.3858534239494339E-2</v>
      </c>
      <c r="C40" s="9">
        <f>Diesel!D30/Diesel!D$54*100</f>
        <v>0.10596464346479648</v>
      </c>
      <c r="D40" s="9">
        <f>Diesel!E30/Diesel!E$54*100</f>
        <v>8.2236114879845751E-2</v>
      </c>
      <c r="E40" s="9">
        <f>Diesel!F30/Diesel!F$54*100</f>
        <v>7.9618474863224709E-2</v>
      </c>
      <c r="F40" s="9">
        <f>Diesel!G30/Diesel!G$54*100</f>
        <v>9.858220746010754E-2</v>
      </c>
      <c r="G40" s="9">
        <f>Diesel!H30/Diesel!H$54*100</f>
        <v>8.7391023311072069E-2</v>
      </c>
      <c r="H40" s="9">
        <f>Diesel!I30/Diesel!I$54*100</f>
        <v>8.9118388488320543E-2</v>
      </c>
      <c r="I40" s="9">
        <f>Diesel!J30/Diesel!J$54*100</f>
        <v>0.10298292992915951</v>
      </c>
      <c r="J40" s="9">
        <f>Diesel!K30/Diesel!K$54*100</f>
        <v>0.10119507453868687</v>
      </c>
      <c r="K40" s="9">
        <f>Diesel!L30/Diesel!L$54*100</f>
        <v>9.3287219736148216E-2</v>
      </c>
      <c r="L40" s="9">
        <f>Diesel!M30/Diesel!M$54*100</f>
        <v>0.11071412049681542</v>
      </c>
      <c r="M40" s="9">
        <f>Diesel!N30/Diesel!N$54*100</f>
        <v>9.5736764459382728E-2</v>
      </c>
      <c r="N40" s="9">
        <f>Diesel!O30/Diesel!O$54*100</f>
        <v>0.1072528178078582</v>
      </c>
      <c r="O40" s="9">
        <f>Diesel!P30/Diesel!P$54*100</f>
        <v>7.5178143344422022E-2</v>
      </c>
      <c r="P40" s="9">
        <f>Diesel!Q30/Diesel!Q$54*100</f>
        <v>0.11562363851303241</v>
      </c>
      <c r="Q40" s="9">
        <f>Diesel!R30/Diesel!R$54*100</f>
        <v>0.12247312952394804</v>
      </c>
      <c r="R40" s="9">
        <f>Diesel!S30/Diesel!S$54*100</f>
        <v>0.10826464787961597</v>
      </c>
      <c r="S40" s="9">
        <f>Diesel!T30/Diesel!T$54*100</f>
        <v>0.10338979151950167</v>
      </c>
      <c r="T40" s="9">
        <f>Diesel!U30/Diesel!U$54*100</f>
        <v>0.11487453063495599</v>
      </c>
      <c r="U40" s="9">
        <f>Diesel!V30/Diesel!V$54*100</f>
        <v>0.1014258394831294</v>
      </c>
      <c r="V40" s="9">
        <f>Diesel!W30/Diesel!W$54*100</f>
        <v>0.10448712192159831</v>
      </c>
      <c r="W40" s="9">
        <f>Diesel!X30/Diesel!X$54*100</f>
        <v>0.11580518445455425</v>
      </c>
      <c r="X40" s="9">
        <f>Diesel!Y30/Diesel!Y$54*100</f>
        <v>0.10795505907152865</v>
      </c>
      <c r="Y40" s="9">
        <f>Diesel!Z30/Diesel!Z$54*100</f>
        <v>0.12205024701082913</v>
      </c>
      <c r="Z40" s="25">
        <f t="shared" si="0"/>
        <v>0.10122773529300118</v>
      </c>
      <c r="AA40" s="25">
        <f t="shared" si="1"/>
        <v>3.819171277133479E-2</v>
      </c>
      <c r="AB40" s="25">
        <f t="shared" si="2"/>
        <v>4.7294986179526016E-2</v>
      </c>
    </row>
    <row r="41" spans="1:28">
      <c r="A41" s="13" t="s">
        <v>50</v>
      </c>
      <c r="B41" s="9">
        <f>Diesel!C52/Diesel!C$54*100</f>
        <v>4.5052414636760407E-2</v>
      </c>
      <c r="C41" s="9">
        <f>Diesel!D52/Diesel!D$54*100</f>
        <v>5.4540343606782712E-2</v>
      </c>
      <c r="D41" s="9">
        <f>Diesel!E52/Diesel!E$54*100</f>
        <v>7.4665409849202419E-2</v>
      </c>
      <c r="E41" s="9">
        <f>Diesel!F52/Diesel!F$54*100</f>
        <v>6.4422363361250581E-2</v>
      </c>
      <c r="F41" s="9">
        <f>Diesel!G52/Diesel!G$54*100</f>
        <v>7.9434557684918167E-2</v>
      </c>
      <c r="G41" s="9">
        <f>Diesel!H52/Diesel!H$54*100</f>
        <v>9.6629157055802176E-2</v>
      </c>
      <c r="H41" s="9">
        <f>Diesel!I52/Diesel!I$54*100</f>
        <v>7.8099449347282648E-2</v>
      </c>
      <c r="I41" s="9">
        <f>Diesel!J52/Diesel!J$54*100</f>
        <v>8.6255923637867396E-2</v>
      </c>
      <c r="J41" s="9">
        <f>Diesel!K52/Diesel!K$54*100</f>
        <v>9.800033574714026E-2</v>
      </c>
      <c r="K41" s="9">
        <f>Diesel!L52/Diesel!L$54*100</f>
        <v>9.0907121201460744E-2</v>
      </c>
      <c r="L41" s="9">
        <f>Diesel!M52/Diesel!M$54*100</f>
        <v>9.7892827850199232E-2</v>
      </c>
      <c r="M41" s="9">
        <f>Diesel!N52/Diesel!N$54*100</f>
        <v>3.9306384268184641E-2</v>
      </c>
      <c r="N41" s="9">
        <f>Diesel!O52/Diesel!O$54*100</f>
        <v>9.5770360052251466E-2</v>
      </c>
      <c r="O41" s="9">
        <f>Diesel!P52/Diesel!P$54*100</f>
        <v>0.12362246899857714</v>
      </c>
      <c r="P41" s="9">
        <f>Diesel!Q52/Diesel!Q$54*100</f>
        <v>0.1162359952215626</v>
      </c>
      <c r="Q41" s="9">
        <f>Diesel!R52/Diesel!R$54*100</f>
        <v>0.12891046299621781</v>
      </c>
      <c r="R41" s="9">
        <f>Diesel!S52/Diesel!S$54*100</f>
        <v>0.16058895135800474</v>
      </c>
      <c r="S41" s="9">
        <f>Diesel!T52/Diesel!T$54*100</f>
        <v>0.13121086642520274</v>
      </c>
      <c r="T41" s="9">
        <f>Diesel!U52/Diesel!U$54*100</f>
        <v>0.16100832596681333</v>
      </c>
      <c r="U41" s="9">
        <f>Diesel!V52/Diesel!V$54*100</f>
        <v>0.14192077828042676</v>
      </c>
      <c r="V41" s="9">
        <f>Diesel!W52/Diesel!W$54*100</f>
        <v>0.12697812905641101</v>
      </c>
      <c r="W41" s="9">
        <f>Diesel!X52/Diesel!X$54*100</f>
        <v>0.10137411632639118</v>
      </c>
      <c r="X41" s="9">
        <f>Diesel!Y52/Diesel!Y$54*100</f>
        <v>9.0296352805002228E-2</v>
      </c>
      <c r="Y41" s="9">
        <f>Diesel!Z52/Diesel!Z$54*100</f>
        <v>5.3599133691571578E-2</v>
      </c>
      <c r="Z41" s="25">
        <f t="shared" si="0"/>
        <v>9.7363426226053498E-2</v>
      </c>
      <c r="AA41" s="25">
        <f t="shared" si="1"/>
        <v>8.5467190548111707E-3</v>
      </c>
      <c r="AB41" s="25">
        <f t="shared" si="2"/>
        <v>0.12170194169862869</v>
      </c>
    </row>
    <row r="42" spans="1:28">
      <c r="A42" s="13" t="s">
        <v>33</v>
      </c>
      <c r="B42" s="9">
        <f>Diesel!C35/Diesel!C$54*100</f>
        <v>9.9274770926110714E-2</v>
      </c>
      <c r="C42" s="9">
        <f>Diesel!D35/Diesel!D$54*100</f>
        <v>7.8479605120122184E-2</v>
      </c>
      <c r="D42" s="9">
        <f>Diesel!E35/Diesel!E$54*100</f>
        <v>7.3583347523482084E-2</v>
      </c>
      <c r="E42" s="9">
        <f>Diesel!F35/Diesel!F$54*100</f>
        <v>7.1741889057013522E-2</v>
      </c>
      <c r="F42" s="9">
        <f>Diesel!G35/Diesel!G$54*100</f>
        <v>8.0636101141782421E-2</v>
      </c>
      <c r="G42" s="9">
        <f>Diesel!H35/Diesel!H$54*100</f>
        <v>7.4308360359562328E-2</v>
      </c>
      <c r="H42" s="9">
        <f>Diesel!I35/Diesel!I$54*100</f>
        <v>7.1499020031280197E-2</v>
      </c>
      <c r="I42" s="9">
        <f>Diesel!J35/Diesel!J$54*100</f>
        <v>7.9207550332036331E-2</v>
      </c>
      <c r="J42" s="9">
        <f>Diesel!K35/Diesel!K$54*100</f>
        <v>7.6678240610254245E-2</v>
      </c>
      <c r="K42" s="9">
        <f>Diesel!L35/Diesel!L$54*100</f>
        <v>7.7463972070355616E-2</v>
      </c>
      <c r="L42" s="9">
        <f>Diesel!M35/Diesel!M$54*100</f>
        <v>9.2884532126396371E-2</v>
      </c>
      <c r="M42" s="9">
        <f>Diesel!N35/Diesel!N$54*100</f>
        <v>7.7775165210777694E-2</v>
      </c>
      <c r="N42" s="9">
        <f>Diesel!O35/Diesel!O$54*100</f>
        <v>6.0514910948462279E-2</v>
      </c>
      <c r="O42" s="9">
        <f>Diesel!P35/Diesel!P$54*100</f>
        <v>6.3317026899343376E-2</v>
      </c>
      <c r="P42" s="9">
        <f>Diesel!Q35/Diesel!Q$54*100</f>
        <v>6.6891986164126491E-2</v>
      </c>
      <c r="Q42" s="9">
        <f>Diesel!R35/Diesel!R$54*100</f>
        <v>9.1302146794331809E-2</v>
      </c>
      <c r="R42" s="9">
        <f>Diesel!S35/Diesel!S$54*100</f>
        <v>9.2168865299904215E-2</v>
      </c>
      <c r="S42" s="9">
        <f>Diesel!T35/Diesel!T$54*100</f>
        <v>9.0941459130095159E-2</v>
      </c>
      <c r="T42" s="9">
        <f>Diesel!U35/Diesel!U$54*100</f>
        <v>0.11414815989162733</v>
      </c>
      <c r="U42" s="9">
        <f>Diesel!V35/Diesel!V$54*100</f>
        <v>8.8360777945360264E-2</v>
      </c>
      <c r="V42" s="9">
        <f>Diesel!W35/Diesel!W$54*100</f>
        <v>0.12500558834700387</v>
      </c>
      <c r="W42" s="9">
        <f>Diesel!X35/Diesel!X$54*100</f>
        <v>9.6209258980495135E-2</v>
      </c>
      <c r="X42" s="9">
        <f>Diesel!Y35/Diesel!Y$54*100</f>
        <v>8.7030427895353299E-2</v>
      </c>
      <c r="Y42" s="9">
        <f>Diesel!Z35/Diesel!Z$54*100</f>
        <v>0.12769897528471802</v>
      </c>
      <c r="Z42" s="25">
        <f t="shared" si="0"/>
        <v>8.5713422420416463E-2</v>
      </c>
      <c r="AA42" s="25">
        <f t="shared" si="1"/>
        <v>2.8424204358607305E-2</v>
      </c>
      <c r="AB42" s="25">
        <f t="shared" si="2"/>
        <v>6.7184064336255733E-2</v>
      </c>
    </row>
    <row r="43" spans="1:28">
      <c r="A43" s="13" t="s">
        <v>47</v>
      </c>
      <c r="B43" s="9">
        <f>Diesel!C49/Diesel!C$54*100</f>
        <v>6.1934024470709205E-2</v>
      </c>
      <c r="C43" s="9">
        <f>Diesel!D49/Diesel!D$54*100</f>
        <v>6.1470986813573318E-2</v>
      </c>
      <c r="D43" s="9">
        <f>Diesel!E49/Diesel!E$54*100</f>
        <v>6.795475780503682E-2</v>
      </c>
      <c r="E43" s="9">
        <f>Diesel!F49/Diesel!F$54*100</f>
        <v>6.21915528612779E-2</v>
      </c>
      <c r="F43" s="9">
        <f>Diesel!G49/Diesel!G$54*100</f>
        <v>6.2912570812413304E-2</v>
      </c>
      <c r="G43" s="9">
        <f>Diesel!H49/Diesel!H$54*100</f>
        <v>6.250742292235191E-2</v>
      </c>
      <c r="H43" s="9">
        <f>Diesel!I49/Diesel!I$54*100</f>
        <v>6.7294279345562494E-2</v>
      </c>
      <c r="I43" s="9">
        <f>Diesel!J49/Diesel!J$54*100</f>
        <v>6.1406627280172849E-2</v>
      </c>
      <c r="J43" s="9">
        <f>Diesel!K49/Diesel!K$54*100</f>
        <v>7.760850937714138E-2</v>
      </c>
      <c r="K43" s="9">
        <f>Diesel!L49/Diesel!L$54*100</f>
        <v>9.7854874721333029E-2</v>
      </c>
      <c r="L43" s="9">
        <f>Diesel!M49/Diesel!M$54*100</f>
        <v>7.9018078279752504E-2</v>
      </c>
      <c r="M43" s="9">
        <f>Diesel!N49/Diesel!N$54*100</f>
        <v>7.9323854890124473E-2</v>
      </c>
      <c r="N43" s="9">
        <f>Diesel!O49/Diesel!O$54*100</f>
        <v>8.1155291353931389E-2</v>
      </c>
      <c r="O43" s="9">
        <f>Diesel!P49/Diesel!P$54*100</f>
        <v>7.2261742460261208E-2</v>
      </c>
      <c r="P43" s="9">
        <f>Diesel!Q49/Diesel!Q$54*100</f>
        <v>8.644157822625062E-2</v>
      </c>
      <c r="Q43" s="9">
        <f>Diesel!R49/Diesel!R$54*100</f>
        <v>8.9411524752929974E-2</v>
      </c>
      <c r="R43" s="9">
        <f>Diesel!S49/Diesel!S$54*100</f>
        <v>5.7276557618428453E-2</v>
      </c>
      <c r="S43" s="9">
        <f>Diesel!T49/Diesel!T$54*100</f>
        <v>7.6059149986754795E-2</v>
      </c>
      <c r="T43" s="9">
        <f>Diesel!U49/Diesel!U$54*100</f>
        <v>7.0854304525459377E-2</v>
      </c>
      <c r="U43" s="9">
        <f>Diesel!V49/Diesel!V$54*100</f>
        <v>7.4315274128109524E-2</v>
      </c>
      <c r="V43" s="9">
        <f>Diesel!W49/Diesel!W$54*100</f>
        <v>7.563842248058851E-2</v>
      </c>
      <c r="W43" s="9">
        <f>Diesel!X49/Diesel!X$54*100</f>
        <v>7.168388384135764E-2</v>
      </c>
      <c r="X43" s="9">
        <f>Diesel!Y49/Diesel!Y$54*100</f>
        <v>6.7315610006415824E-2</v>
      </c>
      <c r="Y43" s="9">
        <f>Diesel!Z49/Diesel!Z$54*100</f>
        <v>7.9448265754845135E-2</v>
      </c>
      <c r="Z43" s="25">
        <f t="shared" si="0"/>
        <v>7.2639131029782575E-2</v>
      </c>
      <c r="AA43" s="25">
        <f t="shared" si="1"/>
        <v>1.751424128413593E-2</v>
      </c>
      <c r="AB43" s="25">
        <f t="shared" si="2"/>
        <v>4.0578317102904576E-2</v>
      </c>
    </row>
    <row r="44" spans="1:28">
      <c r="A44" s="13" t="s">
        <v>31</v>
      </c>
      <c r="B44" s="9">
        <f>Diesel!C33/Diesel!C$54*100</f>
        <v>5.1873783435001639E-2</v>
      </c>
      <c r="C44" s="9">
        <f>Diesel!D33/Diesel!D$54*100</f>
        <v>4.2735773774100018E-2</v>
      </c>
      <c r="D44" s="9">
        <f>Diesel!E33/Diesel!E$54*100</f>
        <v>4.4954714634481273E-2</v>
      </c>
      <c r="E44" s="9">
        <f>Diesel!F33/Diesel!F$54*100</f>
        <v>3.639073879534948E-2</v>
      </c>
      <c r="F44" s="9">
        <f>Diesel!G33/Diesel!G$54*100</f>
        <v>3.7165909848176089E-2</v>
      </c>
      <c r="G44" s="9">
        <f>Diesel!H33/Diesel!H$54*100</f>
        <v>4.013937068947375E-2</v>
      </c>
      <c r="H44" s="9">
        <f>Diesel!I33/Diesel!I$54*100</f>
        <v>3.9977900448092671E-2</v>
      </c>
      <c r="I44" s="9">
        <f>Diesel!J33/Diesel!J$54*100</f>
        <v>3.5023737641961428E-2</v>
      </c>
      <c r="J44" s="9">
        <f>Diesel!K33/Diesel!K$54*100</f>
        <v>4.8236754792710543E-2</v>
      </c>
      <c r="K44" s="9">
        <f>Diesel!L33/Diesel!L$54*100</f>
        <v>3.6496584036651292E-2</v>
      </c>
      <c r="L44" s="9">
        <f>Diesel!M33/Diesel!M$54*100</f>
        <v>5.7361559903646983E-2</v>
      </c>
      <c r="M44" s="9">
        <f>Diesel!N33/Diesel!N$54*100</f>
        <v>4.9090871523821397E-2</v>
      </c>
      <c r="N44" s="9">
        <f>Diesel!O33/Diesel!O$54*100</f>
        <v>4.7697547572506549E-2</v>
      </c>
      <c r="O44" s="9">
        <f>Diesel!P33/Diesel!P$54*100</f>
        <v>5.4285702550039706E-2</v>
      </c>
      <c r="P44" s="9">
        <f>Diesel!Q33/Diesel!Q$54*100</f>
        <v>6.0147730986504715E-2</v>
      </c>
      <c r="Q44" s="9">
        <f>Diesel!R33/Diesel!R$54*100</f>
        <v>4.9899417178922767E-2</v>
      </c>
      <c r="R44" s="9">
        <f>Diesel!S33/Diesel!S$54*100</f>
        <v>4.9797283980566008E-2</v>
      </c>
      <c r="S44" s="9">
        <f>Diesel!T33/Diesel!T$54*100</f>
        <v>5.4917343856508344E-2</v>
      </c>
      <c r="T44" s="9">
        <f>Diesel!U33/Diesel!U$54*100</f>
        <v>5.8749667658396634E-2</v>
      </c>
      <c r="U44" s="9">
        <f>Diesel!V33/Diesel!V$54*100</f>
        <v>4.8846281427544498E-2</v>
      </c>
      <c r="V44" s="9">
        <f>Diesel!W33/Diesel!W$54*100</f>
        <v>5.5172049168123523E-2</v>
      </c>
      <c r="W44" s="9">
        <f>Diesel!X33/Diesel!X$54*100</f>
        <v>4.012065291494106E-2</v>
      </c>
      <c r="X44" s="9">
        <f>Diesel!Y33/Diesel!Y$54*100</f>
        <v>4.6951159812217945E-2</v>
      </c>
      <c r="Y44" s="9">
        <f>Diesel!Z33/Diesel!Z$54*100</f>
        <v>5.6139437078594687E-2</v>
      </c>
      <c r="Z44" s="25">
        <f t="shared" si="0"/>
        <v>4.7590498904513882E-2</v>
      </c>
      <c r="AA44" s="25">
        <f t="shared" si="1"/>
        <v>4.2656536435930481E-3</v>
      </c>
      <c r="AB44" s="25">
        <f t="shared" si="2"/>
        <v>2.5123993344543287E-2</v>
      </c>
    </row>
    <row r="45" spans="1:28">
      <c r="A45" s="13" t="s">
        <v>37</v>
      </c>
      <c r="B45" s="9">
        <f>Diesel!C39/Diesel!C$54*100</f>
        <v>5.4358670070497515E-2</v>
      </c>
      <c r="C45" s="9">
        <f>Diesel!D39/Diesel!D$54*100</f>
        <v>3.3378703058022118E-2</v>
      </c>
      <c r="D45" s="9">
        <f>Diesel!E39/Diesel!E$54*100</f>
        <v>4.4395027224625926E-2</v>
      </c>
      <c r="E45" s="9">
        <f>Diesel!F39/Diesel!F$54*100</f>
        <v>4.0227193143084775E-2</v>
      </c>
      <c r="F45" s="9">
        <f>Diesel!G39/Diesel!G$54*100</f>
        <v>3.4501112705675116E-2</v>
      </c>
      <c r="G45" s="9">
        <f>Diesel!H39/Diesel!H$54*100</f>
        <v>4.1773247052146224E-2</v>
      </c>
      <c r="H45" s="9">
        <f>Diesel!I39/Diesel!I$54*100</f>
        <v>3.5672417984075812E-2</v>
      </c>
      <c r="I45" s="9">
        <f>Diesel!J39/Diesel!J$54*100</f>
        <v>4.340764855159341E-2</v>
      </c>
      <c r="J45" s="9">
        <f>Diesel!K39/Diesel!K$54*100</f>
        <v>3.7199798757869579E-2</v>
      </c>
      <c r="K45" s="9">
        <f>Diesel!L39/Diesel!L$54*100</f>
        <v>4.7912241823393022E-2</v>
      </c>
      <c r="L45" s="9">
        <f>Diesel!M39/Diesel!M$54*100</f>
        <v>5.5636071034186378E-2</v>
      </c>
      <c r="M45" s="9">
        <f>Diesel!N39/Diesel!N$54*100</f>
        <v>8.1264289891904443E-2</v>
      </c>
      <c r="N45" s="9">
        <f>Diesel!O39/Diesel!O$54*100</f>
        <v>5.9564996323660198E-2</v>
      </c>
      <c r="O45" s="9">
        <f>Diesel!P39/Diesel!P$54*100</f>
        <v>4.9290690744618719E-2</v>
      </c>
      <c r="P45" s="9">
        <f>Diesel!Q39/Diesel!Q$54*100</f>
        <v>4.3507874712872742E-2</v>
      </c>
      <c r="Q45" s="9">
        <f>Diesel!R39/Diesel!R$54*100</f>
        <v>4.0624916019795315E-2</v>
      </c>
      <c r="R45" s="9">
        <f>Diesel!S39/Diesel!S$54*100</f>
        <v>5.9232663565259157E-2</v>
      </c>
      <c r="S45" s="9">
        <f>Diesel!T39/Diesel!T$54*100</f>
        <v>4.5105877918834157E-2</v>
      </c>
      <c r="T45" s="9">
        <f>Diesel!U39/Diesel!U$54*100</f>
        <v>3.9345081930301722E-2</v>
      </c>
      <c r="U45" s="9">
        <f>Diesel!V39/Diesel!V$54*100</f>
        <v>5.0282481667645942E-2</v>
      </c>
      <c r="V45" s="9">
        <f>Diesel!W39/Diesel!W$54*100</f>
        <v>5.3375225526247343E-2</v>
      </c>
      <c r="W45" s="9">
        <f>Diesel!X39/Diesel!X$54*100</f>
        <v>4.9230352868544582E-2</v>
      </c>
      <c r="X45" s="9">
        <f>Diesel!Y39/Diesel!Y$54*100</f>
        <v>3.8143693704864395E-2</v>
      </c>
      <c r="Y45" s="9">
        <f>Diesel!Z39/Diesel!Z$54*100</f>
        <v>5.9140101123091426E-2</v>
      </c>
      <c r="Z45" s="25">
        <f t="shared" si="0"/>
        <v>4.7357099058450418E-2</v>
      </c>
      <c r="AA45" s="25">
        <f t="shared" si="1"/>
        <v>4.781431052593911E-3</v>
      </c>
      <c r="AB45" s="25">
        <f t="shared" si="2"/>
        <v>4.7885586833882325E-2</v>
      </c>
    </row>
    <row r="46" spans="1:28">
      <c r="A46" s="13" t="s">
        <v>12</v>
      </c>
      <c r="B46" s="9">
        <f>Diesel!C14/Diesel!C$54*100</f>
        <v>3.5328698248259995E-2</v>
      </c>
      <c r="C46" s="9">
        <f>Diesel!D14/Diesel!D$54*100</f>
        <v>3.9388580878393704E-2</v>
      </c>
      <c r="D46" s="9">
        <f>Diesel!E14/Diesel!E$54*100</f>
        <v>3.4847381887393551E-2</v>
      </c>
      <c r="E46" s="9">
        <f>Diesel!F14/Diesel!F$54*100</f>
        <v>2.9637910928208635E-2</v>
      </c>
      <c r="F46" s="9">
        <f>Diesel!G14/Diesel!G$54*100</f>
        <v>2.513641141209955E-2</v>
      </c>
      <c r="G46" s="9">
        <f>Diesel!H14/Diesel!H$54*100</f>
        <v>2.7691097133930344E-2</v>
      </c>
      <c r="H46" s="9">
        <f>Diesel!I14/Diesel!I$54*100</f>
        <v>3.7350014304411094E-2</v>
      </c>
      <c r="I46" s="9">
        <f>Diesel!J14/Diesel!J$54*100</f>
        <v>2.6483924797617211E-2</v>
      </c>
      <c r="J46" s="9">
        <f>Diesel!K14/Diesel!K$54*100</f>
        <v>2.7932543763637314E-2</v>
      </c>
      <c r="K46" s="9">
        <f>Diesel!L14/Diesel!L$54*100</f>
        <v>3.1633736518777412E-2</v>
      </c>
      <c r="L46" s="9">
        <f>Diesel!M14/Diesel!M$54*100</f>
        <v>3.6948255215606296E-2</v>
      </c>
      <c r="M46" s="9">
        <f>Diesel!N14/Diesel!N$54*100</f>
        <v>4.9295889990230983E-2</v>
      </c>
      <c r="N46" s="9">
        <f>Diesel!O14/Diesel!O$54*100</f>
        <v>4.746168993102412E-2</v>
      </c>
      <c r="O46" s="9">
        <f>Diesel!P14/Diesel!P$54*100</f>
        <v>6.7948453296095099E-2</v>
      </c>
      <c r="P46" s="9">
        <f>Diesel!Q14/Diesel!Q$54*100</f>
        <v>5.9760321640291721E-2</v>
      </c>
      <c r="Q46" s="9">
        <f>Diesel!R14/Diesel!R$54*100</f>
        <v>7.2711990317578815E-2</v>
      </c>
      <c r="R46" s="9">
        <f>Diesel!S14/Diesel!S$54*100</f>
        <v>5.9138531706315431E-2</v>
      </c>
      <c r="S46" s="9">
        <f>Diesel!T14/Diesel!T$54*100</f>
        <v>3.4646564187500083E-2</v>
      </c>
      <c r="T46" s="9">
        <f>Diesel!U14/Diesel!U$54*100</f>
        <v>6.0892538460636872E-2</v>
      </c>
      <c r="U46" s="9">
        <f>Diesel!V14/Diesel!V$54*100</f>
        <v>4.4727579857498409E-2</v>
      </c>
      <c r="V46" s="9">
        <f>Diesel!W14/Diesel!W$54*100</f>
        <v>4.4101873913673942E-2</v>
      </c>
      <c r="W46" s="9">
        <f>Diesel!X14/Diesel!X$54*100</f>
        <v>3.9289990934944119E-2</v>
      </c>
      <c r="X46" s="9">
        <f>Diesel!Y14/Diesel!Y$54*100</f>
        <v>3.2439744430844672E-2</v>
      </c>
      <c r="Y46" s="9">
        <f>Diesel!Z14/Diesel!Z$54*100</f>
        <v>4.5469528965789562E-2</v>
      </c>
      <c r="Z46" s="25">
        <f t="shared" si="0"/>
        <v>4.209430219669829E-2</v>
      </c>
      <c r="AA46" s="25">
        <f t="shared" si="1"/>
        <v>1.0140830717529567E-2</v>
      </c>
      <c r="AB46" s="25">
        <f t="shared" si="2"/>
        <v>4.7575578905479268E-2</v>
      </c>
    </row>
    <row r="47" spans="1:28">
      <c r="A47" s="13" t="s">
        <v>25</v>
      </c>
      <c r="B47" s="9">
        <f>Diesel!C27/Diesel!C$54*100</f>
        <v>5.3923459925480664E-2</v>
      </c>
      <c r="C47" s="9">
        <f>Diesel!D27/Diesel!D$54*100</f>
        <v>3.3810351741253228E-2</v>
      </c>
      <c r="D47" s="9">
        <f>Diesel!E27/Diesel!E$54*100</f>
        <v>3.0639776315081024E-2</v>
      </c>
      <c r="E47" s="9">
        <f>Diesel!F27/Diesel!F$54*100</f>
        <v>3.4902675109307786E-2</v>
      </c>
      <c r="F47" s="9">
        <f>Diesel!G27/Diesel!G$54*100</f>
        <v>3.0501471101935136E-2</v>
      </c>
      <c r="G47" s="9">
        <f>Diesel!H27/Diesel!H$54*100</f>
        <v>3.3155261308779112E-2</v>
      </c>
      <c r="H47" s="9">
        <f>Diesel!I27/Diesel!I$54*100</f>
        <v>3.9333521634459676E-2</v>
      </c>
      <c r="I47" s="9">
        <f>Diesel!J27/Diesel!J$54*100</f>
        <v>4.0679030140621401E-2</v>
      </c>
      <c r="J47" s="9">
        <f>Diesel!K27/Diesel!K$54*100</f>
        <v>3.4160319504286829E-2</v>
      </c>
      <c r="K47" s="9">
        <f>Diesel!L27/Diesel!L$54*100</f>
        <v>3.5057157973519153E-2</v>
      </c>
      <c r="L47" s="9">
        <f>Diesel!M27/Diesel!M$54*100</f>
        <v>3.9201189132155326E-2</v>
      </c>
      <c r="M47" s="9">
        <f>Diesel!N27/Diesel!N$54*100</f>
        <v>4.6569677892286387E-2</v>
      </c>
      <c r="N47" s="9">
        <f>Diesel!O27/Diesel!O$54*100</f>
        <v>4.7681337425325626E-2</v>
      </c>
      <c r="O47" s="9">
        <f>Diesel!P27/Diesel!P$54*100</f>
        <v>4.7155483981443043E-2</v>
      </c>
      <c r="P47" s="9">
        <f>Diesel!Q27/Diesel!Q$54*100</f>
        <v>3.6425504209792688E-2</v>
      </c>
      <c r="Q47" s="9">
        <f>Diesel!R27/Diesel!R$54*100</f>
        <v>5.4325958466976319E-2</v>
      </c>
      <c r="R47" s="9">
        <f>Diesel!S27/Diesel!S$54*100</f>
        <v>3.8318554287094318E-2</v>
      </c>
      <c r="S47" s="9">
        <f>Diesel!T27/Diesel!T$54*100</f>
        <v>4.7516767224397856E-2</v>
      </c>
      <c r="T47" s="9">
        <f>Diesel!U27/Diesel!U$54*100</f>
        <v>5.9457532140748753E-2</v>
      </c>
      <c r="U47" s="9">
        <f>Diesel!V27/Diesel!V$54*100</f>
        <v>5.463187553874653E-2</v>
      </c>
      <c r="V47" s="9">
        <f>Diesel!W27/Diesel!W$54*100</f>
        <v>5.3946694750297113E-2</v>
      </c>
      <c r="W47" s="9">
        <f>Diesel!X27/Diesel!X$54*100</f>
        <v>3.8404806740043901E-2</v>
      </c>
      <c r="X47" s="9">
        <f>Diesel!Y27/Diesel!Y$54*100</f>
        <v>3.7337997388769958E-2</v>
      </c>
      <c r="Y47" s="9">
        <f>Diesel!Z27/Diesel!Z$54*100</f>
        <v>4.6690554392926992E-2</v>
      </c>
      <c r="Z47" s="25">
        <f t="shared" si="0"/>
        <v>4.2242789930238701E-2</v>
      </c>
      <c r="AA47" s="25">
        <f t="shared" si="1"/>
        <v>-7.2329055325536726E-3</v>
      </c>
      <c r="AB47" s="25">
        <f t="shared" si="2"/>
        <v>2.8956061038813617E-2</v>
      </c>
    </row>
    <row r="48" spans="1:28">
      <c r="A48" s="13" t="s">
        <v>49</v>
      </c>
      <c r="B48" s="9">
        <f>Diesel!C51/Diesel!C$54*100</f>
        <v>4.1168891809285436E-2</v>
      </c>
      <c r="C48" s="9">
        <f>Diesel!D51/Diesel!D$54*100</f>
        <v>4.7257868411145446E-2</v>
      </c>
      <c r="D48" s="9">
        <f>Diesel!E51/Diesel!E$54*100</f>
        <v>4.0318637256179485E-2</v>
      </c>
      <c r="E48" s="9">
        <f>Diesel!F51/Diesel!F$54*100</f>
        <v>3.1887354349984097E-2</v>
      </c>
      <c r="F48" s="9">
        <f>Diesel!G51/Diesel!G$54*100</f>
        <v>3.6383225051847212E-2</v>
      </c>
      <c r="G48" s="9">
        <f>Diesel!H51/Diesel!H$54*100</f>
        <v>2.914307204735124E-2</v>
      </c>
      <c r="H48" s="9">
        <f>Diesel!I51/Diesel!I$54*100</f>
        <v>2.972251027306606E-2</v>
      </c>
      <c r="I48" s="9">
        <f>Diesel!J51/Diesel!J$54*100</f>
        <v>2.7547804952949596E-2</v>
      </c>
      <c r="J48" s="9">
        <f>Diesel!K51/Diesel!K$54*100</f>
        <v>3.1138234472799616E-2</v>
      </c>
      <c r="K48" s="9">
        <f>Diesel!L51/Diesel!L$54*100</f>
        <v>5.7826419321073873E-2</v>
      </c>
      <c r="L48" s="9">
        <f>Diesel!M51/Diesel!M$54*100</f>
        <v>4.1085119992045657E-2</v>
      </c>
      <c r="M48" s="9">
        <f>Diesel!N51/Diesel!N$54*100</f>
        <v>5.3090636994890229E-2</v>
      </c>
      <c r="N48" s="9">
        <f>Diesel!O51/Diesel!O$54*100</f>
        <v>4.2922848720365711E-2</v>
      </c>
      <c r="O48" s="9">
        <f>Diesel!P51/Diesel!P$54*100</f>
        <v>4.4622391299346288E-2</v>
      </c>
      <c r="P48" s="9">
        <f>Diesel!Q51/Diesel!Q$54*100</f>
        <v>4.2322041086830124E-2</v>
      </c>
      <c r="Q48" s="9">
        <f>Diesel!R51/Diesel!R$54*100</f>
        <v>5.4144057086414808E-2</v>
      </c>
      <c r="R48" s="9">
        <f>Diesel!S51/Diesel!S$54*100</f>
        <v>4.6032009622816783E-2</v>
      </c>
      <c r="S48" s="9">
        <f>Diesel!T51/Diesel!T$54*100</f>
        <v>3.728762835711788E-2</v>
      </c>
      <c r="T48" s="9">
        <f>Diesel!U51/Diesel!U$54*100</f>
        <v>4.3933092464065467E-2</v>
      </c>
      <c r="U48" s="9">
        <f>Diesel!V51/Diesel!V$54*100</f>
        <v>5.3633146674425244E-2</v>
      </c>
      <c r="V48" s="9">
        <f>Diesel!W51/Diesel!W$54*100</f>
        <v>4.9773025641862957E-2</v>
      </c>
      <c r="W48" s="9">
        <f>Diesel!X51/Diesel!X$54*100</f>
        <v>3.7238031341113836E-2</v>
      </c>
      <c r="X48" s="9">
        <f>Diesel!Y51/Diesel!Y$54*100</f>
        <v>4.167035970578483E-2</v>
      </c>
      <c r="Y48" s="9">
        <f>Diesel!Z51/Diesel!Z$54*100</f>
        <v>6.6683360088924254E-2</v>
      </c>
      <c r="Z48" s="25">
        <f t="shared" si="0"/>
        <v>4.2784656959236916E-2</v>
      </c>
      <c r="AA48" s="25">
        <f t="shared" si="1"/>
        <v>2.5514468279638818E-2</v>
      </c>
      <c r="AB48" s="25">
        <f t="shared" si="2"/>
        <v>3.9135555135974658E-2</v>
      </c>
    </row>
    <row r="49" spans="1:28">
      <c r="A49" s="13" t="s">
        <v>17</v>
      </c>
      <c r="B49" s="9">
        <f>Diesel!C19/Diesel!C$54*100</f>
        <v>3.0496658693635742E-2</v>
      </c>
      <c r="C49" s="9">
        <f>Diesel!D19/Diesel!D$54*100</f>
        <v>2.2581739175248736E-2</v>
      </c>
      <c r="D49" s="9">
        <f>Diesel!E19/Diesel!E$54*100</f>
        <v>1.4790050742877453E-2</v>
      </c>
      <c r="E49" s="9">
        <f>Diesel!F19/Diesel!F$54*100</f>
        <v>3.2303061260549285E-2</v>
      </c>
      <c r="F49" s="9">
        <f>Diesel!G19/Diesel!G$54*100</f>
        <v>2.4098742584466655E-2</v>
      </c>
      <c r="G49" s="9">
        <f>Diesel!H19/Diesel!H$54*100</f>
        <v>3.4406562025516785E-2</v>
      </c>
      <c r="H49" s="9">
        <f>Diesel!I19/Diesel!I$54*100</f>
        <v>3.0659285955420987E-2</v>
      </c>
      <c r="I49" s="9">
        <f>Diesel!J19/Diesel!J$54*100</f>
        <v>3.2974931959176661E-2</v>
      </c>
      <c r="J49" s="9">
        <f>Diesel!K19/Diesel!K$54*100</f>
        <v>3.1706445727920432E-2</v>
      </c>
      <c r="K49" s="9">
        <f>Diesel!L19/Diesel!L$54*100</f>
        <v>4.0285951440561595E-2</v>
      </c>
      <c r="L49" s="9">
        <f>Diesel!M19/Diesel!M$54*100</f>
        <v>3.4145638779627806E-2</v>
      </c>
      <c r="M49" s="9">
        <f>Diesel!N19/Diesel!N$54*100</f>
        <v>5.6167438291899539E-2</v>
      </c>
      <c r="N49" s="9">
        <f>Diesel!O19/Diesel!O$54*100</f>
        <v>4.7827228749953932E-2</v>
      </c>
      <c r="O49" s="9">
        <f>Diesel!P19/Diesel!P$54*100</f>
        <v>2.9740257413838771E-2</v>
      </c>
      <c r="P49" s="9">
        <f>Diesel!Q19/Diesel!Q$54*100</f>
        <v>3.2294526414152425E-2</v>
      </c>
      <c r="Q49" s="9">
        <f>Diesel!R19/Diesel!R$54*100</f>
        <v>4.6295135977660863E-2</v>
      </c>
      <c r="R49" s="9">
        <f>Diesel!S19/Diesel!S$54*100</f>
        <v>4.0078743519375459E-2</v>
      </c>
      <c r="S49" s="9">
        <f>Diesel!T19/Diesel!T$54*100</f>
        <v>5.5042575773425327E-2</v>
      </c>
      <c r="T49" s="9">
        <f>Diesel!U19/Diesel!U$54*100</f>
        <v>6.1543341971644711E-2</v>
      </c>
      <c r="U49" s="9">
        <f>Diesel!V19/Diesel!V$54*100</f>
        <v>4.8906767823552688E-2</v>
      </c>
      <c r="V49" s="9">
        <f>Diesel!W19/Diesel!W$54*100</f>
        <v>4.4928366138388076E-2</v>
      </c>
      <c r="W49" s="9">
        <f>Diesel!X19/Diesel!X$54*100</f>
        <v>3.7102046522766843E-2</v>
      </c>
      <c r="X49" s="9">
        <f>Diesel!Y19/Diesel!Y$54*100</f>
        <v>4.6540064369045349E-2</v>
      </c>
      <c r="Y49" s="9">
        <f>Diesel!Z19/Diesel!Z$54*100</f>
        <v>3.9817631255360406E-2</v>
      </c>
      <c r="Z49" s="25">
        <f t="shared" si="0"/>
        <v>3.81138830235861E-2</v>
      </c>
      <c r="AA49" s="25">
        <f t="shared" si="1"/>
        <v>9.3209725617246636E-3</v>
      </c>
      <c r="AB49" s="25">
        <f t="shared" si="2"/>
        <v>4.6753291228767258E-2</v>
      </c>
    </row>
    <row r="50" spans="1:28">
      <c r="A50" s="13" t="s">
        <v>22</v>
      </c>
      <c r="B50" s="9">
        <f>Diesel!C24/Diesel!C$54*100</f>
        <v>2.0036705893418414E-2</v>
      </c>
      <c r="C50" s="9">
        <f>Diesel!D24/Diesel!D$54*100</f>
        <v>2.0294511980967919E-2</v>
      </c>
      <c r="D50" s="9">
        <f>Diesel!E24/Diesel!E$54*100</f>
        <v>1.5115291315493393E-2</v>
      </c>
      <c r="E50" s="9">
        <f>Diesel!F24/Diesel!F$54*100</f>
        <v>1.6402111302794616E-2</v>
      </c>
      <c r="F50" s="9">
        <f>Diesel!G24/Diesel!G$54*100</f>
        <v>1.7917367110959936E-2</v>
      </c>
      <c r="G50" s="9">
        <f>Diesel!H24/Diesel!H$54*100</f>
        <v>1.9771587062244533E-2</v>
      </c>
      <c r="H50" s="9">
        <f>Diesel!I24/Diesel!I$54*100</f>
        <v>1.8915497433937979E-2</v>
      </c>
      <c r="I50" s="9">
        <f>Diesel!J24/Diesel!J$54*100</f>
        <v>2.114578902450915E-2</v>
      </c>
      <c r="J50" s="9">
        <f>Diesel!K24/Diesel!K$54*100</f>
        <v>2.0715230054886243E-2</v>
      </c>
      <c r="K50" s="9">
        <f>Diesel!L24/Diesel!L$54*100</f>
        <v>2.301631835919626E-2</v>
      </c>
      <c r="L50" s="9">
        <f>Diesel!M24/Diesel!M$54*100</f>
        <v>2.7597398096209688E-2</v>
      </c>
      <c r="M50" s="9">
        <f>Diesel!N24/Diesel!N$54*100</f>
        <v>2.6879521462205729E-2</v>
      </c>
      <c r="N50" s="9">
        <f>Diesel!O24/Diesel!O$54*100</f>
        <v>2.9474910619072085E-2</v>
      </c>
      <c r="O50" s="9">
        <f>Diesel!P24/Diesel!P$54*100</f>
        <v>2.9190591737053389E-2</v>
      </c>
      <c r="P50" s="9">
        <f>Diesel!Q24/Diesel!Q$54*100</f>
        <v>2.9708326029486878E-2</v>
      </c>
      <c r="Q50" s="9">
        <f>Diesel!R24/Diesel!R$54*100</f>
        <v>2.583822687143494E-2</v>
      </c>
      <c r="R50" s="9">
        <f>Diesel!S24/Diesel!S$54*100</f>
        <v>2.309597862652725E-2</v>
      </c>
      <c r="S50" s="9">
        <f>Diesel!T24/Diesel!T$54*100</f>
        <v>3.0276040249062358E-2</v>
      </c>
      <c r="T50" s="9">
        <f>Diesel!U24/Diesel!U$54*100</f>
        <v>3.1540837457659218E-2</v>
      </c>
      <c r="U50" s="9">
        <f>Diesel!V24/Diesel!V$54*100</f>
        <v>2.569405836013039E-2</v>
      </c>
      <c r="V50" s="9">
        <f>Diesel!W24/Diesel!W$54*100</f>
        <v>3.1958736034477866E-2</v>
      </c>
      <c r="W50" s="9">
        <f>Diesel!X24/Diesel!X$54*100</f>
        <v>2.8907678341715943E-2</v>
      </c>
      <c r="X50" s="9">
        <f>Diesel!Y24/Diesel!Y$54*100</f>
        <v>2.4647963207008593E-2</v>
      </c>
      <c r="Y50" s="9">
        <f>Diesel!Z24/Diesel!Z$54*100</f>
        <v>2.7661257405170579E-2</v>
      </c>
      <c r="Z50" s="25">
        <f t="shared" si="0"/>
        <v>2.4408413918150972E-2</v>
      </c>
      <c r="AA50" s="25">
        <f t="shared" si="1"/>
        <v>7.6245515117521652E-3</v>
      </c>
      <c r="AB50" s="25">
        <f t="shared" si="2"/>
        <v>1.6843444718984475E-2</v>
      </c>
    </row>
    <row r="51" spans="1:28">
      <c r="A51" s="13" t="s">
        <v>1</v>
      </c>
      <c r="B51" s="9">
        <f>Diesel!C3/Diesel!C$54*100</f>
        <v>2.8448402138377005E-3</v>
      </c>
      <c r="C51" s="9">
        <f>Diesel!D3/Diesel!D$54*100</f>
        <v>5.3145147788942514E-3</v>
      </c>
      <c r="D51" s="9">
        <f>Diesel!E3/Diesel!E$54*100</f>
        <v>2.458893353964489E-3</v>
      </c>
      <c r="E51" s="9">
        <f>Diesel!F3/Diesel!F$54*100</f>
        <v>2.5025941524751266E-3</v>
      </c>
      <c r="F51" s="9">
        <f>Diesel!G3/Diesel!G$54*100</f>
        <v>4.1684080129483951E-3</v>
      </c>
      <c r="G51" s="9">
        <f>Diesel!H3/Diesel!H$54*100</f>
        <v>0</v>
      </c>
      <c r="H51" s="9">
        <f>Diesel!I3/Diesel!I$54*100</f>
        <v>4.8779906187413208E-3</v>
      </c>
      <c r="I51" s="9">
        <f>Diesel!J3/Diesel!J$54*100</f>
        <v>0</v>
      </c>
      <c r="J51" s="9">
        <f>Diesel!K3/Diesel!K$54*100</f>
        <v>5.1435358966945037E-3</v>
      </c>
      <c r="K51" s="9">
        <f>Diesel!L3/Diesel!L$54*100</f>
        <v>2.3099250642446821E-3</v>
      </c>
      <c r="L51" s="9">
        <f>Diesel!M3/Diesel!M$54*100</f>
        <v>5.5287915607847371E-3</v>
      </c>
      <c r="M51" s="9">
        <f>Diesel!N3/Diesel!N$54*100</f>
        <v>0</v>
      </c>
      <c r="N51" s="9">
        <f>Diesel!O3/Diesel!O$54*100</f>
        <v>0</v>
      </c>
      <c r="O51" s="9">
        <f>Diesel!P3/Diesel!P$54*100</f>
        <v>0</v>
      </c>
      <c r="P51" s="9">
        <f>Diesel!Q3/Diesel!Q$54*100</f>
        <v>2.7264453451225747E-3</v>
      </c>
      <c r="Q51" s="9">
        <f>Diesel!R3/Diesel!R$54*100</f>
        <v>0</v>
      </c>
      <c r="R51" s="9">
        <f>Diesel!S3/Diesel!S$54*100</f>
        <v>0</v>
      </c>
      <c r="S51" s="9">
        <f>Diesel!T3/Diesel!T$54*100</f>
        <v>5.5668735358010207E-3</v>
      </c>
      <c r="T51" s="9">
        <f>Diesel!U3/Diesel!U$54*100</f>
        <v>3.0789791699695201E-3</v>
      </c>
      <c r="U51" s="9">
        <f>Diesel!V3/Diesel!V$54*100</f>
        <v>0</v>
      </c>
      <c r="V51" s="9">
        <f>Diesel!W3/Diesel!W$54*100</f>
        <v>0</v>
      </c>
      <c r="W51" s="9">
        <f>Diesel!X3/Diesel!X$54*100</f>
        <v>0</v>
      </c>
      <c r="X51" s="9">
        <f>Diesel!Y3/Diesel!Y$54*100</f>
        <v>0</v>
      </c>
      <c r="Y51" s="9">
        <f>Diesel!Z3/Diesel!Z$54*100</f>
        <v>0</v>
      </c>
      <c r="Z51" s="25">
        <f t="shared" si="0"/>
        <v>1.9384079876449305E-3</v>
      </c>
      <c r="AA51" s="25">
        <f t="shared" si="1"/>
        <v>-2.8448402138377005E-3</v>
      </c>
      <c r="AB51" s="25">
        <f t="shared" si="2"/>
        <v>5.5668735358010207E-3</v>
      </c>
    </row>
    <row r="52" spans="1:28">
      <c r="A52" s="13" t="s">
        <v>15</v>
      </c>
      <c r="B52" s="9">
        <f>Diesel!C17/Diesel!C$54*100</f>
        <v>-0.10016436034161824</v>
      </c>
      <c r="C52" s="9">
        <f>Diesel!D17/Diesel!D$54*100</f>
        <v>-0.11301086124505576</v>
      </c>
      <c r="D52" s="9">
        <f>Diesel!E17/Diesel!E$54*100</f>
        <v>-0.11583415009346219</v>
      </c>
      <c r="E52" s="9">
        <f>Diesel!F17/Diesel!F$54*100</f>
        <v>-9.6299437478515923E-2</v>
      </c>
      <c r="F52" s="9">
        <f>Diesel!G17/Diesel!G$54*100</f>
        <v>-0.14943287179409631</v>
      </c>
      <c r="G52" s="9">
        <f>Diesel!H17/Diesel!H$54*100</f>
        <v>0.25561555505450301</v>
      </c>
      <c r="H52" s="9">
        <f>Diesel!I17/Diesel!I$54*100</f>
        <v>-0.12905574651343915</v>
      </c>
      <c r="I52" s="9">
        <f>Diesel!J17/Diesel!J$54*100</f>
        <v>-9.0565641927487478E-2</v>
      </c>
      <c r="J52" s="9">
        <f>Diesel!K17/Diesel!K$54*100</f>
        <v>-0.12928932014476788</v>
      </c>
      <c r="K52" s="9">
        <f>Diesel!L17/Diesel!L$54*100</f>
        <v>-0.30444963132714453</v>
      </c>
      <c r="L52" s="9">
        <f>Diesel!M17/Diesel!M$54*100</f>
        <v>-0.3718091476997416</v>
      </c>
      <c r="M52" s="9">
        <f>Diesel!N17/Diesel!N$54*100</f>
        <v>-0.47569161969793955</v>
      </c>
      <c r="N52" s="9">
        <f>Diesel!O17/Diesel!O$54*100</f>
        <v>-0.51334294092546595</v>
      </c>
      <c r="O52" s="9">
        <f>Diesel!P17/Diesel!P$54*100</f>
        <v>-0.61112104349080898</v>
      </c>
      <c r="P52" s="9">
        <f>Diesel!Q17/Diesel!Q$54*100</f>
        <v>-0.56601546904690969</v>
      </c>
      <c r="Q52" s="9">
        <f>Diesel!R17/Diesel!R$54*100</f>
        <v>-0.31125383922000355</v>
      </c>
      <c r="R52" s="9">
        <f>Diesel!S17/Diesel!S$54*100</f>
        <v>-0.3439715879743841</v>
      </c>
      <c r="S52" s="9">
        <f>Diesel!T17/Diesel!T$54*100</f>
        <v>-8.8098204882326503E-2</v>
      </c>
      <c r="T52" s="9">
        <f>Diesel!U17/Diesel!U$54*100</f>
        <v>-8.0368064855808469E-2</v>
      </c>
      <c r="U52" s="9">
        <f>Diesel!V17/Diesel!V$54*100</f>
        <v>-9.6571454538379037E-2</v>
      </c>
      <c r="V52" s="9">
        <f>Diesel!W17/Diesel!W$54*100</f>
        <v>-1.6040013730811561E-3</v>
      </c>
      <c r="W52" s="9">
        <f>Diesel!X17/Diesel!X$54*100</f>
        <v>-8.5933425065783942E-3</v>
      </c>
      <c r="X52" s="9">
        <f>Diesel!Y17/Diesel!Y$54*100</f>
        <v>-1.9476915433397784E-2</v>
      </c>
      <c r="Y52" s="9">
        <f>Diesel!Z17/Diesel!Z$54*100</f>
        <v>7.2678349304837186E-2</v>
      </c>
      <c r="Z52" s="25">
        <f t="shared" si="0"/>
        <v>-0.18282190617296137</v>
      </c>
      <c r="AA52" s="25">
        <f t="shared" si="1"/>
        <v>0.17284270964645543</v>
      </c>
      <c r="AB52" s="25">
        <f t="shared" si="2"/>
        <v>0.86673659854531193</v>
      </c>
    </row>
    <row r="53" spans="1:28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8">
      <c r="Z54" s="25"/>
    </row>
  </sheetData>
  <sortState ref="A2:AB52">
    <sortCondition descending="1" ref="Z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Fuel</vt:lpstr>
      <vt:lpstr>Petrol</vt:lpstr>
      <vt:lpstr>Petrol Structure</vt:lpstr>
      <vt:lpstr>Diesel</vt:lpstr>
      <vt:lpstr>Diesel Structure</vt:lpstr>
    </vt:vector>
  </TitlesOfParts>
  <Company>BRR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ANubieZ</dc:creator>
  <cp:lastModifiedBy>Grant Adlam</cp:lastModifiedBy>
  <dcterms:created xsi:type="dcterms:W3CDTF">2009-10-16T05:39:42Z</dcterms:created>
  <dcterms:modified xsi:type="dcterms:W3CDTF">2010-04-23T10:41:11Z</dcterms:modified>
</cp:coreProperties>
</file>