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1355" windowHeight="8700" tabRatio="925"/>
  </bookViews>
  <sheets>
    <sheet name="Introduction" sheetId="19" r:id="rId1"/>
    <sheet name="Data" sheetId="1" r:id="rId2"/>
    <sheet name="Dwellings - Small" sheetId="2" r:id="rId3"/>
    <sheet name="Dwellings - Large" sheetId="5" r:id="rId4"/>
    <sheet name="Flats" sheetId="8" r:id="rId5"/>
    <sheet name="Townhouses" sheetId="7" r:id="rId6"/>
    <sheet name="Other" sheetId="12" r:id="rId7"/>
    <sheet name="Schools, ETC" sheetId="11" r:id="rId8"/>
    <sheet name="Churches, ETC" sheetId="10" r:id="rId9"/>
    <sheet name="Office, Banking" sheetId="9" r:id="rId10"/>
    <sheet name="Retail" sheetId="13" r:id="rId11"/>
    <sheet name="Industrial, ETC" sheetId="14" r:id="rId12"/>
    <sheet name="Total Space" sheetId="15" r:id="rId13"/>
    <sheet name="Rank" sheetId="20" r:id="rId14"/>
    <sheet name="Urban-Rural" sheetId="16" r:id="rId15"/>
    <sheet name="Data1" sheetId="18" r:id="rId16"/>
  </sheets>
  <calcPr calcId="125725"/>
</workbook>
</file>

<file path=xl/calcChain.xml><?xml version="1.0" encoding="utf-8"?>
<calcChain xmlns="http://schemas.openxmlformats.org/spreadsheetml/2006/main">
  <c r="M573" i="18"/>
  <c r="X567"/>
  <c r="X568"/>
  <c r="X569"/>
  <c r="U567"/>
  <c r="U568"/>
  <c r="U569"/>
  <c r="R567"/>
  <c r="R568"/>
  <c r="R569"/>
  <c r="O567"/>
  <c r="O568"/>
  <c r="O569"/>
  <c r="N567"/>
  <c r="N568"/>
  <c r="N569"/>
  <c r="M567"/>
  <c r="M568"/>
  <c r="M569"/>
  <c r="L567"/>
  <c r="L568"/>
  <c r="L569"/>
  <c r="I567"/>
  <c r="I568"/>
  <c r="I569"/>
  <c r="F567"/>
  <c r="F568"/>
  <c r="F569"/>
  <c r="C566"/>
  <c r="C567"/>
  <c r="C568"/>
  <c r="C569"/>
  <c r="X562"/>
  <c r="X563"/>
  <c r="X564"/>
  <c r="X565"/>
  <c r="X566"/>
  <c r="U563"/>
  <c r="U564"/>
  <c r="U565"/>
  <c r="U566"/>
  <c r="R566"/>
  <c r="O566"/>
  <c r="O565"/>
  <c r="N565"/>
  <c r="N566"/>
  <c r="M565"/>
  <c r="M566"/>
  <c r="L565"/>
  <c r="L566"/>
  <c r="I564"/>
  <c r="I565"/>
  <c r="I566"/>
  <c r="F565"/>
  <c r="F566"/>
  <c r="I5"/>
  <c r="I6"/>
  <c r="I7"/>
  <c r="I8"/>
  <c r="I9"/>
  <c r="I10"/>
  <c r="I11"/>
  <c r="I12"/>
  <c r="I13"/>
  <c r="AA568" l="1"/>
  <c r="AA569"/>
  <c r="U572"/>
  <c r="X572"/>
  <c r="AA567"/>
  <c r="AA566"/>
  <c r="I173"/>
  <c r="I174"/>
  <c r="I175"/>
  <c r="I176"/>
  <c r="I177"/>
  <c r="I178"/>
  <c r="I179"/>
  <c r="I180"/>
  <c r="I181"/>
  <c r="I159"/>
  <c r="I160"/>
  <c r="I161"/>
  <c r="I162"/>
  <c r="I163"/>
  <c r="I164"/>
  <c r="I165"/>
  <c r="I166"/>
  <c r="I167"/>
  <c r="I145"/>
  <c r="I146"/>
  <c r="I147"/>
  <c r="I148"/>
  <c r="I149"/>
  <c r="I150"/>
  <c r="I151"/>
  <c r="I152"/>
  <c r="I153"/>
  <c r="I131"/>
  <c r="I132"/>
  <c r="I133"/>
  <c r="I134"/>
  <c r="I135"/>
  <c r="I136"/>
  <c r="I137"/>
  <c r="I138"/>
  <c r="I139"/>
  <c r="I117"/>
  <c r="I118"/>
  <c r="I119"/>
  <c r="I120"/>
  <c r="I121"/>
  <c r="I122"/>
  <c r="I123"/>
  <c r="I124"/>
  <c r="I125"/>
  <c r="I103"/>
  <c r="I104"/>
  <c r="I105"/>
  <c r="I106"/>
  <c r="I107"/>
  <c r="I108"/>
  <c r="I109"/>
  <c r="I110"/>
  <c r="I111"/>
  <c r="I89"/>
  <c r="I90"/>
  <c r="I91"/>
  <c r="I92"/>
  <c r="I93"/>
  <c r="I94"/>
  <c r="I95"/>
  <c r="I96"/>
  <c r="I97"/>
  <c r="I75"/>
  <c r="I76"/>
  <c r="I77"/>
  <c r="I78"/>
  <c r="I79"/>
  <c r="I80"/>
  <c r="I81"/>
  <c r="I82"/>
  <c r="I83"/>
  <c r="I61"/>
  <c r="I62"/>
  <c r="I63"/>
  <c r="I64"/>
  <c r="I65"/>
  <c r="I66"/>
  <c r="I67"/>
  <c r="I68"/>
  <c r="I69"/>
  <c r="I47"/>
  <c r="I48"/>
  <c r="I49"/>
  <c r="I50"/>
  <c r="I51"/>
  <c r="I52"/>
  <c r="I53"/>
  <c r="I54"/>
  <c r="I55"/>
  <c r="I33"/>
  <c r="I34"/>
  <c r="I35"/>
  <c r="I36"/>
  <c r="I37"/>
  <c r="I38"/>
  <c r="I39"/>
  <c r="I40"/>
  <c r="I19"/>
  <c r="I20"/>
  <c r="I21"/>
  <c r="I22"/>
  <c r="I23"/>
  <c r="I24"/>
  <c r="I25"/>
  <c r="I26"/>
  <c r="I27"/>
  <c r="O701"/>
  <c r="O702"/>
  <c r="O703"/>
  <c r="O704"/>
  <c r="O705"/>
  <c r="O706"/>
  <c r="O707"/>
  <c r="O708"/>
  <c r="O709"/>
  <c r="O687"/>
  <c r="O688"/>
  <c r="O689"/>
  <c r="O690"/>
  <c r="O691"/>
  <c r="O692"/>
  <c r="O693"/>
  <c r="O694"/>
  <c r="O695"/>
  <c r="O673"/>
  <c r="O674"/>
  <c r="O675"/>
  <c r="O676"/>
  <c r="O677"/>
  <c r="O678"/>
  <c r="O679"/>
  <c r="O680"/>
  <c r="O681"/>
  <c r="O659"/>
  <c r="O660"/>
  <c r="O661"/>
  <c r="O662"/>
  <c r="O663"/>
  <c r="O664"/>
  <c r="O665"/>
  <c r="O666"/>
  <c r="O667"/>
  <c r="O645"/>
  <c r="O646"/>
  <c r="O647"/>
  <c r="O648"/>
  <c r="O649"/>
  <c r="O650"/>
  <c r="O651"/>
  <c r="O652"/>
  <c r="O653"/>
  <c r="O631"/>
  <c r="O632"/>
  <c r="O633"/>
  <c r="O634"/>
  <c r="O635"/>
  <c r="O636"/>
  <c r="O637"/>
  <c r="O638"/>
  <c r="O639"/>
  <c r="O617"/>
  <c r="O618"/>
  <c r="O619"/>
  <c r="O620"/>
  <c r="O621"/>
  <c r="O622"/>
  <c r="O623"/>
  <c r="O624"/>
  <c r="O625"/>
  <c r="O603"/>
  <c r="O604"/>
  <c r="O605"/>
  <c r="O606"/>
  <c r="O607"/>
  <c r="O608"/>
  <c r="O609"/>
  <c r="O610"/>
  <c r="O611"/>
  <c r="O589"/>
  <c r="O590"/>
  <c r="O591"/>
  <c r="O592"/>
  <c r="O593"/>
  <c r="O594"/>
  <c r="O595"/>
  <c r="O596"/>
  <c r="O597"/>
  <c r="O575"/>
  <c r="O576"/>
  <c r="O577"/>
  <c r="O578"/>
  <c r="O579"/>
  <c r="O580"/>
  <c r="O581"/>
  <c r="O582"/>
  <c r="O583"/>
  <c r="O561"/>
  <c r="O562"/>
  <c r="O563"/>
  <c r="O564"/>
  <c r="O547"/>
  <c r="O548"/>
  <c r="O549"/>
  <c r="O550"/>
  <c r="O551"/>
  <c r="O552"/>
  <c r="O553"/>
  <c r="O554"/>
  <c r="O555"/>
  <c r="O533"/>
  <c r="O534"/>
  <c r="O535"/>
  <c r="O536"/>
  <c r="O537"/>
  <c r="O538"/>
  <c r="O539"/>
  <c r="O540"/>
  <c r="O541"/>
  <c r="O519"/>
  <c r="O520"/>
  <c r="O521"/>
  <c r="O522"/>
  <c r="O523"/>
  <c r="O524"/>
  <c r="O525"/>
  <c r="O526"/>
  <c r="O527"/>
  <c r="O505"/>
  <c r="O506"/>
  <c r="O507"/>
  <c r="O508"/>
  <c r="O509"/>
  <c r="O510"/>
  <c r="O511"/>
  <c r="O512"/>
  <c r="O513"/>
  <c r="O491"/>
  <c r="O492"/>
  <c r="O493"/>
  <c r="O494"/>
  <c r="O496"/>
  <c r="O497"/>
  <c r="O498"/>
  <c r="O499"/>
  <c r="O477"/>
  <c r="O478"/>
  <c r="O479"/>
  <c r="O480"/>
  <c r="O481"/>
  <c r="O482"/>
  <c r="O483"/>
  <c r="O484"/>
  <c r="O485"/>
  <c r="O463"/>
  <c r="O464"/>
  <c r="O465"/>
  <c r="O466"/>
  <c r="O467"/>
  <c r="O468"/>
  <c r="O469"/>
  <c r="O470"/>
  <c r="O471"/>
  <c r="O449"/>
  <c r="O450"/>
  <c r="O451"/>
  <c r="O452"/>
  <c r="O453"/>
  <c r="O454"/>
  <c r="O455"/>
  <c r="O456"/>
  <c r="O457"/>
  <c r="O435"/>
  <c r="O436"/>
  <c r="O437"/>
  <c r="O438"/>
  <c r="O439"/>
  <c r="O440"/>
  <c r="O441"/>
  <c r="O442"/>
  <c r="O443"/>
  <c r="O421"/>
  <c r="O422"/>
  <c r="O423"/>
  <c r="O424"/>
  <c r="O425"/>
  <c r="O426"/>
  <c r="O427"/>
  <c r="O428"/>
  <c r="O429"/>
  <c r="O407"/>
  <c r="O408"/>
  <c r="O409"/>
  <c r="O410"/>
  <c r="O411"/>
  <c r="O412"/>
  <c r="O413"/>
  <c r="O414"/>
  <c r="O415"/>
  <c r="O393"/>
  <c r="O394"/>
  <c r="O395"/>
  <c r="O396"/>
  <c r="O397"/>
  <c r="O398"/>
  <c r="O399"/>
  <c r="O400"/>
  <c r="O401"/>
  <c r="O379"/>
  <c r="O380"/>
  <c r="O381"/>
  <c r="O382"/>
  <c r="O383"/>
  <c r="O384"/>
  <c r="O385"/>
  <c r="O386"/>
  <c r="O387"/>
  <c r="O365"/>
  <c r="O366"/>
  <c r="O367"/>
  <c r="O368"/>
  <c r="O369"/>
  <c r="O370"/>
  <c r="O371"/>
  <c r="O372"/>
  <c r="O373"/>
  <c r="O351"/>
  <c r="O352"/>
  <c r="O353"/>
  <c r="O354"/>
  <c r="O355"/>
  <c r="O356"/>
  <c r="O357"/>
  <c r="O358"/>
  <c r="O359"/>
  <c r="O337"/>
  <c r="O338"/>
  <c r="O339"/>
  <c r="O340"/>
  <c r="O341"/>
  <c r="O342"/>
  <c r="O343"/>
  <c r="O344"/>
  <c r="O345"/>
  <c r="O323"/>
  <c r="O324"/>
  <c r="O325"/>
  <c r="O326"/>
  <c r="O327"/>
  <c r="O328"/>
  <c r="O329"/>
  <c r="O330"/>
  <c r="O331"/>
  <c r="O309"/>
  <c r="O310"/>
  <c r="O311"/>
  <c r="O312"/>
  <c r="O313"/>
  <c r="O314"/>
  <c r="O315"/>
  <c r="O316"/>
  <c r="O317"/>
  <c r="O295"/>
  <c r="O296"/>
  <c r="O297"/>
  <c r="O298"/>
  <c r="O299"/>
  <c r="O300"/>
  <c r="O301"/>
  <c r="O302"/>
  <c r="O303"/>
  <c r="O304"/>
  <c r="O271"/>
  <c r="O272"/>
  <c r="O273"/>
  <c r="O274"/>
  <c r="O275"/>
  <c r="O276"/>
  <c r="O277"/>
  <c r="O278"/>
  <c r="O279"/>
  <c r="O257"/>
  <c r="O258"/>
  <c r="O259"/>
  <c r="O260"/>
  <c r="O261"/>
  <c r="O262"/>
  <c r="O263"/>
  <c r="O264"/>
  <c r="O265"/>
  <c r="O243"/>
  <c r="O244"/>
  <c r="O245"/>
  <c r="O246"/>
  <c r="O247"/>
  <c r="O248"/>
  <c r="O249"/>
  <c r="O250"/>
  <c r="O251"/>
  <c r="O229"/>
  <c r="O230"/>
  <c r="O231"/>
  <c r="O232"/>
  <c r="O233"/>
  <c r="O234"/>
  <c r="O235"/>
  <c r="O236"/>
  <c r="O237"/>
  <c r="O215"/>
  <c r="O216"/>
  <c r="O217"/>
  <c r="O218"/>
  <c r="O219"/>
  <c r="O220"/>
  <c r="O221"/>
  <c r="O222"/>
  <c r="O223"/>
  <c r="O201"/>
  <c r="O202"/>
  <c r="O203"/>
  <c r="O204"/>
  <c r="O205"/>
  <c r="O206"/>
  <c r="O207"/>
  <c r="O208"/>
  <c r="O209"/>
  <c r="O187"/>
  <c r="O188"/>
  <c r="O189"/>
  <c r="O190"/>
  <c r="O191"/>
  <c r="O192"/>
  <c r="O193"/>
  <c r="O194"/>
  <c r="O195"/>
  <c r="O173"/>
  <c r="O174"/>
  <c r="O175"/>
  <c r="O176"/>
  <c r="O177"/>
  <c r="O178"/>
  <c r="O179"/>
  <c r="O180"/>
  <c r="O181"/>
  <c r="O159"/>
  <c r="O160"/>
  <c r="O161"/>
  <c r="O162"/>
  <c r="O163"/>
  <c r="O164"/>
  <c r="O165"/>
  <c r="O166"/>
  <c r="O167"/>
  <c r="O145"/>
  <c r="O146"/>
  <c r="O147"/>
  <c r="O148"/>
  <c r="O149"/>
  <c r="O150"/>
  <c r="O151"/>
  <c r="O152"/>
  <c r="O153"/>
  <c r="O131"/>
  <c r="O132"/>
  <c r="O133"/>
  <c r="O134"/>
  <c r="O135"/>
  <c r="O136"/>
  <c r="O137"/>
  <c r="O138"/>
  <c r="O139"/>
  <c r="O117"/>
  <c r="O118"/>
  <c r="O119"/>
  <c r="O120"/>
  <c r="O121"/>
  <c r="O122"/>
  <c r="O123"/>
  <c r="O124"/>
  <c r="O125"/>
  <c r="O103"/>
  <c r="O104"/>
  <c r="O105"/>
  <c r="O106"/>
  <c r="O107"/>
  <c r="O108"/>
  <c r="O109"/>
  <c r="O110"/>
  <c r="O111"/>
  <c r="O89"/>
  <c r="O90"/>
  <c r="O91"/>
  <c r="O92"/>
  <c r="O93"/>
  <c r="O94"/>
  <c r="O95"/>
  <c r="O96"/>
  <c r="O97"/>
  <c r="O75"/>
  <c r="O76"/>
  <c r="O77"/>
  <c r="O78"/>
  <c r="O79"/>
  <c r="O80"/>
  <c r="O81"/>
  <c r="O82"/>
  <c r="O83"/>
  <c r="O61"/>
  <c r="O62"/>
  <c r="O63"/>
  <c r="O64"/>
  <c r="O65"/>
  <c r="O66"/>
  <c r="O67"/>
  <c r="O68"/>
  <c r="O69"/>
  <c r="O47"/>
  <c r="O48"/>
  <c r="O49"/>
  <c r="O50"/>
  <c r="O51"/>
  <c r="O52"/>
  <c r="O53"/>
  <c r="O54"/>
  <c r="O55"/>
  <c r="O33"/>
  <c r="O34"/>
  <c r="O35"/>
  <c r="O36"/>
  <c r="O37"/>
  <c r="O38"/>
  <c r="O39"/>
  <c r="O40"/>
  <c r="O41"/>
  <c r="O19"/>
  <c r="O20"/>
  <c r="O21"/>
  <c r="O22"/>
  <c r="O23"/>
  <c r="O24"/>
  <c r="O25"/>
  <c r="O26"/>
  <c r="O27"/>
  <c r="O5"/>
  <c r="O6"/>
  <c r="O7"/>
  <c r="O8"/>
  <c r="O9"/>
  <c r="O10"/>
  <c r="O11"/>
  <c r="O12"/>
  <c r="O13"/>
  <c r="C701"/>
  <c r="C702"/>
  <c r="C703"/>
  <c r="C704"/>
  <c r="C705"/>
  <c r="C706"/>
  <c r="C707"/>
  <c r="C708"/>
  <c r="C709"/>
  <c r="C687"/>
  <c r="C688"/>
  <c r="C689"/>
  <c r="C690"/>
  <c r="C691"/>
  <c r="C692"/>
  <c r="C693"/>
  <c r="C694"/>
  <c r="C695"/>
  <c r="C673"/>
  <c r="C674"/>
  <c r="C675"/>
  <c r="C676"/>
  <c r="C677"/>
  <c r="C678"/>
  <c r="C679"/>
  <c r="C680"/>
  <c r="C681"/>
  <c r="C659"/>
  <c r="C660"/>
  <c r="C661"/>
  <c r="C662"/>
  <c r="C663"/>
  <c r="C664"/>
  <c r="C665"/>
  <c r="C666"/>
  <c r="C667"/>
  <c r="C645"/>
  <c r="C646"/>
  <c r="C647"/>
  <c r="C648"/>
  <c r="C649"/>
  <c r="C650"/>
  <c r="C651"/>
  <c r="C652"/>
  <c r="C653"/>
  <c r="C631"/>
  <c r="C632"/>
  <c r="C633"/>
  <c r="C634"/>
  <c r="C635"/>
  <c r="C636"/>
  <c r="C637"/>
  <c r="C638"/>
  <c r="C639"/>
  <c r="C617"/>
  <c r="C618"/>
  <c r="C619"/>
  <c r="C620"/>
  <c r="C621"/>
  <c r="C622"/>
  <c r="C623"/>
  <c r="C624"/>
  <c r="C625"/>
  <c r="C603"/>
  <c r="C604"/>
  <c r="C605"/>
  <c r="C606"/>
  <c r="C607"/>
  <c r="C608"/>
  <c r="C609"/>
  <c r="C610"/>
  <c r="C611"/>
  <c r="C589"/>
  <c r="C590"/>
  <c r="C591"/>
  <c r="C592"/>
  <c r="C593"/>
  <c r="C594"/>
  <c r="C595"/>
  <c r="C596"/>
  <c r="C597"/>
  <c r="C575"/>
  <c r="C576"/>
  <c r="C577"/>
  <c r="C578"/>
  <c r="C579"/>
  <c r="C580"/>
  <c r="C581"/>
  <c r="C582"/>
  <c r="C583"/>
  <c r="C561"/>
  <c r="C562"/>
  <c r="C563"/>
  <c r="C564"/>
  <c r="C565"/>
  <c r="C547"/>
  <c r="C548"/>
  <c r="C549"/>
  <c r="C550"/>
  <c r="C551"/>
  <c r="C552"/>
  <c r="C553"/>
  <c r="C554"/>
  <c r="C555"/>
  <c r="C533"/>
  <c r="C534"/>
  <c r="C535"/>
  <c r="C536"/>
  <c r="C537"/>
  <c r="C538"/>
  <c r="C539"/>
  <c r="C540"/>
  <c r="C541"/>
  <c r="C519"/>
  <c r="C520"/>
  <c r="C521"/>
  <c r="C522"/>
  <c r="C523"/>
  <c r="C524"/>
  <c r="C525"/>
  <c r="C526"/>
  <c r="C527"/>
  <c r="C505"/>
  <c r="C506"/>
  <c r="C507"/>
  <c r="C508"/>
  <c r="C509"/>
  <c r="C510"/>
  <c r="C511"/>
  <c r="C512"/>
  <c r="C513"/>
  <c r="C491"/>
  <c r="C492"/>
  <c r="C493"/>
  <c r="C494"/>
  <c r="C496"/>
  <c r="C497"/>
  <c r="C498"/>
  <c r="C499"/>
  <c r="C477"/>
  <c r="C478"/>
  <c r="C479"/>
  <c r="C480"/>
  <c r="C481"/>
  <c r="C482"/>
  <c r="C483"/>
  <c r="C484"/>
  <c r="C485"/>
  <c r="C463"/>
  <c r="C464"/>
  <c r="C465"/>
  <c r="C466"/>
  <c r="C467"/>
  <c r="C468"/>
  <c r="C469"/>
  <c r="C470"/>
  <c r="C471"/>
  <c r="C449"/>
  <c r="C450"/>
  <c r="C451"/>
  <c r="C452"/>
  <c r="C453"/>
  <c r="C454"/>
  <c r="C455"/>
  <c r="C456"/>
  <c r="C457"/>
  <c r="C435"/>
  <c r="C436"/>
  <c r="C437"/>
  <c r="C438"/>
  <c r="C439"/>
  <c r="C440"/>
  <c r="C441"/>
  <c r="C442"/>
  <c r="C443"/>
  <c r="C421"/>
  <c r="C422"/>
  <c r="C423"/>
  <c r="C424"/>
  <c r="C425"/>
  <c r="C426"/>
  <c r="C427"/>
  <c r="C428"/>
  <c r="C429"/>
  <c r="C407"/>
  <c r="C408"/>
  <c r="C409"/>
  <c r="C410"/>
  <c r="C411"/>
  <c r="C412"/>
  <c r="C413"/>
  <c r="C414"/>
  <c r="C415"/>
  <c r="C393"/>
  <c r="C394"/>
  <c r="C395"/>
  <c r="C396"/>
  <c r="C397"/>
  <c r="C398"/>
  <c r="C399"/>
  <c r="C400"/>
  <c r="C401"/>
  <c r="C379"/>
  <c r="C380"/>
  <c r="C381"/>
  <c r="C382"/>
  <c r="C383"/>
  <c r="C384"/>
  <c r="C385"/>
  <c r="C386"/>
  <c r="C387"/>
  <c r="C365"/>
  <c r="C366"/>
  <c r="C367"/>
  <c r="C368"/>
  <c r="C369"/>
  <c r="C370"/>
  <c r="C371"/>
  <c r="C372"/>
  <c r="C373"/>
  <c r="C351"/>
  <c r="C352"/>
  <c r="C353"/>
  <c r="C354"/>
  <c r="C355"/>
  <c r="C356"/>
  <c r="C357"/>
  <c r="C358"/>
  <c r="C359"/>
  <c r="C337"/>
  <c r="C338"/>
  <c r="C339"/>
  <c r="C340"/>
  <c r="C341"/>
  <c r="C342"/>
  <c r="C343"/>
  <c r="C344"/>
  <c r="C345"/>
  <c r="C323"/>
  <c r="C324"/>
  <c r="C325"/>
  <c r="C326"/>
  <c r="C327"/>
  <c r="C328"/>
  <c r="C329"/>
  <c r="C330"/>
  <c r="C331"/>
  <c r="C309"/>
  <c r="C310"/>
  <c r="C311"/>
  <c r="C312"/>
  <c r="C313"/>
  <c r="C314"/>
  <c r="C315"/>
  <c r="C316"/>
  <c r="C317"/>
  <c r="C295"/>
  <c r="C296"/>
  <c r="C297"/>
  <c r="C298"/>
  <c r="C299"/>
  <c r="C300"/>
  <c r="C301"/>
  <c r="C302"/>
  <c r="C303"/>
  <c r="C271"/>
  <c r="C272"/>
  <c r="C273"/>
  <c r="C274"/>
  <c r="C275"/>
  <c r="C276"/>
  <c r="C277"/>
  <c r="C278"/>
  <c r="C279"/>
  <c r="C257"/>
  <c r="C258"/>
  <c r="C259"/>
  <c r="C260"/>
  <c r="C261"/>
  <c r="C262"/>
  <c r="C263"/>
  <c r="C264"/>
  <c r="C265"/>
  <c r="C243"/>
  <c r="C244"/>
  <c r="C245"/>
  <c r="C246"/>
  <c r="C247"/>
  <c r="C248"/>
  <c r="C249"/>
  <c r="C250"/>
  <c r="C251"/>
  <c r="C229"/>
  <c r="C230"/>
  <c r="C231"/>
  <c r="C232"/>
  <c r="C233"/>
  <c r="C234"/>
  <c r="C235"/>
  <c r="C236"/>
  <c r="C237"/>
  <c r="C215"/>
  <c r="C216"/>
  <c r="C217"/>
  <c r="C218"/>
  <c r="C219"/>
  <c r="C220"/>
  <c r="C221"/>
  <c r="C222"/>
  <c r="C223"/>
  <c r="C201"/>
  <c r="C202"/>
  <c r="C203"/>
  <c r="C204"/>
  <c r="C205"/>
  <c r="C206"/>
  <c r="C207"/>
  <c r="C208"/>
  <c r="C187"/>
  <c r="C188"/>
  <c r="C189"/>
  <c r="C190"/>
  <c r="C191"/>
  <c r="C192"/>
  <c r="C193"/>
  <c r="C194"/>
  <c r="C195"/>
  <c r="C173"/>
  <c r="C174"/>
  <c r="C175"/>
  <c r="C176"/>
  <c r="C177"/>
  <c r="C178"/>
  <c r="C179"/>
  <c r="C180"/>
  <c r="C181"/>
  <c r="C159"/>
  <c r="C160"/>
  <c r="C161"/>
  <c r="C162"/>
  <c r="C163"/>
  <c r="C164"/>
  <c r="C165"/>
  <c r="C166"/>
  <c r="C167"/>
  <c r="C145"/>
  <c r="C146"/>
  <c r="C147"/>
  <c r="C148"/>
  <c r="C149"/>
  <c r="C150"/>
  <c r="C151"/>
  <c r="C152"/>
  <c r="C153"/>
  <c r="C131"/>
  <c r="C132"/>
  <c r="C133"/>
  <c r="C134"/>
  <c r="C135"/>
  <c r="C136"/>
  <c r="C137"/>
  <c r="C138"/>
  <c r="C139"/>
  <c r="C117"/>
  <c r="C118"/>
  <c r="C119"/>
  <c r="C120"/>
  <c r="C121"/>
  <c r="C122"/>
  <c r="C123"/>
  <c r="C124"/>
  <c r="C125"/>
  <c r="C103"/>
  <c r="C104"/>
  <c r="C105"/>
  <c r="C106"/>
  <c r="C107"/>
  <c r="C108"/>
  <c r="C109"/>
  <c r="C110"/>
  <c r="C111"/>
  <c r="C89"/>
  <c r="C90"/>
  <c r="C91"/>
  <c r="C92"/>
  <c r="C93"/>
  <c r="C94"/>
  <c r="C95"/>
  <c r="C96"/>
  <c r="C97"/>
  <c r="C75"/>
  <c r="C76"/>
  <c r="C77"/>
  <c r="C78"/>
  <c r="C79"/>
  <c r="C80"/>
  <c r="C81"/>
  <c r="C82"/>
  <c r="C83"/>
  <c r="C61"/>
  <c r="C62"/>
  <c r="C63"/>
  <c r="C64"/>
  <c r="C65"/>
  <c r="C66"/>
  <c r="C67"/>
  <c r="C68"/>
  <c r="C69"/>
  <c r="C47"/>
  <c r="C48"/>
  <c r="C49"/>
  <c r="C50"/>
  <c r="C51"/>
  <c r="C52"/>
  <c r="C53"/>
  <c r="C54"/>
  <c r="C55"/>
  <c r="C33"/>
  <c r="C34"/>
  <c r="C35"/>
  <c r="C36"/>
  <c r="C37"/>
  <c r="C38"/>
  <c r="C39"/>
  <c r="C40"/>
  <c r="C41"/>
  <c r="C19"/>
  <c r="C20"/>
  <c r="C21"/>
  <c r="C22"/>
  <c r="C23"/>
  <c r="C24"/>
  <c r="C25"/>
  <c r="C26"/>
  <c r="C27"/>
  <c r="C5"/>
  <c r="C6"/>
  <c r="C7"/>
  <c r="C8"/>
  <c r="C9"/>
  <c r="C10"/>
  <c r="C11"/>
  <c r="C12"/>
  <c r="C13"/>
  <c r="M23" i="16"/>
  <c r="M25" s="1"/>
  <c r="M26" s="1"/>
  <c r="M27" s="1"/>
  <c r="M28" s="1"/>
  <c r="M29" s="1"/>
  <c r="M30" s="1"/>
  <c r="M31" s="1"/>
  <c r="M32" s="1"/>
  <c r="M33" s="1"/>
  <c r="M34" s="1"/>
  <c r="M35" s="1"/>
  <c r="M36" s="1"/>
  <c r="M37" s="1"/>
  <c r="M38" s="1"/>
  <c r="M39" s="1"/>
  <c r="M40" s="1"/>
  <c r="M41" s="1"/>
  <c r="M42" s="1"/>
  <c r="M43" s="1"/>
  <c r="M44" s="1"/>
  <c r="M45" s="1"/>
  <c r="M46" s="1"/>
  <c r="M47" s="1"/>
  <c r="M48" s="1"/>
  <c r="M49" s="1"/>
  <c r="M50" s="1"/>
  <c r="M51" s="1"/>
  <c r="M52" s="1"/>
  <c r="M53" s="1"/>
  <c r="M4"/>
  <c r="M5" s="1"/>
  <c r="M6" s="1"/>
  <c r="M7" s="1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O572" i="18" l="1"/>
  <c r="C572"/>
  <c r="F371"/>
  <c r="M134"/>
  <c r="M135"/>
  <c r="M136"/>
  <c r="M137"/>
  <c r="M138"/>
  <c r="M139"/>
  <c r="F25"/>
  <c r="F26"/>
  <c r="U22"/>
  <c r="U23"/>
  <c r="U24"/>
  <c r="U25"/>
  <c r="U26"/>
  <c r="L8"/>
  <c r="L9"/>
  <c r="L10"/>
  <c r="L11"/>
  <c r="L12"/>
  <c r="L13"/>
  <c r="X393"/>
  <c r="X394"/>
  <c r="X395"/>
  <c r="X396"/>
  <c r="X397"/>
  <c r="X398"/>
  <c r="X399"/>
  <c r="X400"/>
  <c r="X401"/>
  <c r="X392"/>
  <c r="U393"/>
  <c r="U394"/>
  <c r="U395"/>
  <c r="U396"/>
  <c r="U397"/>
  <c r="U398"/>
  <c r="U399"/>
  <c r="U400"/>
  <c r="U401"/>
  <c r="U392"/>
  <c r="R393"/>
  <c r="R394"/>
  <c r="R395"/>
  <c r="R396"/>
  <c r="R397"/>
  <c r="R398"/>
  <c r="R399"/>
  <c r="R400"/>
  <c r="R401"/>
  <c r="R392"/>
  <c r="O392"/>
  <c r="Q404" s="1"/>
  <c r="N393"/>
  <c r="N394"/>
  <c r="N395"/>
  <c r="N396"/>
  <c r="N397"/>
  <c r="N398"/>
  <c r="N399"/>
  <c r="N400"/>
  <c r="N401"/>
  <c r="N392"/>
  <c r="M393"/>
  <c r="M394"/>
  <c r="M395"/>
  <c r="M396"/>
  <c r="M397"/>
  <c r="M398"/>
  <c r="M399"/>
  <c r="M400"/>
  <c r="M401"/>
  <c r="M392"/>
  <c r="L393"/>
  <c r="L394"/>
  <c r="L395"/>
  <c r="L396"/>
  <c r="L397"/>
  <c r="L398"/>
  <c r="L399"/>
  <c r="L400"/>
  <c r="L401"/>
  <c r="L392"/>
  <c r="I393"/>
  <c r="I394"/>
  <c r="I395"/>
  <c r="I396"/>
  <c r="I397"/>
  <c r="I398"/>
  <c r="I399"/>
  <c r="I400"/>
  <c r="I401"/>
  <c r="I392"/>
  <c r="F393"/>
  <c r="F394"/>
  <c r="F395"/>
  <c r="F396"/>
  <c r="F397"/>
  <c r="F398"/>
  <c r="F399"/>
  <c r="F400"/>
  <c r="F401"/>
  <c r="F392"/>
  <c r="C392"/>
  <c r="X303"/>
  <c r="U303"/>
  <c r="R303"/>
  <c r="N303"/>
  <c r="M303"/>
  <c r="L303"/>
  <c r="I303"/>
  <c r="F303"/>
  <c r="D198" i="1"/>
  <c r="X704" i="18"/>
  <c r="X705"/>
  <c r="X706"/>
  <c r="X707"/>
  <c r="X708"/>
  <c r="X709"/>
  <c r="U705"/>
  <c r="U706"/>
  <c r="U707"/>
  <c r="U708"/>
  <c r="U709"/>
  <c r="R705"/>
  <c r="R706"/>
  <c r="R707"/>
  <c r="R708"/>
  <c r="R709"/>
  <c r="N706"/>
  <c r="N707"/>
  <c r="N708"/>
  <c r="N709"/>
  <c r="M706"/>
  <c r="M707"/>
  <c r="M708"/>
  <c r="M709"/>
  <c r="L705"/>
  <c r="L706"/>
  <c r="L707"/>
  <c r="L708"/>
  <c r="L709"/>
  <c r="I706"/>
  <c r="I707"/>
  <c r="I708"/>
  <c r="I709"/>
  <c r="F705"/>
  <c r="F706"/>
  <c r="F707"/>
  <c r="F708"/>
  <c r="F709"/>
  <c r="X689"/>
  <c r="X690"/>
  <c r="X691"/>
  <c r="X692"/>
  <c r="X693"/>
  <c r="X694"/>
  <c r="X695"/>
  <c r="U688"/>
  <c r="U689"/>
  <c r="U690"/>
  <c r="U691"/>
  <c r="U692"/>
  <c r="U693"/>
  <c r="U694"/>
  <c r="U695"/>
  <c r="R689"/>
  <c r="R690"/>
  <c r="R691"/>
  <c r="R692"/>
  <c r="R693"/>
  <c r="R694"/>
  <c r="R695"/>
  <c r="N689"/>
  <c r="N690"/>
  <c r="N691"/>
  <c r="N692"/>
  <c r="N693"/>
  <c r="N694"/>
  <c r="N695"/>
  <c r="M689"/>
  <c r="M690"/>
  <c r="M691"/>
  <c r="M692"/>
  <c r="M693"/>
  <c r="M694"/>
  <c r="M695"/>
  <c r="L689"/>
  <c r="L690"/>
  <c r="L691"/>
  <c r="L692"/>
  <c r="L693"/>
  <c r="L694"/>
  <c r="L695"/>
  <c r="I689"/>
  <c r="I690"/>
  <c r="I691"/>
  <c r="I692"/>
  <c r="I693"/>
  <c r="I694"/>
  <c r="I695"/>
  <c r="F690"/>
  <c r="F691"/>
  <c r="F692"/>
  <c r="F693"/>
  <c r="F694"/>
  <c r="F695"/>
  <c r="X675"/>
  <c r="X676"/>
  <c r="X677"/>
  <c r="X678"/>
  <c r="X679"/>
  <c r="X680"/>
  <c r="X681"/>
  <c r="U675"/>
  <c r="U676"/>
  <c r="U677"/>
  <c r="U678"/>
  <c r="U679"/>
  <c r="U680"/>
  <c r="U681"/>
  <c r="R675"/>
  <c r="R676"/>
  <c r="R677"/>
  <c r="R678"/>
  <c r="R679"/>
  <c r="R680"/>
  <c r="R681"/>
  <c r="N676"/>
  <c r="N677"/>
  <c r="N678"/>
  <c r="N679"/>
  <c r="N680"/>
  <c r="N681"/>
  <c r="M676"/>
  <c r="M677"/>
  <c r="M678"/>
  <c r="M679"/>
  <c r="M680"/>
  <c r="M681"/>
  <c r="L675"/>
  <c r="L676"/>
  <c r="L677"/>
  <c r="L678"/>
  <c r="L679"/>
  <c r="L680"/>
  <c r="L681"/>
  <c r="I674"/>
  <c r="I675"/>
  <c r="I676"/>
  <c r="I677"/>
  <c r="I678"/>
  <c r="I679"/>
  <c r="I680"/>
  <c r="I681"/>
  <c r="F675"/>
  <c r="F676"/>
  <c r="F677"/>
  <c r="F678"/>
  <c r="F679"/>
  <c r="F680"/>
  <c r="F681"/>
  <c r="X661"/>
  <c r="X662"/>
  <c r="X663"/>
  <c r="X664"/>
  <c r="X665"/>
  <c r="X666"/>
  <c r="X667"/>
  <c r="U661"/>
  <c r="U662"/>
  <c r="U663"/>
  <c r="U664"/>
  <c r="U665"/>
  <c r="U666"/>
  <c r="U667"/>
  <c r="R661"/>
  <c r="R662"/>
  <c r="R663"/>
  <c r="R664"/>
  <c r="R665"/>
  <c r="R666"/>
  <c r="R667"/>
  <c r="N662"/>
  <c r="N663"/>
  <c r="N664"/>
  <c r="N665"/>
  <c r="N666"/>
  <c r="N667"/>
  <c r="M661"/>
  <c r="M662"/>
  <c r="M663"/>
  <c r="M664"/>
  <c r="M665"/>
  <c r="M666"/>
  <c r="M667"/>
  <c r="L662"/>
  <c r="L663"/>
  <c r="L664"/>
  <c r="L665"/>
  <c r="L666"/>
  <c r="L667"/>
  <c r="I663"/>
  <c r="I664"/>
  <c r="I665"/>
  <c r="I666"/>
  <c r="I667"/>
  <c r="F663"/>
  <c r="F664"/>
  <c r="F665"/>
  <c r="F666"/>
  <c r="F667"/>
  <c r="X647"/>
  <c r="X648"/>
  <c r="X649"/>
  <c r="X650"/>
  <c r="X651"/>
  <c r="X652"/>
  <c r="X653"/>
  <c r="U646"/>
  <c r="U647"/>
  <c r="U648"/>
  <c r="U649"/>
  <c r="U650"/>
  <c r="U651"/>
  <c r="U652"/>
  <c r="U653"/>
  <c r="R646"/>
  <c r="R647"/>
  <c r="R648"/>
  <c r="R649"/>
  <c r="R650"/>
  <c r="R651"/>
  <c r="R652"/>
  <c r="R653"/>
  <c r="N647"/>
  <c r="N648"/>
  <c r="N649"/>
  <c r="N650"/>
  <c r="N651"/>
  <c r="N652"/>
  <c r="N653"/>
  <c r="M647"/>
  <c r="M648"/>
  <c r="M649"/>
  <c r="M650"/>
  <c r="M651"/>
  <c r="M652"/>
  <c r="M653"/>
  <c r="L647"/>
  <c r="L648"/>
  <c r="L649"/>
  <c r="L650"/>
  <c r="L651"/>
  <c r="L652"/>
  <c r="L653"/>
  <c r="I648"/>
  <c r="I649"/>
  <c r="I650"/>
  <c r="I651"/>
  <c r="I652"/>
  <c r="I653"/>
  <c r="F648"/>
  <c r="F649"/>
  <c r="F650"/>
  <c r="F651"/>
  <c r="F652"/>
  <c r="F653"/>
  <c r="X634"/>
  <c r="X635"/>
  <c r="X636"/>
  <c r="X637"/>
  <c r="X638"/>
  <c r="X639"/>
  <c r="U635"/>
  <c r="U636"/>
  <c r="U637"/>
  <c r="U638"/>
  <c r="U639"/>
  <c r="R634"/>
  <c r="R635"/>
  <c r="R636"/>
  <c r="R637"/>
  <c r="R638"/>
  <c r="R639"/>
  <c r="N634"/>
  <c r="N635"/>
  <c r="N636"/>
  <c r="N637"/>
  <c r="N638"/>
  <c r="N639"/>
  <c r="M638"/>
  <c r="M639"/>
  <c r="M637"/>
  <c r="M633"/>
  <c r="M634"/>
  <c r="M635"/>
  <c r="M636"/>
  <c r="L634"/>
  <c r="L635"/>
  <c r="L636"/>
  <c r="L637"/>
  <c r="L638"/>
  <c r="L639"/>
  <c r="I635"/>
  <c r="I636"/>
  <c r="I637"/>
  <c r="I638"/>
  <c r="I639"/>
  <c r="F634"/>
  <c r="F635"/>
  <c r="F636"/>
  <c r="F637"/>
  <c r="F638"/>
  <c r="F639"/>
  <c r="I634"/>
  <c r="X618"/>
  <c r="X619"/>
  <c r="X620"/>
  <c r="X621"/>
  <c r="X622"/>
  <c r="X623"/>
  <c r="X624"/>
  <c r="X625"/>
  <c r="U618"/>
  <c r="U619"/>
  <c r="U620"/>
  <c r="U621"/>
  <c r="U622"/>
  <c r="U623"/>
  <c r="U624"/>
  <c r="U625"/>
  <c r="R619"/>
  <c r="R620"/>
  <c r="R621"/>
  <c r="R622"/>
  <c r="R623"/>
  <c r="R624"/>
  <c r="R625"/>
  <c r="N617"/>
  <c r="N618"/>
  <c r="N619"/>
  <c r="N620"/>
  <c r="N621"/>
  <c r="N622"/>
  <c r="N623"/>
  <c r="N624"/>
  <c r="N625"/>
  <c r="M625"/>
  <c r="M618"/>
  <c r="M619"/>
  <c r="M620"/>
  <c r="M621"/>
  <c r="M622"/>
  <c r="M623"/>
  <c r="M624"/>
  <c r="L618"/>
  <c r="L619"/>
  <c r="L620"/>
  <c r="L621"/>
  <c r="L622"/>
  <c r="L623"/>
  <c r="L624"/>
  <c r="L625"/>
  <c r="I618"/>
  <c r="I619"/>
  <c r="AA619" s="1"/>
  <c r="I620"/>
  <c r="I621"/>
  <c r="I622"/>
  <c r="I623"/>
  <c r="I624"/>
  <c r="I625"/>
  <c r="F617"/>
  <c r="F618"/>
  <c r="F619"/>
  <c r="F620"/>
  <c r="F621"/>
  <c r="F622"/>
  <c r="F623"/>
  <c r="F624"/>
  <c r="F625"/>
  <c r="X604"/>
  <c r="X605"/>
  <c r="X606"/>
  <c r="X607"/>
  <c r="X608"/>
  <c r="X609"/>
  <c r="X610"/>
  <c r="X611"/>
  <c r="U604"/>
  <c r="U605"/>
  <c r="U606"/>
  <c r="U607"/>
  <c r="U608"/>
  <c r="U609"/>
  <c r="U610"/>
  <c r="U611"/>
  <c r="R604"/>
  <c r="R605"/>
  <c r="R606"/>
  <c r="R607"/>
  <c r="R608"/>
  <c r="R609"/>
  <c r="R610"/>
  <c r="R611"/>
  <c r="N604"/>
  <c r="N605"/>
  <c r="N606"/>
  <c r="N607"/>
  <c r="N608"/>
  <c r="N609"/>
  <c r="N610"/>
  <c r="N611"/>
  <c r="M604"/>
  <c r="M605"/>
  <c r="M606"/>
  <c r="M607"/>
  <c r="M608"/>
  <c r="M609"/>
  <c r="M610"/>
  <c r="M611"/>
  <c r="L605"/>
  <c r="L606"/>
  <c r="L607"/>
  <c r="L608"/>
  <c r="L609"/>
  <c r="L610"/>
  <c r="L611"/>
  <c r="I605"/>
  <c r="I606"/>
  <c r="I607"/>
  <c r="I608"/>
  <c r="I609"/>
  <c r="I610"/>
  <c r="I611"/>
  <c r="F603"/>
  <c r="F604"/>
  <c r="F605"/>
  <c r="F606"/>
  <c r="F607"/>
  <c r="F608"/>
  <c r="F609"/>
  <c r="F610"/>
  <c r="F611"/>
  <c r="X592"/>
  <c r="X593"/>
  <c r="X594"/>
  <c r="X595"/>
  <c r="X596"/>
  <c r="X597"/>
  <c r="U593"/>
  <c r="U594"/>
  <c r="U595"/>
  <c r="U596"/>
  <c r="U597"/>
  <c r="R594"/>
  <c r="R595"/>
  <c r="R596"/>
  <c r="R597"/>
  <c r="N595"/>
  <c r="N596"/>
  <c r="N597"/>
  <c r="M594"/>
  <c r="M595"/>
  <c r="M596"/>
  <c r="M597"/>
  <c r="L594"/>
  <c r="L595"/>
  <c r="L596"/>
  <c r="L597"/>
  <c r="I593"/>
  <c r="I594"/>
  <c r="I595"/>
  <c r="I596"/>
  <c r="I597"/>
  <c r="F594"/>
  <c r="F595"/>
  <c r="F596"/>
  <c r="F597"/>
  <c r="X581"/>
  <c r="X582"/>
  <c r="X583"/>
  <c r="X576"/>
  <c r="X577"/>
  <c r="X578"/>
  <c r="X579"/>
  <c r="X580"/>
  <c r="U576"/>
  <c r="U577"/>
  <c r="U578"/>
  <c r="U579"/>
  <c r="U580"/>
  <c r="U581"/>
  <c r="U582"/>
  <c r="U583"/>
  <c r="R576"/>
  <c r="R577"/>
  <c r="R578"/>
  <c r="R579"/>
  <c r="R580"/>
  <c r="R581"/>
  <c r="R582"/>
  <c r="R583"/>
  <c r="N576"/>
  <c r="N577"/>
  <c r="N578"/>
  <c r="N579"/>
  <c r="N580"/>
  <c r="N581"/>
  <c r="N582"/>
  <c r="N583"/>
  <c r="M577"/>
  <c r="M578"/>
  <c r="M579"/>
  <c r="M580"/>
  <c r="M581"/>
  <c r="M582"/>
  <c r="M583"/>
  <c r="L577"/>
  <c r="L578"/>
  <c r="L579"/>
  <c r="L580"/>
  <c r="L581"/>
  <c r="L582"/>
  <c r="L583"/>
  <c r="I577"/>
  <c r="I578"/>
  <c r="I579"/>
  <c r="I580"/>
  <c r="I581"/>
  <c r="I582"/>
  <c r="I583"/>
  <c r="F577"/>
  <c r="F578"/>
  <c r="F579"/>
  <c r="F580"/>
  <c r="F581"/>
  <c r="F582"/>
  <c r="F583"/>
  <c r="X551"/>
  <c r="X552"/>
  <c r="X553"/>
  <c r="X554"/>
  <c r="X555"/>
  <c r="U551"/>
  <c r="U552"/>
  <c r="U553"/>
  <c r="U554"/>
  <c r="U555"/>
  <c r="R551"/>
  <c r="R552"/>
  <c r="R553"/>
  <c r="R554"/>
  <c r="R555"/>
  <c r="N551"/>
  <c r="N552"/>
  <c r="N553"/>
  <c r="N554"/>
  <c r="N555"/>
  <c r="M551"/>
  <c r="M552"/>
  <c r="M553"/>
  <c r="M554"/>
  <c r="M555"/>
  <c r="L552"/>
  <c r="L553"/>
  <c r="L554"/>
  <c r="L555"/>
  <c r="I552"/>
  <c r="I553"/>
  <c r="I554"/>
  <c r="I555"/>
  <c r="F553"/>
  <c r="F554"/>
  <c r="F555"/>
  <c r="X539"/>
  <c r="X540"/>
  <c r="X541"/>
  <c r="U539"/>
  <c r="U540"/>
  <c r="U541"/>
  <c r="R539"/>
  <c r="R540"/>
  <c r="R541"/>
  <c r="N538"/>
  <c r="N539"/>
  <c r="N540"/>
  <c r="N541"/>
  <c r="M539"/>
  <c r="M540"/>
  <c r="M541"/>
  <c r="L539"/>
  <c r="L540"/>
  <c r="L541"/>
  <c r="I539"/>
  <c r="I540"/>
  <c r="I541"/>
  <c r="F539"/>
  <c r="F540"/>
  <c r="F541"/>
  <c r="X524"/>
  <c r="X525"/>
  <c r="X526"/>
  <c r="X527"/>
  <c r="U524"/>
  <c r="U525"/>
  <c r="U526"/>
  <c r="U527"/>
  <c r="R524"/>
  <c r="R525"/>
  <c r="R526"/>
  <c r="R527"/>
  <c r="N524"/>
  <c r="N525"/>
  <c r="N526"/>
  <c r="N527"/>
  <c r="M524"/>
  <c r="M525"/>
  <c r="M526"/>
  <c r="M527"/>
  <c r="L524"/>
  <c r="L525"/>
  <c r="L526"/>
  <c r="L527"/>
  <c r="I524"/>
  <c r="I525"/>
  <c r="I526"/>
  <c r="I527"/>
  <c r="F524"/>
  <c r="F525"/>
  <c r="F526"/>
  <c r="F527"/>
  <c r="X508"/>
  <c r="X509"/>
  <c r="X510"/>
  <c r="X511"/>
  <c r="X512"/>
  <c r="X513"/>
  <c r="U507"/>
  <c r="U508"/>
  <c r="U509"/>
  <c r="U510"/>
  <c r="U511"/>
  <c r="U512"/>
  <c r="U513"/>
  <c r="R507"/>
  <c r="R508"/>
  <c r="R509"/>
  <c r="R510"/>
  <c r="R511"/>
  <c r="R512"/>
  <c r="R513"/>
  <c r="N509"/>
  <c r="N510"/>
  <c r="N511"/>
  <c r="N512"/>
  <c r="N513"/>
  <c r="M510"/>
  <c r="M511"/>
  <c r="M512"/>
  <c r="M513"/>
  <c r="L510"/>
  <c r="L511"/>
  <c r="L512"/>
  <c r="L513"/>
  <c r="I510"/>
  <c r="I511"/>
  <c r="I512"/>
  <c r="I513"/>
  <c r="F510"/>
  <c r="F511"/>
  <c r="F512"/>
  <c r="F513"/>
  <c r="X494"/>
  <c r="X495"/>
  <c r="X496"/>
  <c r="X497"/>
  <c r="X498"/>
  <c r="X499"/>
  <c r="U494"/>
  <c r="U495"/>
  <c r="U496"/>
  <c r="U497"/>
  <c r="U498"/>
  <c r="U499"/>
  <c r="R494"/>
  <c r="R495"/>
  <c r="R496"/>
  <c r="R497"/>
  <c r="R498"/>
  <c r="R499"/>
  <c r="N494"/>
  <c r="N495"/>
  <c r="N496"/>
  <c r="N497"/>
  <c r="N498"/>
  <c r="N499"/>
  <c r="M494"/>
  <c r="M496"/>
  <c r="M497"/>
  <c r="M498"/>
  <c r="M499"/>
  <c r="L496"/>
  <c r="L497"/>
  <c r="L498"/>
  <c r="L499"/>
  <c r="I497"/>
  <c r="I498"/>
  <c r="I499"/>
  <c r="F497"/>
  <c r="F498"/>
  <c r="F499"/>
  <c r="X482"/>
  <c r="X483"/>
  <c r="X484"/>
  <c r="X485"/>
  <c r="U482"/>
  <c r="U483"/>
  <c r="U484"/>
  <c r="U485"/>
  <c r="R482"/>
  <c r="R483"/>
  <c r="R484"/>
  <c r="R485"/>
  <c r="N483"/>
  <c r="N484"/>
  <c r="N485"/>
  <c r="M483"/>
  <c r="M484"/>
  <c r="M485"/>
  <c r="L482"/>
  <c r="L483"/>
  <c r="L484"/>
  <c r="L485"/>
  <c r="I483"/>
  <c r="I484"/>
  <c r="I485"/>
  <c r="F483"/>
  <c r="F484"/>
  <c r="F485"/>
  <c r="X468"/>
  <c r="X469"/>
  <c r="X470"/>
  <c r="X471"/>
  <c r="U467"/>
  <c r="U468"/>
  <c r="U469"/>
  <c r="U470"/>
  <c r="U471"/>
  <c r="R468"/>
  <c r="R469"/>
  <c r="R470"/>
  <c r="R471"/>
  <c r="N468"/>
  <c r="N469"/>
  <c r="N470"/>
  <c r="N471"/>
  <c r="M468"/>
  <c r="M469"/>
  <c r="M470"/>
  <c r="M471"/>
  <c r="L468"/>
  <c r="L469"/>
  <c r="L470"/>
  <c r="L471"/>
  <c r="I468"/>
  <c r="I469"/>
  <c r="I470"/>
  <c r="I471"/>
  <c r="F467"/>
  <c r="F468"/>
  <c r="F469"/>
  <c r="F470"/>
  <c r="F471"/>
  <c r="X453"/>
  <c r="X454"/>
  <c r="X455"/>
  <c r="X456"/>
  <c r="X457"/>
  <c r="U452"/>
  <c r="U453"/>
  <c r="U454"/>
  <c r="U455"/>
  <c r="U456"/>
  <c r="U457"/>
  <c r="R453"/>
  <c r="R454"/>
  <c r="R455"/>
  <c r="R456"/>
  <c r="R457"/>
  <c r="N453"/>
  <c r="N454"/>
  <c r="N455"/>
  <c r="N456"/>
  <c r="N457"/>
  <c r="M452"/>
  <c r="M453"/>
  <c r="M454"/>
  <c r="M455"/>
  <c r="M456"/>
  <c r="M457"/>
  <c r="L453"/>
  <c r="L454"/>
  <c r="L455"/>
  <c r="L456"/>
  <c r="L457"/>
  <c r="I453"/>
  <c r="I454"/>
  <c r="I455"/>
  <c r="I456"/>
  <c r="I457"/>
  <c r="F453"/>
  <c r="F454"/>
  <c r="F455"/>
  <c r="F456"/>
  <c r="F457"/>
  <c r="X439"/>
  <c r="X440"/>
  <c r="X441"/>
  <c r="X442"/>
  <c r="X443"/>
  <c r="U439"/>
  <c r="U440"/>
  <c r="U441"/>
  <c r="U442"/>
  <c r="U443"/>
  <c r="R439"/>
  <c r="R440"/>
  <c r="R441"/>
  <c r="R442"/>
  <c r="R443"/>
  <c r="N439"/>
  <c r="N440"/>
  <c r="N441"/>
  <c r="N442"/>
  <c r="N443"/>
  <c r="M439"/>
  <c r="M440"/>
  <c r="M441"/>
  <c r="M442"/>
  <c r="M443"/>
  <c r="L439"/>
  <c r="L440"/>
  <c r="L441"/>
  <c r="L442"/>
  <c r="L443"/>
  <c r="I438"/>
  <c r="I439"/>
  <c r="I440"/>
  <c r="I441"/>
  <c r="I442"/>
  <c r="I443"/>
  <c r="F439"/>
  <c r="F440"/>
  <c r="F441"/>
  <c r="F442"/>
  <c r="F443"/>
  <c r="X425"/>
  <c r="X426"/>
  <c r="X427"/>
  <c r="X428"/>
  <c r="X429"/>
  <c r="U424"/>
  <c r="U425"/>
  <c r="U426"/>
  <c r="U427"/>
  <c r="U428"/>
  <c r="U429"/>
  <c r="R426"/>
  <c r="R427"/>
  <c r="R428"/>
  <c r="R429"/>
  <c r="N429"/>
  <c r="N425"/>
  <c r="N426"/>
  <c r="N427"/>
  <c r="N428"/>
  <c r="M425"/>
  <c r="M426"/>
  <c r="M427"/>
  <c r="M428"/>
  <c r="M429"/>
  <c r="L425"/>
  <c r="L426"/>
  <c r="L427"/>
  <c r="L428"/>
  <c r="L429"/>
  <c r="I426"/>
  <c r="I427"/>
  <c r="I428"/>
  <c r="I429"/>
  <c r="F426"/>
  <c r="F427"/>
  <c r="F428"/>
  <c r="F429"/>
  <c r="X410"/>
  <c r="X411"/>
  <c r="X412"/>
  <c r="X413"/>
  <c r="X414"/>
  <c r="X415"/>
  <c r="U411"/>
  <c r="U412"/>
  <c r="U413"/>
  <c r="U414"/>
  <c r="U415"/>
  <c r="R411"/>
  <c r="R412"/>
  <c r="R413"/>
  <c r="R414"/>
  <c r="R415"/>
  <c r="N412"/>
  <c r="N413"/>
  <c r="N414"/>
  <c r="N415"/>
  <c r="M412"/>
  <c r="M413"/>
  <c r="M414"/>
  <c r="M415"/>
  <c r="L412"/>
  <c r="L413"/>
  <c r="L414"/>
  <c r="L415"/>
  <c r="I413"/>
  <c r="I414"/>
  <c r="I415"/>
  <c r="F413"/>
  <c r="F414"/>
  <c r="F415"/>
  <c r="X384"/>
  <c r="X385"/>
  <c r="X386"/>
  <c r="X387"/>
  <c r="U384"/>
  <c r="U385"/>
  <c r="U386"/>
  <c r="U387"/>
  <c r="R383"/>
  <c r="R384"/>
  <c r="R385"/>
  <c r="R386"/>
  <c r="R387"/>
  <c r="N384"/>
  <c r="N385"/>
  <c r="N386"/>
  <c r="N387"/>
  <c r="M384"/>
  <c r="M385"/>
  <c r="M386"/>
  <c r="M387"/>
  <c r="L384"/>
  <c r="L385"/>
  <c r="L386"/>
  <c r="L387"/>
  <c r="I384"/>
  <c r="I385"/>
  <c r="I386"/>
  <c r="I387"/>
  <c r="F384"/>
  <c r="F385"/>
  <c r="F386"/>
  <c r="F387"/>
  <c r="X369"/>
  <c r="X370"/>
  <c r="X371"/>
  <c r="X372"/>
  <c r="X373"/>
  <c r="U369"/>
  <c r="U370"/>
  <c r="U371"/>
  <c r="U372"/>
  <c r="U373"/>
  <c r="R370"/>
  <c r="R371"/>
  <c r="R372"/>
  <c r="R373"/>
  <c r="N370"/>
  <c r="N371"/>
  <c r="N372"/>
  <c r="N373"/>
  <c r="M370"/>
  <c r="M371"/>
  <c r="M372"/>
  <c r="M373"/>
  <c r="L369"/>
  <c r="L370"/>
  <c r="L371"/>
  <c r="L372"/>
  <c r="L373"/>
  <c r="I370"/>
  <c r="I371"/>
  <c r="I372"/>
  <c r="I373"/>
  <c r="F372"/>
  <c r="F373"/>
  <c r="X355"/>
  <c r="X356"/>
  <c r="X357"/>
  <c r="X358"/>
  <c r="X359"/>
  <c r="U355"/>
  <c r="U356"/>
  <c r="U357"/>
  <c r="U358"/>
  <c r="U359"/>
  <c r="R355"/>
  <c r="R356"/>
  <c r="R357"/>
  <c r="R358"/>
  <c r="R359"/>
  <c r="N356"/>
  <c r="N357"/>
  <c r="N358"/>
  <c r="N359"/>
  <c r="M356"/>
  <c r="M357"/>
  <c r="M358"/>
  <c r="M359"/>
  <c r="L356"/>
  <c r="L357"/>
  <c r="L358"/>
  <c r="L359"/>
  <c r="I356"/>
  <c r="I357"/>
  <c r="I358"/>
  <c r="I359"/>
  <c r="F356"/>
  <c r="F357"/>
  <c r="F358"/>
  <c r="F359"/>
  <c r="I352"/>
  <c r="X341"/>
  <c r="X342"/>
  <c r="X343"/>
  <c r="X344"/>
  <c r="X345"/>
  <c r="U341"/>
  <c r="U342"/>
  <c r="U343"/>
  <c r="U344"/>
  <c r="U345"/>
  <c r="R341"/>
  <c r="R342"/>
  <c r="R343"/>
  <c r="R344"/>
  <c r="R345"/>
  <c r="N341"/>
  <c r="N342"/>
  <c r="N343"/>
  <c r="N344"/>
  <c r="N345"/>
  <c r="M341"/>
  <c r="M342"/>
  <c r="M343"/>
  <c r="M344"/>
  <c r="M345"/>
  <c r="L341"/>
  <c r="L342"/>
  <c r="L343"/>
  <c r="L344"/>
  <c r="L345"/>
  <c r="I342"/>
  <c r="I343"/>
  <c r="I344"/>
  <c r="I345"/>
  <c r="F342"/>
  <c r="F343"/>
  <c r="F344"/>
  <c r="F345"/>
  <c r="X327"/>
  <c r="X328"/>
  <c r="X329"/>
  <c r="X330"/>
  <c r="X331"/>
  <c r="U327"/>
  <c r="U328"/>
  <c r="U329"/>
  <c r="U330"/>
  <c r="U331"/>
  <c r="R327"/>
  <c r="R328"/>
  <c r="R329"/>
  <c r="R330"/>
  <c r="R331"/>
  <c r="N327"/>
  <c r="N328"/>
  <c r="N329"/>
  <c r="N330"/>
  <c r="N331"/>
  <c r="M327"/>
  <c r="M328"/>
  <c r="M329"/>
  <c r="M330"/>
  <c r="M331"/>
  <c r="L327"/>
  <c r="L328"/>
  <c r="L329"/>
  <c r="L330"/>
  <c r="L331"/>
  <c r="I327"/>
  <c r="I328"/>
  <c r="I329"/>
  <c r="I330"/>
  <c r="I331"/>
  <c r="F328"/>
  <c r="F329"/>
  <c r="F330"/>
  <c r="F331"/>
  <c r="X314"/>
  <c r="X315"/>
  <c r="X316"/>
  <c r="X317"/>
  <c r="U314"/>
  <c r="U315"/>
  <c r="U316"/>
  <c r="U317"/>
  <c r="R315"/>
  <c r="R316"/>
  <c r="R317"/>
  <c r="N314"/>
  <c r="N315"/>
  <c r="N316"/>
  <c r="N317"/>
  <c r="M314"/>
  <c r="M315"/>
  <c r="M316"/>
  <c r="M317"/>
  <c r="L314"/>
  <c r="L315"/>
  <c r="L316"/>
  <c r="L317"/>
  <c r="I315"/>
  <c r="I316"/>
  <c r="I317"/>
  <c r="F314"/>
  <c r="F315"/>
  <c r="F316"/>
  <c r="F317"/>
  <c r="X300"/>
  <c r="X301"/>
  <c r="X302"/>
  <c r="U300"/>
  <c r="U301"/>
  <c r="U302"/>
  <c r="R300"/>
  <c r="R301"/>
  <c r="R302"/>
  <c r="N301"/>
  <c r="N302"/>
  <c r="M300"/>
  <c r="M301"/>
  <c r="M302"/>
  <c r="L300"/>
  <c r="L301"/>
  <c r="L302"/>
  <c r="I300"/>
  <c r="I301"/>
  <c r="I302"/>
  <c r="F302"/>
  <c r="M289"/>
  <c r="M288"/>
  <c r="M273"/>
  <c r="M274"/>
  <c r="M275"/>
  <c r="M276"/>
  <c r="M277"/>
  <c r="M278"/>
  <c r="M279"/>
  <c r="M283"/>
  <c r="M284"/>
  <c r="M285"/>
  <c r="M286"/>
  <c r="M287"/>
  <c r="X289"/>
  <c r="X288"/>
  <c r="X277"/>
  <c r="X278"/>
  <c r="X279"/>
  <c r="X283"/>
  <c r="X284"/>
  <c r="X285"/>
  <c r="X286"/>
  <c r="X287"/>
  <c r="U289"/>
  <c r="U288"/>
  <c r="U275"/>
  <c r="U276"/>
  <c r="U277"/>
  <c r="U278"/>
  <c r="U279"/>
  <c r="U283"/>
  <c r="U284"/>
  <c r="U285"/>
  <c r="U286"/>
  <c r="U287"/>
  <c r="R289"/>
  <c r="R288"/>
  <c r="R275"/>
  <c r="R276"/>
  <c r="R277"/>
  <c r="R278"/>
  <c r="R279"/>
  <c r="R283"/>
  <c r="R284"/>
  <c r="R285"/>
  <c r="R286"/>
  <c r="R287"/>
  <c r="O289"/>
  <c r="O288"/>
  <c r="O283"/>
  <c r="O284"/>
  <c r="O285"/>
  <c r="O286"/>
  <c r="O287"/>
  <c r="N289"/>
  <c r="N288"/>
  <c r="N277"/>
  <c r="N278"/>
  <c r="N279"/>
  <c r="N283"/>
  <c r="N284"/>
  <c r="N285"/>
  <c r="N286"/>
  <c r="N287"/>
  <c r="L289"/>
  <c r="L288"/>
  <c r="L276"/>
  <c r="L277"/>
  <c r="L278"/>
  <c r="L279"/>
  <c r="L283"/>
  <c r="L284"/>
  <c r="L285"/>
  <c r="L286"/>
  <c r="L287"/>
  <c r="I289"/>
  <c r="I288"/>
  <c r="I277"/>
  <c r="I278"/>
  <c r="I279"/>
  <c r="I283"/>
  <c r="I284"/>
  <c r="I285"/>
  <c r="I286"/>
  <c r="I287"/>
  <c r="F278"/>
  <c r="F279"/>
  <c r="F283"/>
  <c r="F284"/>
  <c r="F285"/>
  <c r="F286"/>
  <c r="F287"/>
  <c r="F288"/>
  <c r="F289"/>
  <c r="F277"/>
  <c r="C289"/>
  <c r="C288"/>
  <c r="C283"/>
  <c r="C284"/>
  <c r="C285"/>
  <c r="C286"/>
  <c r="C287"/>
  <c r="F276"/>
  <c r="I276"/>
  <c r="X275"/>
  <c r="X276"/>
  <c r="B281"/>
  <c r="B282"/>
  <c r="B283"/>
  <c r="X261"/>
  <c r="X262"/>
  <c r="X263"/>
  <c r="X264"/>
  <c r="X265"/>
  <c r="U261"/>
  <c r="U262"/>
  <c r="U263"/>
  <c r="U264"/>
  <c r="U265"/>
  <c r="R261"/>
  <c r="R262"/>
  <c r="R263"/>
  <c r="R264"/>
  <c r="R265"/>
  <c r="N261"/>
  <c r="N262"/>
  <c r="N263"/>
  <c r="N264"/>
  <c r="N265"/>
  <c r="M262"/>
  <c r="M263"/>
  <c r="M264"/>
  <c r="M265"/>
  <c r="L261"/>
  <c r="L262"/>
  <c r="L263"/>
  <c r="L264"/>
  <c r="L265"/>
  <c r="I262"/>
  <c r="I263"/>
  <c r="I264"/>
  <c r="I265"/>
  <c r="F262"/>
  <c r="F263"/>
  <c r="F264"/>
  <c r="F265"/>
  <c r="X247"/>
  <c r="X248"/>
  <c r="X249"/>
  <c r="X250"/>
  <c r="X251"/>
  <c r="U248"/>
  <c r="U249"/>
  <c r="U250"/>
  <c r="U251"/>
  <c r="R248"/>
  <c r="R249"/>
  <c r="R250"/>
  <c r="R251"/>
  <c r="N247"/>
  <c r="N248"/>
  <c r="N249"/>
  <c r="N250"/>
  <c r="N251"/>
  <c r="M248"/>
  <c r="M249"/>
  <c r="M250"/>
  <c r="M251"/>
  <c r="L247"/>
  <c r="L248"/>
  <c r="L249"/>
  <c r="L250"/>
  <c r="L251"/>
  <c r="I248"/>
  <c r="I249"/>
  <c r="I250"/>
  <c r="I251"/>
  <c r="F249"/>
  <c r="F250"/>
  <c r="F251"/>
  <c r="X232"/>
  <c r="X233"/>
  <c r="X234"/>
  <c r="X235"/>
  <c r="X236"/>
  <c r="X237"/>
  <c r="U232"/>
  <c r="U233"/>
  <c r="U234"/>
  <c r="U235"/>
  <c r="U236"/>
  <c r="U237"/>
  <c r="R233"/>
  <c r="R234"/>
  <c r="R235"/>
  <c r="R236"/>
  <c r="R237"/>
  <c r="N234"/>
  <c r="N235"/>
  <c r="N236"/>
  <c r="N237"/>
  <c r="M234"/>
  <c r="M235"/>
  <c r="M236"/>
  <c r="M237"/>
  <c r="L234"/>
  <c r="L235"/>
  <c r="L236"/>
  <c r="L237"/>
  <c r="I235"/>
  <c r="I236"/>
  <c r="I237"/>
  <c r="F235"/>
  <c r="F236"/>
  <c r="F237"/>
  <c r="X219"/>
  <c r="X220"/>
  <c r="X221"/>
  <c r="X222"/>
  <c r="X223"/>
  <c r="U223"/>
  <c r="U218"/>
  <c r="U219"/>
  <c r="U220"/>
  <c r="U221"/>
  <c r="U222"/>
  <c r="R218"/>
  <c r="R219"/>
  <c r="R220"/>
  <c r="R221"/>
  <c r="R222"/>
  <c r="R223"/>
  <c r="N218"/>
  <c r="N219"/>
  <c r="N220"/>
  <c r="N221"/>
  <c r="N222"/>
  <c r="N223"/>
  <c r="M218"/>
  <c r="M219"/>
  <c r="M220"/>
  <c r="M221"/>
  <c r="M222"/>
  <c r="M223"/>
  <c r="L218"/>
  <c r="L219"/>
  <c r="L220"/>
  <c r="L221"/>
  <c r="L222"/>
  <c r="L223"/>
  <c r="I219"/>
  <c r="I220"/>
  <c r="I221"/>
  <c r="I222"/>
  <c r="I223"/>
  <c r="F219"/>
  <c r="F220"/>
  <c r="F221"/>
  <c r="F222"/>
  <c r="F223"/>
  <c r="X205"/>
  <c r="X206"/>
  <c r="X207"/>
  <c r="X208"/>
  <c r="X209"/>
  <c r="U205"/>
  <c r="U206"/>
  <c r="U207"/>
  <c r="U208"/>
  <c r="U209"/>
  <c r="R205"/>
  <c r="R206"/>
  <c r="R207"/>
  <c r="R208"/>
  <c r="R209"/>
  <c r="N206"/>
  <c r="N207"/>
  <c r="N208"/>
  <c r="N209"/>
  <c r="M206"/>
  <c r="M207"/>
  <c r="M208"/>
  <c r="M209"/>
  <c r="L206"/>
  <c r="L207"/>
  <c r="L208"/>
  <c r="L209"/>
  <c r="I207"/>
  <c r="I208"/>
  <c r="I209"/>
  <c r="F207"/>
  <c r="F208"/>
  <c r="F209"/>
  <c r="C209"/>
  <c r="X191"/>
  <c r="X192"/>
  <c r="X193"/>
  <c r="X194"/>
  <c r="X195"/>
  <c r="U191"/>
  <c r="U192"/>
  <c r="U193"/>
  <c r="U194"/>
  <c r="U195"/>
  <c r="R190"/>
  <c r="R191"/>
  <c r="R192"/>
  <c r="R193"/>
  <c r="R194"/>
  <c r="R195"/>
  <c r="N190"/>
  <c r="N191"/>
  <c r="N192"/>
  <c r="N193"/>
  <c r="N194"/>
  <c r="N195"/>
  <c r="M191"/>
  <c r="M192"/>
  <c r="M193"/>
  <c r="M194"/>
  <c r="M195"/>
  <c r="L191"/>
  <c r="L192"/>
  <c r="L193"/>
  <c r="L194"/>
  <c r="L195"/>
  <c r="I192"/>
  <c r="I193"/>
  <c r="I194"/>
  <c r="I195"/>
  <c r="F192"/>
  <c r="F193"/>
  <c r="F194"/>
  <c r="F195"/>
  <c r="X177"/>
  <c r="X178"/>
  <c r="X179"/>
  <c r="X180"/>
  <c r="X181"/>
  <c r="U176"/>
  <c r="U177"/>
  <c r="U178"/>
  <c r="U179"/>
  <c r="U180"/>
  <c r="U181"/>
  <c r="R178"/>
  <c r="R179"/>
  <c r="R180"/>
  <c r="R181"/>
  <c r="N177"/>
  <c r="N178"/>
  <c r="N179"/>
  <c r="N180"/>
  <c r="N181"/>
  <c r="M178"/>
  <c r="M179"/>
  <c r="M180"/>
  <c r="M181"/>
  <c r="L178"/>
  <c r="L179"/>
  <c r="L180"/>
  <c r="L181"/>
  <c r="F178"/>
  <c r="F179"/>
  <c r="F180"/>
  <c r="F181"/>
  <c r="X167"/>
  <c r="X164"/>
  <c r="X165"/>
  <c r="X166"/>
  <c r="U164"/>
  <c r="U165"/>
  <c r="U166"/>
  <c r="U167"/>
  <c r="R164"/>
  <c r="R165"/>
  <c r="R166"/>
  <c r="R167"/>
  <c r="N164"/>
  <c r="N165"/>
  <c r="N166"/>
  <c r="N167"/>
  <c r="M164"/>
  <c r="M165"/>
  <c r="M166"/>
  <c r="M167"/>
  <c r="L164"/>
  <c r="L165"/>
  <c r="L166"/>
  <c r="L167"/>
  <c r="F165"/>
  <c r="F166"/>
  <c r="F167"/>
  <c r="X149"/>
  <c r="X150"/>
  <c r="X151"/>
  <c r="X152"/>
  <c r="X153"/>
  <c r="U150"/>
  <c r="U151"/>
  <c r="U152"/>
  <c r="U153"/>
  <c r="R150"/>
  <c r="R151"/>
  <c r="R152"/>
  <c r="R153"/>
  <c r="N150"/>
  <c r="N151"/>
  <c r="N152"/>
  <c r="N153"/>
  <c r="M150"/>
  <c r="M151"/>
  <c r="M152"/>
  <c r="M153"/>
  <c r="L150"/>
  <c r="L151"/>
  <c r="L152"/>
  <c r="L153"/>
  <c r="F151"/>
  <c r="F152"/>
  <c r="F153"/>
  <c r="X139"/>
  <c r="X138"/>
  <c r="X137"/>
  <c r="X136"/>
  <c r="U135"/>
  <c r="U136"/>
  <c r="U137"/>
  <c r="U138"/>
  <c r="U139"/>
  <c r="R136"/>
  <c r="R137"/>
  <c r="R138"/>
  <c r="R139"/>
  <c r="N136"/>
  <c r="N137"/>
  <c r="N138"/>
  <c r="N139"/>
  <c r="L136"/>
  <c r="L137"/>
  <c r="L138"/>
  <c r="L139"/>
  <c r="F137"/>
  <c r="F138"/>
  <c r="F139"/>
  <c r="X123"/>
  <c r="X124"/>
  <c r="X125"/>
  <c r="U123"/>
  <c r="U124"/>
  <c r="U125"/>
  <c r="R123"/>
  <c r="R124"/>
  <c r="R125"/>
  <c r="N123"/>
  <c r="N124"/>
  <c r="N125"/>
  <c r="M123"/>
  <c r="M124"/>
  <c r="M125"/>
  <c r="L123"/>
  <c r="L124"/>
  <c r="L125"/>
  <c r="F123"/>
  <c r="F124"/>
  <c r="F125"/>
  <c r="X108"/>
  <c r="X109"/>
  <c r="X110"/>
  <c r="X111"/>
  <c r="U108"/>
  <c r="U109"/>
  <c r="U110"/>
  <c r="U111"/>
  <c r="R108"/>
  <c r="R109"/>
  <c r="R110"/>
  <c r="R111"/>
  <c r="N111"/>
  <c r="N108"/>
  <c r="N109"/>
  <c r="N110"/>
  <c r="M108"/>
  <c r="M109"/>
  <c r="M110"/>
  <c r="M111"/>
  <c r="L108"/>
  <c r="L109"/>
  <c r="L110"/>
  <c r="L111"/>
  <c r="F109"/>
  <c r="F110"/>
  <c r="F111"/>
  <c r="X95"/>
  <c r="X96"/>
  <c r="X97"/>
  <c r="U95"/>
  <c r="U96"/>
  <c r="U97"/>
  <c r="X94"/>
  <c r="U94"/>
  <c r="R95"/>
  <c r="R96"/>
  <c r="R97"/>
  <c r="N95"/>
  <c r="N96"/>
  <c r="N97"/>
  <c r="M95"/>
  <c r="M96"/>
  <c r="M97"/>
  <c r="L95"/>
  <c r="L96"/>
  <c r="L97"/>
  <c r="F95"/>
  <c r="F96"/>
  <c r="F97"/>
  <c r="F83"/>
  <c r="F82"/>
  <c r="L83"/>
  <c r="L82"/>
  <c r="M83"/>
  <c r="M82"/>
  <c r="N83"/>
  <c r="N82"/>
  <c r="R83"/>
  <c r="R82"/>
  <c r="U83"/>
  <c r="U82"/>
  <c r="X83"/>
  <c r="X82"/>
  <c r="F68"/>
  <c r="L68"/>
  <c r="M68"/>
  <c r="N68"/>
  <c r="R68"/>
  <c r="U68"/>
  <c r="X68"/>
  <c r="F55"/>
  <c r="F54"/>
  <c r="L54"/>
  <c r="M54"/>
  <c r="N54"/>
  <c r="R54"/>
  <c r="U54"/>
  <c r="X54"/>
  <c r="X41"/>
  <c r="U41"/>
  <c r="R41"/>
  <c r="N41"/>
  <c r="M41"/>
  <c r="L41"/>
  <c r="I41"/>
  <c r="F41"/>
  <c r="X40"/>
  <c r="U40"/>
  <c r="R40"/>
  <c r="N40"/>
  <c r="M40"/>
  <c r="L40"/>
  <c r="F40"/>
  <c r="X27"/>
  <c r="U27"/>
  <c r="R27"/>
  <c r="N27"/>
  <c r="M27"/>
  <c r="L27"/>
  <c r="F27"/>
  <c r="X26"/>
  <c r="N26"/>
  <c r="R26"/>
  <c r="M26"/>
  <c r="L26"/>
  <c r="AA17"/>
  <c r="X12"/>
  <c r="X13"/>
  <c r="U12"/>
  <c r="U13"/>
  <c r="R12"/>
  <c r="R13"/>
  <c r="N12"/>
  <c r="N13"/>
  <c r="M12"/>
  <c r="M13"/>
  <c r="F13"/>
  <c r="F12"/>
  <c r="AF713" i="1"/>
  <c r="AF714"/>
  <c r="G700"/>
  <c r="F699"/>
  <c r="H699"/>
  <c r="F66" i="18"/>
  <c r="F67"/>
  <c r="F69"/>
  <c r="F52"/>
  <c r="F53"/>
  <c r="AE630" i="1"/>
  <c r="W47" i="16" s="1"/>
  <c r="F301" i="18"/>
  <c r="F81"/>
  <c r="L81"/>
  <c r="M81"/>
  <c r="N81"/>
  <c r="R81"/>
  <c r="U81"/>
  <c r="X81"/>
  <c r="L67"/>
  <c r="M67"/>
  <c r="N67"/>
  <c r="R67"/>
  <c r="U67"/>
  <c r="X67"/>
  <c r="L69"/>
  <c r="M69"/>
  <c r="N69"/>
  <c r="R69"/>
  <c r="U69"/>
  <c r="X69"/>
  <c r="L53"/>
  <c r="M53"/>
  <c r="N53"/>
  <c r="R53"/>
  <c r="U53"/>
  <c r="X53"/>
  <c r="L55"/>
  <c r="M55"/>
  <c r="N55"/>
  <c r="R55"/>
  <c r="U55"/>
  <c r="X55"/>
  <c r="L39"/>
  <c r="M39"/>
  <c r="N39"/>
  <c r="R39"/>
  <c r="U39"/>
  <c r="X39"/>
  <c r="X25"/>
  <c r="U19"/>
  <c r="U20"/>
  <c r="U21"/>
  <c r="R25"/>
  <c r="R18"/>
  <c r="R19"/>
  <c r="R20"/>
  <c r="R21"/>
  <c r="R22"/>
  <c r="R23"/>
  <c r="R24"/>
  <c r="M25"/>
  <c r="N25"/>
  <c r="L19"/>
  <c r="L20"/>
  <c r="L21"/>
  <c r="L22"/>
  <c r="L23"/>
  <c r="L24"/>
  <c r="L25"/>
  <c r="AA524"/>
  <c r="N5" i="20"/>
  <c r="F33" i="18"/>
  <c r="F34"/>
  <c r="F35"/>
  <c r="F36"/>
  <c r="F37"/>
  <c r="F38"/>
  <c r="F39"/>
  <c r="B18"/>
  <c r="B32" s="1"/>
  <c r="B46" s="1"/>
  <c r="B60" s="1"/>
  <c r="B74" s="1"/>
  <c r="B88" s="1"/>
  <c r="B102" s="1"/>
  <c r="B116" s="1"/>
  <c r="B130" s="1"/>
  <c r="B144" s="1"/>
  <c r="B158" s="1"/>
  <c r="B172" s="1"/>
  <c r="B186" s="1"/>
  <c r="B200" s="1"/>
  <c r="B214" s="1"/>
  <c r="B228" s="1"/>
  <c r="B242" s="1"/>
  <c r="B256" s="1"/>
  <c r="B270" s="1"/>
  <c r="B284" s="1"/>
  <c r="F19"/>
  <c r="F20"/>
  <c r="F21"/>
  <c r="F22"/>
  <c r="F23"/>
  <c r="F24"/>
  <c r="X5"/>
  <c r="X6"/>
  <c r="X7"/>
  <c r="X8"/>
  <c r="X9"/>
  <c r="X10"/>
  <c r="X11"/>
  <c r="U5"/>
  <c r="U6"/>
  <c r="U7"/>
  <c r="U8"/>
  <c r="U9"/>
  <c r="U10"/>
  <c r="U11"/>
  <c r="L5"/>
  <c r="M5"/>
  <c r="N5"/>
  <c r="R5"/>
  <c r="L6"/>
  <c r="M6"/>
  <c r="N6"/>
  <c r="R6"/>
  <c r="L7"/>
  <c r="M7"/>
  <c r="N7"/>
  <c r="R7"/>
  <c r="M8"/>
  <c r="N8"/>
  <c r="R8"/>
  <c r="M9"/>
  <c r="N9"/>
  <c r="R9"/>
  <c r="M10"/>
  <c r="N10"/>
  <c r="R10"/>
  <c r="M11"/>
  <c r="N11"/>
  <c r="R11"/>
  <c r="F5"/>
  <c r="F6"/>
  <c r="F7"/>
  <c r="F8"/>
  <c r="F9"/>
  <c r="F10"/>
  <c r="F11"/>
  <c r="B5"/>
  <c r="B19" s="1"/>
  <c r="B33" s="1"/>
  <c r="B47" s="1"/>
  <c r="B61" s="1"/>
  <c r="B75" s="1"/>
  <c r="B89" s="1"/>
  <c r="B103" s="1"/>
  <c r="B117" s="1"/>
  <c r="B131" s="1"/>
  <c r="B145" s="1"/>
  <c r="B159" s="1"/>
  <c r="B173" s="1"/>
  <c r="B187" s="1"/>
  <c r="B201" s="1"/>
  <c r="B215" s="1"/>
  <c r="B229" s="1"/>
  <c r="B243" s="1"/>
  <c r="B257" s="1"/>
  <c r="B271" s="1"/>
  <c r="B285" s="1"/>
  <c r="F63" i="20"/>
  <c r="D60"/>
  <c r="E60"/>
  <c r="F60"/>
  <c r="D61"/>
  <c r="E61"/>
  <c r="F61"/>
  <c r="D62"/>
  <c r="E62"/>
  <c r="F62"/>
  <c r="D63"/>
  <c r="E63"/>
  <c r="D64"/>
  <c r="E64"/>
  <c r="F64"/>
  <c r="D65"/>
  <c r="E65"/>
  <c r="F65"/>
  <c r="D66"/>
  <c r="E66"/>
  <c r="F66"/>
  <c r="G60"/>
  <c r="H60"/>
  <c r="I60"/>
  <c r="J60"/>
  <c r="K60"/>
  <c r="L60"/>
  <c r="M60"/>
  <c r="G61"/>
  <c r="H61"/>
  <c r="I61"/>
  <c r="J61"/>
  <c r="K61"/>
  <c r="L61"/>
  <c r="M61"/>
  <c r="AA577" i="18" l="1"/>
  <c r="AA453"/>
  <c r="AA653"/>
  <c r="AA635"/>
  <c r="AA639"/>
  <c r="AA637"/>
  <c r="AA695"/>
  <c r="AA693"/>
  <c r="AA691"/>
  <c r="AA681"/>
  <c r="AA677"/>
  <c r="AA666"/>
  <c r="AA664"/>
  <c r="AA651"/>
  <c r="AA679"/>
  <c r="AA709"/>
  <c r="AA707"/>
  <c r="M282"/>
  <c r="AA596"/>
  <c r="AA624"/>
  <c r="AA622"/>
  <c r="AA620"/>
  <c r="AA638"/>
  <c r="AA636"/>
  <c r="AA652"/>
  <c r="AA650"/>
  <c r="AA667"/>
  <c r="AA665"/>
  <c r="AA663"/>
  <c r="AA680"/>
  <c r="AA678"/>
  <c r="AA676"/>
  <c r="AA694"/>
  <c r="AA692"/>
  <c r="AA690"/>
  <c r="AA708"/>
  <c r="AA706"/>
  <c r="AA625"/>
  <c r="AA623"/>
  <c r="AA649"/>
  <c r="AA621"/>
  <c r="AA610"/>
  <c r="AA498"/>
  <c r="AA513"/>
  <c r="AA511"/>
  <c r="AA554"/>
  <c r="AA583"/>
  <c r="AA581"/>
  <c r="AA579"/>
  <c r="AA582"/>
  <c r="AA597"/>
  <c r="AA595"/>
  <c r="AA611"/>
  <c r="AA609"/>
  <c r="AA580"/>
  <c r="AA578"/>
  <c r="AA439"/>
  <c r="AA442"/>
  <c r="AA440"/>
  <c r="AA456"/>
  <c r="AA454"/>
  <c r="AA471"/>
  <c r="AA469"/>
  <c r="AA484"/>
  <c r="AA499"/>
  <c r="AA497"/>
  <c r="AA512"/>
  <c r="AA510"/>
  <c r="AA527"/>
  <c r="AA525"/>
  <c r="AA540"/>
  <c r="AA555"/>
  <c r="AA553"/>
  <c r="AA526"/>
  <c r="AA541"/>
  <c r="AA539"/>
  <c r="AA485"/>
  <c r="AA483"/>
  <c r="C474"/>
  <c r="AA41"/>
  <c r="AA265"/>
  <c r="AA263"/>
  <c r="AA287"/>
  <c r="AA285"/>
  <c r="AA283"/>
  <c r="AA278"/>
  <c r="AA289"/>
  <c r="AA302"/>
  <c r="AA316"/>
  <c r="AA331"/>
  <c r="AA329"/>
  <c r="AA345"/>
  <c r="AA343"/>
  <c r="AA358"/>
  <c r="AA356"/>
  <c r="AA372"/>
  <c r="AA384"/>
  <c r="AA400"/>
  <c r="AA414"/>
  <c r="AA428"/>
  <c r="AA426"/>
  <c r="AA443"/>
  <c r="AA441"/>
  <c r="AA457"/>
  <c r="AA470"/>
  <c r="AA468"/>
  <c r="AA455"/>
  <c r="AA429"/>
  <c r="AA427"/>
  <c r="AA178"/>
  <c r="AA192"/>
  <c r="AA219"/>
  <c r="C282"/>
  <c r="AA328"/>
  <c r="AA342"/>
  <c r="AA124"/>
  <c r="AA152"/>
  <c r="AA222"/>
  <c r="AA220"/>
  <c r="AA237"/>
  <c r="AA235"/>
  <c r="AA251"/>
  <c r="AA249"/>
  <c r="AA264"/>
  <c r="AA262"/>
  <c r="AA277"/>
  <c r="AA286"/>
  <c r="AA284"/>
  <c r="AA279"/>
  <c r="AA288"/>
  <c r="AA359"/>
  <c r="AA357"/>
  <c r="AA373"/>
  <c r="AA371"/>
  <c r="AA387"/>
  <c r="AA385"/>
  <c r="AA401"/>
  <c r="AA399"/>
  <c r="AA415"/>
  <c r="AA413"/>
  <c r="AA386"/>
  <c r="AA303"/>
  <c r="AA317"/>
  <c r="AA330"/>
  <c r="AA344"/>
  <c r="AA111"/>
  <c r="AA194"/>
  <c r="C334"/>
  <c r="AA315"/>
  <c r="AA301"/>
  <c r="C306"/>
  <c r="C268"/>
  <c r="AA209"/>
  <c r="AA207"/>
  <c r="AA223"/>
  <c r="AA221"/>
  <c r="AA250"/>
  <c r="AA165"/>
  <c r="AA180"/>
  <c r="AA195"/>
  <c r="C240"/>
  <c r="AA236"/>
  <c r="AA193"/>
  <c r="AA208"/>
  <c r="C226"/>
  <c r="AA166"/>
  <c r="C198"/>
  <c r="C184"/>
  <c r="AA179"/>
  <c r="AA181"/>
  <c r="C170"/>
  <c r="C156"/>
  <c r="AA96"/>
  <c r="AA110"/>
  <c r="AA125"/>
  <c r="AA137"/>
  <c r="AA153"/>
  <c r="AA151"/>
  <c r="AA167"/>
  <c r="C142"/>
  <c r="AA68"/>
  <c r="AA139"/>
  <c r="AA138"/>
  <c r="AA109"/>
  <c r="AA123"/>
  <c r="AA27"/>
  <c r="AA97"/>
  <c r="AA83"/>
  <c r="C86"/>
  <c r="C72"/>
  <c r="AA82"/>
  <c r="AA54"/>
  <c r="C58"/>
  <c r="F44"/>
  <c r="C44"/>
  <c r="AA40"/>
  <c r="AA25"/>
  <c r="AA26"/>
  <c r="C16"/>
  <c r="F16"/>
  <c r="R16"/>
  <c r="N16"/>
  <c r="L16"/>
  <c r="X16"/>
  <c r="F30"/>
  <c r="I30"/>
  <c r="R29"/>
  <c r="U30"/>
  <c r="AA13"/>
  <c r="I16"/>
  <c r="O16"/>
  <c r="M16"/>
  <c r="U16"/>
  <c r="C30"/>
  <c r="L30"/>
  <c r="R30"/>
  <c r="T30"/>
  <c r="AA12"/>
  <c r="B6"/>
  <c r="B7" s="1"/>
  <c r="AA95"/>
  <c r="AA39"/>
  <c r="AA53"/>
  <c r="AA81"/>
  <c r="AA67"/>
  <c r="AA8"/>
  <c r="AA9"/>
  <c r="AA11"/>
  <c r="AA7"/>
  <c r="AA10"/>
  <c r="AA6"/>
  <c r="C17" i="1"/>
  <c r="B15" i="2" s="1"/>
  <c r="C16" i="1"/>
  <c r="F69" i="20"/>
  <c r="F701" i="18"/>
  <c r="I701"/>
  <c r="L701"/>
  <c r="M701"/>
  <c r="N701"/>
  <c r="R701"/>
  <c r="U701"/>
  <c r="X701"/>
  <c r="F702"/>
  <c r="I702"/>
  <c r="L702"/>
  <c r="M702"/>
  <c r="N702"/>
  <c r="R702"/>
  <c r="U702"/>
  <c r="X702"/>
  <c r="F703"/>
  <c r="I703"/>
  <c r="L703"/>
  <c r="M703"/>
  <c r="N703"/>
  <c r="R703"/>
  <c r="U703"/>
  <c r="X703"/>
  <c r="F704"/>
  <c r="I704"/>
  <c r="L704"/>
  <c r="M704"/>
  <c r="N704"/>
  <c r="R704"/>
  <c r="U704"/>
  <c r="I705"/>
  <c r="M705"/>
  <c r="N705"/>
  <c r="F687"/>
  <c r="I687"/>
  <c r="L687"/>
  <c r="M687"/>
  <c r="N687"/>
  <c r="R687"/>
  <c r="U687"/>
  <c r="X687"/>
  <c r="F688"/>
  <c r="I688"/>
  <c r="L688"/>
  <c r="M688"/>
  <c r="N688"/>
  <c r="R688"/>
  <c r="X688"/>
  <c r="F689"/>
  <c r="F673"/>
  <c r="I673"/>
  <c r="L673"/>
  <c r="M673"/>
  <c r="N673"/>
  <c r="R673"/>
  <c r="U673"/>
  <c r="X673"/>
  <c r="F674"/>
  <c r="L674"/>
  <c r="M674"/>
  <c r="N674"/>
  <c r="R674"/>
  <c r="U674"/>
  <c r="X674"/>
  <c r="M675"/>
  <c r="N675"/>
  <c r="F659"/>
  <c r="I659"/>
  <c r="L659"/>
  <c r="M659"/>
  <c r="N659"/>
  <c r="R659"/>
  <c r="U659"/>
  <c r="X659"/>
  <c r="F660"/>
  <c r="I660"/>
  <c r="L660"/>
  <c r="M660"/>
  <c r="N660"/>
  <c r="R660"/>
  <c r="U660"/>
  <c r="X660"/>
  <c r="F661"/>
  <c r="I661"/>
  <c r="L661"/>
  <c r="N661"/>
  <c r="F662"/>
  <c r="I662"/>
  <c r="F645"/>
  <c r="I645"/>
  <c r="L645"/>
  <c r="M645"/>
  <c r="N645"/>
  <c r="R645"/>
  <c r="U645"/>
  <c r="X645"/>
  <c r="F646"/>
  <c r="I646"/>
  <c r="L646"/>
  <c r="M646"/>
  <c r="N646"/>
  <c r="X646"/>
  <c r="F647"/>
  <c r="I647"/>
  <c r="F631"/>
  <c r="I631"/>
  <c r="L631"/>
  <c r="M631"/>
  <c r="N631"/>
  <c r="R631"/>
  <c r="U631"/>
  <c r="X631"/>
  <c r="F632"/>
  <c r="I632"/>
  <c r="L632"/>
  <c r="M632"/>
  <c r="N632"/>
  <c r="R632"/>
  <c r="U632"/>
  <c r="X632"/>
  <c r="F633"/>
  <c r="I633"/>
  <c r="L633"/>
  <c r="N633"/>
  <c r="R633"/>
  <c r="U633"/>
  <c r="X633"/>
  <c r="U634"/>
  <c r="I617"/>
  <c r="L617"/>
  <c r="M617"/>
  <c r="R617"/>
  <c r="U617"/>
  <c r="X617"/>
  <c r="R618"/>
  <c r="I603"/>
  <c r="L603"/>
  <c r="M603"/>
  <c r="N603"/>
  <c r="R603"/>
  <c r="U603"/>
  <c r="X603"/>
  <c r="I604"/>
  <c r="L604"/>
  <c r="AA605"/>
  <c r="AA606"/>
  <c r="AA607"/>
  <c r="AA608"/>
  <c r="F589"/>
  <c r="I589"/>
  <c r="L589"/>
  <c r="M589"/>
  <c r="N589"/>
  <c r="R589"/>
  <c r="U589"/>
  <c r="X589"/>
  <c r="F590"/>
  <c r="I590"/>
  <c r="L590"/>
  <c r="M590"/>
  <c r="N590"/>
  <c r="R590"/>
  <c r="U590"/>
  <c r="X590"/>
  <c r="F591"/>
  <c r="I591"/>
  <c r="L591"/>
  <c r="M591"/>
  <c r="N591"/>
  <c r="R591"/>
  <c r="U591"/>
  <c r="X591"/>
  <c r="F592"/>
  <c r="I592"/>
  <c r="L592"/>
  <c r="M592"/>
  <c r="N592"/>
  <c r="R592"/>
  <c r="U592"/>
  <c r="F593"/>
  <c r="L593"/>
  <c r="M593"/>
  <c r="N593"/>
  <c r="R593"/>
  <c r="N594"/>
  <c r="AA594" s="1"/>
  <c r="F575"/>
  <c r="I575"/>
  <c r="L575"/>
  <c r="M575"/>
  <c r="N575"/>
  <c r="R575"/>
  <c r="U575"/>
  <c r="X575"/>
  <c r="F576"/>
  <c r="I576"/>
  <c r="L576"/>
  <c r="M576"/>
  <c r="F561"/>
  <c r="I561"/>
  <c r="L561"/>
  <c r="M561"/>
  <c r="N561"/>
  <c r="R561"/>
  <c r="U561"/>
  <c r="X561"/>
  <c r="F562"/>
  <c r="I562"/>
  <c r="L562"/>
  <c r="M562"/>
  <c r="N562"/>
  <c r="R562"/>
  <c r="U562"/>
  <c r="F563"/>
  <c r="I563"/>
  <c r="I572" s="1"/>
  <c r="L563"/>
  <c r="L572" s="1"/>
  <c r="M563"/>
  <c r="N563"/>
  <c r="R563"/>
  <c r="F564"/>
  <c r="L564"/>
  <c r="M564"/>
  <c r="N564"/>
  <c r="R564"/>
  <c r="R565"/>
  <c r="AA565" s="1"/>
  <c r="F547"/>
  <c r="I547"/>
  <c r="L547"/>
  <c r="M547"/>
  <c r="N547"/>
  <c r="R547"/>
  <c r="U547"/>
  <c r="X547"/>
  <c r="F548"/>
  <c r="I548"/>
  <c r="L548"/>
  <c r="M548"/>
  <c r="N548"/>
  <c r="R548"/>
  <c r="U548"/>
  <c r="X548"/>
  <c r="F549"/>
  <c r="I549"/>
  <c r="L549"/>
  <c r="M549"/>
  <c r="N549"/>
  <c r="R549"/>
  <c r="U549"/>
  <c r="X549"/>
  <c r="F550"/>
  <c r="I550"/>
  <c r="L550"/>
  <c r="M550"/>
  <c r="N550"/>
  <c r="R550"/>
  <c r="U550"/>
  <c r="X550"/>
  <c r="F551"/>
  <c r="I551"/>
  <c r="L551"/>
  <c r="F552"/>
  <c r="AA552" s="1"/>
  <c r="F533"/>
  <c r="I533"/>
  <c r="L533"/>
  <c r="M533"/>
  <c r="N533"/>
  <c r="R533"/>
  <c r="U533"/>
  <c r="X533"/>
  <c r="F534"/>
  <c r="I534"/>
  <c r="L534"/>
  <c r="M534"/>
  <c r="N534"/>
  <c r="R534"/>
  <c r="U534"/>
  <c r="X534"/>
  <c r="F535"/>
  <c r="I535"/>
  <c r="L535"/>
  <c r="M535"/>
  <c r="N535"/>
  <c r="R535"/>
  <c r="U535"/>
  <c r="X535"/>
  <c r="F536"/>
  <c r="I536"/>
  <c r="L536"/>
  <c r="M536"/>
  <c r="N536"/>
  <c r="R536"/>
  <c r="U536"/>
  <c r="X536"/>
  <c r="F537"/>
  <c r="I537"/>
  <c r="L537"/>
  <c r="M537"/>
  <c r="N537"/>
  <c r="R537"/>
  <c r="U537"/>
  <c r="X537"/>
  <c r="F538"/>
  <c r="I538"/>
  <c r="L538"/>
  <c r="M538"/>
  <c r="R538"/>
  <c r="U538"/>
  <c r="X538"/>
  <c r="F519"/>
  <c r="I519"/>
  <c r="L519"/>
  <c r="M519"/>
  <c r="N519"/>
  <c r="R519"/>
  <c r="U519"/>
  <c r="X519"/>
  <c r="F520"/>
  <c r="I520"/>
  <c r="L520"/>
  <c r="M520"/>
  <c r="N520"/>
  <c r="R520"/>
  <c r="U520"/>
  <c r="X520"/>
  <c r="F521"/>
  <c r="I521"/>
  <c r="L521"/>
  <c r="M521"/>
  <c r="N521"/>
  <c r="R521"/>
  <c r="U521"/>
  <c r="X521"/>
  <c r="F522"/>
  <c r="I522"/>
  <c r="L522"/>
  <c r="M522"/>
  <c r="N522"/>
  <c r="R522"/>
  <c r="U522"/>
  <c r="X522"/>
  <c r="F523"/>
  <c r="I523"/>
  <c r="L523"/>
  <c r="M523"/>
  <c r="N523"/>
  <c r="R523"/>
  <c r="U523"/>
  <c r="X523"/>
  <c r="F505"/>
  <c r="I505"/>
  <c r="L505"/>
  <c r="M505"/>
  <c r="N505"/>
  <c r="R505"/>
  <c r="U505"/>
  <c r="X505"/>
  <c r="F506"/>
  <c r="I506"/>
  <c r="L506"/>
  <c r="M506"/>
  <c r="N506"/>
  <c r="R506"/>
  <c r="U506"/>
  <c r="X506"/>
  <c r="F507"/>
  <c r="I507"/>
  <c r="L507"/>
  <c r="M507"/>
  <c r="N507"/>
  <c r="X507"/>
  <c r="F508"/>
  <c r="I508"/>
  <c r="L508"/>
  <c r="M508"/>
  <c r="N508"/>
  <c r="F509"/>
  <c r="I509"/>
  <c r="L509"/>
  <c r="M509"/>
  <c r="F491"/>
  <c r="I491"/>
  <c r="L491"/>
  <c r="M491"/>
  <c r="N491"/>
  <c r="R491"/>
  <c r="U491"/>
  <c r="X491"/>
  <c r="F492"/>
  <c r="I492"/>
  <c r="L492"/>
  <c r="M492"/>
  <c r="N492"/>
  <c r="R492"/>
  <c r="U492"/>
  <c r="X492"/>
  <c r="F493"/>
  <c r="I493"/>
  <c r="L493"/>
  <c r="M493"/>
  <c r="N493"/>
  <c r="R493"/>
  <c r="U493"/>
  <c r="X493"/>
  <c r="F494"/>
  <c r="I494"/>
  <c r="L494"/>
  <c r="F496"/>
  <c r="I496"/>
  <c r="F477"/>
  <c r="I477"/>
  <c r="L477"/>
  <c r="M477"/>
  <c r="N477"/>
  <c r="R477"/>
  <c r="U477"/>
  <c r="X477"/>
  <c r="F478"/>
  <c r="I478"/>
  <c r="L478"/>
  <c r="M478"/>
  <c r="N478"/>
  <c r="R478"/>
  <c r="U478"/>
  <c r="X478"/>
  <c r="F479"/>
  <c r="I479"/>
  <c r="L479"/>
  <c r="M479"/>
  <c r="N479"/>
  <c r="R479"/>
  <c r="U479"/>
  <c r="X479"/>
  <c r="F480"/>
  <c r="I480"/>
  <c r="L480"/>
  <c r="M480"/>
  <c r="N480"/>
  <c r="R480"/>
  <c r="U480"/>
  <c r="X480"/>
  <c r="F481"/>
  <c r="I481"/>
  <c r="L481"/>
  <c r="M481"/>
  <c r="N481"/>
  <c r="R481"/>
  <c r="U481"/>
  <c r="X481"/>
  <c r="F482"/>
  <c r="I482"/>
  <c r="M482"/>
  <c r="N482"/>
  <c r="F463"/>
  <c r="I463"/>
  <c r="L463"/>
  <c r="M463"/>
  <c r="N463"/>
  <c r="R463"/>
  <c r="U463"/>
  <c r="X463"/>
  <c r="F464"/>
  <c r="I464"/>
  <c r="L464"/>
  <c r="M464"/>
  <c r="N464"/>
  <c r="R464"/>
  <c r="U464"/>
  <c r="X464"/>
  <c r="F465"/>
  <c r="I465"/>
  <c r="L465"/>
  <c r="M465"/>
  <c r="N465"/>
  <c r="R465"/>
  <c r="U465"/>
  <c r="X465"/>
  <c r="F466"/>
  <c r="I466"/>
  <c r="L466"/>
  <c r="M466"/>
  <c r="N466"/>
  <c r="R466"/>
  <c r="U466"/>
  <c r="X466"/>
  <c r="I467"/>
  <c r="L467"/>
  <c r="M467"/>
  <c r="N467"/>
  <c r="R467"/>
  <c r="X467"/>
  <c r="F449"/>
  <c r="I449"/>
  <c r="L449"/>
  <c r="M449"/>
  <c r="N449"/>
  <c r="R449"/>
  <c r="U449"/>
  <c r="X449"/>
  <c r="F450"/>
  <c r="I450"/>
  <c r="L450"/>
  <c r="M450"/>
  <c r="N450"/>
  <c r="R450"/>
  <c r="U450"/>
  <c r="X450"/>
  <c r="F451"/>
  <c r="I451"/>
  <c r="L451"/>
  <c r="M451"/>
  <c r="N451"/>
  <c r="R451"/>
  <c r="U451"/>
  <c r="X451"/>
  <c r="F452"/>
  <c r="I452"/>
  <c r="L452"/>
  <c r="N452"/>
  <c r="R452"/>
  <c r="X452"/>
  <c r="F435"/>
  <c r="I435"/>
  <c r="L435"/>
  <c r="M435"/>
  <c r="N435"/>
  <c r="R435"/>
  <c r="U435"/>
  <c r="X435"/>
  <c r="F436"/>
  <c r="I436"/>
  <c r="L436"/>
  <c r="M436"/>
  <c r="N436"/>
  <c r="R436"/>
  <c r="U436"/>
  <c r="X436"/>
  <c r="F437"/>
  <c r="I437"/>
  <c r="L437"/>
  <c r="M437"/>
  <c r="N437"/>
  <c r="R437"/>
  <c r="U437"/>
  <c r="X437"/>
  <c r="F438"/>
  <c r="L438"/>
  <c r="M438"/>
  <c r="N438"/>
  <c r="R438"/>
  <c r="U438"/>
  <c r="X438"/>
  <c r="F421"/>
  <c r="I421"/>
  <c r="L421"/>
  <c r="M421"/>
  <c r="N421"/>
  <c r="R421"/>
  <c r="U421"/>
  <c r="X421"/>
  <c r="F422"/>
  <c r="I422"/>
  <c r="L422"/>
  <c r="M422"/>
  <c r="N422"/>
  <c r="R422"/>
  <c r="U422"/>
  <c r="X422"/>
  <c r="F423"/>
  <c r="I423"/>
  <c r="L423"/>
  <c r="M423"/>
  <c r="N423"/>
  <c r="R423"/>
  <c r="U423"/>
  <c r="X423"/>
  <c r="F424"/>
  <c r="I424"/>
  <c r="L424"/>
  <c r="M424"/>
  <c r="N424"/>
  <c r="R424"/>
  <c r="X424"/>
  <c r="F425"/>
  <c r="I425"/>
  <c r="R425"/>
  <c r="C420"/>
  <c r="F420"/>
  <c r="I420"/>
  <c r="L420"/>
  <c r="M420"/>
  <c r="N420"/>
  <c r="O420"/>
  <c r="Q432" s="1"/>
  <c r="R420"/>
  <c r="U420"/>
  <c r="X420"/>
  <c r="F407"/>
  <c r="I407"/>
  <c r="L407"/>
  <c r="M407"/>
  <c r="N407"/>
  <c r="R407"/>
  <c r="U407"/>
  <c r="X407"/>
  <c r="F408"/>
  <c r="I408"/>
  <c r="L408"/>
  <c r="M408"/>
  <c r="N408"/>
  <c r="R408"/>
  <c r="U408"/>
  <c r="X408"/>
  <c r="F409"/>
  <c r="I409"/>
  <c r="L409"/>
  <c r="M409"/>
  <c r="N409"/>
  <c r="R409"/>
  <c r="U409"/>
  <c r="X409"/>
  <c r="F410"/>
  <c r="I410"/>
  <c r="L410"/>
  <c r="M410"/>
  <c r="N410"/>
  <c r="R410"/>
  <c r="U410"/>
  <c r="F411"/>
  <c r="I411"/>
  <c r="L411"/>
  <c r="M411"/>
  <c r="N411"/>
  <c r="F412"/>
  <c r="I412"/>
  <c r="AA398"/>
  <c r="F379"/>
  <c r="I379"/>
  <c r="L379"/>
  <c r="M379"/>
  <c r="N379"/>
  <c r="R379"/>
  <c r="U379"/>
  <c r="X379"/>
  <c r="F380"/>
  <c r="I380"/>
  <c r="L380"/>
  <c r="M380"/>
  <c r="N380"/>
  <c r="R380"/>
  <c r="U380"/>
  <c r="X380"/>
  <c r="F381"/>
  <c r="I381"/>
  <c r="L381"/>
  <c r="M381"/>
  <c r="N381"/>
  <c r="R381"/>
  <c r="U381"/>
  <c r="X381"/>
  <c r="F382"/>
  <c r="I382"/>
  <c r="L382"/>
  <c r="M382"/>
  <c r="N382"/>
  <c r="R382"/>
  <c r="U382"/>
  <c r="X382"/>
  <c r="F383"/>
  <c r="I383"/>
  <c r="L383"/>
  <c r="M383"/>
  <c r="N383"/>
  <c r="U383"/>
  <c r="X383"/>
  <c r="F365"/>
  <c r="I365"/>
  <c r="L365"/>
  <c r="M365"/>
  <c r="N365"/>
  <c r="R365"/>
  <c r="U365"/>
  <c r="X365"/>
  <c r="F366"/>
  <c r="I366"/>
  <c r="L366"/>
  <c r="M366"/>
  <c r="N366"/>
  <c r="R366"/>
  <c r="U366"/>
  <c r="X366"/>
  <c r="F367"/>
  <c r="I367"/>
  <c r="L367"/>
  <c r="M367"/>
  <c r="N367"/>
  <c r="R367"/>
  <c r="U367"/>
  <c r="X367"/>
  <c r="F368"/>
  <c r="I368"/>
  <c r="L368"/>
  <c r="M368"/>
  <c r="N368"/>
  <c r="R368"/>
  <c r="U368"/>
  <c r="X368"/>
  <c r="F369"/>
  <c r="I369"/>
  <c r="M369"/>
  <c r="N369"/>
  <c r="R369"/>
  <c r="F370"/>
  <c r="AA370" s="1"/>
  <c r="AA374"/>
  <c r="N355"/>
  <c r="M355"/>
  <c r="L355"/>
  <c r="I355"/>
  <c r="F355"/>
  <c r="X354"/>
  <c r="U354"/>
  <c r="R354"/>
  <c r="N354"/>
  <c r="M354"/>
  <c r="L354"/>
  <c r="I354"/>
  <c r="F354"/>
  <c r="X353"/>
  <c r="U353"/>
  <c r="R353"/>
  <c r="N353"/>
  <c r="M353"/>
  <c r="L353"/>
  <c r="I353"/>
  <c r="F353"/>
  <c r="X352"/>
  <c r="U352"/>
  <c r="R352"/>
  <c r="N352"/>
  <c r="M352"/>
  <c r="L352"/>
  <c r="F352"/>
  <c r="X351"/>
  <c r="U351"/>
  <c r="R351"/>
  <c r="N351"/>
  <c r="M351"/>
  <c r="L351"/>
  <c r="I351"/>
  <c r="F351"/>
  <c r="F337"/>
  <c r="I337"/>
  <c r="L337"/>
  <c r="M337"/>
  <c r="N337"/>
  <c r="R337"/>
  <c r="U337"/>
  <c r="X337"/>
  <c r="F338"/>
  <c r="I338"/>
  <c r="L338"/>
  <c r="M338"/>
  <c r="N338"/>
  <c r="R338"/>
  <c r="U338"/>
  <c r="X338"/>
  <c r="F339"/>
  <c r="I339"/>
  <c r="L339"/>
  <c r="M339"/>
  <c r="N339"/>
  <c r="R339"/>
  <c r="U339"/>
  <c r="X339"/>
  <c r="F340"/>
  <c r="I340"/>
  <c r="L340"/>
  <c r="M340"/>
  <c r="N340"/>
  <c r="R340"/>
  <c r="U340"/>
  <c r="X340"/>
  <c r="F341"/>
  <c r="I341"/>
  <c r="F323"/>
  <c r="I323"/>
  <c r="L323"/>
  <c r="M323"/>
  <c r="N323"/>
  <c r="R323"/>
  <c r="U323"/>
  <c r="X323"/>
  <c r="F324"/>
  <c r="I324"/>
  <c r="L324"/>
  <c r="M324"/>
  <c r="N324"/>
  <c r="R324"/>
  <c r="U324"/>
  <c r="X324"/>
  <c r="F325"/>
  <c r="I325"/>
  <c r="L325"/>
  <c r="M325"/>
  <c r="N325"/>
  <c r="R325"/>
  <c r="U325"/>
  <c r="X325"/>
  <c r="F326"/>
  <c r="I326"/>
  <c r="L326"/>
  <c r="M326"/>
  <c r="N326"/>
  <c r="R326"/>
  <c r="U326"/>
  <c r="X326"/>
  <c r="F327"/>
  <c r="F309"/>
  <c r="I309"/>
  <c r="L309"/>
  <c r="M309"/>
  <c r="N309"/>
  <c r="R309"/>
  <c r="U309"/>
  <c r="X309"/>
  <c r="F310"/>
  <c r="I310"/>
  <c r="L310"/>
  <c r="M310"/>
  <c r="N310"/>
  <c r="R310"/>
  <c r="U310"/>
  <c r="X310"/>
  <c r="F311"/>
  <c r="I311"/>
  <c r="L311"/>
  <c r="M311"/>
  <c r="N311"/>
  <c r="R311"/>
  <c r="U311"/>
  <c r="X311"/>
  <c r="F312"/>
  <c r="I312"/>
  <c r="L312"/>
  <c r="M312"/>
  <c r="N312"/>
  <c r="R312"/>
  <c r="U312"/>
  <c r="X312"/>
  <c r="F313"/>
  <c r="I313"/>
  <c r="L313"/>
  <c r="M313"/>
  <c r="N313"/>
  <c r="R313"/>
  <c r="U313"/>
  <c r="X313"/>
  <c r="I314"/>
  <c r="R314"/>
  <c r="F295"/>
  <c r="I295"/>
  <c r="L295"/>
  <c r="M295"/>
  <c r="N295"/>
  <c r="R295"/>
  <c r="U295"/>
  <c r="X295"/>
  <c r="F296"/>
  <c r="I296"/>
  <c r="L296"/>
  <c r="M296"/>
  <c r="N296"/>
  <c r="R296"/>
  <c r="U296"/>
  <c r="X296"/>
  <c r="F297"/>
  <c r="I297"/>
  <c r="L297"/>
  <c r="M297"/>
  <c r="N297"/>
  <c r="R297"/>
  <c r="U297"/>
  <c r="X297"/>
  <c r="F298"/>
  <c r="I298"/>
  <c r="L298"/>
  <c r="M298"/>
  <c r="N298"/>
  <c r="R298"/>
  <c r="U298"/>
  <c r="X298"/>
  <c r="F299"/>
  <c r="I299"/>
  <c r="L299"/>
  <c r="M299"/>
  <c r="N299"/>
  <c r="R299"/>
  <c r="U299"/>
  <c r="X299"/>
  <c r="F300"/>
  <c r="N300"/>
  <c r="F271"/>
  <c r="I271"/>
  <c r="L271"/>
  <c r="M271"/>
  <c r="N271"/>
  <c r="R271"/>
  <c r="U271"/>
  <c r="X271"/>
  <c r="F272"/>
  <c r="I272"/>
  <c r="L272"/>
  <c r="M272"/>
  <c r="N272"/>
  <c r="R272"/>
  <c r="U272"/>
  <c r="X272"/>
  <c r="F273"/>
  <c r="I273"/>
  <c r="L273"/>
  <c r="N273"/>
  <c r="R273"/>
  <c r="U273"/>
  <c r="X273"/>
  <c r="F274"/>
  <c r="I274"/>
  <c r="L274"/>
  <c r="N274"/>
  <c r="R274"/>
  <c r="U274"/>
  <c r="X274"/>
  <c r="F275"/>
  <c r="I275"/>
  <c r="L275"/>
  <c r="N275"/>
  <c r="N276"/>
  <c r="AA276" s="1"/>
  <c r="F257"/>
  <c r="I257"/>
  <c r="L257"/>
  <c r="M257"/>
  <c r="N257"/>
  <c r="R257"/>
  <c r="U257"/>
  <c r="X257"/>
  <c r="F258"/>
  <c r="I258"/>
  <c r="L258"/>
  <c r="M258"/>
  <c r="N258"/>
  <c r="R258"/>
  <c r="U258"/>
  <c r="X258"/>
  <c r="F259"/>
  <c r="I259"/>
  <c r="L259"/>
  <c r="M259"/>
  <c r="N259"/>
  <c r="R259"/>
  <c r="U259"/>
  <c r="X259"/>
  <c r="F260"/>
  <c r="I260"/>
  <c r="L260"/>
  <c r="M260"/>
  <c r="N260"/>
  <c r="R260"/>
  <c r="U260"/>
  <c r="X260"/>
  <c r="F261"/>
  <c r="I261"/>
  <c r="M261"/>
  <c r="F243"/>
  <c r="I243"/>
  <c r="L243"/>
  <c r="M243"/>
  <c r="N243"/>
  <c r="R243"/>
  <c r="U243"/>
  <c r="X243"/>
  <c r="F244"/>
  <c r="I244"/>
  <c r="L244"/>
  <c r="M244"/>
  <c r="N244"/>
  <c r="R244"/>
  <c r="U244"/>
  <c r="X244"/>
  <c r="F245"/>
  <c r="I245"/>
  <c r="L245"/>
  <c r="M245"/>
  <c r="N245"/>
  <c r="R245"/>
  <c r="U245"/>
  <c r="X245"/>
  <c r="F246"/>
  <c r="I246"/>
  <c r="L246"/>
  <c r="M246"/>
  <c r="N246"/>
  <c r="R246"/>
  <c r="U246"/>
  <c r="X246"/>
  <c r="F247"/>
  <c r="I247"/>
  <c r="M247"/>
  <c r="R247"/>
  <c r="U247"/>
  <c r="F248"/>
  <c r="AA248" s="1"/>
  <c r="F201"/>
  <c r="I201"/>
  <c r="L201"/>
  <c r="M201"/>
  <c r="N201"/>
  <c r="R201"/>
  <c r="U201"/>
  <c r="X201"/>
  <c r="F202"/>
  <c r="I202"/>
  <c r="L202"/>
  <c r="M202"/>
  <c r="N202"/>
  <c r="R202"/>
  <c r="U202"/>
  <c r="X202"/>
  <c r="F203"/>
  <c r="I203"/>
  <c r="L203"/>
  <c r="M203"/>
  <c r="N203"/>
  <c r="R203"/>
  <c r="U203"/>
  <c r="X203"/>
  <c r="F204"/>
  <c r="I204"/>
  <c r="L204"/>
  <c r="M204"/>
  <c r="N204"/>
  <c r="R204"/>
  <c r="U204"/>
  <c r="X204"/>
  <c r="F205"/>
  <c r="I205"/>
  <c r="L205"/>
  <c r="M205"/>
  <c r="N205"/>
  <c r="F206"/>
  <c r="I206"/>
  <c r="F229"/>
  <c r="I229"/>
  <c r="L229"/>
  <c r="M229"/>
  <c r="N229"/>
  <c r="R229"/>
  <c r="U229"/>
  <c r="X229"/>
  <c r="F230"/>
  <c r="I230"/>
  <c r="L230"/>
  <c r="M230"/>
  <c r="N230"/>
  <c r="R230"/>
  <c r="U230"/>
  <c r="X230"/>
  <c r="F231"/>
  <c r="I231"/>
  <c r="L231"/>
  <c r="M231"/>
  <c r="N231"/>
  <c r="R231"/>
  <c r="U231"/>
  <c r="X231"/>
  <c r="F232"/>
  <c r="I232"/>
  <c r="L232"/>
  <c r="M232"/>
  <c r="N232"/>
  <c r="R232"/>
  <c r="F233"/>
  <c r="I233"/>
  <c r="L233"/>
  <c r="M233"/>
  <c r="N233"/>
  <c r="F234"/>
  <c r="I234"/>
  <c r="F215"/>
  <c r="I215"/>
  <c r="L215"/>
  <c r="M215"/>
  <c r="N215"/>
  <c r="R215"/>
  <c r="U215"/>
  <c r="X215"/>
  <c r="F216"/>
  <c r="I216"/>
  <c r="L216"/>
  <c r="M216"/>
  <c r="N216"/>
  <c r="R216"/>
  <c r="U216"/>
  <c r="X216"/>
  <c r="F217"/>
  <c r="I217"/>
  <c r="L217"/>
  <c r="M217"/>
  <c r="N217"/>
  <c r="R217"/>
  <c r="U217"/>
  <c r="X217"/>
  <c r="F218"/>
  <c r="I218"/>
  <c r="X218"/>
  <c r="F187"/>
  <c r="I187"/>
  <c r="L187"/>
  <c r="M187"/>
  <c r="N187"/>
  <c r="R187"/>
  <c r="U187"/>
  <c r="X187"/>
  <c r="F188"/>
  <c r="I188"/>
  <c r="L188"/>
  <c r="M188"/>
  <c r="N188"/>
  <c r="R188"/>
  <c r="U188"/>
  <c r="X188"/>
  <c r="F189"/>
  <c r="I189"/>
  <c r="L189"/>
  <c r="M189"/>
  <c r="N189"/>
  <c r="R189"/>
  <c r="U189"/>
  <c r="X189"/>
  <c r="F190"/>
  <c r="I190"/>
  <c r="L190"/>
  <c r="M190"/>
  <c r="U190"/>
  <c r="X190"/>
  <c r="F191"/>
  <c r="I191"/>
  <c r="R177"/>
  <c r="M177"/>
  <c r="L177"/>
  <c r="F177"/>
  <c r="X176"/>
  <c r="R176"/>
  <c r="N176"/>
  <c r="M176"/>
  <c r="L176"/>
  <c r="F176"/>
  <c r="X175"/>
  <c r="U175"/>
  <c r="R175"/>
  <c r="N175"/>
  <c r="M175"/>
  <c r="L175"/>
  <c r="F175"/>
  <c r="X174"/>
  <c r="U174"/>
  <c r="R174"/>
  <c r="N174"/>
  <c r="M174"/>
  <c r="L174"/>
  <c r="F174"/>
  <c r="X173"/>
  <c r="U173"/>
  <c r="R173"/>
  <c r="N173"/>
  <c r="M173"/>
  <c r="L173"/>
  <c r="F173"/>
  <c r="AA196"/>
  <c r="F159"/>
  <c r="L159"/>
  <c r="M159"/>
  <c r="N159"/>
  <c r="R159"/>
  <c r="U159"/>
  <c r="X159"/>
  <c r="F160"/>
  <c r="L160"/>
  <c r="M160"/>
  <c r="N160"/>
  <c r="R160"/>
  <c r="U160"/>
  <c r="X160"/>
  <c r="F161"/>
  <c r="L161"/>
  <c r="M161"/>
  <c r="N161"/>
  <c r="R161"/>
  <c r="U161"/>
  <c r="X161"/>
  <c r="F162"/>
  <c r="L162"/>
  <c r="M162"/>
  <c r="N162"/>
  <c r="R162"/>
  <c r="U162"/>
  <c r="X162"/>
  <c r="F163"/>
  <c r="L163"/>
  <c r="M163"/>
  <c r="N163"/>
  <c r="R163"/>
  <c r="U163"/>
  <c r="X163"/>
  <c r="F164"/>
  <c r="AA164" s="1"/>
  <c r="C158"/>
  <c r="E170" s="1"/>
  <c r="F158"/>
  <c r="I158"/>
  <c r="L158"/>
  <c r="M158"/>
  <c r="N158"/>
  <c r="O158"/>
  <c r="Q170" s="1"/>
  <c r="R158"/>
  <c r="U158"/>
  <c r="X158"/>
  <c r="F145"/>
  <c r="L145"/>
  <c r="M145"/>
  <c r="N145"/>
  <c r="R145"/>
  <c r="U145"/>
  <c r="X145"/>
  <c r="F146"/>
  <c r="L146"/>
  <c r="M146"/>
  <c r="N146"/>
  <c r="R146"/>
  <c r="U146"/>
  <c r="X146"/>
  <c r="F147"/>
  <c r="L147"/>
  <c r="M147"/>
  <c r="N147"/>
  <c r="R147"/>
  <c r="U147"/>
  <c r="X147"/>
  <c r="F148"/>
  <c r="L148"/>
  <c r="M148"/>
  <c r="N148"/>
  <c r="R148"/>
  <c r="U148"/>
  <c r="X148"/>
  <c r="F149"/>
  <c r="L149"/>
  <c r="M149"/>
  <c r="N149"/>
  <c r="R149"/>
  <c r="U149"/>
  <c r="F150"/>
  <c r="AA150" s="1"/>
  <c r="F131"/>
  <c r="L131"/>
  <c r="M131"/>
  <c r="N131"/>
  <c r="R131"/>
  <c r="U131"/>
  <c r="X131"/>
  <c r="F132"/>
  <c r="L132"/>
  <c r="M132"/>
  <c r="N132"/>
  <c r="R132"/>
  <c r="U132"/>
  <c r="X132"/>
  <c r="F133"/>
  <c r="L133"/>
  <c r="M133"/>
  <c r="N133"/>
  <c r="R133"/>
  <c r="U133"/>
  <c r="X133"/>
  <c r="F134"/>
  <c r="L134"/>
  <c r="N134"/>
  <c r="R134"/>
  <c r="U134"/>
  <c r="X134"/>
  <c r="F135"/>
  <c r="L135"/>
  <c r="N135"/>
  <c r="R135"/>
  <c r="X135"/>
  <c r="F136"/>
  <c r="F117"/>
  <c r="L117"/>
  <c r="M117"/>
  <c r="N117"/>
  <c r="R117"/>
  <c r="U117"/>
  <c r="X117"/>
  <c r="F118"/>
  <c r="L118"/>
  <c r="M118"/>
  <c r="N118"/>
  <c r="R118"/>
  <c r="U118"/>
  <c r="X118"/>
  <c r="F119"/>
  <c r="L119"/>
  <c r="M119"/>
  <c r="N119"/>
  <c r="R119"/>
  <c r="U119"/>
  <c r="X119"/>
  <c r="F120"/>
  <c r="L120"/>
  <c r="M120"/>
  <c r="N120"/>
  <c r="R120"/>
  <c r="U120"/>
  <c r="X120"/>
  <c r="F121"/>
  <c r="L121"/>
  <c r="M121"/>
  <c r="N121"/>
  <c r="R121"/>
  <c r="U121"/>
  <c r="X121"/>
  <c r="F122"/>
  <c r="L122"/>
  <c r="M122"/>
  <c r="N122"/>
  <c r="R122"/>
  <c r="U122"/>
  <c r="X122"/>
  <c r="F108"/>
  <c r="X107"/>
  <c r="U107"/>
  <c r="R107"/>
  <c r="N107"/>
  <c r="M107"/>
  <c r="L107"/>
  <c r="F107"/>
  <c r="X106"/>
  <c r="U106"/>
  <c r="R106"/>
  <c r="N106"/>
  <c r="M106"/>
  <c r="L106"/>
  <c r="F106"/>
  <c r="X105"/>
  <c r="U105"/>
  <c r="R105"/>
  <c r="N105"/>
  <c r="M105"/>
  <c r="L105"/>
  <c r="F105"/>
  <c r="X104"/>
  <c r="U104"/>
  <c r="R104"/>
  <c r="N104"/>
  <c r="M104"/>
  <c r="L104"/>
  <c r="F104"/>
  <c r="X103"/>
  <c r="U103"/>
  <c r="R103"/>
  <c r="N103"/>
  <c r="M103"/>
  <c r="L103"/>
  <c r="F103"/>
  <c r="C116"/>
  <c r="F116"/>
  <c r="I116"/>
  <c r="L116"/>
  <c r="M116"/>
  <c r="N116"/>
  <c r="O116"/>
  <c r="Q128" s="1"/>
  <c r="R116"/>
  <c r="U116"/>
  <c r="X116"/>
  <c r="F89"/>
  <c r="L89"/>
  <c r="M89"/>
  <c r="N89"/>
  <c r="R89"/>
  <c r="U89"/>
  <c r="X89"/>
  <c r="F90"/>
  <c r="L90"/>
  <c r="M90"/>
  <c r="N90"/>
  <c r="R90"/>
  <c r="U90"/>
  <c r="X90"/>
  <c r="F91"/>
  <c r="L91"/>
  <c r="M91"/>
  <c r="N91"/>
  <c r="R91"/>
  <c r="U91"/>
  <c r="X91"/>
  <c r="F92"/>
  <c r="L92"/>
  <c r="M92"/>
  <c r="N92"/>
  <c r="R92"/>
  <c r="U92"/>
  <c r="X92"/>
  <c r="F93"/>
  <c r="L93"/>
  <c r="M93"/>
  <c r="N93"/>
  <c r="R93"/>
  <c r="U93"/>
  <c r="X93"/>
  <c r="F94"/>
  <c r="L94"/>
  <c r="M94"/>
  <c r="N94"/>
  <c r="R94"/>
  <c r="F75"/>
  <c r="L75"/>
  <c r="M75"/>
  <c r="N75"/>
  <c r="R75"/>
  <c r="U75"/>
  <c r="X75"/>
  <c r="F76"/>
  <c r="L76"/>
  <c r="M76"/>
  <c r="N76"/>
  <c r="R76"/>
  <c r="U76"/>
  <c r="X76"/>
  <c r="F77"/>
  <c r="L77"/>
  <c r="M77"/>
  <c r="N77"/>
  <c r="R77"/>
  <c r="U77"/>
  <c r="X77"/>
  <c r="F78"/>
  <c r="L78"/>
  <c r="M78"/>
  <c r="N78"/>
  <c r="R78"/>
  <c r="U78"/>
  <c r="X78"/>
  <c r="F79"/>
  <c r="L79"/>
  <c r="M79"/>
  <c r="N79"/>
  <c r="R79"/>
  <c r="U79"/>
  <c r="X79"/>
  <c r="F80"/>
  <c r="L80"/>
  <c r="M80"/>
  <c r="N80"/>
  <c r="R80"/>
  <c r="U80"/>
  <c r="X80"/>
  <c r="F61"/>
  <c r="L61"/>
  <c r="M61"/>
  <c r="N61"/>
  <c r="R61"/>
  <c r="U61"/>
  <c r="X61"/>
  <c r="F62"/>
  <c r="L62"/>
  <c r="M62"/>
  <c r="N62"/>
  <c r="R62"/>
  <c r="U62"/>
  <c r="X62"/>
  <c r="F63"/>
  <c r="L63"/>
  <c r="M63"/>
  <c r="N63"/>
  <c r="R63"/>
  <c r="U63"/>
  <c r="X63"/>
  <c r="F64"/>
  <c r="L64"/>
  <c r="M64"/>
  <c r="N64"/>
  <c r="R64"/>
  <c r="U64"/>
  <c r="X64"/>
  <c r="F65"/>
  <c r="L65"/>
  <c r="M65"/>
  <c r="N65"/>
  <c r="R65"/>
  <c r="U65"/>
  <c r="X65"/>
  <c r="L66"/>
  <c r="M66"/>
  <c r="N66"/>
  <c r="R66"/>
  <c r="U66"/>
  <c r="X66"/>
  <c r="AA69"/>
  <c r="AA55"/>
  <c r="X52"/>
  <c r="U52"/>
  <c r="R52"/>
  <c r="N52"/>
  <c r="M52"/>
  <c r="L52"/>
  <c r="X51"/>
  <c r="U51"/>
  <c r="R51"/>
  <c r="N51"/>
  <c r="M51"/>
  <c r="L51"/>
  <c r="F51"/>
  <c r="X50"/>
  <c r="U50"/>
  <c r="R50"/>
  <c r="N50"/>
  <c r="M50"/>
  <c r="L50"/>
  <c r="F50"/>
  <c r="X49"/>
  <c r="U49"/>
  <c r="R49"/>
  <c r="N49"/>
  <c r="M49"/>
  <c r="L49"/>
  <c r="F49"/>
  <c r="X48"/>
  <c r="U48"/>
  <c r="R48"/>
  <c r="N48"/>
  <c r="M48"/>
  <c r="L48"/>
  <c r="F48"/>
  <c r="X47"/>
  <c r="U47"/>
  <c r="R47"/>
  <c r="N47"/>
  <c r="M47"/>
  <c r="L47"/>
  <c r="F47"/>
  <c r="X38"/>
  <c r="U38"/>
  <c r="R38"/>
  <c r="N38"/>
  <c r="M38"/>
  <c r="L38"/>
  <c r="X37"/>
  <c r="U37"/>
  <c r="R37"/>
  <c r="N37"/>
  <c r="M37"/>
  <c r="L37"/>
  <c r="X36"/>
  <c r="U36"/>
  <c r="R36"/>
  <c r="N36"/>
  <c r="M36"/>
  <c r="L36"/>
  <c r="X35"/>
  <c r="U35"/>
  <c r="R35"/>
  <c r="N35"/>
  <c r="M35"/>
  <c r="L35"/>
  <c r="X34"/>
  <c r="U34"/>
  <c r="R34"/>
  <c r="N34"/>
  <c r="M34"/>
  <c r="L34"/>
  <c r="X33"/>
  <c r="U33"/>
  <c r="R33"/>
  <c r="N33"/>
  <c r="M33"/>
  <c r="L33"/>
  <c r="M19"/>
  <c r="N19"/>
  <c r="X19"/>
  <c r="M20"/>
  <c r="N20"/>
  <c r="X20"/>
  <c r="M21"/>
  <c r="N21"/>
  <c r="X21"/>
  <c r="M22"/>
  <c r="N22"/>
  <c r="X22"/>
  <c r="M23"/>
  <c r="N23"/>
  <c r="X23"/>
  <c r="M24"/>
  <c r="N24"/>
  <c r="X24"/>
  <c r="Y377" i="1"/>
  <c r="Y378"/>
  <c r="U29" i="16" s="1"/>
  <c r="J29" s="1"/>
  <c r="AI624" i="1"/>
  <c r="AH624"/>
  <c r="AG624"/>
  <c r="C254"/>
  <c r="C255"/>
  <c r="B25" i="2" s="1"/>
  <c r="C240" i="1"/>
  <c r="D58"/>
  <c r="X700" i="18"/>
  <c r="U700"/>
  <c r="R700"/>
  <c r="O700"/>
  <c r="Q712" s="1"/>
  <c r="N700"/>
  <c r="M700"/>
  <c r="L700"/>
  <c r="I700"/>
  <c r="F700"/>
  <c r="C700"/>
  <c r="X686"/>
  <c r="U686"/>
  <c r="R686"/>
  <c r="O686"/>
  <c r="Q698" s="1"/>
  <c r="N686"/>
  <c r="M686"/>
  <c r="L686"/>
  <c r="I686"/>
  <c r="F686"/>
  <c r="C686"/>
  <c r="X672"/>
  <c r="U672"/>
  <c r="R672"/>
  <c r="O672"/>
  <c r="Q684" s="1"/>
  <c r="N672"/>
  <c r="M672"/>
  <c r="L672"/>
  <c r="I672"/>
  <c r="F672"/>
  <c r="C672"/>
  <c r="X658"/>
  <c r="U658"/>
  <c r="R658"/>
  <c r="O658"/>
  <c r="Q670" s="1"/>
  <c r="N658"/>
  <c r="M658"/>
  <c r="L658"/>
  <c r="I658"/>
  <c r="F658"/>
  <c r="C658"/>
  <c r="X644"/>
  <c r="U644"/>
  <c r="R644"/>
  <c r="O644"/>
  <c r="Q656" s="1"/>
  <c r="N644"/>
  <c r="M644"/>
  <c r="L644"/>
  <c r="I644"/>
  <c r="F644"/>
  <c r="C644"/>
  <c r="X630"/>
  <c r="U630"/>
  <c r="R630"/>
  <c r="O630"/>
  <c r="Q642" s="1"/>
  <c r="N630"/>
  <c r="M630"/>
  <c r="L630"/>
  <c r="I630"/>
  <c r="F630"/>
  <c r="C630"/>
  <c r="X616"/>
  <c r="U616"/>
  <c r="R616"/>
  <c r="O616"/>
  <c r="Q628" s="1"/>
  <c r="N616"/>
  <c r="M616"/>
  <c r="L616"/>
  <c r="I616"/>
  <c r="F616"/>
  <c r="C616"/>
  <c r="X602"/>
  <c r="U602"/>
  <c r="R602"/>
  <c r="O602"/>
  <c r="Q614" s="1"/>
  <c r="N602"/>
  <c r="M602"/>
  <c r="L602"/>
  <c r="I602"/>
  <c r="F602"/>
  <c r="C602"/>
  <c r="X588"/>
  <c r="U588"/>
  <c r="R588"/>
  <c r="O588"/>
  <c r="Q600" s="1"/>
  <c r="N588"/>
  <c r="M588"/>
  <c r="L588"/>
  <c r="I588"/>
  <c r="F588"/>
  <c r="C588"/>
  <c r="X574"/>
  <c r="U574"/>
  <c r="R574"/>
  <c r="O574"/>
  <c r="Q586" s="1"/>
  <c r="N574"/>
  <c r="M574"/>
  <c r="L574"/>
  <c r="I574"/>
  <c r="F574"/>
  <c r="C574"/>
  <c r="X560"/>
  <c r="Y572" s="1"/>
  <c r="U560"/>
  <c r="R560"/>
  <c r="T572" s="1"/>
  <c r="O560"/>
  <c r="Q572" s="1"/>
  <c r="N560"/>
  <c r="M560"/>
  <c r="L560"/>
  <c r="I560"/>
  <c r="F560"/>
  <c r="C560"/>
  <c r="E572" s="1"/>
  <c r="X546"/>
  <c r="U546"/>
  <c r="R546"/>
  <c r="O546"/>
  <c r="Q558" s="1"/>
  <c r="N546"/>
  <c r="M546"/>
  <c r="L546"/>
  <c r="I546"/>
  <c r="F546"/>
  <c r="C546"/>
  <c r="X532"/>
  <c r="U532"/>
  <c r="R532"/>
  <c r="O532"/>
  <c r="Q544" s="1"/>
  <c r="N532"/>
  <c r="M532"/>
  <c r="L532"/>
  <c r="I532"/>
  <c r="F532"/>
  <c r="C532"/>
  <c r="X518"/>
  <c r="U518"/>
  <c r="R518"/>
  <c r="O518"/>
  <c r="Q530" s="1"/>
  <c r="N518"/>
  <c r="M518"/>
  <c r="L518"/>
  <c r="I518"/>
  <c r="F518"/>
  <c r="C518"/>
  <c r="X504"/>
  <c r="U504"/>
  <c r="U515" s="1"/>
  <c r="R504"/>
  <c r="O504"/>
  <c r="Q516" s="1"/>
  <c r="N504"/>
  <c r="M504"/>
  <c r="L504"/>
  <c r="I504"/>
  <c r="F504"/>
  <c r="C504"/>
  <c r="X490"/>
  <c r="U490"/>
  <c r="R490"/>
  <c r="O490"/>
  <c r="N490"/>
  <c r="M490"/>
  <c r="L490"/>
  <c r="I490"/>
  <c r="F490"/>
  <c r="C490"/>
  <c r="X476"/>
  <c r="U476"/>
  <c r="R476"/>
  <c r="O476"/>
  <c r="Q488" s="1"/>
  <c r="N476"/>
  <c r="M476"/>
  <c r="L476"/>
  <c r="I476"/>
  <c r="F476"/>
  <c r="C476"/>
  <c r="X462"/>
  <c r="U462"/>
  <c r="R462"/>
  <c r="O462"/>
  <c r="Q474" s="1"/>
  <c r="N462"/>
  <c r="M462"/>
  <c r="L462"/>
  <c r="I462"/>
  <c r="F462"/>
  <c r="C462"/>
  <c r="X448"/>
  <c r="U448"/>
  <c r="R448"/>
  <c r="O448"/>
  <c r="Q460" s="1"/>
  <c r="N448"/>
  <c r="M448"/>
  <c r="L448"/>
  <c r="I448"/>
  <c r="F448"/>
  <c r="C448"/>
  <c r="X434"/>
  <c r="U434"/>
  <c r="R434"/>
  <c r="O434"/>
  <c r="Q446" s="1"/>
  <c r="N434"/>
  <c r="M434"/>
  <c r="L434"/>
  <c r="I434"/>
  <c r="F434"/>
  <c r="C434"/>
  <c r="L406"/>
  <c r="M406"/>
  <c r="N406"/>
  <c r="I406"/>
  <c r="X406"/>
  <c r="U406"/>
  <c r="R406"/>
  <c r="O406"/>
  <c r="Q418" s="1"/>
  <c r="F406"/>
  <c r="AA710"/>
  <c r="AA696"/>
  <c r="AA682"/>
  <c r="AA654"/>
  <c r="AA640"/>
  <c r="AA626"/>
  <c r="AA612"/>
  <c r="AA598"/>
  <c r="AA584"/>
  <c r="AA556"/>
  <c r="AA542"/>
  <c r="AA528"/>
  <c r="AA500"/>
  <c r="AA472"/>
  <c r="AA458"/>
  <c r="AA444"/>
  <c r="AA430"/>
  <c r="C406"/>
  <c r="X378"/>
  <c r="U378"/>
  <c r="R378"/>
  <c r="O378"/>
  <c r="Q390" s="1"/>
  <c r="N378"/>
  <c r="M378"/>
  <c r="L378"/>
  <c r="I378"/>
  <c r="F378"/>
  <c r="C378"/>
  <c r="X364"/>
  <c r="U364"/>
  <c r="R364"/>
  <c r="O364"/>
  <c r="Q376" s="1"/>
  <c r="N364"/>
  <c r="M364"/>
  <c r="L364"/>
  <c r="I364"/>
  <c r="F364"/>
  <c r="C364"/>
  <c r="X350"/>
  <c r="U350"/>
  <c r="R350"/>
  <c r="O350"/>
  <c r="Q362" s="1"/>
  <c r="N350"/>
  <c r="M350"/>
  <c r="L350"/>
  <c r="I350"/>
  <c r="F350"/>
  <c r="C350"/>
  <c r="X336"/>
  <c r="U336"/>
  <c r="R336"/>
  <c r="O336"/>
  <c r="Q348" s="1"/>
  <c r="N336"/>
  <c r="M336"/>
  <c r="L336"/>
  <c r="I336"/>
  <c r="F336"/>
  <c r="C336"/>
  <c r="E348" s="1"/>
  <c r="X322"/>
  <c r="U322"/>
  <c r="R322"/>
  <c r="O322"/>
  <c r="N322"/>
  <c r="M322"/>
  <c r="L322"/>
  <c r="I322"/>
  <c r="K334" s="1"/>
  <c r="F322"/>
  <c r="H334" s="1"/>
  <c r="C322"/>
  <c r="E334" s="1"/>
  <c r="X308"/>
  <c r="U308"/>
  <c r="R308"/>
  <c r="O308"/>
  <c r="Q320" s="1"/>
  <c r="N308"/>
  <c r="M308"/>
  <c r="L308"/>
  <c r="I308"/>
  <c r="F308"/>
  <c r="C308"/>
  <c r="E320" s="1"/>
  <c r="X294"/>
  <c r="U294"/>
  <c r="R294"/>
  <c r="O294"/>
  <c r="Q306" s="1"/>
  <c r="N294"/>
  <c r="M294"/>
  <c r="L294"/>
  <c r="I294"/>
  <c r="F294"/>
  <c r="C294"/>
  <c r="X270"/>
  <c r="U270"/>
  <c r="U281" s="1"/>
  <c r="R270"/>
  <c r="R281" s="1"/>
  <c r="O270"/>
  <c r="N270"/>
  <c r="M270"/>
  <c r="L270"/>
  <c r="I270"/>
  <c r="F270"/>
  <c r="C270"/>
  <c r="X256"/>
  <c r="U256"/>
  <c r="R256"/>
  <c r="O256"/>
  <c r="Q268" s="1"/>
  <c r="N256"/>
  <c r="M256"/>
  <c r="L256"/>
  <c r="I256"/>
  <c r="F256"/>
  <c r="C256"/>
  <c r="X242"/>
  <c r="U242"/>
  <c r="R242"/>
  <c r="O242"/>
  <c r="Q254" s="1"/>
  <c r="N242"/>
  <c r="M242"/>
  <c r="L242"/>
  <c r="I242"/>
  <c r="F242"/>
  <c r="C242"/>
  <c r="E254" s="1"/>
  <c r="X228"/>
  <c r="U228"/>
  <c r="R228"/>
  <c r="O228"/>
  <c r="Q240" s="1"/>
  <c r="N228"/>
  <c r="M228"/>
  <c r="L228"/>
  <c r="I228"/>
  <c r="F228"/>
  <c r="C228"/>
  <c r="E240" s="1"/>
  <c r="X214"/>
  <c r="U214"/>
  <c r="R214"/>
  <c r="O214"/>
  <c r="Q226" s="1"/>
  <c r="N214"/>
  <c r="M214"/>
  <c r="L214"/>
  <c r="I214"/>
  <c r="F214"/>
  <c r="C214"/>
  <c r="E226" s="1"/>
  <c r="X200"/>
  <c r="U200"/>
  <c r="R200"/>
  <c r="O200"/>
  <c r="Q212" s="1"/>
  <c r="N200"/>
  <c r="M200"/>
  <c r="L200"/>
  <c r="I200"/>
  <c r="F200"/>
  <c r="C200"/>
  <c r="X186"/>
  <c r="U186"/>
  <c r="R186"/>
  <c r="O186"/>
  <c r="Q198" s="1"/>
  <c r="N186"/>
  <c r="M186"/>
  <c r="L186"/>
  <c r="I186"/>
  <c r="F186"/>
  <c r="C186"/>
  <c r="X172"/>
  <c r="U172"/>
  <c r="R172"/>
  <c r="O172"/>
  <c r="Q184" s="1"/>
  <c r="N172"/>
  <c r="M172"/>
  <c r="L172"/>
  <c r="I172"/>
  <c r="F172"/>
  <c r="C172"/>
  <c r="E184" s="1"/>
  <c r="X144"/>
  <c r="U144"/>
  <c r="R144"/>
  <c r="O144"/>
  <c r="Q156" s="1"/>
  <c r="N144"/>
  <c r="M144"/>
  <c r="L144"/>
  <c r="I144"/>
  <c r="F144"/>
  <c r="C144"/>
  <c r="E156" s="1"/>
  <c r="X130"/>
  <c r="U130"/>
  <c r="R130"/>
  <c r="O130"/>
  <c r="Q142" s="1"/>
  <c r="N130"/>
  <c r="M130"/>
  <c r="L130"/>
  <c r="I130"/>
  <c r="F130"/>
  <c r="C130"/>
  <c r="E142" s="1"/>
  <c r="X102"/>
  <c r="U102"/>
  <c r="R102"/>
  <c r="O102"/>
  <c r="Q114" s="1"/>
  <c r="N102"/>
  <c r="M102"/>
  <c r="L102"/>
  <c r="I102"/>
  <c r="F102"/>
  <c r="C102"/>
  <c r="X88"/>
  <c r="U88"/>
  <c r="R88"/>
  <c r="O88"/>
  <c r="Q100" s="1"/>
  <c r="N88"/>
  <c r="M88"/>
  <c r="L88"/>
  <c r="I88"/>
  <c r="F88"/>
  <c r="C88"/>
  <c r="X74"/>
  <c r="U74"/>
  <c r="R74"/>
  <c r="O74"/>
  <c r="Q86" s="1"/>
  <c r="N74"/>
  <c r="M74"/>
  <c r="L74"/>
  <c r="I74"/>
  <c r="F74"/>
  <c r="C74"/>
  <c r="E86" s="1"/>
  <c r="X60"/>
  <c r="U60"/>
  <c r="R60"/>
  <c r="O60"/>
  <c r="Q72" s="1"/>
  <c r="N60"/>
  <c r="M60"/>
  <c r="L60"/>
  <c r="I60"/>
  <c r="F60"/>
  <c r="C60"/>
  <c r="E72" s="1"/>
  <c r="X46"/>
  <c r="U46"/>
  <c r="R46"/>
  <c r="O46"/>
  <c r="Q58" s="1"/>
  <c r="N46"/>
  <c r="M46"/>
  <c r="L46"/>
  <c r="I46"/>
  <c r="F46"/>
  <c r="C46"/>
  <c r="X32"/>
  <c r="U32"/>
  <c r="R32"/>
  <c r="O32"/>
  <c r="Q44" s="1"/>
  <c r="N32"/>
  <c r="M32"/>
  <c r="L32"/>
  <c r="I32"/>
  <c r="K44" s="1"/>
  <c r="F32"/>
  <c r="H44" s="1"/>
  <c r="C32"/>
  <c r="E44" s="1"/>
  <c r="X18"/>
  <c r="U18"/>
  <c r="O18"/>
  <c r="Q30" s="1"/>
  <c r="N18"/>
  <c r="M18"/>
  <c r="L18"/>
  <c r="L29" s="1"/>
  <c r="I18"/>
  <c r="F18"/>
  <c r="C18"/>
  <c r="E30" s="1"/>
  <c r="I4"/>
  <c r="L4"/>
  <c r="M4"/>
  <c r="N4"/>
  <c r="F4"/>
  <c r="C4"/>
  <c r="E16" s="1"/>
  <c r="AA416"/>
  <c r="AA402"/>
  <c r="AA388"/>
  <c r="AA360"/>
  <c r="AA346"/>
  <c r="AA318"/>
  <c r="AA304"/>
  <c r="AA266"/>
  <c r="AA252"/>
  <c r="AA238"/>
  <c r="AA224"/>
  <c r="AA210"/>
  <c r="AA182"/>
  <c r="AA168"/>
  <c r="AA154"/>
  <c r="AA140"/>
  <c r="AA126"/>
  <c r="AA112"/>
  <c r="AA98"/>
  <c r="AA84"/>
  <c r="AA70"/>
  <c r="AA56"/>
  <c r="AA28"/>
  <c r="O391" i="1"/>
  <c r="O392"/>
  <c r="B14" i="12" s="1"/>
  <c r="AA497" i="1"/>
  <c r="AA504" s="1"/>
  <c r="B12" i="13" s="1"/>
  <c r="X497" i="1"/>
  <c r="X503" s="1"/>
  <c r="W497"/>
  <c r="W504" s="1"/>
  <c r="D45" i="10" s="1"/>
  <c r="E45" s="1"/>
  <c r="V497" i="1"/>
  <c r="O495" i="18" s="1"/>
  <c r="U497" i="1"/>
  <c r="U504" s="1"/>
  <c r="B45" i="10" s="1"/>
  <c r="Q497" i="1"/>
  <c r="Q504" s="1"/>
  <c r="D48" i="12" s="1"/>
  <c r="E48" s="1"/>
  <c r="P497" i="1"/>
  <c r="M495" i="18" s="1"/>
  <c r="O497" i="1"/>
  <c r="N497"/>
  <c r="N503" s="1"/>
  <c r="M497"/>
  <c r="L495" i="18" s="1"/>
  <c r="L497" i="1"/>
  <c r="K497"/>
  <c r="K503" s="1"/>
  <c r="J497"/>
  <c r="I497"/>
  <c r="I504" s="1"/>
  <c r="B48" i="8" s="1"/>
  <c r="H497" i="1"/>
  <c r="H503" s="1"/>
  <c r="G497"/>
  <c r="F497"/>
  <c r="F503" s="1"/>
  <c r="E497"/>
  <c r="E503" s="1"/>
  <c r="D497"/>
  <c r="C495" i="18" s="1"/>
  <c r="C497" i="1"/>
  <c r="D69" i="20"/>
  <c r="D68"/>
  <c r="D67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11"/>
  <c r="N7"/>
  <c r="N8"/>
  <c r="N9"/>
  <c r="N10"/>
  <c r="N6"/>
  <c r="N4"/>
  <c r="E69"/>
  <c r="G69"/>
  <c r="H69"/>
  <c r="I69"/>
  <c r="J69"/>
  <c r="K69"/>
  <c r="L69"/>
  <c r="M69"/>
  <c r="E68"/>
  <c r="F68"/>
  <c r="G68"/>
  <c r="H68"/>
  <c r="I68"/>
  <c r="J68"/>
  <c r="K68"/>
  <c r="L68"/>
  <c r="M68"/>
  <c r="E67"/>
  <c r="F67"/>
  <c r="G67"/>
  <c r="H67"/>
  <c r="I67"/>
  <c r="J67"/>
  <c r="K67"/>
  <c r="M67"/>
  <c r="L67"/>
  <c r="G66"/>
  <c r="H66"/>
  <c r="I66"/>
  <c r="J66"/>
  <c r="L66"/>
  <c r="M66"/>
  <c r="K66"/>
  <c r="G65"/>
  <c r="H65"/>
  <c r="I65"/>
  <c r="K65"/>
  <c r="L65"/>
  <c r="M65"/>
  <c r="J65"/>
  <c r="G64"/>
  <c r="H64"/>
  <c r="J64"/>
  <c r="K64"/>
  <c r="L64"/>
  <c r="M64"/>
  <c r="I64"/>
  <c r="G63"/>
  <c r="I63"/>
  <c r="J63"/>
  <c r="K63"/>
  <c r="L63"/>
  <c r="M63"/>
  <c r="H63"/>
  <c r="H62"/>
  <c r="I62"/>
  <c r="J62"/>
  <c r="K62"/>
  <c r="L62"/>
  <c r="M62"/>
  <c r="G62"/>
  <c r="O4" i="18"/>
  <c r="Q16" s="1"/>
  <c r="R4"/>
  <c r="U4"/>
  <c r="X4"/>
  <c r="Y16" s="1"/>
  <c r="C573"/>
  <c r="F573"/>
  <c r="I573"/>
  <c r="L573"/>
  <c r="N573"/>
  <c r="O573"/>
  <c r="R573"/>
  <c r="U573"/>
  <c r="X573"/>
  <c r="C587"/>
  <c r="F587"/>
  <c r="I587"/>
  <c r="L587"/>
  <c r="M587"/>
  <c r="N587"/>
  <c r="O587"/>
  <c r="R587"/>
  <c r="U587"/>
  <c r="X587"/>
  <c r="C601"/>
  <c r="F601"/>
  <c r="I601"/>
  <c r="L601"/>
  <c r="M601"/>
  <c r="N601"/>
  <c r="O601"/>
  <c r="R601"/>
  <c r="U601"/>
  <c r="X601"/>
  <c r="C615"/>
  <c r="F615"/>
  <c r="I615"/>
  <c r="L615"/>
  <c r="M615"/>
  <c r="N615"/>
  <c r="O615"/>
  <c r="R615"/>
  <c r="U615"/>
  <c r="X615"/>
  <c r="C629"/>
  <c r="F629"/>
  <c r="I629"/>
  <c r="L629"/>
  <c r="M629"/>
  <c r="N629"/>
  <c r="O629"/>
  <c r="R629"/>
  <c r="U629"/>
  <c r="X629"/>
  <c r="C643"/>
  <c r="F643"/>
  <c r="I643"/>
  <c r="L643"/>
  <c r="M643"/>
  <c r="N643"/>
  <c r="O643"/>
  <c r="R643"/>
  <c r="U643"/>
  <c r="X643"/>
  <c r="C657"/>
  <c r="F657"/>
  <c r="I657"/>
  <c r="L657"/>
  <c r="M657"/>
  <c r="N657"/>
  <c r="O657"/>
  <c r="R657"/>
  <c r="U657"/>
  <c r="X657"/>
  <c r="C671"/>
  <c r="F671"/>
  <c r="I671"/>
  <c r="L671"/>
  <c r="M671"/>
  <c r="N671"/>
  <c r="O671"/>
  <c r="R671"/>
  <c r="U671"/>
  <c r="X671"/>
  <c r="C685"/>
  <c r="F685"/>
  <c r="I685"/>
  <c r="L685"/>
  <c r="M685"/>
  <c r="N685"/>
  <c r="O685"/>
  <c r="R685"/>
  <c r="U685"/>
  <c r="X685"/>
  <c r="C699"/>
  <c r="F699"/>
  <c r="I699"/>
  <c r="L699"/>
  <c r="M699"/>
  <c r="N699"/>
  <c r="O699"/>
  <c r="R699"/>
  <c r="U699"/>
  <c r="X699"/>
  <c r="AE714" i="1"/>
  <c r="O54" i="15" s="1"/>
  <c r="AD714" i="1"/>
  <c r="B53" i="14" s="1"/>
  <c r="AC714" i="1"/>
  <c r="AB714"/>
  <c r="V53" i="16" s="1"/>
  <c r="K53" s="1"/>
  <c r="AA714" i="1"/>
  <c r="B53" i="13" s="1"/>
  <c r="Z714" i="1"/>
  <c r="D20" i="9" s="1"/>
  <c r="E20" s="1"/>
  <c r="Y714" i="1"/>
  <c r="U53" i="16" s="1"/>
  <c r="J53" s="1"/>
  <c r="X714" i="1"/>
  <c r="B20" i="9" s="1"/>
  <c r="W714" i="1"/>
  <c r="D53" i="10" s="1"/>
  <c r="E53" s="1"/>
  <c r="V714" i="1"/>
  <c r="U714"/>
  <c r="T714"/>
  <c r="S714"/>
  <c r="C27" i="11" s="1"/>
  <c r="R714" i="1"/>
  <c r="B27" i="11" s="1"/>
  <c r="Q714" i="1"/>
  <c r="P714"/>
  <c r="R53" i="16" s="1"/>
  <c r="G53" s="1"/>
  <c r="O714" i="1"/>
  <c r="B53" i="12" s="1"/>
  <c r="N714" i="1"/>
  <c r="D53" i="7" s="1"/>
  <c r="E53" s="1"/>
  <c r="M714" i="1"/>
  <c r="Q53" i="16" s="1"/>
  <c r="F53" s="1"/>
  <c r="L714" i="1"/>
  <c r="B53" i="7" s="1"/>
  <c r="K714" i="1"/>
  <c r="D53" i="8" s="1"/>
  <c r="E53" s="1"/>
  <c r="J714" i="1"/>
  <c r="I714"/>
  <c r="H714"/>
  <c r="G714"/>
  <c r="O53" i="16" s="1"/>
  <c r="D53" s="1"/>
  <c r="F714" i="1"/>
  <c r="B53" i="5" s="1"/>
  <c r="E714" i="1"/>
  <c r="D714"/>
  <c r="N53" i="16" s="1"/>
  <c r="C53" s="1"/>
  <c r="C714" i="1"/>
  <c r="B7" i="2" s="1"/>
  <c r="AE713" i="1"/>
  <c r="AD713"/>
  <c r="AC713"/>
  <c r="AB713"/>
  <c r="AA713"/>
  <c r="Z713"/>
  <c r="Y713"/>
  <c r="X713"/>
  <c r="W713"/>
  <c r="V713"/>
  <c r="U713"/>
  <c r="T713"/>
  <c r="S713"/>
  <c r="R713"/>
  <c r="Q713"/>
  <c r="P713"/>
  <c r="O713"/>
  <c r="N713"/>
  <c r="M713"/>
  <c r="L713"/>
  <c r="K713"/>
  <c r="J713"/>
  <c r="I713"/>
  <c r="H713"/>
  <c r="G713"/>
  <c r="F713"/>
  <c r="E713"/>
  <c r="D713"/>
  <c r="C713"/>
  <c r="AF700"/>
  <c r="AE700"/>
  <c r="C23" i="14" s="1"/>
  <c r="AD700" i="1"/>
  <c r="B23" i="14" s="1"/>
  <c r="AC700" i="1"/>
  <c r="D37" i="13" s="1"/>
  <c r="E37" s="1"/>
  <c r="AB700" i="1"/>
  <c r="V52" i="16" s="1"/>
  <c r="K52" s="1"/>
  <c r="AA700" i="1"/>
  <c r="B37" i="13" s="1"/>
  <c r="Z700" i="1"/>
  <c r="D30" i="9" s="1"/>
  <c r="E30" s="1"/>
  <c r="Y700" i="1"/>
  <c r="U52" i="16" s="1"/>
  <c r="J52" s="1"/>
  <c r="X700" i="1"/>
  <c r="B30" i="9" s="1"/>
  <c r="W700" i="1"/>
  <c r="D52" i="10" s="1"/>
  <c r="E52" s="1"/>
  <c r="V700" i="1"/>
  <c r="T52" i="16" s="1"/>
  <c r="I52" s="1"/>
  <c r="U700" i="1"/>
  <c r="T700"/>
  <c r="S700"/>
  <c r="S52" i="16" s="1"/>
  <c r="H52" s="1"/>
  <c r="R700" i="1"/>
  <c r="B28" i="11" s="1"/>
  <c r="Q700" i="1"/>
  <c r="P700"/>
  <c r="O700"/>
  <c r="N700"/>
  <c r="D52" i="7" s="1"/>
  <c r="E52" s="1"/>
  <c r="M700" i="1"/>
  <c r="Q52" i="16" s="1"/>
  <c r="F52" s="1"/>
  <c r="L700" i="1"/>
  <c r="K700"/>
  <c r="D21" i="8" s="1"/>
  <c r="E21" s="1"/>
  <c r="J700" i="1"/>
  <c r="I700"/>
  <c r="B21" i="8" s="1"/>
  <c r="H700" i="1"/>
  <c r="D25" i="5" s="1"/>
  <c r="E25" s="1"/>
  <c r="F700" i="1"/>
  <c r="B25" i="5" s="1"/>
  <c r="E700" i="1"/>
  <c r="D32" i="2" s="1"/>
  <c r="E32" s="1"/>
  <c r="D700" i="1"/>
  <c r="N52" i="16" s="1"/>
  <c r="C52" s="1"/>
  <c r="C700" i="1"/>
  <c r="AF699"/>
  <c r="AE699"/>
  <c r="AD699"/>
  <c r="AC699"/>
  <c r="AB699"/>
  <c r="AA699"/>
  <c r="Z699"/>
  <c r="Y699"/>
  <c r="X699"/>
  <c r="W699"/>
  <c r="V699"/>
  <c r="U699"/>
  <c r="T699"/>
  <c r="S699"/>
  <c r="R699"/>
  <c r="Q699"/>
  <c r="P699"/>
  <c r="O699"/>
  <c r="N699"/>
  <c r="M699"/>
  <c r="L699"/>
  <c r="K699"/>
  <c r="J699"/>
  <c r="I699"/>
  <c r="G699"/>
  <c r="E699"/>
  <c r="D699"/>
  <c r="C699"/>
  <c r="AF686"/>
  <c r="AE686"/>
  <c r="AD686"/>
  <c r="AC686"/>
  <c r="AB686"/>
  <c r="AA686"/>
  <c r="B52" i="13" s="1"/>
  <c r="Z686" i="1"/>
  <c r="D53" i="9" s="1"/>
  <c r="E53" s="1"/>
  <c r="Y686" i="1"/>
  <c r="U51" i="16" s="1"/>
  <c r="J51" s="1"/>
  <c r="X686" i="1"/>
  <c r="B53" i="9" s="1"/>
  <c r="W686" i="1"/>
  <c r="D51" i="10" s="1"/>
  <c r="E51" s="1"/>
  <c r="V686" i="1"/>
  <c r="U686"/>
  <c r="T686"/>
  <c r="S686"/>
  <c r="S51" i="16" s="1"/>
  <c r="H51" s="1"/>
  <c r="R686" i="1"/>
  <c r="B14" i="11" s="1"/>
  <c r="Q686" i="1"/>
  <c r="P686"/>
  <c r="R51" i="16" s="1"/>
  <c r="G51" s="1"/>
  <c r="O686" i="1"/>
  <c r="B52" i="12" s="1"/>
  <c r="N686" i="1"/>
  <c r="D51" i="7" s="1"/>
  <c r="E51" s="1"/>
  <c r="M686" i="1"/>
  <c r="Q51" i="16" s="1"/>
  <c r="F51" s="1"/>
  <c r="L686" i="1"/>
  <c r="B51" i="7" s="1"/>
  <c r="K686" i="1"/>
  <c r="D52" i="8" s="1"/>
  <c r="E52" s="1"/>
  <c r="J686" i="1"/>
  <c r="C52" i="8" s="1"/>
  <c r="I686" i="1"/>
  <c r="H686"/>
  <c r="G686"/>
  <c r="O51" i="16" s="1"/>
  <c r="D51" s="1"/>
  <c r="F686" i="1"/>
  <c r="B35" i="5" s="1"/>
  <c r="E686" i="1"/>
  <c r="D686"/>
  <c r="C686"/>
  <c r="B46" i="2" s="1"/>
  <c r="AF685" i="1"/>
  <c r="AE685"/>
  <c r="AD685"/>
  <c r="AC685"/>
  <c r="AB685"/>
  <c r="AA685"/>
  <c r="Z685"/>
  <c r="Y685"/>
  <c r="X685"/>
  <c r="W685"/>
  <c r="V685"/>
  <c r="U685"/>
  <c r="T685"/>
  <c r="S685"/>
  <c r="R685"/>
  <c r="Q685"/>
  <c r="P685"/>
  <c r="O685"/>
  <c r="N685"/>
  <c r="M685"/>
  <c r="L685"/>
  <c r="K685"/>
  <c r="J685"/>
  <c r="I685"/>
  <c r="H685"/>
  <c r="G685"/>
  <c r="F685"/>
  <c r="E685"/>
  <c r="D685"/>
  <c r="C685"/>
  <c r="AF672"/>
  <c r="AE672"/>
  <c r="W50" i="16" s="1"/>
  <c r="L50" s="1"/>
  <c r="AD672" i="1"/>
  <c r="B21" i="14" s="1"/>
  <c r="AC672" i="1"/>
  <c r="AB672"/>
  <c r="AA672"/>
  <c r="B31" i="13" s="1"/>
  <c r="Z672" i="1"/>
  <c r="D24" i="9" s="1"/>
  <c r="E24" s="1"/>
  <c r="Y672" i="1"/>
  <c r="U50" i="16" s="1"/>
  <c r="J50" s="1"/>
  <c r="X672" i="1"/>
  <c r="W672"/>
  <c r="D16" i="10" s="1"/>
  <c r="E16" s="1"/>
  <c r="V672" i="1"/>
  <c r="U672"/>
  <c r="B16" i="10" s="1"/>
  <c r="T672" i="1"/>
  <c r="D20" i="11" s="1"/>
  <c r="E20" s="1"/>
  <c r="S672" i="1"/>
  <c r="R672"/>
  <c r="B20" i="11" s="1"/>
  <c r="Q672" i="1"/>
  <c r="P672"/>
  <c r="O672"/>
  <c r="B13" i="12" s="1"/>
  <c r="N672" i="1"/>
  <c r="D27" i="7" s="1"/>
  <c r="E27" s="1"/>
  <c r="M672" i="1"/>
  <c r="Q50" i="16" s="1"/>
  <c r="F50" s="1"/>
  <c r="L672" i="1"/>
  <c r="B27" i="7" s="1"/>
  <c r="K672" i="1"/>
  <c r="J672"/>
  <c r="I672"/>
  <c r="B18" i="8" s="1"/>
  <c r="H672" i="1"/>
  <c r="G672"/>
  <c r="F672"/>
  <c r="B37" i="5" s="1"/>
  <c r="E672" i="1"/>
  <c r="D672"/>
  <c r="C672"/>
  <c r="B13" i="2" s="1"/>
  <c r="AF671" i="1"/>
  <c r="AE671"/>
  <c r="AD671"/>
  <c r="AC671"/>
  <c r="AB671"/>
  <c r="AA671"/>
  <c r="Z671"/>
  <c r="Y671"/>
  <c r="X671"/>
  <c r="W671"/>
  <c r="V671"/>
  <c r="U671"/>
  <c r="T671"/>
  <c r="S671"/>
  <c r="R671"/>
  <c r="Q671"/>
  <c r="P671"/>
  <c r="O671"/>
  <c r="N671"/>
  <c r="M671"/>
  <c r="L671"/>
  <c r="K671"/>
  <c r="J671"/>
  <c r="I671"/>
  <c r="H671"/>
  <c r="G671"/>
  <c r="F671"/>
  <c r="E671"/>
  <c r="D671"/>
  <c r="C671"/>
  <c r="AF658"/>
  <c r="AE658"/>
  <c r="O50" i="15" s="1"/>
  <c r="AD658" i="1"/>
  <c r="B29" i="14" s="1"/>
  <c r="AC658" i="1"/>
  <c r="AB658"/>
  <c r="AA658"/>
  <c r="B9" i="13" s="1"/>
  <c r="Z658" i="1"/>
  <c r="D29" i="9" s="1"/>
  <c r="E29" s="1"/>
  <c r="Y658" i="1"/>
  <c r="U49" i="16" s="1"/>
  <c r="J49" s="1"/>
  <c r="X658" i="1"/>
  <c r="W658"/>
  <c r="D50" i="10" s="1"/>
  <c r="E50" s="1"/>
  <c r="V658" i="1"/>
  <c r="U658"/>
  <c r="T658"/>
  <c r="S658"/>
  <c r="K50" i="15" s="1"/>
  <c r="R658" i="1"/>
  <c r="B26" i="11" s="1"/>
  <c r="Q658" i="1"/>
  <c r="P658"/>
  <c r="O658"/>
  <c r="B51" i="12" s="1"/>
  <c r="N658" i="1"/>
  <c r="D28" i="7" s="1"/>
  <c r="E28" s="1"/>
  <c r="M658" i="1"/>
  <c r="Q49" i="16" s="1"/>
  <c r="F49" s="1"/>
  <c r="L658" i="1"/>
  <c r="K658"/>
  <c r="D22" i="8" s="1"/>
  <c r="E22" s="1"/>
  <c r="J658" i="1"/>
  <c r="P49" i="16" s="1"/>
  <c r="E49" s="1"/>
  <c r="I658" i="1"/>
  <c r="H658"/>
  <c r="G658"/>
  <c r="F658"/>
  <c r="B31" i="5" s="1"/>
  <c r="E658" i="1"/>
  <c r="D48" i="2" s="1"/>
  <c r="E48" s="1"/>
  <c r="D658" i="1"/>
  <c r="N49" i="16" s="1"/>
  <c r="C49" s="1"/>
  <c r="C658" i="1"/>
  <c r="B48" i="2" s="1"/>
  <c r="AF657" i="1"/>
  <c r="AE657"/>
  <c r="AD657"/>
  <c r="AC657"/>
  <c r="AB657"/>
  <c r="AA657"/>
  <c r="Z657"/>
  <c r="Y657"/>
  <c r="X657"/>
  <c r="W657"/>
  <c r="V657"/>
  <c r="U657"/>
  <c r="T657"/>
  <c r="S657"/>
  <c r="R657"/>
  <c r="Q657"/>
  <c r="P657"/>
  <c r="O657"/>
  <c r="N657"/>
  <c r="M657"/>
  <c r="L657"/>
  <c r="K657"/>
  <c r="J657"/>
  <c r="I657"/>
  <c r="H657"/>
  <c r="G657"/>
  <c r="F657"/>
  <c r="E657"/>
  <c r="D657"/>
  <c r="C657"/>
  <c r="AF644"/>
  <c r="D51" i="14" s="1"/>
  <c r="E51" s="1"/>
  <c r="AE644" i="1"/>
  <c r="AD644"/>
  <c r="B51" i="14" s="1"/>
  <c r="AC644" i="1"/>
  <c r="AB644"/>
  <c r="AA644"/>
  <c r="B51" i="13" s="1"/>
  <c r="Z644" i="1"/>
  <c r="D52" i="9" s="1"/>
  <c r="E52" s="1"/>
  <c r="Y644" i="1"/>
  <c r="U48" i="16" s="1"/>
  <c r="J48" s="1"/>
  <c r="X644" i="1"/>
  <c r="W644"/>
  <c r="D49" i="10" s="1"/>
  <c r="E49" s="1"/>
  <c r="V644" i="1"/>
  <c r="U644"/>
  <c r="T644"/>
  <c r="D18" i="11" s="1"/>
  <c r="E18" s="1"/>
  <c r="S644" i="1"/>
  <c r="K49" i="15" s="1"/>
  <c r="R644" i="1"/>
  <c r="B18" i="11" s="1"/>
  <c r="Q644" i="1"/>
  <c r="P644"/>
  <c r="R48" i="16" s="1"/>
  <c r="G48" s="1"/>
  <c r="O644" i="1"/>
  <c r="B35" i="12" s="1"/>
  <c r="N644" i="1"/>
  <c r="D22" i="7" s="1"/>
  <c r="E22" s="1"/>
  <c r="M644" i="1"/>
  <c r="Q48" i="16" s="1"/>
  <c r="F48" s="1"/>
  <c r="L644" i="1"/>
  <c r="B22" i="7" s="1"/>
  <c r="K644" i="1"/>
  <c r="D25" i="8" s="1"/>
  <c r="E25" s="1"/>
  <c r="J644" i="1"/>
  <c r="I644"/>
  <c r="B25" i="8" s="1"/>
  <c r="H644" i="1"/>
  <c r="G644"/>
  <c r="C22" i="5" s="1"/>
  <c r="F644" i="1"/>
  <c r="B22" i="5" s="1"/>
  <c r="E644" i="1"/>
  <c r="D644"/>
  <c r="F49" i="15" s="1"/>
  <c r="C644" i="1"/>
  <c r="B11" i="2" s="1"/>
  <c r="AF643" i="1"/>
  <c r="AE643"/>
  <c r="AD643"/>
  <c r="AC643"/>
  <c r="AB643"/>
  <c r="AA643"/>
  <c r="Z643"/>
  <c r="Y643"/>
  <c r="X643"/>
  <c r="W643"/>
  <c r="V643"/>
  <c r="U643"/>
  <c r="T643"/>
  <c r="S643"/>
  <c r="R643"/>
  <c r="Q643"/>
  <c r="P643"/>
  <c r="O643"/>
  <c r="N643"/>
  <c r="M643"/>
  <c r="L643"/>
  <c r="K643"/>
  <c r="J643"/>
  <c r="I643"/>
  <c r="H643"/>
  <c r="G643"/>
  <c r="F643"/>
  <c r="E643"/>
  <c r="D643"/>
  <c r="C643"/>
  <c r="AF630"/>
  <c r="AD630"/>
  <c r="B9" i="14" s="1"/>
  <c r="AC630" i="1"/>
  <c r="AB630"/>
  <c r="V47" i="16" s="1"/>
  <c r="K47" s="1"/>
  <c r="AA630" i="1"/>
  <c r="W630"/>
  <c r="D7" i="10" s="1"/>
  <c r="E7" s="1"/>
  <c r="V630" i="1"/>
  <c r="U630"/>
  <c r="T630"/>
  <c r="S630"/>
  <c r="K48" i="15" s="1"/>
  <c r="R630" i="1"/>
  <c r="B11" i="11" s="1"/>
  <c r="Q630" i="1"/>
  <c r="D34" i="12" s="1"/>
  <c r="E34" s="1"/>
  <c r="P630" i="1"/>
  <c r="O630"/>
  <c r="B34" i="12" s="1"/>
  <c r="N630" i="1"/>
  <c r="D20" i="7" s="1"/>
  <c r="E20" s="1"/>
  <c r="M630" i="1"/>
  <c r="Q47" i="16" s="1"/>
  <c r="L630" i="1"/>
  <c r="K630"/>
  <c r="D15" i="8" s="1"/>
  <c r="E15" s="1"/>
  <c r="J630" i="1"/>
  <c r="P47" i="16" s="1"/>
  <c r="E47" s="1"/>
  <c r="I630" i="1"/>
  <c r="B15" i="8" s="1"/>
  <c r="H630" i="1"/>
  <c r="G630"/>
  <c r="F630"/>
  <c r="B16" i="5" s="1"/>
  <c r="E630" i="1"/>
  <c r="D630"/>
  <c r="C630"/>
  <c r="B14" i="2" s="1"/>
  <c r="AF629" i="1"/>
  <c r="AE629"/>
  <c r="AD629"/>
  <c r="AC629"/>
  <c r="AB629"/>
  <c r="AA629"/>
  <c r="W629"/>
  <c r="V629"/>
  <c r="U629"/>
  <c r="T629"/>
  <c r="S629"/>
  <c r="R629"/>
  <c r="Q629"/>
  <c r="P629"/>
  <c r="O629"/>
  <c r="N629"/>
  <c r="M629"/>
  <c r="L629"/>
  <c r="K629"/>
  <c r="J629"/>
  <c r="I629"/>
  <c r="H629"/>
  <c r="G629"/>
  <c r="F629"/>
  <c r="E629"/>
  <c r="D629"/>
  <c r="C629"/>
  <c r="AF616"/>
  <c r="AE616"/>
  <c r="AD616"/>
  <c r="AC616"/>
  <c r="AB616"/>
  <c r="N47" i="15" s="1"/>
  <c r="AA616" i="1"/>
  <c r="B36" i="13" s="1"/>
  <c r="Z616" i="1"/>
  <c r="Y616"/>
  <c r="U46" i="16" s="1"/>
  <c r="J46" s="1"/>
  <c r="X616" i="1"/>
  <c r="B31" i="9" s="1"/>
  <c r="W616" i="1"/>
  <c r="D21" i="10" s="1"/>
  <c r="E21" s="1"/>
  <c r="V616" i="1"/>
  <c r="U616"/>
  <c r="T616"/>
  <c r="D25" i="11" s="1"/>
  <c r="E25" s="1"/>
  <c r="S616" i="1"/>
  <c r="R616"/>
  <c r="B25" i="11" s="1"/>
  <c r="Q616" i="1"/>
  <c r="P616"/>
  <c r="O616"/>
  <c r="B24" i="12" s="1"/>
  <c r="N616" i="1"/>
  <c r="D29" i="7" s="1"/>
  <c r="E29" s="1"/>
  <c r="M616" i="1"/>
  <c r="Q46" i="16" s="1"/>
  <c r="F46" s="1"/>
  <c r="L616" i="1"/>
  <c r="B29" i="7" s="1"/>
  <c r="K616" i="1"/>
  <c r="D23" i="8" s="1"/>
  <c r="E23" s="1"/>
  <c r="J616" i="1"/>
  <c r="I616"/>
  <c r="H616"/>
  <c r="D21" i="5" s="1"/>
  <c r="E21" s="1"/>
  <c r="G616" i="1"/>
  <c r="O46" i="16" s="1"/>
  <c r="D46" s="1"/>
  <c r="F616" i="1"/>
  <c r="B21" i="5" s="1"/>
  <c r="E616" i="1"/>
  <c r="D616"/>
  <c r="C616"/>
  <c r="B45" i="2" s="1"/>
  <c r="AF615" i="1"/>
  <c r="AE615"/>
  <c r="AD615"/>
  <c r="AC615"/>
  <c r="AB615"/>
  <c r="AA615"/>
  <c r="Z615"/>
  <c r="Y615"/>
  <c r="X615"/>
  <c r="W615"/>
  <c r="V615"/>
  <c r="U615"/>
  <c r="T615"/>
  <c r="S615"/>
  <c r="R615"/>
  <c r="Q615"/>
  <c r="P615"/>
  <c r="O615"/>
  <c r="N615"/>
  <c r="M615"/>
  <c r="L615"/>
  <c r="K615"/>
  <c r="J615"/>
  <c r="I615"/>
  <c r="H615"/>
  <c r="G615"/>
  <c r="F615"/>
  <c r="E615"/>
  <c r="D615"/>
  <c r="C615"/>
  <c r="AF602"/>
  <c r="D13" i="14" s="1"/>
  <c r="E13" s="1"/>
  <c r="AE602" i="1"/>
  <c r="AD602"/>
  <c r="B13" i="14" s="1"/>
  <c r="AC602" i="1"/>
  <c r="D14" i="13" s="1"/>
  <c r="E14" s="1"/>
  <c r="AB602" i="1"/>
  <c r="N46" i="15" s="1"/>
  <c r="AA602" i="1"/>
  <c r="B14" i="13" s="1"/>
  <c r="Z602" i="1"/>
  <c r="Y602"/>
  <c r="X602"/>
  <c r="B13" i="9" s="1"/>
  <c r="W602" i="1"/>
  <c r="D14" i="10" s="1"/>
  <c r="E14" s="1"/>
  <c r="V602" i="1"/>
  <c r="U602"/>
  <c r="T602"/>
  <c r="D7" i="11" s="1"/>
  <c r="E7" s="1"/>
  <c r="S602" i="1"/>
  <c r="R602"/>
  <c r="Q602"/>
  <c r="P602"/>
  <c r="O602"/>
  <c r="B16" i="12" s="1"/>
  <c r="N602" i="1"/>
  <c r="M602"/>
  <c r="L602"/>
  <c r="B6" i="7" s="1"/>
  <c r="K602" i="1"/>
  <c r="D12" i="8" s="1"/>
  <c r="E12" s="1"/>
  <c r="J602" i="1"/>
  <c r="I602"/>
  <c r="B12" i="8" s="1"/>
  <c r="H602" i="1"/>
  <c r="D7" i="5" s="1"/>
  <c r="E7" s="1"/>
  <c r="G602" i="1"/>
  <c r="F602"/>
  <c r="B7" i="5" s="1"/>
  <c r="E602" i="1"/>
  <c r="D602"/>
  <c r="F46" i="15" s="1"/>
  <c r="C602" i="1"/>
  <c r="B42" i="2" s="1"/>
  <c r="AF601" i="1"/>
  <c r="AE601"/>
  <c r="AD601"/>
  <c r="AC601"/>
  <c r="AB601"/>
  <c r="AA601"/>
  <c r="Z601"/>
  <c r="Y601"/>
  <c r="X601"/>
  <c r="W601"/>
  <c r="V601"/>
  <c r="U601"/>
  <c r="T601"/>
  <c r="S601"/>
  <c r="R601"/>
  <c r="Q601"/>
  <c r="P601"/>
  <c r="O601"/>
  <c r="N601"/>
  <c r="M601"/>
  <c r="L601"/>
  <c r="K601"/>
  <c r="J601"/>
  <c r="I601"/>
  <c r="H601"/>
  <c r="G601"/>
  <c r="F601"/>
  <c r="E601"/>
  <c r="D601"/>
  <c r="C601"/>
  <c r="AF588"/>
  <c r="D20" i="14" s="1"/>
  <c r="E20" s="1"/>
  <c r="AE588" i="1"/>
  <c r="O45" i="15" s="1"/>
  <c r="AD588" i="1"/>
  <c r="B20" i="14" s="1"/>
  <c r="AC588" i="1"/>
  <c r="AB588"/>
  <c r="V44" i="16" s="1"/>
  <c r="K44" s="1"/>
  <c r="AA588" i="1"/>
  <c r="B30" i="13" s="1"/>
  <c r="Z588" i="1"/>
  <c r="Y588"/>
  <c r="X588"/>
  <c r="B21" i="9" s="1"/>
  <c r="W588" i="1"/>
  <c r="D10" i="10" s="1"/>
  <c r="E10" s="1"/>
  <c r="V588" i="1"/>
  <c r="U588"/>
  <c r="B10" i="10" s="1"/>
  <c r="T588" i="1"/>
  <c r="D13" i="11" s="1"/>
  <c r="E13" s="1"/>
  <c r="S588" i="1"/>
  <c r="R588"/>
  <c r="Q588"/>
  <c r="D11" i="12" s="1"/>
  <c r="E11" s="1"/>
  <c r="P588" i="1"/>
  <c r="C11" i="12" s="1"/>
  <c r="O588" i="1"/>
  <c r="B11" i="12" s="1"/>
  <c r="N588" i="1"/>
  <c r="M588"/>
  <c r="L588"/>
  <c r="B14" i="7" s="1"/>
  <c r="K588" i="1"/>
  <c r="D16" i="8" s="1"/>
  <c r="E16" s="1"/>
  <c r="J588" i="1"/>
  <c r="I588"/>
  <c r="H588"/>
  <c r="D11" i="5" s="1"/>
  <c r="E11" s="1"/>
  <c r="G588" i="1"/>
  <c r="F588"/>
  <c r="B11" i="5" s="1"/>
  <c r="E588" i="1"/>
  <c r="D588"/>
  <c r="C27" i="2" s="1"/>
  <c r="C588" i="1"/>
  <c r="B27" i="2" s="1"/>
  <c r="AF587" i="1"/>
  <c r="AE587"/>
  <c r="AD587"/>
  <c r="AC587"/>
  <c r="AB587"/>
  <c r="AA587"/>
  <c r="Z587"/>
  <c r="Y587"/>
  <c r="X587"/>
  <c r="W587"/>
  <c r="V587"/>
  <c r="U587"/>
  <c r="T587"/>
  <c r="S587"/>
  <c r="R587"/>
  <c r="Q587"/>
  <c r="P587"/>
  <c r="O587"/>
  <c r="N587"/>
  <c r="M587"/>
  <c r="L587"/>
  <c r="K587"/>
  <c r="J587"/>
  <c r="I587"/>
  <c r="H587"/>
  <c r="G587"/>
  <c r="F587"/>
  <c r="E587"/>
  <c r="D587"/>
  <c r="C587"/>
  <c r="AF574"/>
  <c r="D8" i="14" s="1"/>
  <c r="E8" s="1"/>
  <c r="AE574" i="1"/>
  <c r="AD574"/>
  <c r="B8" i="14" s="1"/>
  <c r="AC574" i="1"/>
  <c r="AB574"/>
  <c r="C26" i="13" s="1"/>
  <c r="AA574" i="1"/>
  <c r="B26" i="13" s="1"/>
  <c r="Z574" i="1"/>
  <c r="D10" i="9" s="1"/>
  <c r="E10" s="1"/>
  <c r="Y574" i="1"/>
  <c r="X574"/>
  <c r="B10" i="9" s="1"/>
  <c r="W574" i="1"/>
  <c r="D19" i="10" s="1"/>
  <c r="E19" s="1"/>
  <c r="V574" i="1"/>
  <c r="U574"/>
  <c r="T574"/>
  <c r="D29" i="11" s="1"/>
  <c r="E29" s="1"/>
  <c r="S574" i="1"/>
  <c r="R574"/>
  <c r="Q574"/>
  <c r="D19" i="12" s="1"/>
  <c r="E19" s="1"/>
  <c r="P574" i="1"/>
  <c r="R43" i="16" s="1"/>
  <c r="G43" s="1"/>
  <c r="O574" i="1"/>
  <c r="B19" i="12" s="1"/>
  <c r="N574" i="1"/>
  <c r="M574"/>
  <c r="Q43" i="16" s="1"/>
  <c r="F43" s="1"/>
  <c r="L574" i="1"/>
  <c r="B13" i="7" s="1"/>
  <c r="K574" i="1"/>
  <c r="D8" i="8" s="1"/>
  <c r="E8" s="1"/>
  <c r="J574" i="1"/>
  <c r="I574"/>
  <c r="H574"/>
  <c r="D8" i="5" s="1"/>
  <c r="E8" s="1"/>
  <c r="G574" i="1"/>
  <c r="F574"/>
  <c r="B8" i="5" s="1"/>
  <c r="E574" i="1"/>
  <c r="D574"/>
  <c r="F44" i="15" s="1"/>
  <c r="C574" i="1"/>
  <c r="B34" i="2" s="1"/>
  <c r="AF573" i="1"/>
  <c r="AE573"/>
  <c r="AD573"/>
  <c r="AC573"/>
  <c r="AB573"/>
  <c r="AA573"/>
  <c r="Z573"/>
  <c r="Y573"/>
  <c r="X573"/>
  <c r="W573"/>
  <c r="V573"/>
  <c r="U573"/>
  <c r="T573"/>
  <c r="S573"/>
  <c r="R573"/>
  <c r="Q573"/>
  <c r="P573"/>
  <c r="O573"/>
  <c r="N573"/>
  <c r="M573"/>
  <c r="L573"/>
  <c r="K573"/>
  <c r="J573"/>
  <c r="I573"/>
  <c r="H573"/>
  <c r="G573"/>
  <c r="F573"/>
  <c r="E573"/>
  <c r="D573"/>
  <c r="C573"/>
  <c r="AF560"/>
  <c r="D50" i="14" s="1"/>
  <c r="E50" s="1"/>
  <c r="AE560" i="1"/>
  <c r="AD560"/>
  <c r="AC560"/>
  <c r="D38" i="13" s="1"/>
  <c r="E38" s="1"/>
  <c r="AB560" i="1"/>
  <c r="V42" i="16" s="1"/>
  <c r="K42" s="1"/>
  <c r="AA560" i="1"/>
  <c r="B38" i="13" s="1"/>
  <c r="Z560" i="1"/>
  <c r="Y560"/>
  <c r="X560"/>
  <c r="B22" i="9" s="1"/>
  <c r="W560" i="1"/>
  <c r="D48" i="10" s="1"/>
  <c r="E48" s="1"/>
  <c r="V560" i="1"/>
  <c r="U560"/>
  <c r="T560"/>
  <c r="D30" i="11" s="1"/>
  <c r="E30" s="1"/>
  <c r="S560" i="1"/>
  <c r="R560"/>
  <c r="Q560"/>
  <c r="P560"/>
  <c r="R42" i="16" s="1"/>
  <c r="G42" s="1"/>
  <c r="O560" i="1"/>
  <c r="B50" i="12" s="1"/>
  <c r="N560" i="1"/>
  <c r="M560"/>
  <c r="L560"/>
  <c r="B50" i="7" s="1"/>
  <c r="K560" i="1"/>
  <c r="D51" i="8" s="1"/>
  <c r="E51" s="1"/>
  <c r="J560" i="1"/>
  <c r="P42" i="16" s="1"/>
  <c r="E42" s="1"/>
  <c r="I560" i="1"/>
  <c r="B51" i="8" s="1"/>
  <c r="H560" i="1"/>
  <c r="D52" i="5" s="1"/>
  <c r="E52" s="1"/>
  <c r="G560" i="1"/>
  <c r="F560"/>
  <c r="B52" i="5" s="1"/>
  <c r="E560" i="1"/>
  <c r="D5" i="2" s="1"/>
  <c r="E5" s="1"/>
  <c r="D560" i="1"/>
  <c r="N42" i="16" s="1"/>
  <c r="C42" s="1"/>
  <c r="C560" i="1"/>
  <c r="B5" i="2" s="1"/>
  <c r="AF559" i="1"/>
  <c r="AE559"/>
  <c r="AD559"/>
  <c r="AC559"/>
  <c r="AB559"/>
  <c r="AA559"/>
  <c r="Z559"/>
  <c r="Y559"/>
  <c r="X559"/>
  <c r="W559"/>
  <c r="V559"/>
  <c r="U559"/>
  <c r="T559"/>
  <c r="S559"/>
  <c r="R559"/>
  <c r="Q559"/>
  <c r="P559"/>
  <c r="O559"/>
  <c r="N559"/>
  <c r="M559"/>
  <c r="L559"/>
  <c r="K559"/>
  <c r="J559"/>
  <c r="I559"/>
  <c r="H559"/>
  <c r="G559"/>
  <c r="F559"/>
  <c r="E559"/>
  <c r="D559"/>
  <c r="C559"/>
  <c r="AF546"/>
  <c r="D15" i="14" s="1"/>
  <c r="E15" s="1"/>
  <c r="AE546" i="1"/>
  <c r="AD546"/>
  <c r="B15" i="14" s="1"/>
  <c r="AC546" i="1"/>
  <c r="AB546"/>
  <c r="N42" i="15" s="1"/>
  <c r="AA546" i="1"/>
  <c r="B23" i="13" s="1"/>
  <c r="Z546" i="1"/>
  <c r="D14" i="9" s="1"/>
  <c r="E14" s="1"/>
  <c r="Y546" i="1"/>
  <c r="U41" i="16" s="1"/>
  <c r="J41" s="1"/>
  <c r="X546" i="1"/>
  <c r="B14" i="9" s="1"/>
  <c r="W546" i="1"/>
  <c r="D17" i="10" s="1"/>
  <c r="E17" s="1"/>
  <c r="V546" i="1"/>
  <c r="T41" i="16" s="1"/>
  <c r="I41" s="1"/>
  <c r="U546" i="1"/>
  <c r="T546"/>
  <c r="D24" i="11" s="1"/>
  <c r="S546" i="1"/>
  <c r="R546"/>
  <c r="B24" i="11" s="1"/>
  <c r="Q546" i="1"/>
  <c r="D8" i="12" s="1"/>
  <c r="E8" s="1"/>
  <c r="P546" i="1"/>
  <c r="O546"/>
  <c r="B8" i="12" s="1"/>
  <c r="N546" i="1"/>
  <c r="D9" i="7" s="1"/>
  <c r="E9" s="1"/>
  <c r="M546" i="1"/>
  <c r="L546"/>
  <c r="B9" i="7" s="1"/>
  <c r="K546" i="1"/>
  <c r="D10" i="8" s="1"/>
  <c r="E10" s="1"/>
  <c r="J546" i="1"/>
  <c r="P41" i="16" s="1"/>
  <c r="I546" i="1"/>
  <c r="B10" i="8" s="1"/>
  <c r="H546" i="1"/>
  <c r="D12" i="5" s="1"/>
  <c r="E12" s="1"/>
  <c r="G546" i="1"/>
  <c r="F546"/>
  <c r="B12" i="5" s="1"/>
  <c r="E546" i="1"/>
  <c r="D26" i="2" s="1"/>
  <c r="E26" s="1"/>
  <c r="D546" i="1"/>
  <c r="F42" i="15" s="1"/>
  <c r="C546" i="1"/>
  <c r="B26" i="2" s="1"/>
  <c r="AF545" i="1"/>
  <c r="AE545"/>
  <c r="AD545"/>
  <c r="AC545"/>
  <c r="AB545"/>
  <c r="AA545"/>
  <c r="Z545"/>
  <c r="Y545"/>
  <c r="X545"/>
  <c r="W545"/>
  <c r="V545"/>
  <c r="U545"/>
  <c r="T545"/>
  <c r="S545"/>
  <c r="R545"/>
  <c r="Q545"/>
  <c r="P545"/>
  <c r="O545"/>
  <c r="N545"/>
  <c r="M545"/>
  <c r="L545"/>
  <c r="K545"/>
  <c r="J545"/>
  <c r="I545"/>
  <c r="H545"/>
  <c r="G545"/>
  <c r="F545"/>
  <c r="E545"/>
  <c r="D545"/>
  <c r="C545"/>
  <c r="AF532"/>
  <c r="D18" i="14" s="1"/>
  <c r="E18" s="1"/>
  <c r="AE532" i="1"/>
  <c r="AD532"/>
  <c r="AC532"/>
  <c r="AB532"/>
  <c r="AA532"/>
  <c r="B13" i="13" s="1"/>
  <c r="Z532" i="1"/>
  <c r="Y532"/>
  <c r="U40" i="16" s="1"/>
  <c r="J40" s="1"/>
  <c r="X532" i="1"/>
  <c r="B32" i="9" s="1"/>
  <c r="W532" i="1"/>
  <c r="D47" i="10" s="1"/>
  <c r="E47" s="1"/>
  <c r="V532" i="1"/>
  <c r="T40" i="16" s="1"/>
  <c r="I40" s="1"/>
  <c r="U532" i="1"/>
  <c r="B47" i="10" s="1"/>
  <c r="T532" i="1"/>
  <c r="D9" i="11" s="1"/>
  <c r="E9" s="1"/>
  <c r="S532" i="1"/>
  <c r="S40" i="16" s="1"/>
  <c r="H40" s="1"/>
  <c r="R532" i="1"/>
  <c r="Q532"/>
  <c r="D26" i="12" s="1"/>
  <c r="E26" s="1"/>
  <c r="P532" i="1"/>
  <c r="C26" i="12" s="1"/>
  <c r="O532" i="1"/>
  <c r="B26" i="12" s="1"/>
  <c r="N532" i="1"/>
  <c r="M532"/>
  <c r="Q40" i="16" s="1"/>
  <c r="F40" s="1"/>
  <c r="L532" i="1"/>
  <c r="B49" i="7" s="1"/>
  <c r="K532" i="1"/>
  <c r="D50" i="8" s="1"/>
  <c r="E50" s="1"/>
  <c r="J532" i="1"/>
  <c r="I532"/>
  <c r="B50" i="8" s="1"/>
  <c r="H532" i="1"/>
  <c r="D33" i="5" s="1"/>
  <c r="E33" s="1"/>
  <c r="G532" i="1"/>
  <c r="F532"/>
  <c r="B33" i="5" s="1"/>
  <c r="E532" i="1"/>
  <c r="D532"/>
  <c r="N40" i="16" s="1"/>
  <c r="C40" s="1"/>
  <c r="C532" i="1"/>
  <c r="B23" i="2" s="1"/>
  <c r="AF531" i="1"/>
  <c r="AE531"/>
  <c r="AD531"/>
  <c r="AC531"/>
  <c r="AB531"/>
  <c r="AA531"/>
  <c r="Z531"/>
  <c r="Y531"/>
  <c r="X531"/>
  <c r="W531"/>
  <c r="V531"/>
  <c r="U531"/>
  <c r="T531"/>
  <c r="S531"/>
  <c r="R531"/>
  <c r="Q531"/>
  <c r="P531"/>
  <c r="O531"/>
  <c r="N531"/>
  <c r="M531"/>
  <c r="L531"/>
  <c r="K531"/>
  <c r="J531"/>
  <c r="I531"/>
  <c r="H531"/>
  <c r="G531"/>
  <c r="F531"/>
  <c r="E531"/>
  <c r="D531"/>
  <c r="C531"/>
  <c r="AF518"/>
  <c r="D28" i="14" s="1"/>
  <c r="E28" s="1"/>
  <c r="AE518" i="1"/>
  <c r="AD518"/>
  <c r="AC518"/>
  <c r="AB518"/>
  <c r="AA518"/>
  <c r="B20" i="13" s="1"/>
  <c r="Z518" i="1"/>
  <c r="Y518"/>
  <c r="U39" i="16" s="1"/>
  <c r="J39" s="1"/>
  <c r="X518" i="1"/>
  <c r="B17" i="9" s="1"/>
  <c r="W518" i="1"/>
  <c r="D46" i="10" s="1"/>
  <c r="E46" s="1"/>
  <c r="V518" i="1"/>
  <c r="U518"/>
  <c r="T518"/>
  <c r="D31" i="11" s="1"/>
  <c r="E31" s="1"/>
  <c r="S518" i="1"/>
  <c r="C31" i="11" s="1"/>
  <c r="R518" i="1"/>
  <c r="Q518"/>
  <c r="D49" i="12" s="1"/>
  <c r="E49" s="1"/>
  <c r="P518" i="1"/>
  <c r="J40" i="15" s="1"/>
  <c r="O518" i="1"/>
  <c r="B49" i="12" s="1"/>
  <c r="N518" i="1"/>
  <c r="M518"/>
  <c r="L518"/>
  <c r="B48" i="7" s="1"/>
  <c r="K518" i="1"/>
  <c r="D49" i="8" s="1"/>
  <c r="E49" s="1"/>
  <c r="J518" i="1"/>
  <c r="P39" i="16" s="1"/>
  <c r="E39" s="1"/>
  <c r="I518" i="1"/>
  <c r="B49" i="8" s="1"/>
  <c r="H518" i="1"/>
  <c r="D34" i="5" s="1"/>
  <c r="E34" s="1"/>
  <c r="G518" i="1"/>
  <c r="F518"/>
  <c r="B34" i="5" s="1"/>
  <c r="E518" i="1"/>
  <c r="D518"/>
  <c r="F40" i="15" s="1"/>
  <c r="C518" i="1"/>
  <c r="B33" i="2" s="1"/>
  <c r="AF517" i="1"/>
  <c r="AE517"/>
  <c r="AD517"/>
  <c r="AC517"/>
  <c r="AB517"/>
  <c r="AA517"/>
  <c r="Z517"/>
  <c r="Y517"/>
  <c r="X517"/>
  <c r="W517"/>
  <c r="V517"/>
  <c r="O515" i="18" s="1"/>
  <c r="U517" i="1"/>
  <c r="T517"/>
  <c r="S517"/>
  <c r="N515" i="18" s="1"/>
  <c r="R517" i="1"/>
  <c r="Q517"/>
  <c r="P517"/>
  <c r="M515" i="18" s="1"/>
  <c r="O517" i="1"/>
  <c r="N517"/>
  <c r="M517"/>
  <c r="L515" i="18" s="1"/>
  <c r="L517" i="1"/>
  <c r="K517"/>
  <c r="J517"/>
  <c r="I515" i="18" s="1"/>
  <c r="I517" i="1"/>
  <c r="H517"/>
  <c r="G517"/>
  <c r="F517"/>
  <c r="E517"/>
  <c r="D517"/>
  <c r="C517"/>
  <c r="AF504"/>
  <c r="D27" i="14" s="1"/>
  <c r="E27" s="1"/>
  <c r="AE504" i="1"/>
  <c r="AD504"/>
  <c r="B27" i="14" s="1"/>
  <c r="AC504" i="1"/>
  <c r="AB504"/>
  <c r="Z504"/>
  <c r="D28" i="9" s="1"/>
  <c r="E28" s="1"/>
  <c r="Y504" i="1"/>
  <c r="U38" i="16" s="1"/>
  <c r="T504" i="1"/>
  <c r="S504"/>
  <c r="C22" i="11" s="1"/>
  <c r="R504" i="1"/>
  <c r="B22" i="11" s="1"/>
  <c r="AF503" i="1"/>
  <c r="AE503"/>
  <c r="AD503"/>
  <c r="AC503"/>
  <c r="AB503"/>
  <c r="Z503"/>
  <c r="Y503"/>
  <c r="T503"/>
  <c r="S503"/>
  <c r="R503"/>
  <c r="AF490"/>
  <c r="D12" i="14" s="1"/>
  <c r="E12" s="1"/>
  <c r="AE490" i="1"/>
  <c r="W37" i="16" s="1"/>
  <c r="L37" s="1"/>
  <c r="AD490" i="1"/>
  <c r="AC490"/>
  <c r="AB490"/>
  <c r="AA490"/>
  <c r="Z490"/>
  <c r="Y490"/>
  <c r="X490"/>
  <c r="B18" i="9" s="1"/>
  <c r="W490" i="1"/>
  <c r="D24" i="10" s="1"/>
  <c r="E24" s="1"/>
  <c r="V490" i="1"/>
  <c r="U490"/>
  <c r="T490"/>
  <c r="D6" i="11" s="1"/>
  <c r="E6" s="1"/>
  <c r="S490" i="1"/>
  <c r="R490"/>
  <c r="B6" i="11" s="1"/>
  <c r="Q490" i="1"/>
  <c r="P490"/>
  <c r="R37" i="16" s="1"/>
  <c r="G37" s="1"/>
  <c r="O490" i="1"/>
  <c r="B15" i="12" s="1"/>
  <c r="N490" i="1"/>
  <c r="D10" i="7" s="1"/>
  <c r="E10" s="1"/>
  <c r="M490" i="1"/>
  <c r="L490"/>
  <c r="K490"/>
  <c r="D13" i="8" s="1"/>
  <c r="E13" s="1"/>
  <c r="J490" i="1"/>
  <c r="I490"/>
  <c r="H490"/>
  <c r="G490"/>
  <c r="C19" i="5" s="1"/>
  <c r="F490" i="1"/>
  <c r="B19" i="5" s="1"/>
  <c r="E490" i="1"/>
  <c r="D12" i="2" s="1"/>
  <c r="E12" s="1"/>
  <c r="D490" i="1"/>
  <c r="C490"/>
  <c r="B12" i="2" s="1"/>
  <c r="AF489" i="1"/>
  <c r="AE489"/>
  <c r="AD489"/>
  <c r="AC489"/>
  <c r="AB489"/>
  <c r="AA489"/>
  <c r="Z489"/>
  <c r="Y489"/>
  <c r="X489"/>
  <c r="W489"/>
  <c r="V489"/>
  <c r="U489"/>
  <c r="T489"/>
  <c r="S489"/>
  <c r="R489"/>
  <c r="Q489"/>
  <c r="P489"/>
  <c r="O489"/>
  <c r="N489"/>
  <c r="M489"/>
  <c r="L489"/>
  <c r="K489"/>
  <c r="J489"/>
  <c r="I489"/>
  <c r="H489"/>
  <c r="G489"/>
  <c r="F489"/>
  <c r="E489"/>
  <c r="D489"/>
  <c r="C489"/>
  <c r="AF476"/>
  <c r="D49" i="14" s="1"/>
  <c r="E49" s="1"/>
  <c r="AE476" i="1"/>
  <c r="O37" i="15" s="1"/>
  <c r="AD476" i="1"/>
  <c r="AC476"/>
  <c r="AB476"/>
  <c r="C50" i="13" s="1"/>
  <c r="AA476" i="1"/>
  <c r="B50" i="13" s="1"/>
  <c r="Z476" i="1"/>
  <c r="Y476"/>
  <c r="U36" i="16" s="1"/>
  <c r="J36" s="1"/>
  <c r="X476" i="1"/>
  <c r="B51" i="9" s="1"/>
  <c r="W476" i="1"/>
  <c r="D44" i="10" s="1"/>
  <c r="E44" s="1"/>
  <c r="V476" i="1"/>
  <c r="T36" i="16" s="1"/>
  <c r="I36" s="1"/>
  <c r="U476" i="1"/>
  <c r="T476"/>
  <c r="S476"/>
  <c r="R476"/>
  <c r="Q476"/>
  <c r="D47" i="12" s="1"/>
  <c r="E47" s="1"/>
  <c r="P476" i="1"/>
  <c r="O476"/>
  <c r="B47" i="12" s="1"/>
  <c r="N476" i="1"/>
  <c r="D46" i="7" s="1"/>
  <c r="E46" s="1"/>
  <c r="M476" i="1"/>
  <c r="L476"/>
  <c r="B46" i="7" s="1"/>
  <c r="K476" i="1"/>
  <c r="D47" i="8" s="1"/>
  <c r="E47" s="1"/>
  <c r="J476" i="1"/>
  <c r="I476"/>
  <c r="H476"/>
  <c r="G476"/>
  <c r="F476"/>
  <c r="B51" i="5" s="1"/>
  <c r="E476" i="1"/>
  <c r="D37" i="2" s="1"/>
  <c r="E37" s="1"/>
  <c r="D476" i="1"/>
  <c r="N36" i="16" s="1"/>
  <c r="C36" s="1"/>
  <c r="C476" i="1"/>
  <c r="B37" i="2" s="1"/>
  <c r="AF475" i="1"/>
  <c r="AE475"/>
  <c r="AD475"/>
  <c r="AC475"/>
  <c r="AB475"/>
  <c r="AA475"/>
  <c r="Z475"/>
  <c r="Y475"/>
  <c r="X475"/>
  <c r="W475"/>
  <c r="V475"/>
  <c r="U475"/>
  <c r="T475"/>
  <c r="S475"/>
  <c r="R475"/>
  <c r="Q475"/>
  <c r="P475"/>
  <c r="O475"/>
  <c r="N475"/>
  <c r="M475"/>
  <c r="L475"/>
  <c r="K475"/>
  <c r="J475"/>
  <c r="I475"/>
  <c r="H475"/>
  <c r="G475"/>
  <c r="F475"/>
  <c r="E475"/>
  <c r="D475"/>
  <c r="C475"/>
  <c r="AF462"/>
  <c r="D34" i="14" s="1"/>
  <c r="E34" s="1"/>
  <c r="AE462" i="1"/>
  <c r="AD462"/>
  <c r="AC462"/>
  <c r="AB462"/>
  <c r="AA462"/>
  <c r="B10" i="13" s="1"/>
  <c r="Z462" i="1"/>
  <c r="Y462"/>
  <c r="X462"/>
  <c r="W462"/>
  <c r="D23" i="10" s="1"/>
  <c r="E23" s="1"/>
  <c r="V462" i="1"/>
  <c r="T35" i="16" s="1"/>
  <c r="I35" s="1"/>
  <c r="U462" i="1"/>
  <c r="T462"/>
  <c r="D16" i="11" s="1"/>
  <c r="E16" s="1"/>
  <c r="S462" i="1"/>
  <c r="R462"/>
  <c r="Q462"/>
  <c r="D9" i="12" s="1"/>
  <c r="E9" s="1"/>
  <c r="P462" i="1"/>
  <c r="O462"/>
  <c r="B9" i="12" s="1"/>
  <c r="N462" i="1"/>
  <c r="M462"/>
  <c r="L462"/>
  <c r="B45" i="7" s="1"/>
  <c r="K462" i="1"/>
  <c r="D46" i="8" s="1"/>
  <c r="E46" s="1"/>
  <c r="J462" i="1"/>
  <c r="I462"/>
  <c r="B46" i="8" s="1"/>
  <c r="H462" i="1"/>
  <c r="D23" i="5" s="1"/>
  <c r="E23" s="1"/>
  <c r="G462" i="1"/>
  <c r="F462"/>
  <c r="B23" i="5" s="1"/>
  <c r="E462" i="1"/>
  <c r="D16" i="2" s="1"/>
  <c r="E16" s="1"/>
  <c r="D462" i="1"/>
  <c r="C16" i="2" s="1"/>
  <c r="C462" i="1"/>
  <c r="B16" i="2" s="1"/>
  <c r="AF461" i="1"/>
  <c r="AE461"/>
  <c r="AD461"/>
  <c r="AC461"/>
  <c r="AB461"/>
  <c r="AA461"/>
  <c r="Z461"/>
  <c r="Y461"/>
  <c r="X461"/>
  <c r="W461"/>
  <c r="V461"/>
  <c r="U461"/>
  <c r="T461"/>
  <c r="S461"/>
  <c r="R461"/>
  <c r="Q461"/>
  <c r="P461"/>
  <c r="O461"/>
  <c r="N461"/>
  <c r="M461"/>
  <c r="L461"/>
  <c r="K461"/>
  <c r="J461"/>
  <c r="I461"/>
  <c r="H461"/>
  <c r="G461"/>
  <c r="F461"/>
  <c r="E461"/>
  <c r="D461"/>
  <c r="C461"/>
  <c r="AF448"/>
  <c r="D32" i="14" s="1"/>
  <c r="E32" s="1"/>
  <c r="AE448" i="1"/>
  <c r="AD448"/>
  <c r="AC448"/>
  <c r="AB448"/>
  <c r="AA448"/>
  <c r="B5" i="13" s="1"/>
  <c r="Z448" i="1"/>
  <c r="Y448"/>
  <c r="X448"/>
  <c r="B50" i="9" s="1"/>
  <c r="W448" i="1"/>
  <c r="D15" i="10" s="1"/>
  <c r="E15" s="1"/>
  <c r="V448" i="1"/>
  <c r="U448"/>
  <c r="T448"/>
  <c r="D33" i="11" s="1"/>
  <c r="E33" s="1"/>
  <c r="S448" i="1"/>
  <c r="R448"/>
  <c r="Q448"/>
  <c r="P448"/>
  <c r="O448"/>
  <c r="B31" i="12" s="1"/>
  <c r="N448" i="1"/>
  <c r="M448"/>
  <c r="Q34" i="16" s="1"/>
  <c r="F34" s="1"/>
  <c r="L448" i="1"/>
  <c r="B24" i="7" s="1"/>
  <c r="K448" i="1"/>
  <c r="D19" i="8" s="1"/>
  <c r="E19" s="1"/>
  <c r="J448" i="1"/>
  <c r="P34" i="16" s="1"/>
  <c r="E34" s="1"/>
  <c r="I448" i="1"/>
  <c r="H448"/>
  <c r="D40" i="5" s="1"/>
  <c r="E40" s="1"/>
  <c r="G448" i="1"/>
  <c r="F448"/>
  <c r="B40" i="5" s="1"/>
  <c r="E448" i="1"/>
  <c r="D47" i="2" s="1"/>
  <c r="E47" s="1"/>
  <c r="D448" i="1"/>
  <c r="C448"/>
  <c r="B47" i="2" s="1"/>
  <c r="AF447" i="1"/>
  <c r="AE447"/>
  <c r="AD447"/>
  <c r="AC447"/>
  <c r="AB447"/>
  <c r="AA447"/>
  <c r="Z447"/>
  <c r="Y447"/>
  <c r="X447"/>
  <c r="W447"/>
  <c r="V447"/>
  <c r="U447"/>
  <c r="T447"/>
  <c r="S447"/>
  <c r="R447"/>
  <c r="Q447"/>
  <c r="P447"/>
  <c r="O447"/>
  <c r="N447"/>
  <c r="M447"/>
  <c r="L447"/>
  <c r="K447"/>
  <c r="J447"/>
  <c r="I447"/>
  <c r="H447"/>
  <c r="G447"/>
  <c r="F447"/>
  <c r="E447"/>
  <c r="D447"/>
  <c r="C447"/>
  <c r="AF434"/>
  <c r="D48" i="14" s="1"/>
  <c r="E48" s="1"/>
  <c r="AE434" i="1"/>
  <c r="AD434"/>
  <c r="B48" i="14" s="1"/>
  <c r="AC434" i="1"/>
  <c r="D22" i="13" s="1"/>
  <c r="E22" s="1"/>
  <c r="AB434" i="1"/>
  <c r="N34" i="15" s="1"/>
  <c r="AA434" i="1"/>
  <c r="B22" i="13" s="1"/>
  <c r="Z434" i="1"/>
  <c r="Y434"/>
  <c r="X434"/>
  <c r="B49" i="9" s="1"/>
  <c r="W434" i="1"/>
  <c r="D43" i="10" s="1"/>
  <c r="E43" s="1"/>
  <c r="V434" i="1"/>
  <c r="T33" i="16" s="1"/>
  <c r="I33" s="1"/>
  <c r="U434" i="1"/>
  <c r="T434"/>
  <c r="D34" i="11" s="1"/>
  <c r="E34" s="1"/>
  <c r="S434" i="1"/>
  <c r="R434"/>
  <c r="Q434"/>
  <c r="P434"/>
  <c r="J34" i="15" s="1"/>
  <c r="O434" i="1"/>
  <c r="B25" i="12" s="1"/>
  <c r="N434" i="1"/>
  <c r="D11" i="7" s="1"/>
  <c r="E11" s="1"/>
  <c r="M434" i="1"/>
  <c r="L434"/>
  <c r="B11" i="7" s="1"/>
  <c r="K434" i="1"/>
  <c r="D45" i="8" s="1"/>
  <c r="E45" s="1"/>
  <c r="J434" i="1"/>
  <c r="P33" i="16" s="1"/>
  <c r="I434" i="1"/>
  <c r="B45" i="8" s="1"/>
  <c r="H434" i="1"/>
  <c r="D38" i="5" s="1"/>
  <c r="E38" s="1"/>
  <c r="G434" i="1"/>
  <c r="F434"/>
  <c r="B38" i="5" s="1"/>
  <c r="E434" i="1"/>
  <c r="D434"/>
  <c r="N33" i="16" s="1"/>
  <c r="C33" s="1"/>
  <c r="C434" i="1"/>
  <c r="B44" i="2" s="1"/>
  <c r="AF433" i="1"/>
  <c r="AE433"/>
  <c r="AD433"/>
  <c r="AC433"/>
  <c r="AB433"/>
  <c r="AA433"/>
  <c r="Z433"/>
  <c r="Y433"/>
  <c r="X433"/>
  <c r="W433"/>
  <c r="V433"/>
  <c r="U433"/>
  <c r="T433"/>
  <c r="S433"/>
  <c r="R433"/>
  <c r="Q433"/>
  <c r="P433"/>
  <c r="O433"/>
  <c r="N433"/>
  <c r="M433"/>
  <c r="L433"/>
  <c r="K433"/>
  <c r="J433"/>
  <c r="I433"/>
  <c r="H433"/>
  <c r="G433"/>
  <c r="F433"/>
  <c r="E433"/>
  <c r="D433"/>
  <c r="C433"/>
  <c r="AF420"/>
  <c r="D6" i="14" s="1"/>
  <c r="E6" s="1"/>
  <c r="AE420" i="1"/>
  <c r="AD420"/>
  <c r="AC420"/>
  <c r="AB420"/>
  <c r="C8" i="13" s="1"/>
  <c r="AA420" i="1"/>
  <c r="B8" i="13" s="1"/>
  <c r="Z420" i="1"/>
  <c r="D6" i="9" s="1"/>
  <c r="E6" s="1"/>
  <c r="Y420" i="1"/>
  <c r="U32" i="16" s="1"/>
  <c r="X420" i="1"/>
  <c r="B6" i="9" s="1"/>
  <c r="W420" i="1"/>
  <c r="D4" i="10" s="1"/>
  <c r="E4" s="1"/>
  <c r="V420" i="1"/>
  <c r="U420"/>
  <c r="T420"/>
  <c r="D10" i="11" s="1"/>
  <c r="E10" s="1"/>
  <c r="S420" i="1"/>
  <c r="S32" i="16" s="1"/>
  <c r="H32" s="1"/>
  <c r="R420" i="1"/>
  <c r="Q420"/>
  <c r="D6" i="12" s="1"/>
  <c r="E6" s="1"/>
  <c r="P420" i="1"/>
  <c r="R32" i="16" s="1"/>
  <c r="G32" s="1"/>
  <c r="O420" i="1"/>
  <c r="B6" i="12" s="1"/>
  <c r="N420" i="1"/>
  <c r="M420"/>
  <c r="Q32" i="16" s="1"/>
  <c r="F32" s="1"/>
  <c r="L420" i="1"/>
  <c r="B7" i="7" s="1"/>
  <c r="K420" i="1"/>
  <c r="D7" i="8" s="1"/>
  <c r="E7" s="1"/>
  <c r="J420" i="1"/>
  <c r="P32" i="16" s="1"/>
  <c r="I420" i="1"/>
  <c r="B7" i="8" s="1"/>
  <c r="H420" i="1"/>
  <c r="D9" i="5" s="1"/>
  <c r="E9" s="1"/>
  <c r="G420" i="1"/>
  <c r="F420"/>
  <c r="B9" i="5" s="1"/>
  <c r="E420" i="1"/>
  <c r="D29" i="2" s="1"/>
  <c r="E29" s="1"/>
  <c r="D420" i="1"/>
  <c r="F33" i="15" s="1"/>
  <c r="C420" i="1"/>
  <c r="B29" i="2" s="1"/>
  <c r="AF419" i="1"/>
  <c r="AE419"/>
  <c r="AD419"/>
  <c r="AC419"/>
  <c r="AB419"/>
  <c r="AA419"/>
  <c r="Z419"/>
  <c r="Y419"/>
  <c r="X419"/>
  <c r="W419"/>
  <c r="V419"/>
  <c r="U419"/>
  <c r="T419"/>
  <c r="S419"/>
  <c r="R419"/>
  <c r="Q419"/>
  <c r="P419"/>
  <c r="O419"/>
  <c r="N419"/>
  <c r="M419"/>
  <c r="L419"/>
  <c r="K419"/>
  <c r="J419"/>
  <c r="I419"/>
  <c r="H419"/>
  <c r="G419"/>
  <c r="F419"/>
  <c r="E419"/>
  <c r="D419"/>
  <c r="C419"/>
  <c r="AF406"/>
  <c r="D47" i="14" s="1"/>
  <c r="E47" s="1"/>
  <c r="AE406" i="1"/>
  <c r="AD406"/>
  <c r="AC406"/>
  <c r="AB406"/>
  <c r="V31" i="16" s="1"/>
  <c r="K31" s="1"/>
  <c r="AA406" i="1"/>
  <c r="B41" i="13" s="1"/>
  <c r="Z406" i="1"/>
  <c r="Y406"/>
  <c r="X406"/>
  <c r="B48" i="9" s="1"/>
  <c r="W406" i="1"/>
  <c r="D42" i="10" s="1"/>
  <c r="E42" s="1"/>
  <c r="V406" i="1"/>
  <c r="U406"/>
  <c r="T406"/>
  <c r="D35" i="11" s="1"/>
  <c r="E35" s="1"/>
  <c r="S406" i="1"/>
  <c r="R406"/>
  <c r="Q406"/>
  <c r="D46" i="12" s="1"/>
  <c r="E46" s="1"/>
  <c r="P406" i="1"/>
  <c r="R31" i="16" s="1"/>
  <c r="G31" s="1"/>
  <c r="O406" i="1"/>
  <c r="B46" i="12" s="1"/>
  <c r="N406" i="1"/>
  <c r="M406"/>
  <c r="L406"/>
  <c r="B17" i="7" s="1"/>
  <c r="K406" i="1"/>
  <c r="D44" i="8" s="1"/>
  <c r="E44" s="1"/>
  <c r="J406" i="1"/>
  <c r="P31" i="16" s="1"/>
  <c r="E31" s="1"/>
  <c r="I406" i="1"/>
  <c r="H406"/>
  <c r="D50" i="5" s="1"/>
  <c r="E50" s="1"/>
  <c r="G406" i="1"/>
  <c r="F406"/>
  <c r="B50" i="5" s="1"/>
  <c r="E406" i="1"/>
  <c r="D53" i="2" s="1"/>
  <c r="E53" s="1"/>
  <c r="D406" i="1"/>
  <c r="C53" i="2" s="1"/>
  <c r="C406" i="1"/>
  <c r="B53" i="2" s="1"/>
  <c r="AF405" i="1"/>
  <c r="AE405"/>
  <c r="AD405"/>
  <c r="AC405"/>
  <c r="AB405"/>
  <c r="AA405"/>
  <c r="Z405"/>
  <c r="Y405"/>
  <c r="X405"/>
  <c r="W405"/>
  <c r="V405"/>
  <c r="U405"/>
  <c r="T405"/>
  <c r="S405"/>
  <c r="R405"/>
  <c r="Q405"/>
  <c r="P405"/>
  <c r="O405"/>
  <c r="N405"/>
  <c r="M405"/>
  <c r="L405"/>
  <c r="K405"/>
  <c r="J405"/>
  <c r="I405"/>
  <c r="H405"/>
  <c r="G405"/>
  <c r="F405"/>
  <c r="E405"/>
  <c r="D405"/>
  <c r="C405"/>
  <c r="AF392"/>
  <c r="D46" i="14" s="1"/>
  <c r="E46" s="1"/>
  <c r="AE392" i="1"/>
  <c r="O31" i="15" s="1"/>
  <c r="AD392" i="1"/>
  <c r="AC392"/>
  <c r="D16" i="13" s="1"/>
  <c r="E16" s="1"/>
  <c r="AB392" i="1"/>
  <c r="N31" i="15" s="1"/>
  <c r="AA392" i="1"/>
  <c r="B16" i="13" s="1"/>
  <c r="Z392" i="1"/>
  <c r="D47" i="9" s="1"/>
  <c r="E47" s="1"/>
  <c r="Y392" i="1"/>
  <c r="X392"/>
  <c r="B47" i="9" s="1"/>
  <c r="W392" i="1"/>
  <c r="D41" i="10" s="1"/>
  <c r="E41" s="1"/>
  <c r="V392" i="1"/>
  <c r="U392"/>
  <c r="B41" i="10" s="1"/>
  <c r="T392" i="1"/>
  <c r="D19" i="11" s="1"/>
  <c r="E19" s="1"/>
  <c r="S392" i="1"/>
  <c r="R392"/>
  <c r="Q392"/>
  <c r="P392"/>
  <c r="N392"/>
  <c r="D31" i="7" s="1"/>
  <c r="E31" s="1"/>
  <c r="M392" i="1"/>
  <c r="Q30" i="16" s="1"/>
  <c r="F30" s="1"/>
  <c r="L392" i="1"/>
  <c r="B31" i="7" s="1"/>
  <c r="K392" i="1"/>
  <c r="D9" i="8" s="1"/>
  <c r="E9" s="1"/>
  <c r="J392" i="1"/>
  <c r="I392"/>
  <c r="B9" i="8" s="1"/>
  <c r="H392" i="1"/>
  <c r="D17" i="5" s="1"/>
  <c r="E17" s="1"/>
  <c r="G392" i="1"/>
  <c r="G31" i="15" s="1"/>
  <c r="F392" i="1"/>
  <c r="B17" i="5" s="1"/>
  <c r="E392" i="1"/>
  <c r="D18" i="2" s="1"/>
  <c r="E18" s="1"/>
  <c r="D392" i="1"/>
  <c r="N30" i="16" s="1"/>
  <c r="C30" s="1"/>
  <c r="C392" i="1"/>
  <c r="B18" i="2" s="1"/>
  <c r="AF391" i="1"/>
  <c r="AE391"/>
  <c r="AD391"/>
  <c r="AC391"/>
  <c r="AB391"/>
  <c r="AA391"/>
  <c r="Z391"/>
  <c r="Y391"/>
  <c r="X391"/>
  <c r="W391"/>
  <c r="V391"/>
  <c r="U391"/>
  <c r="T391"/>
  <c r="S391"/>
  <c r="R391"/>
  <c r="Q391"/>
  <c r="P391"/>
  <c r="N391"/>
  <c r="M391"/>
  <c r="L391"/>
  <c r="K391"/>
  <c r="J391"/>
  <c r="I391"/>
  <c r="H391"/>
  <c r="G391"/>
  <c r="F391"/>
  <c r="E391"/>
  <c r="D391"/>
  <c r="C391"/>
  <c r="AF378"/>
  <c r="D31" i="14" s="1"/>
  <c r="E31" s="1"/>
  <c r="AE378" i="1"/>
  <c r="AD378"/>
  <c r="B31" i="14" s="1"/>
  <c r="AC378" i="1"/>
  <c r="D27" i="13" s="1"/>
  <c r="E27" s="1"/>
  <c r="AB378" i="1"/>
  <c r="V29" i="16" s="1"/>
  <c r="K29" s="1"/>
  <c r="AA378" i="1"/>
  <c r="Z378"/>
  <c r="D46" i="9" s="1"/>
  <c r="E46" s="1"/>
  <c r="X378" i="1"/>
  <c r="B46" i="9" s="1"/>
  <c r="W378" i="1"/>
  <c r="D40" i="10" s="1"/>
  <c r="E40" s="1"/>
  <c r="V378" i="1"/>
  <c r="U378"/>
  <c r="B40" i="10" s="1"/>
  <c r="T378" i="1"/>
  <c r="D36" i="11" s="1"/>
  <c r="E36" s="1"/>
  <c r="S378" i="1"/>
  <c r="S29" i="16" s="1"/>
  <c r="R378" i="1"/>
  <c r="Q378"/>
  <c r="D32" i="12" s="1"/>
  <c r="E32" s="1"/>
  <c r="P378" i="1"/>
  <c r="O378"/>
  <c r="B32" i="12" s="1"/>
  <c r="N378" i="1"/>
  <c r="D16" i="7" s="1"/>
  <c r="E16" s="1"/>
  <c r="M378" i="1"/>
  <c r="C16" i="7" s="1"/>
  <c r="L378" i="1"/>
  <c r="B16" i="7" s="1"/>
  <c r="K378" i="1"/>
  <c r="D43" i="8" s="1"/>
  <c r="E43" s="1"/>
  <c r="J378" i="1"/>
  <c r="I378"/>
  <c r="B43" i="8" s="1"/>
  <c r="H378" i="1"/>
  <c r="D32" i="5" s="1"/>
  <c r="E32" s="1"/>
  <c r="G378" i="1"/>
  <c r="F378"/>
  <c r="B32" i="5" s="1"/>
  <c r="E378" i="1"/>
  <c r="D43" i="2" s="1"/>
  <c r="E43" s="1"/>
  <c r="D378" i="1"/>
  <c r="N29" i="16" s="1"/>
  <c r="C29" s="1"/>
  <c r="C378" i="1"/>
  <c r="AF377"/>
  <c r="AE377"/>
  <c r="AD377"/>
  <c r="AC377"/>
  <c r="AB377"/>
  <c r="AA377"/>
  <c r="Z377"/>
  <c r="X377"/>
  <c r="W377"/>
  <c r="V377"/>
  <c r="U377"/>
  <c r="T377"/>
  <c r="S377"/>
  <c r="R377"/>
  <c r="Q377"/>
  <c r="P377"/>
  <c r="O377"/>
  <c r="N377"/>
  <c r="M377"/>
  <c r="L377"/>
  <c r="K377"/>
  <c r="J377"/>
  <c r="I377"/>
  <c r="H377"/>
  <c r="G377"/>
  <c r="F377"/>
  <c r="E377"/>
  <c r="D377"/>
  <c r="C377"/>
  <c r="AF364"/>
  <c r="D7" i="14" s="1"/>
  <c r="E7" s="1"/>
  <c r="AE364" i="1"/>
  <c r="AD364"/>
  <c r="AC364"/>
  <c r="D4" i="13" s="1"/>
  <c r="E4" s="1"/>
  <c r="AB364" i="1"/>
  <c r="AA364"/>
  <c r="B4" i="13" s="1"/>
  <c r="Z364" i="1"/>
  <c r="Y364"/>
  <c r="X364"/>
  <c r="B4" i="9" s="1"/>
  <c r="W364" i="1"/>
  <c r="D8" i="10" s="1"/>
  <c r="E8" s="1"/>
  <c r="V364" i="1"/>
  <c r="T28" i="16" s="1"/>
  <c r="I28" s="1"/>
  <c r="U364" i="1"/>
  <c r="T364"/>
  <c r="D4" i="11" s="1"/>
  <c r="E4" s="1"/>
  <c r="S364" i="1"/>
  <c r="C4" i="11" s="1"/>
  <c r="R364" i="1"/>
  <c r="B4" i="11" s="1"/>
  <c r="Q364" i="1"/>
  <c r="D5" i="12" s="1"/>
  <c r="P364" i="1"/>
  <c r="O364"/>
  <c r="B5" i="12" s="1"/>
  <c r="N364" i="1"/>
  <c r="M364"/>
  <c r="L364"/>
  <c r="B8" i="7" s="1"/>
  <c r="K364" i="1"/>
  <c r="D6" i="8" s="1"/>
  <c r="E6" s="1"/>
  <c r="J364" i="1"/>
  <c r="P28" i="16" s="1"/>
  <c r="E28" s="1"/>
  <c r="I364" i="1"/>
  <c r="B6" i="8" s="1"/>
  <c r="H364" i="1"/>
  <c r="D10" i="5" s="1"/>
  <c r="E10" s="1"/>
  <c r="G364" i="1"/>
  <c r="G29" i="15" s="1"/>
  <c r="F364" i="1"/>
  <c r="B10" i="5" s="1"/>
  <c r="E364" i="1"/>
  <c r="D4" i="2" s="1"/>
  <c r="E4" s="1"/>
  <c r="D364" i="1"/>
  <c r="N28" i="16" s="1"/>
  <c r="C28" s="1"/>
  <c r="C364" i="1"/>
  <c r="B4" i="2" s="1"/>
  <c r="AF363" i="1"/>
  <c r="AE363"/>
  <c r="AD363"/>
  <c r="AC363"/>
  <c r="AB363"/>
  <c r="AA363"/>
  <c r="Z363"/>
  <c r="Y363"/>
  <c r="X363"/>
  <c r="W363"/>
  <c r="V363"/>
  <c r="U363"/>
  <c r="T363"/>
  <c r="S363"/>
  <c r="R363"/>
  <c r="Q363"/>
  <c r="P363"/>
  <c r="O363"/>
  <c r="N363"/>
  <c r="M363"/>
  <c r="L363"/>
  <c r="K363"/>
  <c r="J363"/>
  <c r="I363"/>
  <c r="H363"/>
  <c r="G363"/>
  <c r="F363"/>
  <c r="E363"/>
  <c r="D363"/>
  <c r="C363"/>
  <c r="AF350"/>
  <c r="AE350"/>
  <c r="AD350"/>
  <c r="AC350"/>
  <c r="D49" i="13" s="1"/>
  <c r="E49" s="1"/>
  <c r="AB350" i="1"/>
  <c r="AA350"/>
  <c r="B49" i="13" s="1"/>
  <c r="Z350" i="1"/>
  <c r="D15" i="9" s="1"/>
  <c r="E15" s="1"/>
  <c r="Y350" i="1"/>
  <c r="X350"/>
  <c r="B15" i="9" s="1"/>
  <c r="W350" i="1"/>
  <c r="D39" i="10" s="1"/>
  <c r="E39" s="1"/>
  <c r="V350" i="1"/>
  <c r="U350"/>
  <c r="B39" i="10" s="1"/>
  <c r="T350" i="1"/>
  <c r="D37" i="11" s="1"/>
  <c r="E37" s="1"/>
  <c r="S350" i="1"/>
  <c r="R350"/>
  <c r="Q350"/>
  <c r="D45" i="12" s="1"/>
  <c r="E45" s="1"/>
  <c r="P350" i="1"/>
  <c r="O350"/>
  <c r="B45" i="12" s="1"/>
  <c r="N350" i="1"/>
  <c r="M350"/>
  <c r="Q27" i="16" s="1"/>
  <c r="L350" i="1"/>
  <c r="B44" i="7" s="1"/>
  <c r="K350" i="1"/>
  <c r="D42" i="8" s="1"/>
  <c r="E42" s="1"/>
  <c r="J350" i="1"/>
  <c r="I350"/>
  <c r="B42" i="8" s="1"/>
  <c r="H350" i="1"/>
  <c r="D49" i="5" s="1"/>
  <c r="E49" s="1"/>
  <c r="G350" i="1"/>
  <c r="F350"/>
  <c r="B49" i="5" s="1"/>
  <c r="E350" i="1"/>
  <c r="D350"/>
  <c r="F28" i="15" s="1"/>
  <c r="C350" i="1"/>
  <c r="B49" i="2" s="1"/>
  <c r="AF349" i="1"/>
  <c r="AE349"/>
  <c r="AD349"/>
  <c r="AC349"/>
  <c r="AB349"/>
  <c r="AA349"/>
  <c r="Z349"/>
  <c r="Y349"/>
  <c r="X349"/>
  <c r="W349"/>
  <c r="V349"/>
  <c r="U349"/>
  <c r="T349"/>
  <c r="S349"/>
  <c r="R349"/>
  <c r="Q349"/>
  <c r="P349"/>
  <c r="O349"/>
  <c r="N349"/>
  <c r="M349"/>
  <c r="L349"/>
  <c r="K349"/>
  <c r="J349"/>
  <c r="I349"/>
  <c r="H349"/>
  <c r="G349"/>
  <c r="F349"/>
  <c r="E349"/>
  <c r="D349"/>
  <c r="C349"/>
  <c r="AF336"/>
  <c r="AE336"/>
  <c r="AD336"/>
  <c r="AC336"/>
  <c r="D35" i="13" s="1"/>
  <c r="E35" s="1"/>
  <c r="AB336" i="1"/>
  <c r="AA336"/>
  <c r="Z336"/>
  <c r="D45" i="9" s="1"/>
  <c r="E45" s="1"/>
  <c r="Y336" i="1"/>
  <c r="X336"/>
  <c r="B45" i="9" s="1"/>
  <c r="W336" i="1"/>
  <c r="D12" i="10" s="1"/>
  <c r="E12" s="1"/>
  <c r="V336" i="1"/>
  <c r="U336"/>
  <c r="B12" i="10" s="1"/>
  <c r="T336" i="1"/>
  <c r="S336"/>
  <c r="R336"/>
  <c r="B23" i="11" s="1"/>
  <c r="Q336" i="1"/>
  <c r="D33" i="12" s="1"/>
  <c r="E33" s="1"/>
  <c r="P336" i="1"/>
  <c r="O336"/>
  <c r="B33" i="12" s="1"/>
  <c r="N336" i="1"/>
  <c r="M336"/>
  <c r="L336"/>
  <c r="B43" i="7" s="1"/>
  <c r="K336" i="1"/>
  <c r="D41" i="8" s="1"/>
  <c r="E41" s="1"/>
  <c r="J336" i="1"/>
  <c r="P26" i="16" s="1"/>
  <c r="E26" s="1"/>
  <c r="I336" i="1"/>
  <c r="B41" i="8" s="1"/>
  <c r="H336" i="1"/>
  <c r="D15" i="5" s="1"/>
  <c r="E15" s="1"/>
  <c r="G336" i="1"/>
  <c r="F336"/>
  <c r="B15" i="5" s="1"/>
  <c r="E336" i="1"/>
  <c r="D336"/>
  <c r="C24" i="2" s="1"/>
  <c r="C336" i="1"/>
  <c r="B24" i="2" s="1"/>
  <c r="AF335" i="1"/>
  <c r="AE335"/>
  <c r="AD335"/>
  <c r="AC335"/>
  <c r="AB335"/>
  <c r="AA335"/>
  <c r="Z335"/>
  <c r="Y335"/>
  <c r="X335"/>
  <c r="W335"/>
  <c r="V335"/>
  <c r="U335"/>
  <c r="T335"/>
  <c r="S335"/>
  <c r="R335"/>
  <c r="Q335"/>
  <c r="P335"/>
  <c r="O335"/>
  <c r="N335"/>
  <c r="M335"/>
  <c r="L335"/>
  <c r="K335"/>
  <c r="J335"/>
  <c r="I335"/>
  <c r="H335"/>
  <c r="G335"/>
  <c r="F335"/>
  <c r="E335"/>
  <c r="D335"/>
  <c r="C335"/>
  <c r="AF322"/>
  <c r="D45" i="14" s="1"/>
  <c r="E45" s="1"/>
  <c r="AE322" i="1"/>
  <c r="AD322"/>
  <c r="B45" i="14" s="1"/>
  <c r="AC322" i="1"/>
  <c r="D48" i="13" s="1"/>
  <c r="E48" s="1"/>
  <c r="AB322" i="1"/>
  <c r="C48" i="13" s="1"/>
  <c r="AA322" i="1"/>
  <c r="B48" i="13" s="1"/>
  <c r="Z322" i="1"/>
  <c r="Y322"/>
  <c r="C44" i="9" s="1"/>
  <c r="X322" i="1"/>
  <c r="B44" i="9" s="1"/>
  <c r="W322" i="1"/>
  <c r="D38" i="10" s="1"/>
  <c r="E38" s="1"/>
  <c r="V322" i="1"/>
  <c r="U322"/>
  <c r="B38" i="10" s="1"/>
  <c r="T322" i="1"/>
  <c r="D38" i="11" s="1"/>
  <c r="E38" s="1"/>
  <c r="S322" i="1"/>
  <c r="R322"/>
  <c r="B38" i="11" s="1"/>
  <c r="Q322" i="1"/>
  <c r="D44" i="12" s="1"/>
  <c r="E44" s="1"/>
  <c r="P322" i="1"/>
  <c r="O322"/>
  <c r="B44" i="12" s="1"/>
  <c r="N322" i="1"/>
  <c r="D19" i="7" s="1"/>
  <c r="E19" s="1"/>
  <c r="M322" i="1"/>
  <c r="L322"/>
  <c r="B19" i="7" s="1"/>
  <c r="K322" i="1"/>
  <c r="D40" i="8" s="1"/>
  <c r="E40" s="1"/>
  <c r="J322" i="1"/>
  <c r="P25" i="16" s="1"/>
  <c r="I322" i="1"/>
  <c r="H322"/>
  <c r="D29" i="5" s="1"/>
  <c r="E29" s="1"/>
  <c r="G322" i="1"/>
  <c r="F322"/>
  <c r="B29" i="5" s="1"/>
  <c r="E322" i="1"/>
  <c r="D322"/>
  <c r="N25" i="16" s="1"/>
  <c r="C25" s="1"/>
  <c r="C322" i="1"/>
  <c r="B41" i="2" s="1"/>
  <c r="AF321" i="1"/>
  <c r="AE321"/>
  <c r="AD321"/>
  <c r="AC321"/>
  <c r="AB321"/>
  <c r="AA321"/>
  <c r="Z321"/>
  <c r="Y321"/>
  <c r="X321"/>
  <c r="W321"/>
  <c r="V321"/>
  <c r="U321"/>
  <c r="T321"/>
  <c r="S321"/>
  <c r="R321"/>
  <c r="Q321"/>
  <c r="P321"/>
  <c r="O321"/>
  <c r="N321"/>
  <c r="M321"/>
  <c r="L321"/>
  <c r="K321"/>
  <c r="J321"/>
  <c r="I321"/>
  <c r="H321"/>
  <c r="G321"/>
  <c r="F321"/>
  <c r="E321"/>
  <c r="D321"/>
  <c r="C321"/>
  <c r="AF308"/>
  <c r="D36" i="14" s="1"/>
  <c r="E36" s="1"/>
  <c r="AE308" i="1"/>
  <c r="AD308"/>
  <c r="AC308"/>
  <c r="AB308"/>
  <c r="AA308"/>
  <c r="B39" i="13" s="1"/>
  <c r="Z308" i="1"/>
  <c r="D43" i="9" s="1"/>
  <c r="E43" s="1"/>
  <c r="Y308" i="1"/>
  <c r="M25" i="15" s="1"/>
  <c r="X308" i="1"/>
  <c r="B43" i="9" s="1"/>
  <c r="W308" i="1"/>
  <c r="D37" i="10" s="1"/>
  <c r="E37" s="1"/>
  <c r="V308" i="1"/>
  <c r="T24" i="16" s="1"/>
  <c r="I24" s="1"/>
  <c r="U308" i="1"/>
  <c r="B37" i="10" s="1"/>
  <c r="T308" i="1"/>
  <c r="D39" i="11" s="1"/>
  <c r="E39" s="1"/>
  <c r="S308" i="1"/>
  <c r="R308"/>
  <c r="Q308"/>
  <c r="D43" i="12" s="1"/>
  <c r="E43" s="1"/>
  <c r="P308" i="1"/>
  <c r="O308"/>
  <c r="B43" i="12" s="1"/>
  <c r="N308" i="1"/>
  <c r="D42" i="7" s="1"/>
  <c r="E42" s="1"/>
  <c r="M308" i="1"/>
  <c r="I25" i="15" s="1"/>
  <c r="L308" i="1"/>
  <c r="B42" i="7" s="1"/>
  <c r="K308" i="1"/>
  <c r="D39" i="8" s="1"/>
  <c r="E39" s="1"/>
  <c r="J308" i="1"/>
  <c r="H25" i="15" s="1"/>
  <c r="I308" i="1"/>
  <c r="B39" i="8" s="1"/>
  <c r="H308" i="1"/>
  <c r="D39" i="5" s="1"/>
  <c r="E39" s="1"/>
  <c r="G308" i="1"/>
  <c r="C39" i="5" s="1"/>
  <c r="F308" i="1"/>
  <c r="B39" i="5" s="1"/>
  <c r="E308" i="1"/>
  <c r="D36" i="2" s="1"/>
  <c r="E36" s="1"/>
  <c r="D308" i="1"/>
  <c r="F25" i="15" s="1"/>
  <c r="C308" i="1"/>
  <c r="B36" i="2" s="1"/>
  <c r="AF307" i="1"/>
  <c r="AE307"/>
  <c r="AD307"/>
  <c r="AC307"/>
  <c r="AB307"/>
  <c r="AA307"/>
  <c r="Z307"/>
  <c r="Y307"/>
  <c r="X307"/>
  <c r="W307"/>
  <c r="V307"/>
  <c r="U307"/>
  <c r="T307"/>
  <c r="S307"/>
  <c r="R307"/>
  <c r="Q307"/>
  <c r="P307"/>
  <c r="O307"/>
  <c r="N307"/>
  <c r="M307"/>
  <c r="L307"/>
  <c r="K307"/>
  <c r="J307"/>
  <c r="I307"/>
  <c r="H307"/>
  <c r="G307"/>
  <c r="F307"/>
  <c r="E307"/>
  <c r="D307"/>
  <c r="C307"/>
  <c r="AF283"/>
  <c r="D25" i="14" s="1"/>
  <c r="E25" s="1"/>
  <c r="AE283" i="1"/>
  <c r="AD283"/>
  <c r="AC283"/>
  <c r="D46" i="13" s="1"/>
  <c r="E46" s="1"/>
  <c r="AB283" i="1"/>
  <c r="AA283"/>
  <c r="B46" i="13" s="1"/>
  <c r="Z283" i="1"/>
  <c r="D41" i="9" s="1"/>
  <c r="E41" s="1"/>
  <c r="Y283" i="1"/>
  <c r="M23" i="15" s="1"/>
  <c r="X283" i="1"/>
  <c r="W283"/>
  <c r="D35" i="10" s="1"/>
  <c r="E35" s="1"/>
  <c r="V283" i="1"/>
  <c r="U283"/>
  <c r="B35" i="10" s="1"/>
  <c r="T283" i="1"/>
  <c r="D41" i="11" s="1"/>
  <c r="E41" s="1"/>
  <c r="S283" i="1"/>
  <c r="R283"/>
  <c r="Q283"/>
  <c r="D17" i="12" s="1"/>
  <c r="E17" s="1"/>
  <c r="P283" i="1"/>
  <c r="O283"/>
  <c r="B17" i="12" s="1"/>
  <c r="N283" i="1"/>
  <c r="D12" i="7" s="1"/>
  <c r="E12" s="1"/>
  <c r="M283" i="1"/>
  <c r="L283"/>
  <c r="B12" i="7" s="1"/>
  <c r="K283" i="1"/>
  <c r="D11" i="8" s="1"/>
  <c r="E11" s="1"/>
  <c r="J283" i="1"/>
  <c r="I283"/>
  <c r="B11" i="8" s="1"/>
  <c r="H283" i="1"/>
  <c r="D18" i="5" s="1"/>
  <c r="E18" s="1"/>
  <c r="G283" i="1"/>
  <c r="F283"/>
  <c r="B18" i="5" s="1"/>
  <c r="E283" i="1"/>
  <c r="D31" i="2" s="1"/>
  <c r="E31" s="1"/>
  <c r="D283" i="1"/>
  <c r="C283"/>
  <c r="B31" i="2" s="1"/>
  <c r="AF282" i="1"/>
  <c r="AE282"/>
  <c r="AD282"/>
  <c r="AC282"/>
  <c r="AB282"/>
  <c r="AA282"/>
  <c r="Z282"/>
  <c r="Y282"/>
  <c r="X282"/>
  <c r="W282"/>
  <c r="V282"/>
  <c r="U282"/>
  <c r="T282"/>
  <c r="S282"/>
  <c r="R282"/>
  <c r="Q282"/>
  <c r="P282"/>
  <c r="O282"/>
  <c r="N282"/>
  <c r="M282"/>
  <c r="L282"/>
  <c r="K282"/>
  <c r="J282"/>
  <c r="I282"/>
  <c r="H282"/>
  <c r="G282"/>
  <c r="F282"/>
  <c r="E282"/>
  <c r="D282"/>
  <c r="C282"/>
  <c r="AF269"/>
  <c r="D10" i="14" s="1"/>
  <c r="E10" s="1"/>
  <c r="AE269" i="1"/>
  <c r="AD269"/>
  <c r="AC269"/>
  <c r="D7" i="13" s="1"/>
  <c r="E7" s="1"/>
  <c r="AB269" i="1"/>
  <c r="N21" i="15" s="1"/>
  <c r="AA269" i="1"/>
  <c r="B7" i="13" s="1"/>
  <c r="Z269" i="1"/>
  <c r="Y269"/>
  <c r="U20" i="16" s="1"/>
  <c r="J20" s="1"/>
  <c r="X269" i="1"/>
  <c r="B5" i="9" s="1"/>
  <c r="W269" i="1"/>
  <c r="D9" i="10" s="1"/>
  <c r="E9" s="1"/>
  <c r="V269" i="1"/>
  <c r="U269"/>
  <c r="T269"/>
  <c r="D15" i="11" s="1"/>
  <c r="E15" s="1"/>
  <c r="S269" i="1"/>
  <c r="K21" i="15" s="1"/>
  <c r="R269" i="1"/>
  <c r="Q269"/>
  <c r="D4" i="12" s="1"/>
  <c r="E4" s="1"/>
  <c r="P269" i="1"/>
  <c r="O269"/>
  <c r="B4" i="12" s="1"/>
  <c r="N269" i="1"/>
  <c r="D5" i="7" s="1"/>
  <c r="E5" s="1"/>
  <c r="M269" i="1"/>
  <c r="Q20" i="16" s="1"/>
  <c r="F20" s="1"/>
  <c r="L269" i="1"/>
  <c r="B5" i="7" s="1"/>
  <c r="K269" i="1"/>
  <c r="D4" i="8" s="1"/>
  <c r="E4" s="1"/>
  <c r="J269" i="1"/>
  <c r="C4" i="8" s="1"/>
  <c r="I269" i="1"/>
  <c r="B4" i="8" s="1"/>
  <c r="H269" i="1"/>
  <c r="D4" i="5" s="1"/>
  <c r="E4" s="1"/>
  <c r="G269" i="1"/>
  <c r="F269"/>
  <c r="B4" i="5" s="1"/>
  <c r="E269" i="1"/>
  <c r="D269"/>
  <c r="F21" i="15" s="1"/>
  <c r="C269" i="1"/>
  <c r="B28" i="2" s="1"/>
  <c r="AF268" i="1"/>
  <c r="AE268"/>
  <c r="AD268"/>
  <c r="AC268"/>
  <c r="AB268"/>
  <c r="AA268"/>
  <c r="Z268"/>
  <c r="Y268"/>
  <c r="X268"/>
  <c r="W268"/>
  <c r="V268"/>
  <c r="U268"/>
  <c r="T268"/>
  <c r="S268"/>
  <c r="R268"/>
  <c r="Q268"/>
  <c r="P268"/>
  <c r="O268"/>
  <c r="N268"/>
  <c r="M268"/>
  <c r="L268"/>
  <c r="K268"/>
  <c r="J268"/>
  <c r="I268"/>
  <c r="H268"/>
  <c r="G268"/>
  <c r="F268"/>
  <c r="E268"/>
  <c r="D268"/>
  <c r="C268"/>
  <c r="AF255"/>
  <c r="D33" i="14" s="1"/>
  <c r="E33" s="1"/>
  <c r="AE255" i="1"/>
  <c r="AD255"/>
  <c r="AC255"/>
  <c r="D18" i="13" s="1"/>
  <c r="E18" s="1"/>
  <c r="AB255" i="1"/>
  <c r="C18" i="13" s="1"/>
  <c r="AA255" i="1"/>
  <c r="B18" i="13" s="1"/>
  <c r="Z255" i="1"/>
  <c r="D40" i="9" s="1"/>
  <c r="E40" s="1"/>
  <c r="Y255" i="1"/>
  <c r="U21" i="16" s="1"/>
  <c r="J21" s="1"/>
  <c r="X255" i="1"/>
  <c r="B40" i="9" s="1"/>
  <c r="W255" i="1"/>
  <c r="D34" i="10" s="1"/>
  <c r="E34" s="1"/>
  <c r="V255" i="1"/>
  <c r="T21" i="16" s="1"/>
  <c r="I21" s="1"/>
  <c r="U255" i="1"/>
  <c r="B34" i="10" s="1"/>
  <c r="T255" i="1"/>
  <c r="D17" i="11" s="1"/>
  <c r="E17" s="1"/>
  <c r="S255" i="1"/>
  <c r="R255"/>
  <c r="Q255"/>
  <c r="D12" i="12" s="1"/>
  <c r="E12" s="1"/>
  <c r="P255" i="1"/>
  <c r="J22" i="15" s="1"/>
  <c r="O255" i="1"/>
  <c r="B12" i="12" s="1"/>
  <c r="N255" i="1"/>
  <c r="D30" i="7" s="1"/>
  <c r="E30" s="1"/>
  <c r="M255" i="1"/>
  <c r="Q21" i="16" s="1"/>
  <c r="L255" i="1"/>
  <c r="B30" i="7" s="1"/>
  <c r="K255" i="1"/>
  <c r="D37" i="8" s="1"/>
  <c r="E37" s="1"/>
  <c r="J255" i="1"/>
  <c r="P21" i="16" s="1"/>
  <c r="E21" s="1"/>
  <c r="I255" i="1"/>
  <c r="B37" i="8" s="1"/>
  <c r="H255" i="1"/>
  <c r="D6" i="5" s="1"/>
  <c r="E6" s="1"/>
  <c r="G255" i="1"/>
  <c r="O21" i="16" s="1"/>
  <c r="F255" i="1"/>
  <c r="B6" i="5" s="1"/>
  <c r="E255" i="1"/>
  <c r="D25" i="2" s="1"/>
  <c r="E25" s="1"/>
  <c r="D255" i="1"/>
  <c r="N21" i="16" s="1"/>
  <c r="C21" s="1"/>
  <c r="AF254" i="1"/>
  <c r="AE254"/>
  <c r="AD254"/>
  <c r="AC254"/>
  <c r="AB254"/>
  <c r="AA254"/>
  <c r="Z254"/>
  <c r="Y254"/>
  <c r="X254"/>
  <c r="W254"/>
  <c r="V254"/>
  <c r="U254"/>
  <c r="T254"/>
  <c r="S254"/>
  <c r="R254"/>
  <c r="Q254"/>
  <c r="P254"/>
  <c r="O254"/>
  <c r="N254"/>
  <c r="M254"/>
  <c r="L254"/>
  <c r="K254"/>
  <c r="J254"/>
  <c r="I254"/>
  <c r="H254"/>
  <c r="G254"/>
  <c r="F254"/>
  <c r="E254"/>
  <c r="D254"/>
  <c r="AF241"/>
  <c r="D38" i="14" s="1"/>
  <c r="E38" s="1"/>
  <c r="AE241" i="1"/>
  <c r="W19" i="16" s="1"/>
  <c r="L19" s="1"/>
  <c r="AD241" i="1"/>
  <c r="B38" i="14" s="1"/>
  <c r="AC241" i="1"/>
  <c r="D28" i="13" s="1"/>
  <c r="E28" s="1"/>
  <c r="AB241" i="1"/>
  <c r="V19" i="16" s="1"/>
  <c r="K19" s="1"/>
  <c r="AA241" i="1"/>
  <c r="B28" i="13" s="1"/>
  <c r="Z241" i="1"/>
  <c r="D9" i="9" s="1"/>
  <c r="E9" s="1"/>
  <c r="Y241" i="1"/>
  <c r="M20" i="15" s="1"/>
  <c r="X241" i="1"/>
  <c r="B9" i="9" s="1"/>
  <c r="W241" i="1"/>
  <c r="V241"/>
  <c r="L20" i="15" s="1"/>
  <c r="U241" i="1"/>
  <c r="B20" i="10" s="1"/>
  <c r="T241" i="1"/>
  <c r="D42" i="11" s="1"/>
  <c r="E42" s="1"/>
  <c r="S241" i="1"/>
  <c r="R241"/>
  <c r="B42" i="11" s="1"/>
  <c r="Q241" i="1"/>
  <c r="D41" i="12" s="1"/>
  <c r="E41" s="1"/>
  <c r="P241" i="1"/>
  <c r="R19" i="16" s="1"/>
  <c r="G19" s="1"/>
  <c r="O241" i="1"/>
  <c r="B41" i="12" s="1"/>
  <c r="N241" i="1"/>
  <c r="D40" i="7" s="1"/>
  <c r="E40" s="1"/>
  <c r="M241" i="1"/>
  <c r="L241"/>
  <c r="K241"/>
  <c r="D36" i="8" s="1"/>
  <c r="E36" s="1"/>
  <c r="J241" i="1"/>
  <c r="H20" i="15" s="1"/>
  <c r="I241" i="1"/>
  <c r="B36" i="8" s="1"/>
  <c r="H241" i="1"/>
  <c r="G241"/>
  <c r="O19" i="16" s="1"/>
  <c r="F241" i="1"/>
  <c r="B30" i="5" s="1"/>
  <c r="E241" i="1"/>
  <c r="D10" i="2" s="1"/>
  <c r="E10" s="1"/>
  <c r="D241" i="1"/>
  <c r="C10" i="2" s="1"/>
  <c r="C241" i="1"/>
  <c r="B10" i="2" s="1"/>
  <c r="AF240" i="1"/>
  <c r="AE240"/>
  <c r="AD240"/>
  <c r="AC240"/>
  <c r="AB240"/>
  <c r="AA240"/>
  <c r="Z240"/>
  <c r="Y240"/>
  <c r="X240"/>
  <c r="W240"/>
  <c r="V240"/>
  <c r="U240"/>
  <c r="T240"/>
  <c r="S240"/>
  <c r="R240"/>
  <c r="Q240"/>
  <c r="P240"/>
  <c r="O240"/>
  <c r="N240"/>
  <c r="M240"/>
  <c r="L240"/>
  <c r="K240"/>
  <c r="J240"/>
  <c r="I240"/>
  <c r="H240"/>
  <c r="G240"/>
  <c r="F240"/>
  <c r="E240"/>
  <c r="D240"/>
  <c r="AF227"/>
  <c r="D43" i="14" s="1"/>
  <c r="E43" s="1"/>
  <c r="AE227" i="1"/>
  <c r="W18" i="16" s="1"/>
  <c r="L18" s="1"/>
  <c r="AD227" i="1"/>
  <c r="B43" i="14" s="1"/>
  <c r="AC227" i="1"/>
  <c r="D40" i="13" s="1"/>
  <c r="E40" s="1"/>
  <c r="AB227" i="1"/>
  <c r="AA227"/>
  <c r="B40" i="13" s="1"/>
  <c r="Z227" i="1"/>
  <c r="D39" i="9" s="1"/>
  <c r="E39" s="1"/>
  <c r="Y227" i="1"/>
  <c r="M19" i="15" s="1"/>
  <c r="X227" i="1"/>
  <c r="B39" i="9" s="1"/>
  <c r="W227" i="1"/>
  <c r="D11" i="10" s="1"/>
  <c r="E11" s="1"/>
  <c r="V227" i="1"/>
  <c r="T18" i="16" s="1"/>
  <c r="I18" s="1"/>
  <c r="U227" i="1"/>
  <c r="B11" i="10" s="1"/>
  <c r="T227" i="1"/>
  <c r="S227"/>
  <c r="S18" i="16" s="1"/>
  <c r="R227" i="1"/>
  <c r="B43" i="11" s="1"/>
  <c r="Q227" i="1"/>
  <c r="D20" i="12" s="1"/>
  <c r="E20" s="1"/>
  <c r="P227" i="1"/>
  <c r="O227"/>
  <c r="N227"/>
  <c r="D39" i="7" s="1"/>
  <c r="E39" s="1"/>
  <c r="M227" i="1"/>
  <c r="L227"/>
  <c r="B39" i="7" s="1"/>
  <c r="K227" i="1"/>
  <c r="D35" i="8" s="1"/>
  <c r="E35" s="1"/>
  <c r="J227" i="1"/>
  <c r="P18" i="16" s="1"/>
  <c r="E18" s="1"/>
  <c r="I227" i="1"/>
  <c r="B35" i="8" s="1"/>
  <c r="H227" i="1"/>
  <c r="D42" i="5" s="1"/>
  <c r="E42" s="1"/>
  <c r="G227" i="1"/>
  <c r="F227"/>
  <c r="B42" i="5" s="1"/>
  <c r="E227" i="1"/>
  <c r="D21" i="2" s="1"/>
  <c r="E21" s="1"/>
  <c r="D227" i="1"/>
  <c r="F19" i="15" s="1"/>
  <c r="C227" i="1"/>
  <c r="AF226"/>
  <c r="AE226"/>
  <c r="AD226"/>
  <c r="AC226"/>
  <c r="AB226"/>
  <c r="AA226"/>
  <c r="Z226"/>
  <c r="Y226"/>
  <c r="X226"/>
  <c r="W226"/>
  <c r="V226"/>
  <c r="U226"/>
  <c r="T226"/>
  <c r="S226"/>
  <c r="R226"/>
  <c r="Q226"/>
  <c r="P226"/>
  <c r="O226"/>
  <c r="N226"/>
  <c r="M226"/>
  <c r="L226"/>
  <c r="K226"/>
  <c r="J226"/>
  <c r="I226"/>
  <c r="H226"/>
  <c r="G226"/>
  <c r="F226"/>
  <c r="E226"/>
  <c r="D226"/>
  <c r="C226"/>
  <c r="AF213"/>
  <c r="AE213"/>
  <c r="W17" i="16" s="1"/>
  <c r="AD213" i="1"/>
  <c r="B39" i="14" s="1"/>
  <c r="AC213" i="1"/>
  <c r="D45" i="13" s="1"/>
  <c r="E45" s="1"/>
  <c r="AB213" i="1"/>
  <c r="AA213"/>
  <c r="B45" i="13" s="1"/>
  <c r="Z213" i="1"/>
  <c r="Y213"/>
  <c r="M18" i="15" s="1"/>
  <c r="X213" i="1"/>
  <c r="B19" i="9" s="1"/>
  <c r="W213" i="1"/>
  <c r="D33" i="10" s="1"/>
  <c r="E33" s="1"/>
  <c r="V213" i="1"/>
  <c r="U213"/>
  <c r="B33" i="10" s="1"/>
  <c r="T213" i="1"/>
  <c r="D44" i="11" s="1"/>
  <c r="E44" s="1"/>
  <c r="S213" i="1"/>
  <c r="S17" i="16" s="1"/>
  <c r="R213" i="1"/>
  <c r="B44" i="11" s="1"/>
  <c r="Q213" i="1"/>
  <c r="D36" i="12" s="1"/>
  <c r="E36" s="1"/>
  <c r="P213" i="1"/>
  <c r="O213"/>
  <c r="B36" i="12" s="1"/>
  <c r="N213" i="1"/>
  <c r="M213"/>
  <c r="I18" i="15" s="1"/>
  <c r="L213" i="1"/>
  <c r="B38" i="7" s="1"/>
  <c r="K213" i="1"/>
  <c r="D34" i="8" s="1"/>
  <c r="E34" s="1"/>
  <c r="J213" i="1"/>
  <c r="P17" i="16" s="1"/>
  <c r="E17" s="1"/>
  <c r="I213" i="1"/>
  <c r="B34" i="8" s="1"/>
  <c r="H213" i="1"/>
  <c r="D47" i="5" s="1"/>
  <c r="E47" s="1"/>
  <c r="G213" i="1"/>
  <c r="F213"/>
  <c r="B47" i="5" s="1"/>
  <c r="E213" i="1"/>
  <c r="D35" i="2" s="1"/>
  <c r="E35" s="1"/>
  <c r="D213" i="1"/>
  <c r="C213"/>
  <c r="AF212"/>
  <c r="AE212"/>
  <c r="AD212"/>
  <c r="AC212"/>
  <c r="AB212"/>
  <c r="AA212"/>
  <c r="Z212"/>
  <c r="Y212"/>
  <c r="X212"/>
  <c r="W212"/>
  <c r="V212"/>
  <c r="U212"/>
  <c r="T212"/>
  <c r="S212"/>
  <c r="R212"/>
  <c r="Q212"/>
  <c r="P212"/>
  <c r="O212"/>
  <c r="N212"/>
  <c r="M212"/>
  <c r="L212"/>
  <c r="K212"/>
  <c r="J212"/>
  <c r="I212"/>
  <c r="H212"/>
  <c r="G212"/>
  <c r="F212"/>
  <c r="E212"/>
  <c r="D212"/>
  <c r="C212"/>
  <c r="AF199"/>
  <c r="D42" i="14" s="1"/>
  <c r="E42" s="1"/>
  <c r="AE199" i="1"/>
  <c r="W16" i="16" s="1"/>
  <c r="L16" s="1"/>
  <c r="AD199" i="1"/>
  <c r="AC199"/>
  <c r="D44" i="13" s="1"/>
  <c r="E44" s="1"/>
  <c r="AB199" i="1"/>
  <c r="AA199"/>
  <c r="Z199"/>
  <c r="Y199"/>
  <c r="U16" i="16" s="1"/>
  <c r="J16" s="1"/>
  <c r="X199" i="1"/>
  <c r="B38" i="9" s="1"/>
  <c r="W199" i="1"/>
  <c r="D32" i="10" s="1"/>
  <c r="E32" s="1"/>
  <c r="V199" i="1"/>
  <c r="T16" i="16" s="1"/>
  <c r="I16" s="1"/>
  <c r="U199" i="1"/>
  <c r="T199"/>
  <c r="D45" i="11" s="1"/>
  <c r="E45" s="1"/>
  <c r="S199" i="1"/>
  <c r="S16" i="16" s="1"/>
  <c r="H16" s="1"/>
  <c r="R199" i="1"/>
  <c r="B45" i="11" s="1"/>
  <c r="Q199" i="1"/>
  <c r="D21" i="12" s="1"/>
  <c r="E21" s="1"/>
  <c r="P199" i="1"/>
  <c r="R16" i="16" s="1"/>
  <c r="G16" s="1"/>
  <c r="O199" i="1"/>
  <c r="B21" i="12" s="1"/>
  <c r="N199" i="1"/>
  <c r="D37" i="7" s="1"/>
  <c r="E37" s="1"/>
  <c r="M199" i="1"/>
  <c r="I17" i="15" s="1"/>
  <c r="L199" i="1"/>
  <c r="B37" i="7" s="1"/>
  <c r="K199" i="1"/>
  <c r="D33" i="8" s="1"/>
  <c r="E33" s="1"/>
  <c r="J199" i="1"/>
  <c r="P16" i="16" s="1"/>
  <c r="I199" i="1"/>
  <c r="B33" i="8" s="1"/>
  <c r="H199" i="1"/>
  <c r="D46" i="5" s="1"/>
  <c r="E46" s="1"/>
  <c r="G199" i="1"/>
  <c r="O16" i="16" s="1"/>
  <c r="F199" i="1"/>
  <c r="B46" i="5" s="1"/>
  <c r="E199" i="1"/>
  <c r="D51" i="2" s="1"/>
  <c r="E51" s="1"/>
  <c r="D199" i="1"/>
  <c r="C199"/>
  <c r="B51" i="2" s="1"/>
  <c r="AF198" i="1"/>
  <c r="AE198"/>
  <c r="AD198"/>
  <c r="AC198"/>
  <c r="AB198"/>
  <c r="AA198"/>
  <c r="Z198"/>
  <c r="Y198"/>
  <c r="X198"/>
  <c r="W198"/>
  <c r="V198"/>
  <c r="U198"/>
  <c r="T198"/>
  <c r="S198"/>
  <c r="R198"/>
  <c r="Q198"/>
  <c r="P198"/>
  <c r="O198"/>
  <c r="N198"/>
  <c r="M198"/>
  <c r="L198"/>
  <c r="K198"/>
  <c r="J198"/>
  <c r="I198"/>
  <c r="H198"/>
  <c r="G198"/>
  <c r="F198"/>
  <c r="E198"/>
  <c r="C198"/>
  <c r="AF185"/>
  <c r="D41" i="14" s="1"/>
  <c r="E41" s="1"/>
  <c r="AE185" i="1"/>
  <c r="O16" i="15" s="1"/>
  <c r="AD185" i="1"/>
  <c r="AC185"/>
  <c r="D29" i="13" s="1"/>
  <c r="E29" s="1"/>
  <c r="AB185" i="1"/>
  <c r="AA185"/>
  <c r="B29" i="13" s="1"/>
  <c r="Z185" i="1"/>
  <c r="Y185"/>
  <c r="M16" i="15" s="1"/>
  <c r="X185" i="1"/>
  <c r="B37" i="9" s="1"/>
  <c r="W185" i="1"/>
  <c r="D31" i="10" s="1"/>
  <c r="E31" s="1"/>
  <c r="V185" i="1"/>
  <c r="T15" i="16" s="1"/>
  <c r="I15" s="1"/>
  <c r="U185" i="1"/>
  <c r="B31" i="10" s="1"/>
  <c r="T185" i="1"/>
  <c r="D46" i="11" s="1"/>
  <c r="E46" s="1"/>
  <c r="S185" i="1"/>
  <c r="R185"/>
  <c r="B46" i="11" s="1"/>
  <c r="Q185" i="1"/>
  <c r="D40" i="12" s="1"/>
  <c r="E40" s="1"/>
  <c r="P185" i="1"/>
  <c r="O185"/>
  <c r="B40" i="12" s="1"/>
  <c r="N185" i="1"/>
  <c r="D36" i="7" s="1"/>
  <c r="E36" s="1"/>
  <c r="M185" i="1"/>
  <c r="C36" i="7" s="1"/>
  <c r="L185" i="1"/>
  <c r="B36" i="7" s="1"/>
  <c r="K185" i="1"/>
  <c r="D32" i="8" s="1"/>
  <c r="E32" s="1"/>
  <c r="J185" i="1"/>
  <c r="P15" i="16" s="1"/>
  <c r="I185" i="1"/>
  <c r="B32" i="8" s="1"/>
  <c r="H185" i="1"/>
  <c r="D45" i="5" s="1"/>
  <c r="E45" s="1"/>
  <c r="G185" i="1"/>
  <c r="O15" i="16" s="1"/>
  <c r="D15" s="1"/>
  <c r="F185" i="1"/>
  <c r="B45" i="5" s="1"/>
  <c r="E185" i="1"/>
  <c r="D50" i="2" s="1"/>
  <c r="E50" s="1"/>
  <c r="D185" i="1"/>
  <c r="C185"/>
  <c r="B50" i="2" s="1"/>
  <c r="AF184" i="1"/>
  <c r="AE184"/>
  <c r="AD184"/>
  <c r="AC184"/>
  <c r="AB184"/>
  <c r="AA184"/>
  <c r="Z184"/>
  <c r="Y184"/>
  <c r="X184"/>
  <c r="W184"/>
  <c r="V184"/>
  <c r="U184"/>
  <c r="T184"/>
  <c r="S184"/>
  <c r="R184"/>
  <c r="Q184"/>
  <c r="P184"/>
  <c r="O184"/>
  <c r="N184"/>
  <c r="M184"/>
  <c r="L184"/>
  <c r="K184"/>
  <c r="J184"/>
  <c r="I184"/>
  <c r="H184"/>
  <c r="G184"/>
  <c r="F184"/>
  <c r="E184"/>
  <c r="D184"/>
  <c r="C184"/>
  <c r="AF171"/>
  <c r="D37" i="14" s="1"/>
  <c r="E37" s="1"/>
  <c r="AE171" i="1"/>
  <c r="W14" i="16" s="1"/>
  <c r="L14" s="1"/>
  <c r="AD171" i="1"/>
  <c r="B37" i="14" s="1"/>
  <c r="AC171" i="1"/>
  <c r="D24" i="13" s="1"/>
  <c r="E24" s="1"/>
  <c r="AB171" i="1"/>
  <c r="AA171"/>
  <c r="B24" i="13" s="1"/>
  <c r="Z171" i="1"/>
  <c r="Y171"/>
  <c r="U14" i="16" s="1"/>
  <c r="J14" s="1"/>
  <c r="X171" i="1"/>
  <c r="B11" i="9" s="1"/>
  <c r="W171" i="1"/>
  <c r="V171"/>
  <c r="U171"/>
  <c r="B30" i="10" s="1"/>
  <c r="T171" i="1"/>
  <c r="D47" i="11" s="1"/>
  <c r="E47" s="1"/>
  <c r="S171" i="1"/>
  <c r="S14" i="16" s="1"/>
  <c r="H14" s="1"/>
  <c r="R171" i="1"/>
  <c r="B47" i="11" s="1"/>
  <c r="Q171" i="1"/>
  <c r="D39" i="12" s="1"/>
  <c r="E39" s="1"/>
  <c r="P171" i="1"/>
  <c r="O171"/>
  <c r="N171"/>
  <c r="D35" i="7" s="1"/>
  <c r="E35" s="1"/>
  <c r="M171" i="1"/>
  <c r="L171"/>
  <c r="B35" i="7" s="1"/>
  <c r="K171" i="1"/>
  <c r="D31" i="8" s="1"/>
  <c r="E31" s="1"/>
  <c r="J171" i="1"/>
  <c r="P14" i="16" s="1"/>
  <c r="I171" i="1"/>
  <c r="B31" i="8" s="1"/>
  <c r="H171" i="1"/>
  <c r="D44" i="5" s="1"/>
  <c r="E44" s="1"/>
  <c r="G171" i="1"/>
  <c r="G15" i="15" s="1"/>
  <c r="F171" i="1"/>
  <c r="B44" i="5" s="1"/>
  <c r="E171" i="1"/>
  <c r="D20" i="2" s="1"/>
  <c r="E20" s="1"/>
  <c r="D171" i="1"/>
  <c r="C171"/>
  <c r="B20" i="2" s="1"/>
  <c r="AF170" i="1"/>
  <c r="AE170"/>
  <c r="AD170"/>
  <c r="AC170"/>
  <c r="AB170"/>
  <c r="AA170"/>
  <c r="Z170"/>
  <c r="Y170"/>
  <c r="X170"/>
  <c r="W170"/>
  <c r="V170"/>
  <c r="U170"/>
  <c r="T170"/>
  <c r="S170"/>
  <c r="R170"/>
  <c r="Q170"/>
  <c r="P170"/>
  <c r="O170"/>
  <c r="N170"/>
  <c r="M170"/>
  <c r="L170"/>
  <c r="K170"/>
  <c r="J170"/>
  <c r="I170"/>
  <c r="H170"/>
  <c r="G170"/>
  <c r="F170"/>
  <c r="E170"/>
  <c r="D170"/>
  <c r="C170"/>
  <c r="AF157"/>
  <c r="D14" i="14" s="1"/>
  <c r="E14" s="1"/>
  <c r="AE157" i="1"/>
  <c r="W13" i="16" s="1"/>
  <c r="L13" s="1"/>
  <c r="AD157" i="1"/>
  <c r="B14" i="14" s="1"/>
  <c r="AC157" i="1"/>
  <c r="D6" i="13" s="1"/>
  <c r="E6" s="1"/>
  <c r="AB157" i="1"/>
  <c r="AA157"/>
  <c r="B6" i="13" s="1"/>
  <c r="Z157" i="1"/>
  <c r="D8" i="9" s="1"/>
  <c r="E8" s="1"/>
  <c r="Y157" i="1"/>
  <c r="X157"/>
  <c r="B8" i="9" s="1"/>
  <c r="W157" i="1"/>
  <c r="D6" i="10" s="1"/>
  <c r="E6" s="1"/>
  <c r="V157" i="1"/>
  <c r="U157"/>
  <c r="B6" i="10" s="1"/>
  <c r="T157" i="1"/>
  <c r="D21" i="11" s="1"/>
  <c r="E21" s="1"/>
  <c r="S157" i="1"/>
  <c r="K14" i="15" s="1"/>
  <c r="R157" i="1"/>
  <c r="Q157"/>
  <c r="D29" i="12" s="1"/>
  <c r="E29" s="1"/>
  <c r="P157" i="1"/>
  <c r="R13" i="16" s="1"/>
  <c r="G13" s="1"/>
  <c r="O157" i="1"/>
  <c r="B29" i="12" s="1"/>
  <c r="N157" i="1"/>
  <c r="D4" i="7" s="1"/>
  <c r="E4" s="1"/>
  <c r="M157" i="1"/>
  <c r="L157"/>
  <c r="B4" i="7" s="1"/>
  <c r="K157" i="1"/>
  <c r="D5" i="8" s="1"/>
  <c r="E5" s="1"/>
  <c r="J157" i="1"/>
  <c r="P13" i="16" s="1"/>
  <c r="I157" i="1"/>
  <c r="B5" i="8" s="1"/>
  <c r="H157" i="1"/>
  <c r="D5" i="5" s="1"/>
  <c r="E5" s="1"/>
  <c r="G157" i="1"/>
  <c r="G14" i="15" s="1"/>
  <c r="F157" i="1"/>
  <c r="B5" i="5" s="1"/>
  <c r="E157" i="1"/>
  <c r="D38" i="2" s="1"/>
  <c r="E38" s="1"/>
  <c r="D157" i="1"/>
  <c r="C157"/>
  <c r="B38" i="2" s="1"/>
  <c r="AF156" i="1"/>
  <c r="AE156"/>
  <c r="AD156"/>
  <c r="AC156"/>
  <c r="AB156"/>
  <c r="AA156"/>
  <c r="Z156"/>
  <c r="Y156"/>
  <c r="X156"/>
  <c r="W156"/>
  <c r="V156"/>
  <c r="U156"/>
  <c r="T156"/>
  <c r="S156"/>
  <c r="R156"/>
  <c r="Q156"/>
  <c r="P156"/>
  <c r="O156"/>
  <c r="N156"/>
  <c r="M156"/>
  <c r="L156"/>
  <c r="K156"/>
  <c r="J156"/>
  <c r="I156"/>
  <c r="H156"/>
  <c r="G156"/>
  <c r="F156"/>
  <c r="E156"/>
  <c r="D156"/>
  <c r="C156"/>
  <c r="AF143"/>
  <c r="D5" i="14" s="1"/>
  <c r="E5" s="1"/>
  <c r="AE143" i="1"/>
  <c r="AD143"/>
  <c r="AC143"/>
  <c r="D43" i="13" s="1"/>
  <c r="E43" s="1"/>
  <c r="AB143" i="1"/>
  <c r="AA143"/>
  <c r="B43" i="13" s="1"/>
  <c r="Z143" i="1"/>
  <c r="D27" i="9" s="1"/>
  <c r="E27" s="1"/>
  <c r="Y143" i="1"/>
  <c r="U12" i="16" s="1"/>
  <c r="J12" s="1"/>
  <c r="X143" i="1"/>
  <c r="B27" i="9" s="1"/>
  <c r="W143" i="1"/>
  <c r="D18" i="10" s="1"/>
  <c r="E18" s="1"/>
  <c r="V143" i="1"/>
  <c r="U143"/>
  <c r="B18" i="10" s="1"/>
  <c r="T143" i="1"/>
  <c r="D12" i="11" s="1"/>
  <c r="E12" s="1"/>
  <c r="S143" i="1"/>
  <c r="S12" i="16" s="1"/>
  <c r="R143" i="1"/>
  <c r="B12" i="11" s="1"/>
  <c r="Q143" i="1"/>
  <c r="D23" i="12" s="1"/>
  <c r="E23" s="1"/>
  <c r="P143" i="1"/>
  <c r="O143"/>
  <c r="B23" i="12" s="1"/>
  <c r="N143" i="1"/>
  <c r="D26" i="7" s="1"/>
  <c r="E26" s="1"/>
  <c r="M143" i="1"/>
  <c r="L143"/>
  <c r="B26" i="7" s="1"/>
  <c r="K143" i="1"/>
  <c r="D30" i="8" s="1"/>
  <c r="E30" s="1"/>
  <c r="J143" i="1"/>
  <c r="I143"/>
  <c r="B30" i="8" s="1"/>
  <c r="H143" i="1"/>
  <c r="D26" i="5" s="1"/>
  <c r="E26" s="1"/>
  <c r="G143" i="1"/>
  <c r="O12" i="16" s="1"/>
  <c r="D12" s="1"/>
  <c r="F143" i="1"/>
  <c r="B26" i="5" s="1"/>
  <c r="E143" i="1"/>
  <c r="D30" i="2" s="1"/>
  <c r="E30" s="1"/>
  <c r="D143" i="1"/>
  <c r="N12" i="16" s="1"/>
  <c r="C12" s="1"/>
  <c r="C143" i="1"/>
  <c r="B30" i="2" s="1"/>
  <c r="AF142" i="1"/>
  <c r="AE142"/>
  <c r="AD142"/>
  <c r="AC142"/>
  <c r="AB142"/>
  <c r="AA142"/>
  <c r="Z142"/>
  <c r="Y142"/>
  <c r="X142"/>
  <c r="W142"/>
  <c r="V142"/>
  <c r="U142"/>
  <c r="T142"/>
  <c r="S142"/>
  <c r="R142"/>
  <c r="Q142"/>
  <c r="P142"/>
  <c r="O142"/>
  <c r="N142"/>
  <c r="M142"/>
  <c r="L142"/>
  <c r="K142"/>
  <c r="J142"/>
  <c r="I142"/>
  <c r="H142"/>
  <c r="G142"/>
  <c r="F142"/>
  <c r="E142"/>
  <c r="D142"/>
  <c r="C142"/>
  <c r="AF129"/>
  <c r="D4" i="14" s="1"/>
  <c r="E4" s="1"/>
  <c r="AE129" i="1"/>
  <c r="W11" i="16" s="1"/>
  <c r="L11" s="1"/>
  <c r="AD129" i="1"/>
  <c r="B4" i="14" s="1"/>
  <c r="AC129" i="1"/>
  <c r="D42" i="13" s="1"/>
  <c r="E42" s="1"/>
  <c r="AB129" i="1"/>
  <c r="AA129"/>
  <c r="B42" i="13" s="1"/>
  <c r="Z129" i="1"/>
  <c r="D36" i="9" s="1"/>
  <c r="E36" s="1"/>
  <c r="Y129" i="1"/>
  <c r="C36" i="9" s="1"/>
  <c r="X129" i="1"/>
  <c r="B36" i="9" s="1"/>
  <c r="W129" i="1"/>
  <c r="D29" i="10" s="1"/>
  <c r="E29" s="1"/>
  <c r="V129" i="1"/>
  <c r="U129"/>
  <c r="B29" i="10" s="1"/>
  <c r="T129" i="1"/>
  <c r="D48" i="11" s="1"/>
  <c r="E48" s="1"/>
  <c r="S129" i="1"/>
  <c r="K12" i="15" s="1"/>
  <c r="R129" i="1"/>
  <c r="B48" i="11" s="1"/>
  <c r="Q129" i="1"/>
  <c r="D30" i="12" s="1"/>
  <c r="E30" s="1"/>
  <c r="P129" i="1"/>
  <c r="R11" i="16" s="1"/>
  <c r="G11" s="1"/>
  <c r="O129" i="1"/>
  <c r="B30" i="12" s="1"/>
  <c r="N129" i="1"/>
  <c r="D21" i="7" s="1"/>
  <c r="E21" s="1"/>
  <c r="M129" i="1"/>
  <c r="L129"/>
  <c r="B21" i="7" s="1"/>
  <c r="K129" i="1"/>
  <c r="J129"/>
  <c r="P11" i="16" s="1"/>
  <c r="I129" i="1"/>
  <c r="B29" i="8" s="1"/>
  <c r="H129" i="1"/>
  <c r="D43" i="5" s="1"/>
  <c r="E43" s="1"/>
  <c r="G129" i="1"/>
  <c r="G12" i="15" s="1"/>
  <c r="F129" i="1"/>
  <c r="B43" i="5" s="1"/>
  <c r="E129" i="1"/>
  <c r="D17" i="2" s="1"/>
  <c r="E17" s="1"/>
  <c r="D129" i="1"/>
  <c r="C129"/>
  <c r="B17" i="2" s="1"/>
  <c r="AF128" i="1"/>
  <c r="AE128"/>
  <c r="AD128"/>
  <c r="AC128"/>
  <c r="AB128"/>
  <c r="AA128"/>
  <c r="Z128"/>
  <c r="Y128"/>
  <c r="X128"/>
  <c r="W128"/>
  <c r="V128"/>
  <c r="U128"/>
  <c r="T128"/>
  <c r="S128"/>
  <c r="R128"/>
  <c r="Q128"/>
  <c r="P128"/>
  <c r="O128"/>
  <c r="N128"/>
  <c r="M128"/>
  <c r="L128"/>
  <c r="K128"/>
  <c r="J128"/>
  <c r="I128"/>
  <c r="H128"/>
  <c r="G128"/>
  <c r="F128"/>
  <c r="E128"/>
  <c r="D128"/>
  <c r="C128"/>
  <c r="AF115"/>
  <c r="D3" i="14" s="1"/>
  <c r="E3" s="1"/>
  <c r="AE115" i="1"/>
  <c r="O11" i="15" s="1"/>
  <c r="AD115" i="1"/>
  <c r="B3" i="14" s="1"/>
  <c r="AC115" i="1"/>
  <c r="D3" i="13" s="1"/>
  <c r="E3" s="1"/>
  <c r="AB115" i="1"/>
  <c r="AA115"/>
  <c r="B3" i="13" s="1"/>
  <c r="Z115" i="1"/>
  <c r="D3" i="9" s="1"/>
  <c r="E3" s="1"/>
  <c r="Y115" i="1"/>
  <c r="X115"/>
  <c r="B3" i="9" s="1"/>
  <c r="W115" i="1"/>
  <c r="D3" i="10" s="1"/>
  <c r="E3" s="1"/>
  <c r="V115" i="1"/>
  <c r="U115"/>
  <c r="B3" i="10" s="1"/>
  <c r="T115" i="1"/>
  <c r="D3" i="11" s="1"/>
  <c r="E3" s="1"/>
  <c r="S115" i="1"/>
  <c r="S10" i="16" s="1"/>
  <c r="H10" s="1"/>
  <c r="R115" i="1"/>
  <c r="Q115"/>
  <c r="D3" i="12" s="1"/>
  <c r="E3" s="1"/>
  <c r="P115" i="1"/>
  <c r="R10" i="16" s="1"/>
  <c r="O115" i="1"/>
  <c r="B3" i="12" s="1"/>
  <c r="N115" i="1"/>
  <c r="D3" i="7" s="1"/>
  <c r="E3" s="1"/>
  <c r="M115" i="1"/>
  <c r="C3" i="7" s="1"/>
  <c r="L115" i="1"/>
  <c r="B3" i="7" s="1"/>
  <c r="K115" i="1"/>
  <c r="D3" i="8" s="1"/>
  <c r="E3" s="1"/>
  <c r="J115" i="1"/>
  <c r="I115"/>
  <c r="B3" i="8" s="1"/>
  <c r="H115" i="1"/>
  <c r="D3" i="5" s="1"/>
  <c r="E3" s="1"/>
  <c r="G115" i="1"/>
  <c r="O10" i="16" s="1"/>
  <c r="F115" i="1"/>
  <c r="B3" i="5" s="1"/>
  <c r="E115" i="1"/>
  <c r="D3" i="2" s="1"/>
  <c r="E3" s="1"/>
  <c r="D115" i="1"/>
  <c r="N10" i="16" s="1"/>
  <c r="C115" i="1"/>
  <c r="B3" i="2" s="1"/>
  <c r="AF114" i="1"/>
  <c r="AE114"/>
  <c r="AD114"/>
  <c r="AC114"/>
  <c r="AB114"/>
  <c r="AA114"/>
  <c r="Z114"/>
  <c r="Y114"/>
  <c r="X114"/>
  <c r="W114"/>
  <c r="V114"/>
  <c r="U114"/>
  <c r="T114"/>
  <c r="S114"/>
  <c r="R114"/>
  <c r="Q114"/>
  <c r="P114"/>
  <c r="O114"/>
  <c r="N114"/>
  <c r="M114"/>
  <c r="L114"/>
  <c r="K114"/>
  <c r="J114"/>
  <c r="I114"/>
  <c r="H114"/>
  <c r="G114"/>
  <c r="F114"/>
  <c r="E114"/>
  <c r="D114"/>
  <c r="C114"/>
  <c r="AF101"/>
  <c r="D16" i="14" s="1"/>
  <c r="E16" s="1"/>
  <c r="AE101" i="1"/>
  <c r="C16" i="14" s="1"/>
  <c r="AD101" i="1"/>
  <c r="B16" i="14" s="1"/>
  <c r="AC101" i="1"/>
  <c r="D32" i="13" s="1"/>
  <c r="E32" s="1"/>
  <c r="AB101" i="1"/>
  <c r="V9" i="16" s="1"/>
  <c r="K9" s="1"/>
  <c r="AA101" i="1"/>
  <c r="B32" i="13" s="1"/>
  <c r="Z101" i="1"/>
  <c r="D26" i="9" s="1"/>
  <c r="E26" s="1"/>
  <c r="Y101" i="1"/>
  <c r="X101"/>
  <c r="B26" i="9" s="1"/>
  <c r="W101" i="1"/>
  <c r="D13" i="10" s="1"/>
  <c r="E13" s="1"/>
  <c r="V101" i="1"/>
  <c r="U101"/>
  <c r="B13" i="10" s="1"/>
  <c r="T101" i="1"/>
  <c r="D5" i="11" s="1"/>
  <c r="E5" s="1"/>
  <c r="S101" i="1"/>
  <c r="C5" i="11" s="1"/>
  <c r="R101" i="1"/>
  <c r="B5" i="11" s="1"/>
  <c r="Q101" i="1"/>
  <c r="D22" i="12" s="1"/>
  <c r="E22" s="1"/>
  <c r="P101" i="1"/>
  <c r="O101"/>
  <c r="B22" i="12" s="1"/>
  <c r="N101" i="1"/>
  <c r="D15" i="7" s="1"/>
  <c r="E15" s="1"/>
  <c r="M101" i="1"/>
  <c r="L101"/>
  <c r="B15" i="7" s="1"/>
  <c r="K101" i="1"/>
  <c r="D14" i="8" s="1"/>
  <c r="E14" s="1"/>
  <c r="J101" i="1"/>
  <c r="P9" i="16" s="1"/>
  <c r="I101" i="1"/>
  <c r="B14" i="8" s="1"/>
  <c r="H101" i="1"/>
  <c r="D13" i="5" s="1"/>
  <c r="E13" s="1"/>
  <c r="G101" i="1"/>
  <c r="O9" i="16" s="1"/>
  <c r="D9" s="1"/>
  <c r="F101" i="1"/>
  <c r="B13" i="5" s="1"/>
  <c r="E101" i="1"/>
  <c r="D9" i="2" s="1"/>
  <c r="E9" s="1"/>
  <c r="D101" i="1"/>
  <c r="C101"/>
  <c r="B9" i="2" s="1"/>
  <c r="AF100" i="1"/>
  <c r="AE100"/>
  <c r="AD100"/>
  <c r="AC100"/>
  <c r="AB100"/>
  <c r="AA100"/>
  <c r="Z100"/>
  <c r="Y100"/>
  <c r="X100"/>
  <c r="W100"/>
  <c r="V100"/>
  <c r="U100"/>
  <c r="T100"/>
  <c r="S100"/>
  <c r="R100"/>
  <c r="Q100"/>
  <c r="P100"/>
  <c r="O100"/>
  <c r="N100"/>
  <c r="M100"/>
  <c r="L100"/>
  <c r="K100"/>
  <c r="J100"/>
  <c r="I100"/>
  <c r="H100"/>
  <c r="G100"/>
  <c r="F100"/>
  <c r="E100"/>
  <c r="D100"/>
  <c r="C100"/>
  <c r="AF87"/>
  <c r="D11" i="14" s="1"/>
  <c r="E11" s="1"/>
  <c r="AE87" i="1"/>
  <c r="C11" i="14" s="1"/>
  <c r="AD87" i="1"/>
  <c r="B11" i="14" s="1"/>
  <c r="AC87" i="1"/>
  <c r="D25" i="13" s="1"/>
  <c r="E25" s="1"/>
  <c r="AB87" i="1"/>
  <c r="V8" i="16" s="1"/>
  <c r="K8" s="1"/>
  <c r="AA87" i="1"/>
  <c r="B25" i="13" s="1"/>
  <c r="Z87" i="1"/>
  <c r="Y87"/>
  <c r="X87"/>
  <c r="B7" i="9" s="1"/>
  <c r="W87" i="1"/>
  <c r="D5" i="10" s="1"/>
  <c r="E5" s="1"/>
  <c r="V87" i="1"/>
  <c r="U87"/>
  <c r="B5" i="10" s="1"/>
  <c r="T87" i="1"/>
  <c r="D8" i="11" s="1"/>
  <c r="E8" s="1"/>
  <c r="S87" i="1"/>
  <c r="S8" i="16" s="1"/>
  <c r="R87" i="1"/>
  <c r="B8" i="11" s="1"/>
  <c r="Q87" i="1"/>
  <c r="D18" i="12" s="1"/>
  <c r="E18" s="1"/>
  <c r="P87" i="1"/>
  <c r="O87"/>
  <c r="B18" i="12" s="1"/>
  <c r="N87" i="1"/>
  <c r="M87"/>
  <c r="L87"/>
  <c r="B23" i="7" s="1"/>
  <c r="K87" i="1"/>
  <c r="D17" i="8" s="1"/>
  <c r="E17" s="1"/>
  <c r="J87" i="1"/>
  <c r="P8" i="16" s="1"/>
  <c r="I87" i="1"/>
  <c r="H87"/>
  <c r="D14" i="5" s="1"/>
  <c r="E14" s="1"/>
  <c r="G87" i="1"/>
  <c r="F87"/>
  <c r="B14" i="5" s="1"/>
  <c r="E87" i="1"/>
  <c r="D19" i="2" s="1"/>
  <c r="E19" s="1"/>
  <c r="D87" i="1"/>
  <c r="C87"/>
  <c r="B19" i="2" s="1"/>
  <c r="AF86" i="1"/>
  <c r="AE86"/>
  <c r="AD86"/>
  <c r="AC86"/>
  <c r="AB86"/>
  <c r="AA86"/>
  <c r="Z86"/>
  <c r="Y86"/>
  <c r="X86"/>
  <c r="W86"/>
  <c r="V86"/>
  <c r="U86"/>
  <c r="T86"/>
  <c r="S86"/>
  <c r="R86"/>
  <c r="Q86"/>
  <c r="P86"/>
  <c r="O86"/>
  <c r="N86"/>
  <c r="M86"/>
  <c r="L86"/>
  <c r="K86"/>
  <c r="J86"/>
  <c r="I86"/>
  <c r="H86"/>
  <c r="G86"/>
  <c r="F86"/>
  <c r="E86"/>
  <c r="D86"/>
  <c r="C86"/>
  <c r="AF73"/>
  <c r="D40" i="14" s="1"/>
  <c r="E40" s="1"/>
  <c r="AE73" i="1"/>
  <c r="C40" i="14" s="1"/>
  <c r="AD73" i="1"/>
  <c r="AC73"/>
  <c r="D33" i="13" s="1"/>
  <c r="E33" s="1"/>
  <c r="AB73" i="1"/>
  <c r="V7" i="16" s="1"/>
  <c r="K7" s="1"/>
  <c r="AA73" i="1"/>
  <c r="B33" i="13" s="1"/>
  <c r="Z73" i="1"/>
  <c r="D35" i="9" s="1"/>
  <c r="E35" s="1"/>
  <c r="Y73" i="1"/>
  <c r="X73"/>
  <c r="B35" i="9" s="1"/>
  <c r="W73" i="1"/>
  <c r="D28" i="10" s="1"/>
  <c r="E28" s="1"/>
  <c r="V73" i="1"/>
  <c r="U73"/>
  <c r="B28" i="10" s="1"/>
  <c r="T73" i="1"/>
  <c r="D49" i="11" s="1"/>
  <c r="E49" s="1"/>
  <c r="S73" i="1"/>
  <c r="K8" i="15" s="1"/>
  <c r="R73" i="1"/>
  <c r="B49" i="11" s="1"/>
  <c r="Q73" i="1"/>
  <c r="D38" i="12" s="1"/>
  <c r="E38" s="1"/>
  <c r="P73" i="1"/>
  <c r="R7" i="16" s="1"/>
  <c r="G7" s="1"/>
  <c r="O73" i="1"/>
  <c r="B38" i="12" s="1"/>
  <c r="N73" i="1"/>
  <c r="D34" i="7" s="1"/>
  <c r="E34" s="1"/>
  <c r="M73" i="1"/>
  <c r="I8" i="15" s="1"/>
  <c r="L73" i="1"/>
  <c r="B34" i="7" s="1"/>
  <c r="K73" i="1"/>
  <c r="D28" i="8" s="1"/>
  <c r="E28" s="1"/>
  <c r="J73" i="1"/>
  <c r="P7" i="16" s="1"/>
  <c r="I73" i="1"/>
  <c r="B28" i="8" s="1"/>
  <c r="H73" i="1"/>
  <c r="D24" i="5" s="1"/>
  <c r="E24" s="1"/>
  <c r="G73" i="1"/>
  <c r="O7" i="16" s="1"/>
  <c r="D7" s="1"/>
  <c r="F73" i="1"/>
  <c r="B24" i="5" s="1"/>
  <c r="E73" i="1"/>
  <c r="D40" i="2" s="1"/>
  <c r="E40" s="1"/>
  <c r="D73" i="1"/>
  <c r="C40" i="2" s="1"/>
  <c r="C73" i="1"/>
  <c r="B40" i="2" s="1"/>
  <c r="AF72" i="1"/>
  <c r="AE72"/>
  <c r="AD72"/>
  <c r="AC72"/>
  <c r="AB72"/>
  <c r="AA72"/>
  <c r="Z72"/>
  <c r="Y72"/>
  <c r="X72"/>
  <c r="W72"/>
  <c r="V72"/>
  <c r="U72"/>
  <c r="T72"/>
  <c r="S72"/>
  <c r="R72"/>
  <c r="Q72"/>
  <c r="P72"/>
  <c r="O72"/>
  <c r="N72"/>
  <c r="M72"/>
  <c r="L72"/>
  <c r="K72"/>
  <c r="J72"/>
  <c r="I72"/>
  <c r="H72"/>
  <c r="G72"/>
  <c r="F72"/>
  <c r="E72"/>
  <c r="D72"/>
  <c r="C72"/>
  <c r="AF59"/>
  <c r="D35" i="14" s="1"/>
  <c r="E35" s="1"/>
  <c r="AE59" i="1"/>
  <c r="AD59"/>
  <c r="AC59"/>
  <c r="D17" i="13" s="1"/>
  <c r="E17" s="1"/>
  <c r="AB59" i="1"/>
  <c r="AA59"/>
  <c r="B17" i="13" s="1"/>
  <c r="Z59" i="1"/>
  <c r="Y59"/>
  <c r="X59"/>
  <c r="B33" i="9" s="1"/>
  <c r="W59" i="1"/>
  <c r="D27" i="10" s="1"/>
  <c r="E27" s="1"/>
  <c r="V59" i="1"/>
  <c r="T6" i="16" s="1"/>
  <c r="I6" s="1"/>
  <c r="U59" i="1"/>
  <c r="B27" i="10" s="1"/>
  <c r="T59" i="1"/>
  <c r="D50" i="11" s="1"/>
  <c r="E50" s="1"/>
  <c r="S59" i="1"/>
  <c r="K7" i="15" s="1"/>
  <c r="R59" i="1"/>
  <c r="B50" i="11" s="1"/>
  <c r="Q59" i="1"/>
  <c r="D28" i="12" s="1"/>
  <c r="E28" s="1"/>
  <c r="P59" i="1"/>
  <c r="O59"/>
  <c r="B28" i="12" s="1"/>
  <c r="N59" i="1"/>
  <c r="D25" i="7" s="1"/>
  <c r="E25" s="1"/>
  <c r="M59" i="1"/>
  <c r="L59"/>
  <c r="B25" i="7" s="1"/>
  <c r="K59" i="1"/>
  <c r="D20" i="8" s="1"/>
  <c r="E20" s="1"/>
  <c r="J59" i="1"/>
  <c r="C20" i="8" s="1"/>
  <c r="I59" i="1"/>
  <c r="B20" i="8" s="1"/>
  <c r="H59" i="1"/>
  <c r="D28" i="5" s="1"/>
  <c r="E28" s="1"/>
  <c r="G59" i="1"/>
  <c r="C28" i="5" s="1"/>
  <c r="F59" i="1"/>
  <c r="B28" i="5" s="1"/>
  <c r="E59" i="1"/>
  <c r="D39" i="2" s="1"/>
  <c r="E39" s="1"/>
  <c r="D59" i="1"/>
  <c r="C39" i="2" s="1"/>
  <c r="C59" i="1"/>
  <c r="B39" i="2" s="1"/>
  <c r="AF58" i="1"/>
  <c r="AE58"/>
  <c r="AD58"/>
  <c r="AC58"/>
  <c r="AB58"/>
  <c r="AA58"/>
  <c r="Z58"/>
  <c r="Y58"/>
  <c r="X58"/>
  <c r="W58"/>
  <c r="V58"/>
  <c r="U58"/>
  <c r="T58"/>
  <c r="S58"/>
  <c r="R58"/>
  <c r="Q58"/>
  <c r="P58"/>
  <c r="O58"/>
  <c r="N58"/>
  <c r="M58"/>
  <c r="L58"/>
  <c r="K58"/>
  <c r="J58"/>
  <c r="I58"/>
  <c r="H58"/>
  <c r="G58"/>
  <c r="F58"/>
  <c r="E58"/>
  <c r="C58"/>
  <c r="AF45"/>
  <c r="D26" i="14" s="1"/>
  <c r="E26" s="1"/>
  <c r="AE45" i="1"/>
  <c r="AD45"/>
  <c r="B26" i="14" s="1"/>
  <c r="AC45" i="1"/>
  <c r="AB45"/>
  <c r="V5" i="16" s="1"/>
  <c r="K5" s="1"/>
  <c r="AA45" i="1"/>
  <c r="B34" i="13" s="1"/>
  <c r="Z45" i="1"/>
  <c r="D34" i="9" s="1"/>
  <c r="E34" s="1"/>
  <c r="Y45" i="1"/>
  <c r="X45"/>
  <c r="B34" i="9" s="1"/>
  <c r="W45" i="1"/>
  <c r="D26" i="10" s="1"/>
  <c r="E26" s="1"/>
  <c r="V45" i="1"/>
  <c r="T5" i="16" s="1"/>
  <c r="I5" s="1"/>
  <c r="U45" i="1"/>
  <c r="B26" i="10" s="1"/>
  <c r="T45" i="1"/>
  <c r="D51" i="11" s="1"/>
  <c r="E51" s="1"/>
  <c r="S45" i="1"/>
  <c r="R45"/>
  <c r="B51" i="11" s="1"/>
  <c r="Q45" i="1"/>
  <c r="D37" i="12" s="1"/>
  <c r="E37" s="1"/>
  <c r="P45" i="1"/>
  <c r="O45"/>
  <c r="B37" i="12" s="1"/>
  <c r="N45" i="1"/>
  <c r="D33" i="7" s="1"/>
  <c r="E33" s="1"/>
  <c r="M45" i="1"/>
  <c r="L45"/>
  <c r="B33" i="7" s="1"/>
  <c r="K45" i="1"/>
  <c r="D27" i="8" s="1"/>
  <c r="E27" s="1"/>
  <c r="J45" i="1"/>
  <c r="H6" i="15" s="1"/>
  <c r="I45" i="1"/>
  <c r="B27" i="8" s="1"/>
  <c r="H45" i="1"/>
  <c r="D41" i="5" s="1"/>
  <c r="E41" s="1"/>
  <c r="G45" i="1"/>
  <c r="F45"/>
  <c r="B41" i="5" s="1"/>
  <c r="E45" i="1"/>
  <c r="D22" i="2" s="1"/>
  <c r="E22" s="1"/>
  <c r="D45" i="1"/>
  <c r="F6" i="15" s="1"/>
  <c r="C45" i="1"/>
  <c r="B22" i="2" s="1"/>
  <c r="AF44" i="1"/>
  <c r="AE44"/>
  <c r="AD44"/>
  <c r="AC44"/>
  <c r="AB44"/>
  <c r="AA44"/>
  <c r="Z44"/>
  <c r="Y44"/>
  <c r="X44"/>
  <c r="W44"/>
  <c r="V44"/>
  <c r="U44"/>
  <c r="T44"/>
  <c r="S44"/>
  <c r="R44"/>
  <c r="Q44"/>
  <c r="P44"/>
  <c r="O44"/>
  <c r="N44"/>
  <c r="M44"/>
  <c r="L44"/>
  <c r="K44"/>
  <c r="J44"/>
  <c r="I44"/>
  <c r="H44"/>
  <c r="G44"/>
  <c r="F44"/>
  <c r="E44"/>
  <c r="D44"/>
  <c r="C44"/>
  <c r="AF31"/>
  <c r="D24" i="14" s="1"/>
  <c r="E24" s="1"/>
  <c r="AE31" i="1"/>
  <c r="W4" i="16" s="1"/>
  <c r="L4" s="1"/>
  <c r="AD31" i="1"/>
  <c r="B24" i="14" s="1"/>
  <c r="AC31" i="1"/>
  <c r="D15" i="13" s="1"/>
  <c r="E15" s="1"/>
  <c r="AB31" i="1"/>
  <c r="N5" i="15" s="1"/>
  <c r="AA31" i="1"/>
  <c r="B15" i="13" s="1"/>
  <c r="Z31" i="1"/>
  <c r="D25" i="9" s="1"/>
  <c r="E25" s="1"/>
  <c r="Y31" i="1"/>
  <c r="X31"/>
  <c r="B25" i="9" s="1"/>
  <c r="W31" i="1"/>
  <c r="D25" i="10" s="1"/>
  <c r="E25" s="1"/>
  <c r="V31" i="1"/>
  <c r="C25" i="10" s="1"/>
  <c r="U31" i="1"/>
  <c r="B25" i="10" s="1"/>
  <c r="T31" i="1"/>
  <c r="D52" i="11" s="1"/>
  <c r="E52" s="1"/>
  <c r="S31" i="1"/>
  <c r="S4" i="16" s="1"/>
  <c r="R31" i="1"/>
  <c r="B52" i="11" s="1"/>
  <c r="Q31" i="1"/>
  <c r="D10" i="12" s="1"/>
  <c r="E10" s="1"/>
  <c r="P31" i="1"/>
  <c r="J5" i="15" s="1"/>
  <c r="O31" i="1"/>
  <c r="B10" i="12" s="1"/>
  <c r="N31" i="1"/>
  <c r="D32" i="7" s="1"/>
  <c r="E32" s="1"/>
  <c r="M31" i="1"/>
  <c r="Q4" i="16" s="1"/>
  <c r="F4" s="1"/>
  <c r="L31" i="1"/>
  <c r="B32" i="7" s="1"/>
  <c r="K31" i="1"/>
  <c r="D26" i="8" s="1"/>
  <c r="E26" s="1"/>
  <c r="J31" i="1"/>
  <c r="P4" i="16" s="1"/>
  <c r="I31" i="1"/>
  <c r="B26" i="8" s="1"/>
  <c r="H31" i="1"/>
  <c r="D27" i="5" s="1"/>
  <c r="E27" s="1"/>
  <c r="G31" i="1"/>
  <c r="O4" i="16" s="1"/>
  <c r="F31" i="1"/>
  <c r="B27" i="5" s="1"/>
  <c r="E31" i="1"/>
  <c r="D6" i="2" s="1"/>
  <c r="E6" s="1"/>
  <c r="D31" i="1"/>
  <c r="F5" i="15" s="1"/>
  <c r="C31" i="1"/>
  <c r="B6" i="2" s="1"/>
  <c r="AF30" i="1"/>
  <c r="AE30"/>
  <c r="AD30"/>
  <c r="AC30"/>
  <c r="AB30"/>
  <c r="AA30"/>
  <c r="Z30"/>
  <c r="Y30"/>
  <c r="X30"/>
  <c r="W30"/>
  <c r="V30"/>
  <c r="U30"/>
  <c r="T30"/>
  <c r="S30"/>
  <c r="R30"/>
  <c r="Q30"/>
  <c r="P30"/>
  <c r="O30"/>
  <c r="N30"/>
  <c r="M30"/>
  <c r="L30"/>
  <c r="K30"/>
  <c r="J30"/>
  <c r="I30"/>
  <c r="H30"/>
  <c r="G30"/>
  <c r="F30"/>
  <c r="E30"/>
  <c r="D30"/>
  <c r="C30"/>
  <c r="D16"/>
  <c r="E16"/>
  <c r="F16"/>
  <c r="G16"/>
  <c r="H16"/>
  <c r="I16"/>
  <c r="J16"/>
  <c r="K16"/>
  <c r="L16"/>
  <c r="M16"/>
  <c r="N16"/>
  <c r="O16"/>
  <c r="P16"/>
  <c r="Q16"/>
  <c r="R16"/>
  <c r="S16"/>
  <c r="T16"/>
  <c r="U16"/>
  <c r="V16"/>
  <c r="W16"/>
  <c r="X16"/>
  <c r="Y16"/>
  <c r="Z16"/>
  <c r="AA16"/>
  <c r="AB16"/>
  <c r="AC16"/>
  <c r="AD16"/>
  <c r="AE16"/>
  <c r="AF16"/>
  <c r="D17"/>
  <c r="C15" i="2" s="1"/>
  <c r="E17" i="1"/>
  <c r="F17"/>
  <c r="G17"/>
  <c r="H17"/>
  <c r="I17"/>
  <c r="J17"/>
  <c r="K17"/>
  <c r="D24" i="8" s="1"/>
  <c r="E24" s="1"/>
  <c r="L17" i="1"/>
  <c r="M17"/>
  <c r="N17"/>
  <c r="O17"/>
  <c r="P17"/>
  <c r="Q17"/>
  <c r="R17"/>
  <c r="S17"/>
  <c r="C53" i="11" s="1"/>
  <c r="T17" i="1"/>
  <c r="U17"/>
  <c r="V17"/>
  <c r="C22" i="10" s="1"/>
  <c r="W17" i="1"/>
  <c r="X17"/>
  <c r="Y17"/>
  <c r="C23" i="9" s="1"/>
  <c r="Z17" i="1"/>
  <c r="AA17"/>
  <c r="B21" i="13" s="1"/>
  <c r="AB17" i="1"/>
  <c r="AC17"/>
  <c r="D21" i="13" s="1"/>
  <c r="E21" s="1"/>
  <c r="AD17" i="1"/>
  <c r="AE17"/>
  <c r="C17" i="14" s="1"/>
  <c r="AF17" i="1"/>
  <c r="N19" i="16"/>
  <c r="C19" s="1"/>
  <c r="N37"/>
  <c r="C37" s="1"/>
  <c r="N47"/>
  <c r="C47" s="1"/>
  <c r="N48"/>
  <c r="C48" s="1"/>
  <c r="N50"/>
  <c r="C50" s="1"/>
  <c r="AA713" i="18"/>
  <c r="C49" i="8"/>
  <c r="F49" s="1"/>
  <c r="C64" i="16"/>
  <c r="D64"/>
  <c r="D15" i="12"/>
  <c r="E15" s="1"/>
  <c r="D13"/>
  <c r="E13" s="1"/>
  <c r="D16"/>
  <c r="E16" s="1"/>
  <c r="D24"/>
  <c r="E24" s="1"/>
  <c r="D27"/>
  <c r="E27" s="1"/>
  <c r="D31"/>
  <c r="E31" s="1"/>
  <c r="D35"/>
  <c r="E35" s="1"/>
  <c r="D25"/>
  <c r="E25" s="1"/>
  <c r="Q294" i="1"/>
  <c r="D42" i="12" s="1"/>
  <c r="D14"/>
  <c r="E14" s="1"/>
  <c r="D50"/>
  <c r="E50" s="1"/>
  <c r="D51"/>
  <c r="E51" s="1"/>
  <c r="D52"/>
  <c r="E52" s="1"/>
  <c r="D53"/>
  <c r="E53" s="1"/>
  <c r="C34"/>
  <c r="C41"/>
  <c r="P294" i="1"/>
  <c r="J24" i="15" s="1"/>
  <c r="C50" i="12"/>
  <c r="C51"/>
  <c r="B27"/>
  <c r="B20"/>
  <c r="B39"/>
  <c r="O294" i="1"/>
  <c r="B42" i="12" s="1"/>
  <c r="D6" i="7"/>
  <c r="E6" s="1"/>
  <c r="D7"/>
  <c r="E7" s="1"/>
  <c r="D8"/>
  <c r="E8" s="1"/>
  <c r="D13"/>
  <c r="E13" s="1"/>
  <c r="D17"/>
  <c r="E17" s="1"/>
  <c r="D14"/>
  <c r="E14" s="1"/>
  <c r="D24"/>
  <c r="E24" s="1"/>
  <c r="D23"/>
  <c r="E23" s="1"/>
  <c r="D38"/>
  <c r="E38" s="1"/>
  <c r="N294" i="1"/>
  <c r="D41" i="7" s="1"/>
  <c r="D43"/>
  <c r="E43" s="1"/>
  <c r="D44"/>
  <c r="E44" s="1"/>
  <c r="D45"/>
  <c r="E45" s="1"/>
  <c r="D48"/>
  <c r="E48" s="1"/>
  <c r="D49"/>
  <c r="E49" s="1"/>
  <c r="D50"/>
  <c r="E50" s="1"/>
  <c r="C7"/>
  <c r="C13"/>
  <c r="C17"/>
  <c r="C22"/>
  <c r="C24"/>
  <c r="C27"/>
  <c r="C28"/>
  <c r="C29"/>
  <c r="C12"/>
  <c r="M294" i="1"/>
  <c r="Q23" i="16" s="1"/>
  <c r="F23" s="1"/>
  <c r="C19" i="7"/>
  <c r="C48"/>
  <c r="C51"/>
  <c r="C52"/>
  <c r="C53"/>
  <c r="B10"/>
  <c r="B20"/>
  <c r="B28"/>
  <c r="B40"/>
  <c r="L294" i="1"/>
  <c r="B41" i="7" s="1"/>
  <c r="B52"/>
  <c r="D18" i="8"/>
  <c r="E18" s="1"/>
  <c r="D29"/>
  <c r="E29" s="1"/>
  <c r="K294" i="1"/>
  <c r="D38" i="8" s="1"/>
  <c r="C6"/>
  <c r="C8"/>
  <c r="C13"/>
  <c r="C7"/>
  <c r="F7" s="1"/>
  <c r="C15"/>
  <c r="C30"/>
  <c r="C34"/>
  <c r="C11"/>
  <c r="J294" i="1"/>
  <c r="H24" i="15" s="1"/>
  <c r="C41" i="8"/>
  <c r="C42"/>
  <c r="C44"/>
  <c r="C19"/>
  <c r="C46"/>
  <c r="C47"/>
  <c r="C51"/>
  <c r="C16"/>
  <c r="C23"/>
  <c r="B8"/>
  <c r="B13"/>
  <c r="B17"/>
  <c r="B22"/>
  <c r="I294" i="1"/>
  <c r="B38" i="8" s="1"/>
  <c r="B40"/>
  <c r="B44"/>
  <c r="B19"/>
  <c r="B47"/>
  <c r="B16"/>
  <c r="B23"/>
  <c r="B52"/>
  <c r="B53"/>
  <c r="D16" i="5"/>
  <c r="E16" s="1"/>
  <c r="D19"/>
  <c r="E19" s="1"/>
  <c r="D30"/>
  <c r="E30" s="1"/>
  <c r="D35"/>
  <c r="E35" s="1"/>
  <c r="D22"/>
  <c r="E22" s="1"/>
  <c r="D31"/>
  <c r="E31" s="1"/>
  <c r="H294" i="1"/>
  <c r="D48" i="5" s="1"/>
  <c r="D51"/>
  <c r="E51" s="1"/>
  <c r="D37"/>
  <c r="E37" s="1"/>
  <c r="D53"/>
  <c r="E53" s="1"/>
  <c r="C11"/>
  <c r="C32"/>
  <c r="C47"/>
  <c r="G294" i="1"/>
  <c r="F294"/>
  <c r="B48" i="5" s="1"/>
  <c r="B21" i="2"/>
  <c r="B35"/>
  <c r="B32"/>
  <c r="B43"/>
  <c r="C294" i="1"/>
  <c r="B52" i="2" s="1"/>
  <c r="C7"/>
  <c r="C14"/>
  <c r="C48"/>
  <c r="D294" i="1"/>
  <c r="C52" i="2" s="1"/>
  <c r="E504" i="1"/>
  <c r="D8" i="2" s="1"/>
  <c r="E8" s="1"/>
  <c r="D13"/>
  <c r="E13" s="1"/>
  <c r="D11"/>
  <c r="E11" s="1"/>
  <c r="D28"/>
  <c r="E28" s="1"/>
  <c r="D7"/>
  <c r="E7" s="1"/>
  <c r="D14"/>
  <c r="E14" s="1"/>
  <c r="D33"/>
  <c r="E33" s="1"/>
  <c r="D27"/>
  <c r="E27" s="1"/>
  <c r="D34"/>
  <c r="E34" s="1"/>
  <c r="D42"/>
  <c r="E42" s="1"/>
  <c r="D24"/>
  <c r="E24" s="1"/>
  <c r="D23"/>
  <c r="E23" s="1"/>
  <c r="D45"/>
  <c r="E45" s="1"/>
  <c r="D46"/>
  <c r="E46" s="1"/>
  <c r="D49"/>
  <c r="E49" s="1"/>
  <c r="E294" i="1"/>
  <c r="D52" i="2" s="1"/>
  <c r="D41"/>
  <c r="E41" s="1"/>
  <c r="D44"/>
  <c r="E44" s="1"/>
  <c r="B11" i="13"/>
  <c r="D11"/>
  <c r="E11" s="1"/>
  <c r="AG622" i="1"/>
  <c r="AG629" s="1"/>
  <c r="AH622"/>
  <c r="AI622"/>
  <c r="AI629" s="1"/>
  <c r="G293"/>
  <c r="J293"/>
  <c r="M293"/>
  <c r="P293"/>
  <c r="S293"/>
  <c r="N291" i="18" s="1"/>
  <c r="V293" i="1"/>
  <c r="O291" i="18" s="1"/>
  <c r="Y293" i="1"/>
  <c r="R291" i="18" s="1"/>
  <c r="AB293" i="1"/>
  <c r="U291" i="18" s="1"/>
  <c r="AE293" i="1"/>
  <c r="X291" i="18" s="1"/>
  <c r="S294" i="1"/>
  <c r="C40" i="11" s="1"/>
  <c r="V294" i="1"/>
  <c r="Y294"/>
  <c r="R292" i="18" s="1"/>
  <c r="AB294" i="1"/>
  <c r="C47" i="13" s="1"/>
  <c r="AE294" i="1"/>
  <c r="C44" i="14" s="1"/>
  <c r="D293" i="1"/>
  <c r="L47" i="16"/>
  <c r="X2" i="18"/>
  <c r="X1"/>
  <c r="F2"/>
  <c r="I2"/>
  <c r="L2"/>
  <c r="M2"/>
  <c r="N2"/>
  <c r="O2"/>
  <c r="R2"/>
  <c r="U2"/>
  <c r="C2"/>
  <c r="F1"/>
  <c r="I1"/>
  <c r="L1"/>
  <c r="M1"/>
  <c r="N1"/>
  <c r="O1"/>
  <c r="R1"/>
  <c r="U1"/>
  <c r="C1"/>
  <c r="H35" i="15"/>
  <c r="I35"/>
  <c r="L35"/>
  <c r="M35"/>
  <c r="H41"/>
  <c r="M41"/>
  <c r="H30"/>
  <c r="M30"/>
  <c r="N30"/>
  <c r="O30"/>
  <c r="L7"/>
  <c r="H11"/>
  <c r="H51"/>
  <c r="I51"/>
  <c r="J51"/>
  <c r="M51"/>
  <c r="H18"/>
  <c r="O18"/>
  <c r="M17"/>
  <c r="H27"/>
  <c r="I27"/>
  <c r="H26"/>
  <c r="L26"/>
  <c r="M26"/>
  <c r="F48"/>
  <c r="O48"/>
  <c r="I23"/>
  <c r="G20"/>
  <c r="J20"/>
  <c r="K20"/>
  <c r="H43"/>
  <c r="I43"/>
  <c r="L43"/>
  <c r="M43"/>
  <c r="I54"/>
  <c r="N54"/>
  <c r="F50"/>
  <c r="I50"/>
  <c r="J50"/>
  <c r="N50"/>
  <c r="H29"/>
  <c r="L29"/>
  <c r="H42"/>
  <c r="I42"/>
  <c r="L42"/>
  <c r="M42"/>
  <c r="F22"/>
  <c r="I47"/>
  <c r="M47"/>
  <c r="I33"/>
  <c r="H45"/>
  <c r="I45"/>
  <c r="L45"/>
  <c r="H15"/>
  <c r="G19"/>
  <c r="H19"/>
  <c r="K19"/>
  <c r="L19"/>
  <c r="L34"/>
  <c r="H32"/>
  <c r="I49"/>
  <c r="J49"/>
  <c r="M49"/>
  <c r="L28"/>
  <c r="I52"/>
  <c r="M52"/>
  <c r="I38"/>
  <c r="L38"/>
  <c r="M38"/>
  <c r="N38"/>
  <c r="H37"/>
  <c r="I37"/>
  <c r="L37"/>
  <c r="M37"/>
  <c r="L31"/>
  <c r="J53"/>
  <c r="N53"/>
  <c r="H9"/>
  <c r="L25"/>
  <c r="H40"/>
  <c r="I40"/>
  <c r="L40"/>
  <c r="M40"/>
  <c r="O12"/>
  <c r="I44"/>
  <c r="B5" i="14"/>
  <c r="B6"/>
  <c r="D9"/>
  <c r="E9" s="1"/>
  <c r="C9"/>
  <c r="B7"/>
  <c r="B25"/>
  <c r="D19"/>
  <c r="E19" s="1"/>
  <c r="C10"/>
  <c r="B10"/>
  <c r="B22"/>
  <c r="D22"/>
  <c r="E22" s="1"/>
  <c r="D39"/>
  <c r="E39" s="1"/>
  <c r="D29"/>
  <c r="E29" s="1"/>
  <c r="B12"/>
  <c r="D23"/>
  <c r="E23" s="1"/>
  <c r="B28"/>
  <c r="B32"/>
  <c r="AF294" i="1"/>
  <c r="D44" i="14" s="1"/>
  <c r="B33"/>
  <c r="D21"/>
  <c r="E21" s="1"/>
  <c r="D30"/>
  <c r="E30" s="1"/>
  <c r="B34"/>
  <c r="B19"/>
  <c r="B35"/>
  <c r="B40"/>
  <c r="B41"/>
  <c r="C42"/>
  <c r="B42"/>
  <c r="AD294" i="1"/>
  <c r="B44" i="14" s="1"/>
  <c r="B36"/>
  <c r="B30"/>
  <c r="B46"/>
  <c r="B47"/>
  <c r="B49"/>
  <c r="B18"/>
  <c r="C50"/>
  <c r="B50"/>
  <c r="D52"/>
  <c r="E52" s="1"/>
  <c r="B52"/>
  <c r="D53"/>
  <c r="E53" s="1"/>
  <c r="D34" i="13"/>
  <c r="E34" s="1"/>
  <c r="D8"/>
  <c r="E8" s="1"/>
  <c r="D10"/>
  <c r="E10" s="1"/>
  <c r="D12"/>
  <c r="E12" s="1"/>
  <c r="D23"/>
  <c r="E23" s="1"/>
  <c r="B19"/>
  <c r="D19"/>
  <c r="E19" s="1"/>
  <c r="D20"/>
  <c r="E20" s="1"/>
  <c r="D30"/>
  <c r="E30" s="1"/>
  <c r="AC294" i="1"/>
  <c r="D47" i="13" s="1"/>
  <c r="C27"/>
  <c r="B27"/>
  <c r="D39"/>
  <c r="E39" s="1"/>
  <c r="D26"/>
  <c r="E26" s="1"/>
  <c r="D13"/>
  <c r="E13" s="1"/>
  <c r="C28"/>
  <c r="D5"/>
  <c r="E5" s="1"/>
  <c r="D41"/>
  <c r="E41" s="1"/>
  <c r="C31"/>
  <c r="D31"/>
  <c r="E31" s="1"/>
  <c r="B35"/>
  <c r="D36"/>
  <c r="E36" s="1"/>
  <c r="D50"/>
  <c r="E50" s="1"/>
  <c r="B44"/>
  <c r="AA294" i="1"/>
  <c r="B47" i="13" s="1"/>
  <c r="D51"/>
  <c r="E51" s="1"/>
  <c r="D9"/>
  <c r="E9" s="1"/>
  <c r="D52"/>
  <c r="E52" s="1"/>
  <c r="C37"/>
  <c r="D53"/>
  <c r="E53" s="1"/>
  <c r="D4" i="9"/>
  <c r="E4" s="1"/>
  <c r="D7"/>
  <c r="E7" s="1"/>
  <c r="D33"/>
  <c r="E33" s="1"/>
  <c r="C6"/>
  <c r="D5"/>
  <c r="E5" s="1"/>
  <c r="C14"/>
  <c r="D18"/>
  <c r="E18" s="1"/>
  <c r="C10"/>
  <c r="D19"/>
  <c r="E19" s="1"/>
  <c r="C13"/>
  <c r="D13"/>
  <c r="E13" s="1"/>
  <c r="D11"/>
  <c r="E11" s="1"/>
  <c r="D37"/>
  <c r="E37" s="1"/>
  <c r="C17"/>
  <c r="D17"/>
  <c r="E17" s="1"/>
  <c r="D38"/>
  <c r="E38" s="1"/>
  <c r="C21"/>
  <c r="D21"/>
  <c r="E21" s="1"/>
  <c r="C22"/>
  <c r="D22"/>
  <c r="E22" s="1"/>
  <c r="B16"/>
  <c r="D16"/>
  <c r="E16" s="1"/>
  <c r="C28"/>
  <c r="Z294" i="1"/>
  <c r="D42" i="9" s="1"/>
  <c r="E42" s="1"/>
  <c r="C24"/>
  <c r="B24"/>
  <c r="D44"/>
  <c r="E44" s="1"/>
  <c r="C29"/>
  <c r="D48"/>
  <c r="E48" s="1"/>
  <c r="D49"/>
  <c r="E49" s="1"/>
  <c r="D50"/>
  <c r="E50" s="1"/>
  <c r="B41"/>
  <c r="D51"/>
  <c r="E51" s="1"/>
  <c r="X294" i="1"/>
  <c r="B42" i="9" s="1"/>
  <c r="C45"/>
  <c r="D32"/>
  <c r="E32" s="1"/>
  <c r="C46"/>
  <c r="C47"/>
  <c r="C48"/>
  <c r="C49"/>
  <c r="C50"/>
  <c r="D31"/>
  <c r="E31" s="1"/>
  <c r="C51"/>
  <c r="C32"/>
  <c r="C31"/>
  <c r="B52"/>
  <c r="B29"/>
  <c r="C4" i="10"/>
  <c r="B4"/>
  <c r="B8"/>
  <c r="C12"/>
  <c r="B7"/>
  <c r="C21"/>
  <c r="B21"/>
  <c r="B9"/>
  <c r="B15"/>
  <c r="D30"/>
  <c r="E30" s="1"/>
  <c r="C17"/>
  <c r="B17"/>
  <c r="D20"/>
  <c r="E20" s="1"/>
  <c r="B22"/>
  <c r="B23"/>
  <c r="B24"/>
  <c r="W294" i="1"/>
  <c r="D36" i="10" s="1"/>
  <c r="C30"/>
  <c r="C31"/>
  <c r="C32"/>
  <c r="B32"/>
  <c r="C33"/>
  <c r="C36"/>
  <c r="U294" i="1"/>
  <c r="B36" i="10" s="1"/>
  <c r="C37"/>
  <c r="F37" s="1"/>
  <c r="C38"/>
  <c r="C40"/>
  <c r="C41"/>
  <c r="C42"/>
  <c r="B42"/>
  <c r="C43"/>
  <c r="B43"/>
  <c r="C44"/>
  <c r="B44"/>
  <c r="B46"/>
  <c r="C47"/>
  <c r="F47" s="1"/>
  <c r="B48"/>
  <c r="C19"/>
  <c r="B19"/>
  <c r="B14"/>
  <c r="B49"/>
  <c r="B50"/>
  <c r="B51"/>
  <c r="B52"/>
  <c r="B53"/>
  <c r="D28" i="11"/>
  <c r="E28" s="1"/>
  <c r="D26"/>
  <c r="E26" s="1"/>
  <c r="D14"/>
  <c r="E14" s="1"/>
  <c r="B7"/>
  <c r="B9"/>
  <c r="B10"/>
  <c r="D11"/>
  <c r="E11" s="1"/>
  <c r="B15"/>
  <c r="B13"/>
  <c r="B16"/>
  <c r="B29"/>
  <c r="D27"/>
  <c r="E27" s="1"/>
  <c r="B30"/>
  <c r="B19"/>
  <c r="B17"/>
  <c r="B31"/>
  <c r="D23"/>
  <c r="E23" s="1"/>
  <c r="D43"/>
  <c r="E43" s="1"/>
  <c r="D22"/>
  <c r="E22" s="1"/>
  <c r="B32"/>
  <c r="D32"/>
  <c r="E32" s="1"/>
  <c r="B21"/>
  <c r="B33"/>
  <c r="T294" i="1"/>
  <c r="D40" i="11" s="1"/>
  <c r="E40" s="1"/>
  <c r="B34"/>
  <c r="B35"/>
  <c r="B36"/>
  <c r="B37"/>
  <c r="B39"/>
  <c r="R294" i="1"/>
  <c r="B40" i="11" s="1"/>
  <c r="B41"/>
  <c r="C42"/>
  <c r="C44"/>
  <c r="C46"/>
  <c r="B3"/>
  <c r="Q293" i="1"/>
  <c r="AG128"/>
  <c r="AH128"/>
  <c r="AI128"/>
  <c r="AG129"/>
  <c r="AH129"/>
  <c r="AI129"/>
  <c r="AG142"/>
  <c r="AH142"/>
  <c r="AI142"/>
  <c r="AG143"/>
  <c r="AH143"/>
  <c r="AI143"/>
  <c r="AG156"/>
  <c r="AH156"/>
  <c r="AI156"/>
  <c r="AG157"/>
  <c r="AH157"/>
  <c r="AI157"/>
  <c r="AG170"/>
  <c r="AH170"/>
  <c r="AI170"/>
  <c r="AG171"/>
  <c r="AH171"/>
  <c r="AI171"/>
  <c r="AG184"/>
  <c r="AH184"/>
  <c r="AI184"/>
  <c r="AG185"/>
  <c r="AH185"/>
  <c r="AI185"/>
  <c r="AG198"/>
  <c r="AH198"/>
  <c r="AI198"/>
  <c r="AG199"/>
  <c r="AH199"/>
  <c r="AI199"/>
  <c r="AG212"/>
  <c r="AH212"/>
  <c r="AI212"/>
  <c r="AG213"/>
  <c r="AH213"/>
  <c r="AI213"/>
  <c r="AG226"/>
  <c r="AH226"/>
  <c r="AI226"/>
  <c r="AG227"/>
  <c r="AH227"/>
  <c r="AI227"/>
  <c r="AG240"/>
  <c r="AH240"/>
  <c r="AI240"/>
  <c r="AG241"/>
  <c r="AH241"/>
  <c r="AI241"/>
  <c r="AG254"/>
  <c r="AH254"/>
  <c r="AI254"/>
  <c r="AG255"/>
  <c r="AH255"/>
  <c r="AI255"/>
  <c r="AG268"/>
  <c r="AH268"/>
  <c r="AI268"/>
  <c r="AG269"/>
  <c r="AH269"/>
  <c r="AI269"/>
  <c r="AG282"/>
  <c r="AH282"/>
  <c r="AI282"/>
  <c r="AG283"/>
  <c r="AH283"/>
  <c r="AI283"/>
  <c r="E293"/>
  <c r="F293"/>
  <c r="H293"/>
  <c r="I293"/>
  <c r="K293"/>
  <c r="L293"/>
  <c r="N293"/>
  <c r="O293"/>
  <c r="R293"/>
  <c r="T293"/>
  <c r="U293"/>
  <c r="W293"/>
  <c r="X293"/>
  <c r="Z293"/>
  <c r="AA293"/>
  <c r="AC293"/>
  <c r="AD293"/>
  <c r="AF293"/>
  <c r="AG293"/>
  <c r="AH293"/>
  <c r="AI293"/>
  <c r="AG294"/>
  <c r="AH294"/>
  <c r="AI294"/>
  <c r="AG307"/>
  <c r="AH307"/>
  <c r="AI307"/>
  <c r="AG308"/>
  <c r="AH308"/>
  <c r="AI308"/>
  <c r="AG321"/>
  <c r="AH321"/>
  <c r="AI321"/>
  <c r="AG322"/>
  <c r="AH322"/>
  <c r="AI322"/>
  <c r="AG335"/>
  <c r="AH335"/>
  <c r="AI335"/>
  <c r="AG336"/>
  <c r="AH336"/>
  <c r="AI336"/>
  <c r="AG349"/>
  <c r="AH349"/>
  <c r="AI349"/>
  <c r="AG350"/>
  <c r="AH350"/>
  <c r="AI350"/>
  <c r="AG363"/>
  <c r="AH363"/>
  <c r="AI363"/>
  <c r="AG364"/>
  <c r="AH364"/>
  <c r="AI364"/>
  <c r="AG377"/>
  <c r="AH377"/>
  <c r="AI377"/>
  <c r="AG378"/>
  <c r="AH378"/>
  <c r="AI378"/>
  <c r="AG391"/>
  <c r="AH391"/>
  <c r="AI391"/>
  <c r="AG392"/>
  <c r="AH392"/>
  <c r="AI392"/>
  <c r="AG405"/>
  <c r="AH405"/>
  <c r="AI405"/>
  <c r="AG406"/>
  <c r="AH406"/>
  <c r="AI406"/>
  <c r="AI419"/>
  <c r="AI420"/>
  <c r="AG419"/>
  <c r="AH419"/>
  <c r="AG420"/>
  <c r="AH420"/>
  <c r="AG433"/>
  <c r="AH433"/>
  <c r="AI433"/>
  <c r="AG434"/>
  <c r="AH434"/>
  <c r="AI434"/>
  <c r="AG447"/>
  <c r="AH447"/>
  <c r="AI447"/>
  <c r="AG448"/>
  <c r="AH448"/>
  <c r="AI448"/>
  <c r="AG461"/>
  <c r="AH461"/>
  <c r="AI461"/>
  <c r="AG462"/>
  <c r="AH462"/>
  <c r="AI462"/>
  <c r="AG475"/>
  <c r="AH475"/>
  <c r="AI475"/>
  <c r="AG476"/>
  <c r="AH476"/>
  <c r="AI476"/>
  <c r="AG489"/>
  <c r="AH489"/>
  <c r="AI489"/>
  <c r="AG490"/>
  <c r="AH490"/>
  <c r="AI490"/>
  <c r="AG503"/>
  <c r="AH503"/>
  <c r="AI503"/>
  <c r="AG517"/>
  <c r="AH517"/>
  <c r="AI517"/>
  <c r="AG518"/>
  <c r="AH518"/>
  <c r="AI518"/>
  <c r="AG531"/>
  <c r="AH531"/>
  <c r="AI531"/>
  <c r="AG532"/>
  <c r="AH532"/>
  <c r="AI532"/>
  <c r="AG545"/>
  <c r="AH545"/>
  <c r="AI545"/>
  <c r="AG546"/>
  <c r="AH546"/>
  <c r="AI546"/>
  <c r="AG559"/>
  <c r="AH559"/>
  <c r="AI559"/>
  <c r="AG560"/>
  <c r="AH560"/>
  <c r="AI560"/>
  <c r="AG587"/>
  <c r="AH587"/>
  <c r="AI587"/>
  <c r="AG588"/>
  <c r="AH588"/>
  <c r="AI588"/>
  <c r="AG601"/>
  <c r="AH601"/>
  <c r="AI601"/>
  <c r="AG602"/>
  <c r="AH602"/>
  <c r="AI602"/>
  <c r="AG615"/>
  <c r="AH615"/>
  <c r="AI615"/>
  <c r="AG616"/>
  <c r="AH616"/>
  <c r="AI616"/>
  <c r="AG643"/>
  <c r="AH643"/>
  <c r="AI643"/>
  <c r="AG644"/>
  <c r="AH644"/>
  <c r="AI644"/>
  <c r="AG657"/>
  <c r="AH657"/>
  <c r="AI657"/>
  <c r="AG658"/>
  <c r="AH658"/>
  <c r="AI658"/>
  <c r="AG671"/>
  <c r="AH671"/>
  <c r="AI671"/>
  <c r="AG672"/>
  <c r="AH672"/>
  <c r="AI672"/>
  <c r="AG685"/>
  <c r="AH685"/>
  <c r="AI685"/>
  <c r="AG686"/>
  <c r="AH686"/>
  <c r="AI686"/>
  <c r="AG699"/>
  <c r="AH699"/>
  <c r="AI699"/>
  <c r="AG700"/>
  <c r="AH700"/>
  <c r="AI700"/>
  <c r="AG713"/>
  <c r="AH713"/>
  <c r="AI713"/>
  <c r="AG714"/>
  <c r="AH714"/>
  <c r="AI714"/>
  <c r="AG114"/>
  <c r="AH114"/>
  <c r="AI114"/>
  <c r="AG115"/>
  <c r="AH115"/>
  <c r="AI115"/>
  <c r="AG100"/>
  <c r="AH100"/>
  <c r="AI100"/>
  <c r="AG101"/>
  <c r="AH101"/>
  <c r="AI101"/>
  <c r="AG86"/>
  <c r="AH86"/>
  <c r="AI86"/>
  <c r="AG87"/>
  <c r="AH87"/>
  <c r="AI87"/>
  <c r="AG72"/>
  <c r="AH72"/>
  <c r="AI72"/>
  <c r="AG73"/>
  <c r="AH73"/>
  <c r="AI73"/>
  <c r="AG58"/>
  <c r="AH58"/>
  <c r="AI58"/>
  <c r="AG59"/>
  <c r="AH59"/>
  <c r="AI59"/>
  <c r="AG44"/>
  <c r="AH44"/>
  <c r="AI44"/>
  <c r="AG45"/>
  <c r="AH45"/>
  <c r="AI45"/>
  <c r="AG573"/>
  <c r="AH573"/>
  <c r="AI573"/>
  <c r="AG574"/>
  <c r="AH574"/>
  <c r="AI574"/>
  <c r="AG30"/>
  <c r="AH30"/>
  <c r="AI30"/>
  <c r="AG31"/>
  <c r="AH31"/>
  <c r="AI31"/>
  <c r="AG16"/>
  <c r="AH16"/>
  <c r="AI16"/>
  <c r="AG17"/>
  <c r="AH17"/>
  <c r="AI17"/>
  <c r="C293"/>
  <c r="C43" i="14"/>
  <c r="C20" i="9"/>
  <c r="J48" i="15"/>
  <c r="M11"/>
  <c r="M33"/>
  <c r="M29"/>
  <c r="F54"/>
  <c r="G53"/>
  <c r="E5" i="12"/>
  <c r="C14" i="10"/>
  <c r="L46" i="15"/>
  <c r="L14"/>
  <c r="AI504" i="1"/>
  <c r="C41" i="9"/>
  <c r="C35" i="14"/>
  <c r="C52" i="9"/>
  <c r="G9" i="15"/>
  <c r="C8" i="10"/>
  <c r="M54" i="15"/>
  <c r="C53" i="9"/>
  <c r="M50" i="15"/>
  <c r="M22"/>
  <c r="C27" i="9"/>
  <c r="J32" i="16"/>
  <c r="L16" i="15"/>
  <c r="L13"/>
  <c r="N51"/>
  <c r="N49"/>
  <c r="O19"/>
  <c r="C4" i="14"/>
  <c r="C18" i="2"/>
  <c r="F31" i="15"/>
  <c r="C11" i="2"/>
  <c r="C13"/>
  <c r="M53" i="15"/>
  <c r="L23"/>
  <c r="L21"/>
  <c r="L17"/>
  <c r="L12"/>
  <c r="L9"/>
  <c r="K30"/>
  <c r="C53" i="13"/>
  <c r="C52"/>
  <c r="C9"/>
  <c r="N43" i="15"/>
  <c r="F51"/>
  <c r="N20"/>
  <c r="L11"/>
  <c r="C4" i="9"/>
  <c r="H46" i="15"/>
  <c r="H23"/>
  <c r="C11" i="13"/>
  <c r="N48" i="15"/>
  <c r="C49" i="14"/>
  <c r="K34" i="15"/>
  <c r="H38"/>
  <c r="H12"/>
  <c r="L24"/>
  <c r="C16" i="9"/>
  <c r="I36" i="15"/>
  <c r="AG504" i="1"/>
  <c r="X504"/>
  <c r="B28" i="9" s="1"/>
  <c r="Z630" i="1"/>
  <c r="D12" i="9" s="1"/>
  <c r="Z629" i="1"/>
  <c r="C503"/>
  <c r="C504"/>
  <c r="B8" i="2" s="1"/>
  <c r="C42" i="12"/>
  <c r="AH504" i="1"/>
  <c r="V504"/>
  <c r="V503"/>
  <c r="L504"/>
  <c r="B47" i="7" s="1"/>
  <c r="L503" i="1"/>
  <c r="I6" i="15"/>
  <c r="C13" i="5"/>
  <c r="Y630" i="1"/>
  <c r="Y629"/>
  <c r="X630"/>
  <c r="B12" i="9" s="1"/>
  <c r="X629" i="1"/>
  <c r="F504"/>
  <c r="B36" i="5" s="1"/>
  <c r="J504" i="1"/>
  <c r="N504"/>
  <c r="D47" i="7" s="1"/>
  <c r="E47" s="1"/>
  <c r="G11" i="15"/>
  <c r="Q503" i="1"/>
  <c r="K504"/>
  <c r="D48" i="8" s="1"/>
  <c r="E48" s="1"/>
  <c r="F50" i="12" l="1"/>
  <c r="K572" i="18"/>
  <c r="M504" i="1"/>
  <c r="M718" s="1"/>
  <c r="I503"/>
  <c r="P504"/>
  <c r="H504"/>
  <c r="D36" i="5" s="1"/>
  <c r="E36" s="1"/>
  <c r="D504" i="1"/>
  <c r="N38" i="16" s="1"/>
  <c r="C38" s="1"/>
  <c r="W503" i="1"/>
  <c r="N24" i="15"/>
  <c r="C23" i="2"/>
  <c r="G23" s="1"/>
  <c r="C30" i="13"/>
  <c r="F53" i="15"/>
  <c r="G52"/>
  <c r="C41" i="2"/>
  <c r="F41" s="1"/>
  <c r="C34"/>
  <c r="F34" s="1"/>
  <c r="C53" i="5"/>
  <c r="C35"/>
  <c r="F35" s="1"/>
  <c r="N27" i="16"/>
  <c r="C27" s="1"/>
  <c r="H572" i="18"/>
  <c r="N572"/>
  <c r="C38" i="8"/>
  <c r="F38" s="1"/>
  <c r="J32" i="15"/>
  <c r="O51"/>
  <c r="C19" i="12"/>
  <c r="M503" i="1"/>
  <c r="P503"/>
  <c r="G8" i="15"/>
  <c r="D503" i="1"/>
  <c r="C41" i="7"/>
  <c r="F41" s="1"/>
  <c r="N45" i="15"/>
  <c r="C9" i="11"/>
  <c r="F9" s="1"/>
  <c r="C30" i="9"/>
  <c r="J44" i="15"/>
  <c r="I53"/>
  <c r="N26"/>
  <c r="F26"/>
  <c r="C32" i="2"/>
  <c r="G32" s="1"/>
  <c r="C43" i="5"/>
  <c r="G43" s="1"/>
  <c r="C6" i="12"/>
  <c r="G6" s="1"/>
  <c r="W572" i="18"/>
  <c r="F572"/>
  <c r="R572"/>
  <c r="M572"/>
  <c r="AA564"/>
  <c r="Q502"/>
  <c r="F281"/>
  <c r="F292" s="1"/>
  <c r="L281"/>
  <c r="N281"/>
  <c r="T334"/>
  <c r="Y334"/>
  <c r="I487"/>
  <c r="B20"/>
  <c r="B34" s="1"/>
  <c r="B48" s="1"/>
  <c r="B62" s="1"/>
  <c r="B76" s="1"/>
  <c r="B90" s="1"/>
  <c r="B104" s="1"/>
  <c r="B118" s="1"/>
  <c r="B132" s="1"/>
  <c r="B146" s="1"/>
  <c r="B160" s="1"/>
  <c r="B174" s="1"/>
  <c r="B188" s="1"/>
  <c r="B202" s="1"/>
  <c r="B216" s="1"/>
  <c r="B230" s="1"/>
  <c r="B244" s="1"/>
  <c r="B258" s="1"/>
  <c r="B272" s="1"/>
  <c r="B286" s="1"/>
  <c r="K306"/>
  <c r="W334"/>
  <c r="H474"/>
  <c r="C10" i="16"/>
  <c r="O281" i="18"/>
  <c r="Q282"/>
  <c r="O333"/>
  <c r="Q334"/>
  <c r="M15"/>
  <c r="O15"/>
  <c r="N15"/>
  <c r="L15"/>
  <c r="Y281"/>
  <c r="X281"/>
  <c r="X282"/>
  <c r="R282"/>
  <c r="N282"/>
  <c r="I282"/>
  <c r="K282"/>
  <c r="I291"/>
  <c r="I281"/>
  <c r="M291"/>
  <c r="M281"/>
  <c r="M292" s="1"/>
  <c r="U282"/>
  <c r="O282"/>
  <c r="P282" s="1"/>
  <c r="L282"/>
  <c r="F282"/>
  <c r="H282"/>
  <c r="N292"/>
  <c r="H5" i="15"/>
  <c r="C11" i="9"/>
  <c r="G11" s="1"/>
  <c r="O20" i="15"/>
  <c r="C11" i="10"/>
  <c r="G11" s="1"/>
  <c r="C48" i="11"/>
  <c r="F48" s="1"/>
  <c r="C8"/>
  <c r="G8" s="1"/>
  <c r="C40" i="9"/>
  <c r="C38" i="14"/>
  <c r="F38" s="1"/>
  <c r="O14" i="15"/>
  <c r="K13"/>
  <c r="L6"/>
  <c r="C35" i="8"/>
  <c r="F35" s="1"/>
  <c r="P22" i="16"/>
  <c r="E22" s="1"/>
  <c r="AA705" i="18"/>
  <c r="Q22" i="16"/>
  <c r="F22" s="1"/>
  <c r="U22"/>
  <c r="J22" s="1"/>
  <c r="I11" i="15"/>
  <c r="G10"/>
  <c r="O8"/>
  <c r="C24" i="5"/>
  <c r="G24" s="1"/>
  <c r="X292" i="18"/>
  <c r="C3" i="5"/>
  <c r="G3" s="1"/>
  <c r="C47" i="11"/>
  <c r="C14" i="14"/>
  <c r="F14" s="1"/>
  <c r="M13" i="15"/>
  <c r="K15"/>
  <c r="F20"/>
  <c r="O17"/>
  <c r="G17"/>
  <c r="G16"/>
  <c r="C45" i="5"/>
  <c r="C38" i="7"/>
  <c r="F38" s="1"/>
  <c r="AA675" i="18"/>
  <c r="AA604"/>
  <c r="AA593"/>
  <c r="AA496"/>
  <c r="AA538"/>
  <c r="AA509"/>
  <c r="AA494"/>
  <c r="AA482"/>
  <c r="F474"/>
  <c r="E474"/>
  <c r="C473"/>
  <c r="D474" s="1"/>
  <c r="AA452"/>
  <c r="AA424"/>
  <c r="AA412"/>
  <c r="AA411"/>
  <c r="AA425"/>
  <c r="AA327"/>
  <c r="AA341"/>
  <c r="U334"/>
  <c r="M334"/>
  <c r="I334"/>
  <c r="AA314"/>
  <c r="O334"/>
  <c r="X334"/>
  <c r="R334"/>
  <c r="N334"/>
  <c r="L334"/>
  <c r="F334"/>
  <c r="E306"/>
  <c r="C305"/>
  <c r="I306"/>
  <c r="F291"/>
  <c r="L291"/>
  <c r="H306"/>
  <c r="E282"/>
  <c r="C291"/>
  <c r="C281"/>
  <c r="N29"/>
  <c r="W44"/>
  <c r="K58"/>
  <c r="W58"/>
  <c r="K72"/>
  <c r="K86"/>
  <c r="U113"/>
  <c r="K142"/>
  <c r="W142"/>
  <c r="W156"/>
  <c r="K184"/>
  <c r="K226"/>
  <c r="K240"/>
  <c r="K268"/>
  <c r="W268"/>
  <c r="AA261"/>
  <c r="U268"/>
  <c r="C267"/>
  <c r="E268"/>
  <c r="I268"/>
  <c r="H142"/>
  <c r="H156"/>
  <c r="Y156"/>
  <c r="H184"/>
  <c r="H198"/>
  <c r="H226"/>
  <c r="H240"/>
  <c r="H268"/>
  <c r="Y268"/>
  <c r="F268"/>
  <c r="AA234"/>
  <c r="AA233"/>
  <c r="AA206"/>
  <c r="I240"/>
  <c r="F240"/>
  <c r="AA205"/>
  <c r="AA190"/>
  <c r="AA191"/>
  <c r="I184"/>
  <c r="AA177"/>
  <c r="I198"/>
  <c r="F184"/>
  <c r="Y170"/>
  <c r="AA149"/>
  <c r="AA136"/>
  <c r="X142"/>
  <c r="F156"/>
  <c r="AA108"/>
  <c r="U142"/>
  <c r="I142"/>
  <c r="F142"/>
  <c r="M29"/>
  <c r="O29"/>
  <c r="Y44"/>
  <c r="H58"/>
  <c r="Y58"/>
  <c r="H72"/>
  <c r="T72"/>
  <c r="H86"/>
  <c r="F86"/>
  <c r="I86"/>
  <c r="F58"/>
  <c r="F72"/>
  <c r="E58"/>
  <c r="C57"/>
  <c r="U44"/>
  <c r="N44"/>
  <c r="S30"/>
  <c r="R15"/>
  <c r="T16"/>
  <c r="I29"/>
  <c r="J30" s="1"/>
  <c r="K30"/>
  <c r="Y30"/>
  <c r="X29"/>
  <c r="X30"/>
  <c r="N30"/>
  <c r="U15"/>
  <c r="W16"/>
  <c r="F15"/>
  <c r="H16"/>
  <c r="I15"/>
  <c r="K16"/>
  <c r="F29"/>
  <c r="G30" s="1"/>
  <c r="H30"/>
  <c r="U29"/>
  <c r="V30" s="1"/>
  <c r="W30"/>
  <c r="O30"/>
  <c r="M30"/>
  <c r="F39" i="2"/>
  <c r="F48" i="7"/>
  <c r="O628" i="18"/>
  <c r="F16" i="2"/>
  <c r="G30" i="8"/>
  <c r="G10" i="16"/>
  <c r="G6" i="15"/>
  <c r="O5" i="16"/>
  <c r="D5" s="1"/>
  <c r="O6" i="15"/>
  <c r="W5" i="16"/>
  <c r="L5" s="1"/>
  <c r="C26" i="14"/>
  <c r="F26" s="1"/>
  <c r="C28" i="12"/>
  <c r="F28" s="1"/>
  <c r="R6" i="16"/>
  <c r="G6" s="1"/>
  <c r="V6"/>
  <c r="K6" s="1"/>
  <c r="C18" i="12"/>
  <c r="F18" s="1"/>
  <c r="R8" i="16"/>
  <c r="G8" s="1"/>
  <c r="V10"/>
  <c r="J15" i="15"/>
  <c r="R14" i="16"/>
  <c r="G14" s="1"/>
  <c r="C44" i="13"/>
  <c r="F44" s="1"/>
  <c r="V16" i="16"/>
  <c r="K16" s="1"/>
  <c r="N17" i="15"/>
  <c r="N17" i="16"/>
  <c r="C17" s="1"/>
  <c r="F18" i="15"/>
  <c r="C45" i="13"/>
  <c r="V17" i="16"/>
  <c r="K17" s="1"/>
  <c r="R18"/>
  <c r="G18" s="1"/>
  <c r="C20" i="12"/>
  <c r="G20" s="1"/>
  <c r="N19" i="15"/>
  <c r="V18" i="16"/>
  <c r="K18" s="1"/>
  <c r="C40" i="13"/>
  <c r="F40" s="1"/>
  <c r="W21" i="16"/>
  <c r="L21" s="1"/>
  <c r="O22" i="15"/>
  <c r="C4" i="5"/>
  <c r="F4" s="1"/>
  <c r="O20" i="16"/>
  <c r="D20" s="1"/>
  <c r="W20"/>
  <c r="L20" s="1"/>
  <c r="C18" i="5"/>
  <c r="G18" s="1"/>
  <c r="O22" i="16"/>
  <c r="D22" s="1"/>
  <c r="K23" i="15"/>
  <c r="S22" i="16"/>
  <c r="H22" s="1"/>
  <c r="C41" i="11"/>
  <c r="F41" s="1"/>
  <c r="W24" i="16"/>
  <c r="L24" s="1"/>
  <c r="C29" i="5"/>
  <c r="G29" s="1"/>
  <c r="O25" i="16"/>
  <c r="D25" s="1"/>
  <c r="W25"/>
  <c r="L25" s="1"/>
  <c r="C15" i="5"/>
  <c r="F15" s="1"/>
  <c r="O26" i="16"/>
  <c r="D26" s="1"/>
  <c r="C23" i="11"/>
  <c r="G23" s="1"/>
  <c r="S26" i="16"/>
  <c r="H26" s="1"/>
  <c r="K27" i="15"/>
  <c r="W26" i="16"/>
  <c r="L26" s="1"/>
  <c r="C30" i="14"/>
  <c r="G30" s="1"/>
  <c r="C49" i="5"/>
  <c r="O27" i="16"/>
  <c r="D27" s="1"/>
  <c r="K28" i="15"/>
  <c r="S27" i="16"/>
  <c r="H27" s="1"/>
  <c r="C37" i="11"/>
  <c r="W28" i="16"/>
  <c r="L28" s="1"/>
  <c r="O29" i="15"/>
  <c r="C7" i="14"/>
  <c r="G7" s="1"/>
  <c r="H31" i="15"/>
  <c r="P30" i="16"/>
  <c r="E30" s="1"/>
  <c r="K31" i="15"/>
  <c r="S30" i="16"/>
  <c r="H30" s="1"/>
  <c r="S31"/>
  <c r="H31" s="1"/>
  <c r="W31"/>
  <c r="L31" s="1"/>
  <c r="O32"/>
  <c r="D32" s="1"/>
  <c r="W32"/>
  <c r="L32" s="1"/>
  <c r="C6" i="14"/>
  <c r="O33" i="16"/>
  <c r="D33" s="1"/>
  <c r="G34" i="15"/>
  <c r="S33" i="16"/>
  <c r="H33" s="1"/>
  <c r="C34" i="11"/>
  <c r="F34" s="1"/>
  <c r="C32" i="14"/>
  <c r="F32" s="1"/>
  <c r="W34" i="16"/>
  <c r="L34" s="1"/>
  <c r="O35" i="15"/>
  <c r="S35" i="16"/>
  <c r="H35" s="1"/>
  <c r="K36" i="15"/>
  <c r="C51" i="5"/>
  <c r="G51" s="1"/>
  <c r="O36" i="16"/>
  <c r="D36" s="1"/>
  <c r="G37" i="15"/>
  <c r="S36" i="16"/>
  <c r="H36" s="1"/>
  <c r="K37" i="15"/>
  <c r="C32" i="11"/>
  <c r="G32" s="1"/>
  <c r="S37" i="16"/>
  <c r="H37" s="1"/>
  <c r="C6" i="11"/>
  <c r="F6" s="1"/>
  <c r="W38" i="16"/>
  <c r="L38" s="1"/>
  <c r="O39"/>
  <c r="D39" s="1"/>
  <c r="C34" i="5"/>
  <c r="F34" s="1"/>
  <c r="G40" i="15"/>
  <c r="W39" i="16"/>
  <c r="L39" s="1"/>
  <c r="C28" i="14"/>
  <c r="G28" s="1"/>
  <c r="C18"/>
  <c r="F18" s="1"/>
  <c r="W40" i="16"/>
  <c r="L40" s="1"/>
  <c r="O41" i="15"/>
  <c r="C12" i="5"/>
  <c r="G12" s="1"/>
  <c r="O41" i="16"/>
  <c r="D41" s="1"/>
  <c r="C30" i="11"/>
  <c r="G30" s="1"/>
  <c r="S42" i="16"/>
  <c r="H42" s="1"/>
  <c r="K43" i="15"/>
  <c r="W43" i="16"/>
  <c r="L43" s="1"/>
  <c r="C8" i="14"/>
  <c r="F8" s="1"/>
  <c r="O44" i="15"/>
  <c r="O44" i="16"/>
  <c r="D44" s="1"/>
  <c r="G45" i="15"/>
  <c r="W44" i="16"/>
  <c r="L44" s="1"/>
  <c r="C20" i="14"/>
  <c r="F20" s="1"/>
  <c r="C7" i="5"/>
  <c r="F7" s="1"/>
  <c r="O45" i="16"/>
  <c r="S45"/>
  <c r="H45" s="1"/>
  <c r="K46" i="15"/>
  <c r="W45" i="16"/>
  <c r="L45" s="1"/>
  <c r="O46" i="15"/>
  <c r="C13" i="14"/>
  <c r="F13" s="1"/>
  <c r="W46" i="16"/>
  <c r="L46" s="1"/>
  <c r="O47" i="15"/>
  <c r="C22" i="14"/>
  <c r="T48" i="16"/>
  <c r="I48" s="1"/>
  <c r="C49" i="10"/>
  <c r="F49" s="1"/>
  <c r="L49" i="15"/>
  <c r="T49" i="16"/>
  <c r="I49" s="1"/>
  <c r="L50" i="15"/>
  <c r="C50" i="10"/>
  <c r="G50" s="1"/>
  <c r="P50" i="16"/>
  <c r="E50" s="1"/>
  <c r="C18" i="8"/>
  <c r="C16" i="10"/>
  <c r="F16" s="1"/>
  <c r="T50" i="16"/>
  <c r="I50" s="1"/>
  <c r="T51"/>
  <c r="I51" s="1"/>
  <c r="L52" i="15"/>
  <c r="C51" i="10"/>
  <c r="G51" s="1"/>
  <c r="P52" i="16"/>
  <c r="E52" s="1"/>
  <c r="H53" i="15"/>
  <c r="C21" i="8"/>
  <c r="F21" s="1"/>
  <c r="B8" i="18"/>
  <c r="B21"/>
  <c r="B35" s="1"/>
  <c r="B49" s="1"/>
  <c r="B63" s="1"/>
  <c r="B77" s="1"/>
  <c r="B91" s="1"/>
  <c r="B105" s="1"/>
  <c r="B119" s="1"/>
  <c r="B133" s="1"/>
  <c r="B147" s="1"/>
  <c r="B161" s="1"/>
  <c r="B175" s="1"/>
  <c r="B189" s="1"/>
  <c r="B203" s="1"/>
  <c r="B217" s="1"/>
  <c r="B231" s="1"/>
  <c r="B245" s="1"/>
  <c r="B259" s="1"/>
  <c r="B273" s="1"/>
  <c r="B287" s="1"/>
  <c r="R38" i="16"/>
  <c r="G38" s="1"/>
  <c r="T38"/>
  <c r="I38" s="1"/>
  <c r="AH630" i="1"/>
  <c r="AH629"/>
  <c r="K38" i="15"/>
  <c r="O39"/>
  <c r="K4"/>
  <c r="L53"/>
  <c r="F41"/>
  <c r="J19"/>
  <c r="C33" i="14"/>
  <c r="G33" s="1"/>
  <c r="C28" i="2"/>
  <c r="F28" s="1"/>
  <c r="C52" i="11"/>
  <c r="G52" s="1"/>
  <c r="C16"/>
  <c r="C38" i="13"/>
  <c r="F38" s="1"/>
  <c r="C41"/>
  <c r="G41" s="1"/>
  <c r="C21" i="14"/>
  <c r="G21" s="1"/>
  <c r="O38" i="15"/>
  <c r="J38"/>
  <c r="N32"/>
  <c r="G47"/>
  <c r="G54"/>
  <c r="H48"/>
  <c r="F30"/>
  <c r="C49" i="2"/>
  <c r="F49" s="1"/>
  <c r="C22" i="8"/>
  <c r="C9"/>
  <c r="G9" s="1"/>
  <c r="C15" i="12"/>
  <c r="F15" s="1"/>
  <c r="N32" i="16"/>
  <c r="C32" s="1"/>
  <c r="U503" i="1"/>
  <c r="AA503"/>
  <c r="G42" i="15"/>
  <c r="M15"/>
  <c r="N18"/>
  <c r="K53"/>
  <c r="L51"/>
  <c r="C29" i="2"/>
  <c r="F29" s="1"/>
  <c r="C7" i="11"/>
  <c r="C14"/>
  <c r="F14" s="1"/>
  <c r="C28"/>
  <c r="G28" s="1"/>
  <c r="C38" i="9"/>
  <c r="C12" i="14"/>
  <c r="G12" s="1"/>
  <c r="K52" i="15"/>
  <c r="O21"/>
  <c r="J33"/>
  <c r="G46"/>
  <c r="F29"/>
  <c r="H50"/>
  <c r="J43"/>
  <c r="C25" i="2"/>
  <c r="C4"/>
  <c r="F4" s="1"/>
  <c r="C21" i="5"/>
  <c r="G21" s="1"/>
  <c r="C46" i="12"/>
  <c r="G46" s="1"/>
  <c r="N43" i="16"/>
  <c r="C43" s="1"/>
  <c r="D17" i="14"/>
  <c r="E17" s="1"/>
  <c r="G17" s="1"/>
  <c r="AF718" i="1"/>
  <c r="C21" i="13"/>
  <c r="G21" s="1"/>
  <c r="AB718" i="1"/>
  <c r="V3" i="16"/>
  <c r="B23" i="9"/>
  <c r="F23" s="1"/>
  <c r="X718" i="1"/>
  <c r="D53" i="11"/>
  <c r="E53" s="1"/>
  <c r="T718" i="1"/>
  <c r="P718"/>
  <c r="R3" i="16"/>
  <c r="B18" i="7"/>
  <c r="L718" i="1"/>
  <c r="N3" i="16"/>
  <c r="K6" i="15"/>
  <c r="S5" i="16"/>
  <c r="H5" s="1"/>
  <c r="C51" i="11"/>
  <c r="F51" s="1"/>
  <c r="C22" i="12"/>
  <c r="G22" s="1"/>
  <c r="R9" i="16"/>
  <c r="G9" s="1"/>
  <c r="C42" i="13"/>
  <c r="F42" s="1"/>
  <c r="V11" i="16"/>
  <c r="K11" s="1"/>
  <c r="C23" i="12"/>
  <c r="F23" s="1"/>
  <c r="R12" i="16"/>
  <c r="G12" s="1"/>
  <c r="V12"/>
  <c r="K12" s="1"/>
  <c r="N13" i="15"/>
  <c r="C6" i="13"/>
  <c r="G6" s="1"/>
  <c r="V13" i="16"/>
  <c r="K13" s="1"/>
  <c r="N14" i="15"/>
  <c r="N14" i="16"/>
  <c r="C14" s="1"/>
  <c r="F15" i="15"/>
  <c r="V14" i="16"/>
  <c r="K14" s="1"/>
  <c r="R15"/>
  <c r="G15" s="1"/>
  <c r="V15"/>
  <c r="K15" s="1"/>
  <c r="N16" i="15"/>
  <c r="R17" i="16"/>
  <c r="G17" s="1"/>
  <c r="C36" i="12"/>
  <c r="G36" s="1"/>
  <c r="N18" i="16"/>
  <c r="C18" s="1"/>
  <c r="C21" i="2"/>
  <c r="F21" s="1"/>
  <c r="Q19" i="16"/>
  <c r="F19" s="1"/>
  <c r="I20" i="15"/>
  <c r="C20" s="1"/>
  <c r="U19" i="16"/>
  <c r="J19" s="1"/>
  <c r="C9" i="9"/>
  <c r="F9" s="1"/>
  <c r="S21" i="16"/>
  <c r="H21" s="1"/>
  <c r="K22" i="15"/>
  <c r="C15" i="11"/>
  <c r="F15" s="1"/>
  <c r="S20" i="16"/>
  <c r="H20" s="1"/>
  <c r="O23" i="15"/>
  <c r="W22" i="16"/>
  <c r="L22" s="1"/>
  <c r="C25" i="14"/>
  <c r="G25" s="1"/>
  <c r="G25" i="15"/>
  <c r="O24" i="16"/>
  <c r="D24" s="1"/>
  <c r="C39" i="11"/>
  <c r="G39" s="1"/>
  <c r="S24" i="16"/>
  <c r="H24" s="1"/>
  <c r="C38" i="11"/>
  <c r="G38" s="1"/>
  <c r="S25" i="16"/>
  <c r="H25" s="1"/>
  <c r="K26" i="15"/>
  <c r="W27" i="16"/>
  <c r="L27" s="1"/>
  <c r="O28" i="15"/>
  <c r="O28" i="16"/>
  <c r="D28" s="1"/>
  <c r="C10" i="5"/>
  <c r="F10" s="1"/>
  <c r="S28" i="16"/>
  <c r="H28" s="1"/>
  <c r="K29" i="15"/>
  <c r="C32" i="12"/>
  <c r="G32" s="1"/>
  <c r="R29" i="16"/>
  <c r="G29" s="1"/>
  <c r="J30" i="15"/>
  <c r="W30" i="16"/>
  <c r="L30" s="1"/>
  <c r="C46" i="14"/>
  <c r="F46" s="1"/>
  <c r="O31" i="16"/>
  <c r="D31" s="1"/>
  <c r="C50" i="5"/>
  <c r="O34" i="15"/>
  <c r="W33" i="16"/>
  <c r="L33" s="1"/>
  <c r="C40" i="5"/>
  <c r="F40" s="1"/>
  <c r="O34" i="16"/>
  <c r="G35" i="15"/>
  <c r="S34" i="16"/>
  <c r="H34" s="1"/>
  <c r="K35" i="15"/>
  <c r="C33" i="11"/>
  <c r="G33" s="1"/>
  <c r="G36" i="15"/>
  <c r="O35" i="16"/>
  <c r="D35" s="1"/>
  <c r="W35"/>
  <c r="L35" s="1"/>
  <c r="C34" i="14"/>
  <c r="F34" s="1"/>
  <c r="W36" i="16"/>
  <c r="L36" s="1"/>
  <c r="O37"/>
  <c r="D37" s="1"/>
  <c r="G38" i="15"/>
  <c r="S39" i="16"/>
  <c r="H39" s="1"/>
  <c r="K40" i="15"/>
  <c r="C33" i="5"/>
  <c r="O40" i="16"/>
  <c r="D40" s="1"/>
  <c r="G41" i="15"/>
  <c r="K42"/>
  <c r="S41" i="16"/>
  <c r="H41" s="1"/>
  <c r="C24" i="11"/>
  <c r="F24" s="1"/>
  <c r="W41" i="16"/>
  <c r="L41" s="1"/>
  <c r="C15" i="14"/>
  <c r="F15" s="1"/>
  <c r="O42" i="15"/>
  <c r="C52" i="5"/>
  <c r="G52" s="1"/>
  <c r="O42" i="16"/>
  <c r="D42" s="1"/>
  <c r="G43" i="15"/>
  <c r="W42" i="16"/>
  <c r="L42" s="1"/>
  <c r="O43"/>
  <c r="D43" s="1"/>
  <c r="G44" i="15"/>
  <c r="K44"/>
  <c r="S43" i="16"/>
  <c r="H43" s="1"/>
  <c r="S44"/>
  <c r="H44" s="1"/>
  <c r="K45" i="15"/>
  <c r="C13" i="11"/>
  <c r="G13" s="1"/>
  <c r="S46" i="16"/>
  <c r="H46" s="1"/>
  <c r="K47" i="15"/>
  <c r="C25" i="11"/>
  <c r="T47" i="16"/>
  <c r="I47" s="1"/>
  <c r="C7" i="10"/>
  <c r="G7" s="1"/>
  <c r="L48" i="15"/>
  <c r="P48" i="16"/>
  <c r="E48" s="1"/>
  <c r="H49" i="15"/>
  <c r="C25" i="8"/>
  <c r="F25" s="1"/>
  <c r="P51" i="16"/>
  <c r="E51" s="1"/>
  <c r="H52" i="15"/>
  <c r="P53" i="16"/>
  <c r="E53" s="1"/>
  <c r="C53" i="8"/>
  <c r="G53" s="1"/>
  <c r="H54" i="15"/>
  <c r="T53" i="16"/>
  <c r="I53" s="1"/>
  <c r="C53" i="10"/>
  <c r="G53" s="1"/>
  <c r="H39" i="15"/>
  <c r="P38" i="16"/>
  <c r="E38" s="1"/>
  <c r="M48" i="15"/>
  <c r="U47" i="16"/>
  <c r="J47" s="1"/>
  <c r="C48" i="5"/>
  <c r="F48" s="1"/>
  <c r="G24" i="15"/>
  <c r="O4"/>
  <c r="W3" i="16"/>
  <c r="L3" s="1"/>
  <c r="AE718" i="1"/>
  <c r="D22" i="10"/>
  <c r="E22" s="1"/>
  <c r="G22" s="1"/>
  <c r="W718" i="1"/>
  <c r="S3" i="16"/>
  <c r="S718" i="1"/>
  <c r="B7" i="12"/>
  <c r="O3" i="16"/>
  <c r="G4" i="15"/>
  <c r="C6" i="2"/>
  <c r="F6" s="1"/>
  <c r="N4" i="16"/>
  <c r="C4" s="1"/>
  <c r="C10" i="12"/>
  <c r="F10" s="1"/>
  <c r="R4" i="16"/>
  <c r="G4" s="1"/>
  <c r="C15" i="13"/>
  <c r="G15" s="1"/>
  <c r="V4" i="16"/>
  <c r="K4" s="1"/>
  <c r="C22" i="2"/>
  <c r="G22" s="1"/>
  <c r="N5" i="16"/>
  <c r="C5" s="1"/>
  <c r="C37" i="12"/>
  <c r="F37" s="1"/>
  <c r="R5" i="16"/>
  <c r="G5" s="1"/>
  <c r="J6" i="15"/>
  <c r="Q6" i="16"/>
  <c r="F6" s="1"/>
  <c r="I7" i="15"/>
  <c r="U6" i="16"/>
  <c r="J6" s="1"/>
  <c r="M7" i="15"/>
  <c r="C33" i="9"/>
  <c r="F33" s="1"/>
  <c r="Q7" i="16"/>
  <c r="F7" s="1"/>
  <c r="C34" i="7"/>
  <c r="F34" s="1"/>
  <c r="C35" i="9"/>
  <c r="G35" s="1"/>
  <c r="U7" i="16"/>
  <c r="J7" s="1"/>
  <c r="M8" i="15"/>
  <c r="C23" i="7"/>
  <c r="F23" s="1"/>
  <c r="Q8" i="16"/>
  <c r="F8" s="1"/>
  <c r="M9" i="15"/>
  <c r="U8" i="16"/>
  <c r="J8" s="1"/>
  <c r="C7" i="9"/>
  <c r="F7" s="1"/>
  <c r="C15" i="7"/>
  <c r="G15" s="1"/>
  <c r="Q9" i="16"/>
  <c r="F9" s="1"/>
  <c r="I10" i="15"/>
  <c r="U9" i="16"/>
  <c r="J9" s="1"/>
  <c r="M10" i="15"/>
  <c r="C26" i="9"/>
  <c r="F26" s="1"/>
  <c r="Q10" i="16"/>
  <c r="F10" s="1"/>
  <c r="U10"/>
  <c r="J10" s="1"/>
  <c r="C3" i="9"/>
  <c r="F3" s="1"/>
  <c r="C21" i="7"/>
  <c r="F21" s="1"/>
  <c r="Q11" i="16"/>
  <c r="F11" s="1"/>
  <c r="I12" i="15"/>
  <c r="U11" i="16"/>
  <c r="J11" s="1"/>
  <c r="C26" i="7"/>
  <c r="F26" s="1"/>
  <c r="Q12" i="16"/>
  <c r="F12" s="1"/>
  <c r="I13" i="15"/>
  <c r="C4" i="7"/>
  <c r="G4" s="1"/>
  <c r="Q13" i="16"/>
  <c r="F13" s="1"/>
  <c r="U13"/>
  <c r="J13" s="1"/>
  <c r="C8" i="9"/>
  <c r="F8" s="1"/>
  <c r="M14" i="15"/>
  <c r="C35" i="7"/>
  <c r="G35" s="1"/>
  <c r="Q14" i="16"/>
  <c r="F14" s="1"/>
  <c r="Q15"/>
  <c r="F15" s="1"/>
  <c r="I16" i="15"/>
  <c r="U15" i="16"/>
  <c r="J15" s="1"/>
  <c r="C37" i="9"/>
  <c r="F37" s="1"/>
  <c r="C37" i="7"/>
  <c r="F37" s="1"/>
  <c r="Q16" i="16"/>
  <c r="F16" s="1"/>
  <c r="Q17"/>
  <c r="F17" s="1"/>
  <c r="C19" i="9"/>
  <c r="G19" s="1"/>
  <c r="U17" i="16"/>
  <c r="J17" s="1"/>
  <c r="C39" i="7"/>
  <c r="F39" s="1"/>
  <c r="Q18" i="16"/>
  <c r="F18" s="1"/>
  <c r="I19" i="15"/>
  <c r="C39" i="9"/>
  <c r="G39" s="1"/>
  <c r="U18" i="16"/>
  <c r="J18" s="1"/>
  <c r="C36" i="8"/>
  <c r="G36" s="1"/>
  <c r="P19" i="16"/>
  <c r="E19" s="1"/>
  <c r="T19"/>
  <c r="I19" s="1"/>
  <c r="C20" i="10"/>
  <c r="G20" s="1"/>
  <c r="C12" i="12"/>
  <c r="F12" s="1"/>
  <c r="R21" i="16"/>
  <c r="G21" s="1"/>
  <c r="V21"/>
  <c r="K21" s="1"/>
  <c r="N22" i="15"/>
  <c r="C4" i="12"/>
  <c r="F4" s="1"/>
  <c r="R20" i="16"/>
  <c r="G20" s="1"/>
  <c r="C7" i="13"/>
  <c r="F7" s="1"/>
  <c r="V20" i="16"/>
  <c r="K20" s="1"/>
  <c r="F23" i="15"/>
  <c r="C31" i="2"/>
  <c r="N22" i="16"/>
  <c r="C22" s="1"/>
  <c r="C17" i="12"/>
  <c r="G17" s="1"/>
  <c r="R22" i="16"/>
  <c r="G22" s="1"/>
  <c r="V22"/>
  <c r="K22" s="1"/>
  <c r="N23" i="15"/>
  <c r="N24" i="16"/>
  <c r="C24" s="1"/>
  <c r="C36" i="2"/>
  <c r="G36" s="1"/>
  <c r="R24" i="16"/>
  <c r="G24" s="1"/>
  <c r="C43" i="12"/>
  <c r="F43" s="1"/>
  <c r="J25" i="15"/>
  <c r="V24" i="16"/>
  <c r="K24" s="1"/>
  <c r="C39" i="13"/>
  <c r="F39" s="1"/>
  <c r="N25" i="15"/>
  <c r="C44" i="12"/>
  <c r="R25" i="16"/>
  <c r="G25" s="1"/>
  <c r="J26" i="15"/>
  <c r="V25" i="16"/>
  <c r="K25" s="1"/>
  <c r="N26"/>
  <c r="C26" s="1"/>
  <c r="F27" i="15"/>
  <c r="R26" i="16"/>
  <c r="G26" s="1"/>
  <c r="C33" i="12"/>
  <c r="F33" s="1"/>
  <c r="J27" i="15"/>
  <c r="V26" i="16"/>
  <c r="K26" s="1"/>
  <c r="N27" i="15"/>
  <c r="C35" i="13"/>
  <c r="G35" s="1"/>
  <c r="C45" i="12"/>
  <c r="F45" s="1"/>
  <c r="R27" i="16"/>
  <c r="G27" s="1"/>
  <c r="J28" i="15"/>
  <c r="V27" i="16"/>
  <c r="K27" s="1"/>
  <c r="N28" i="15"/>
  <c r="C49" i="13"/>
  <c r="G49" s="1"/>
  <c r="C5" i="12"/>
  <c r="G5" s="1"/>
  <c r="R28" i="16"/>
  <c r="G28" s="1"/>
  <c r="J29" i="15"/>
  <c r="V28" i="16"/>
  <c r="K28" s="1"/>
  <c r="N29" i="15"/>
  <c r="C4" i="13"/>
  <c r="G4" s="1"/>
  <c r="Q29" i="16"/>
  <c r="F29" s="1"/>
  <c r="I30" i="15"/>
  <c r="O30" i="16"/>
  <c r="D30" s="1"/>
  <c r="R30"/>
  <c r="G30" s="1"/>
  <c r="C14" i="12"/>
  <c r="G14" s="1"/>
  <c r="J31" i="15"/>
  <c r="V30" i="16"/>
  <c r="K30" s="1"/>
  <c r="C16" i="13"/>
  <c r="N31" i="16"/>
  <c r="C31" s="1"/>
  <c r="F32" i="15"/>
  <c r="V32" i="16"/>
  <c r="K32" s="1"/>
  <c r="N33" i="15"/>
  <c r="C44" i="2"/>
  <c r="F44" s="1"/>
  <c r="F34" i="15"/>
  <c r="C25" i="12"/>
  <c r="R33" i="16"/>
  <c r="G33" s="1"/>
  <c r="V33"/>
  <c r="K33" s="1"/>
  <c r="C22" i="13"/>
  <c r="F22" s="1"/>
  <c r="C47" i="2"/>
  <c r="F47" s="1"/>
  <c r="N34" i="16"/>
  <c r="C34" s="1"/>
  <c r="F35" i="15"/>
  <c r="C31" i="12"/>
  <c r="G31" s="1"/>
  <c r="R34" i="16"/>
  <c r="G34" s="1"/>
  <c r="J35" i="15"/>
  <c r="V34" i="16"/>
  <c r="K34" s="1"/>
  <c r="N35" i="15"/>
  <c r="C5" i="13"/>
  <c r="N35" i="16"/>
  <c r="C35" s="1"/>
  <c r="F36" i="15"/>
  <c r="J36"/>
  <c r="R35" i="16"/>
  <c r="G35" s="1"/>
  <c r="C9" i="12"/>
  <c r="G9" s="1"/>
  <c r="V35" i="16"/>
  <c r="K35" s="1"/>
  <c r="N36" i="15"/>
  <c r="C10" i="13"/>
  <c r="F10" s="1"/>
  <c r="C37" i="2"/>
  <c r="G37" s="1"/>
  <c r="F37" i="15"/>
  <c r="R36" i="16"/>
  <c r="G36" s="1"/>
  <c r="C47" i="12"/>
  <c r="F47" s="1"/>
  <c r="J37" i="15"/>
  <c r="V36" i="16"/>
  <c r="K36" s="1"/>
  <c r="N37" i="15"/>
  <c r="C12" i="2"/>
  <c r="F12" s="1"/>
  <c r="F38" i="15"/>
  <c r="V37" i="16"/>
  <c r="K37" s="1"/>
  <c r="C19" i="13"/>
  <c r="G19" s="1"/>
  <c r="S38" i="16"/>
  <c r="H38" s="1"/>
  <c r="K39" i="15"/>
  <c r="N39"/>
  <c r="V38" i="16"/>
  <c r="K38" s="1"/>
  <c r="C12" i="13"/>
  <c r="F12" s="1"/>
  <c r="C33" i="2"/>
  <c r="F33" s="1"/>
  <c r="N39" i="16"/>
  <c r="C39" s="1"/>
  <c r="R39"/>
  <c r="G39" s="1"/>
  <c r="C49" i="12"/>
  <c r="F49" s="1"/>
  <c r="V39" i="16"/>
  <c r="K39" s="1"/>
  <c r="N40" i="15"/>
  <c r="C20" i="13"/>
  <c r="F20" s="1"/>
  <c r="J41" i="15"/>
  <c r="R40" i="16"/>
  <c r="G40" s="1"/>
  <c r="V40"/>
  <c r="K40" s="1"/>
  <c r="N41" i="15"/>
  <c r="C13" i="13"/>
  <c r="F13" s="1"/>
  <c r="N41" i="16"/>
  <c r="C41" s="1"/>
  <c r="C26" i="2"/>
  <c r="F26" s="1"/>
  <c r="C8" i="12"/>
  <c r="G8" s="1"/>
  <c r="R41" i="16"/>
  <c r="G41" s="1"/>
  <c r="J42" i="15"/>
  <c r="V41" i="16"/>
  <c r="K41" s="1"/>
  <c r="C23" i="13"/>
  <c r="F23" s="1"/>
  <c r="F43" i="15"/>
  <c r="C5" i="2"/>
  <c r="F5" s="1"/>
  <c r="V43" i="16"/>
  <c r="K43" s="1"/>
  <c r="N44" i="15"/>
  <c r="N44" i="16"/>
  <c r="C44" s="1"/>
  <c r="F45" i="15"/>
  <c r="R44" i="16"/>
  <c r="G44" s="1"/>
  <c r="J45" i="15"/>
  <c r="N45" i="16"/>
  <c r="C45" s="1"/>
  <c r="C42" i="2"/>
  <c r="F42" s="1"/>
  <c r="R45" i="16"/>
  <c r="G45" s="1"/>
  <c r="C16" i="12"/>
  <c r="F16" s="1"/>
  <c r="J46" i="15"/>
  <c r="V45" i="16"/>
  <c r="K45" s="1"/>
  <c r="C14" i="13"/>
  <c r="F14" s="1"/>
  <c r="N46" i="16"/>
  <c r="C46" s="1"/>
  <c r="F47" i="15"/>
  <c r="C45" i="2"/>
  <c r="F45" s="1"/>
  <c r="C24" i="12"/>
  <c r="G24" s="1"/>
  <c r="R46" i="16"/>
  <c r="G46" s="1"/>
  <c r="J47" i="15"/>
  <c r="V46" i="16"/>
  <c r="K46" s="1"/>
  <c r="C36" i="13"/>
  <c r="G36" s="1"/>
  <c r="O47" i="16"/>
  <c r="D47" s="1"/>
  <c r="C16" i="5"/>
  <c r="G48" i="15"/>
  <c r="S47" i="16"/>
  <c r="H47" s="1"/>
  <c r="C11" i="11"/>
  <c r="G11" s="1"/>
  <c r="O48" i="16"/>
  <c r="D48" s="1"/>
  <c r="G49" i="15"/>
  <c r="S48" i="16"/>
  <c r="H48" s="1"/>
  <c r="C18" i="11"/>
  <c r="G18" s="1"/>
  <c r="W48" i="16"/>
  <c r="L48" s="1"/>
  <c r="O49" i="15"/>
  <c r="C51" i="14"/>
  <c r="F51" s="1"/>
  <c r="O49" i="16"/>
  <c r="D49" s="1"/>
  <c r="C31" i="5"/>
  <c r="G31" s="1"/>
  <c r="G50" i="15"/>
  <c r="S49" i="16"/>
  <c r="H49" s="1"/>
  <c r="C26" i="11"/>
  <c r="F26" s="1"/>
  <c r="C29" i="14"/>
  <c r="G29" s="1"/>
  <c r="W49" i="16"/>
  <c r="L49" s="1"/>
  <c r="O50"/>
  <c r="D50" s="1"/>
  <c r="C37" i="5"/>
  <c r="F37" s="1"/>
  <c r="G51" i="15"/>
  <c r="C51" s="1"/>
  <c r="S50" i="16"/>
  <c r="H50" s="1"/>
  <c r="K51" i="15"/>
  <c r="C20" i="11"/>
  <c r="G20" s="1"/>
  <c r="W51" i="16"/>
  <c r="L51" s="1"/>
  <c r="C52" i="14"/>
  <c r="F52" s="1"/>
  <c r="O52" i="15"/>
  <c r="O52" i="16"/>
  <c r="D52" s="1"/>
  <c r="C25" i="5"/>
  <c r="G25" s="1"/>
  <c r="W52" i="16"/>
  <c r="L52" s="1"/>
  <c r="O53" i="15"/>
  <c r="S53" i="16"/>
  <c r="H53" s="1"/>
  <c r="K54" i="15"/>
  <c r="W53" i="16"/>
  <c r="L53" s="1"/>
  <c r="C53" i="14"/>
  <c r="G53" s="1"/>
  <c r="F495" i="18"/>
  <c r="H502" s="1"/>
  <c r="G504" i="1"/>
  <c r="G503"/>
  <c r="O504"/>
  <c r="B48" i="12" s="1"/>
  <c r="O503" i="1"/>
  <c r="N4" i="15"/>
  <c r="AI630" i="1"/>
  <c r="C27" i="14"/>
  <c r="G27" s="1"/>
  <c r="G33" i="15"/>
  <c r="K33"/>
  <c r="C29" i="13"/>
  <c r="F29" s="1"/>
  <c r="C35" i="11"/>
  <c r="C29"/>
  <c r="F29" s="1"/>
  <c r="C10"/>
  <c r="F10" s="1"/>
  <c r="C52" i="10"/>
  <c r="F52" s="1"/>
  <c r="O40" i="15"/>
  <c r="O33"/>
  <c r="L54"/>
  <c r="J18"/>
  <c r="N8"/>
  <c r="K41"/>
  <c r="C43" i="2"/>
  <c r="G43" s="1"/>
  <c r="C38" i="5"/>
  <c r="G38" s="1"/>
  <c r="C8"/>
  <c r="G8" s="1"/>
  <c r="AA718" i="1"/>
  <c r="K718"/>
  <c r="F487" i="18"/>
  <c r="N487"/>
  <c r="X487"/>
  <c r="F515"/>
  <c r="X515"/>
  <c r="M4" i="15"/>
  <c r="Y718" i="1"/>
  <c r="U3" i="16"/>
  <c r="D7" i="12"/>
  <c r="E7" s="1"/>
  <c r="Q718" i="1"/>
  <c r="Q3" i="16"/>
  <c r="B24" i="8"/>
  <c r="B55" s="1"/>
  <c r="H12" s="1"/>
  <c r="I718" i="1"/>
  <c r="D15" i="2"/>
  <c r="E15" s="1"/>
  <c r="G15" s="1"/>
  <c r="E718" i="1"/>
  <c r="L5" i="15"/>
  <c r="T4" i="16"/>
  <c r="I4" s="1"/>
  <c r="C27" i="8"/>
  <c r="G27" s="1"/>
  <c r="P5" i="16"/>
  <c r="E5" s="1"/>
  <c r="G7" i="15"/>
  <c r="O6" i="16"/>
  <c r="D6" s="1"/>
  <c r="C50" i="11"/>
  <c r="F50" s="1"/>
  <c r="S6" i="16"/>
  <c r="H6" s="1"/>
  <c r="O7" i="15"/>
  <c r="W6" i="16"/>
  <c r="L6" s="1"/>
  <c r="C49" i="11"/>
  <c r="G49" s="1"/>
  <c r="S7" i="16"/>
  <c r="H7" s="1"/>
  <c r="W7"/>
  <c r="L7" s="1"/>
  <c r="C14" i="5"/>
  <c r="F14" s="1"/>
  <c r="O8" i="16"/>
  <c r="D8" s="1"/>
  <c r="O9" i="15"/>
  <c r="W8" i="16"/>
  <c r="L8" s="1"/>
  <c r="K10" i="15"/>
  <c r="S9" i="16"/>
  <c r="H9" s="1"/>
  <c r="O10" i="15"/>
  <c r="W9" i="16"/>
  <c r="L9" s="1"/>
  <c r="C3" i="14"/>
  <c r="G3" s="1"/>
  <c r="W10" i="16"/>
  <c r="O11"/>
  <c r="D11" s="1"/>
  <c r="S11"/>
  <c r="H11" s="1"/>
  <c r="W12"/>
  <c r="L12" s="1"/>
  <c r="C5" i="5"/>
  <c r="G5" s="1"/>
  <c r="O13" i="16"/>
  <c r="D13" s="1"/>
  <c r="C21" i="11"/>
  <c r="F21" s="1"/>
  <c r="S13" i="16"/>
  <c r="H13" s="1"/>
  <c r="C44" i="5"/>
  <c r="F44" s="1"/>
  <c r="O14" i="16"/>
  <c r="D14" s="1"/>
  <c r="K16" i="15"/>
  <c r="S15" i="16"/>
  <c r="H15" s="1"/>
  <c r="C41" i="14"/>
  <c r="G41" s="1"/>
  <c r="W15" i="16"/>
  <c r="L15" s="1"/>
  <c r="G18" i="15"/>
  <c r="O17" i="16"/>
  <c r="D17" s="1"/>
  <c r="C42" i="5"/>
  <c r="F42" s="1"/>
  <c r="O18" i="16"/>
  <c r="D18" s="1"/>
  <c r="P20"/>
  <c r="E20" s="1"/>
  <c r="C9" i="10"/>
  <c r="F9" s="1"/>
  <c r="T20" i="16"/>
  <c r="I20" s="1"/>
  <c r="C35" i="10"/>
  <c r="G35" s="1"/>
  <c r="T22" i="16"/>
  <c r="I22" s="1"/>
  <c r="C39" i="8"/>
  <c r="F39" s="1"/>
  <c r="P24" i="16"/>
  <c r="E24" s="1"/>
  <c r="T25"/>
  <c r="I25" s="1"/>
  <c r="L27" i="15"/>
  <c r="T26" i="16"/>
  <c r="I26" s="1"/>
  <c r="H28" i="15"/>
  <c r="P27" i="16"/>
  <c r="E27" s="1"/>
  <c r="C39" i="10"/>
  <c r="G39" s="1"/>
  <c r="T27" i="16"/>
  <c r="I27" s="1"/>
  <c r="G30" i="15"/>
  <c r="O29" i="16"/>
  <c r="D29" s="1"/>
  <c r="T30"/>
  <c r="I30" s="1"/>
  <c r="L32" i="15"/>
  <c r="T31" i="16"/>
  <c r="I31" s="1"/>
  <c r="L33" i="15"/>
  <c r="T32" i="16"/>
  <c r="I32" s="1"/>
  <c r="C15" i="10"/>
  <c r="G15" s="1"/>
  <c r="T34" i="16"/>
  <c r="I34" s="1"/>
  <c r="H36" i="15"/>
  <c r="P35" i="16"/>
  <c r="E35" s="1"/>
  <c r="P36"/>
  <c r="E36" s="1"/>
  <c r="P37"/>
  <c r="E37" s="1"/>
  <c r="C24" i="10"/>
  <c r="G24" s="1"/>
  <c r="T37" i="16"/>
  <c r="I37" s="1"/>
  <c r="C46" i="10"/>
  <c r="F46" s="1"/>
  <c r="T39" i="16"/>
  <c r="I39" s="1"/>
  <c r="C50" i="8"/>
  <c r="F50" s="1"/>
  <c r="P40" i="16"/>
  <c r="E40" s="1"/>
  <c r="C48" i="10"/>
  <c r="G48" s="1"/>
  <c r="T42" i="16"/>
  <c r="I42" s="1"/>
  <c r="H44" i="15"/>
  <c r="P43" i="16"/>
  <c r="E43" s="1"/>
  <c r="L44" i="15"/>
  <c r="T43" i="16"/>
  <c r="I43" s="1"/>
  <c r="P44"/>
  <c r="E44" s="1"/>
  <c r="C10" i="10"/>
  <c r="G10" s="1"/>
  <c r="T44" i="16"/>
  <c r="I44" s="1"/>
  <c r="C12" i="8"/>
  <c r="P45" i="16"/>
  <c r="E45" s="1"/>
  <c r="T45"/>
  <c r="I45" s="1"/>
  <c r="H47" i="15"/>
  <c r="P46" i="16"/>
  <c r="E46" s="1"/>
  <c r="L47" i="15"/>
  <c r="T46" i="16"/>
  <c r="I46" s="1"/>
  <c r="AC718" i="1"/>
  <c r="U718"/>
  <c r="R113" i="18"/>
  <c r="R515"/>
  <c r="I39" i="15"/>
  <c r="B17" i="14"/>
  <c r="F17" s="1"/>
  <c r="AD718" i="1"/>
  <c r="D23" i="9"/>
  <c r="E23" s="1"/>
  <c r="G23" s="1"/>
  <c r="Z718" i="1"/>
  <c r="L4" i="15"/>
  <c r="V718" i="1"/>
  <c r="T3" i="16"/>
  <c r="B53" i="11"/>
  <c r="F53" s="1"/>
  <c r="R718" i="1"/>
  <c r="D18" i="7"/>
  <c r="E18" s="1"/>
  <c r="N718" i="1"/>
  <c r="J718"/>
  <c r="P3" i="16"/>
  <c r="B20" i="5"/>
  <c r="B55" s="1"/>
  <c r="F718" i="1"/>
  <c r="C25" i="9"/>
  <c r="F25" s="1"/>
  <c r="U4" i="16"/>
  <c r="J4" s="1"/>
  <c r="C33" i="7"/>
  <c r="F33" s="1"/>
  <c r="Q5" i="16"/>
  <c r="F5" s="1"/>
  <c r="C34" i="9"/>
  <c r="U5" i="16"/>
  <c r="J5" s="1"/>
  <c r="H7" i="15"/>
  <c r="P6" i="16"/>
  <c r="E6" s="1"/>
  <c r="C28" i="10"/>
  <c r="F28" s="1"/>
  <c r="T7" i="16"/>
  <c r="I7" s="1"/>
  <c r="T8"/>
  <c r="I8" s="1"/>
  <c r="C13" i="10"/>
  <c r="F13" s="1"/>
  <c r="T9" i="16"/>
  <c r="I9" s="1"/>
  <c r="C3" i="8"/>
  <c r="F3" s="1"/>
  <c r="P10" i="16"/>
  <c r="E10" s="1"/>
  <c r="C3" i="10"/>
  <c r="F3" s="1"/>
  <c r="T10" i="16"/>
  <c r="C29" i="10"/>
  <c r="G29" s="1"/>
  <c r="T11" i="16"/>
  <c r="I11" s="1"/>
  <c r="H13" i="15"/>
  <c r="P12" i="16"/>
  <c r="E12" s="1"/>
  <c r="C18" i="10"/>
  <c r="T12" i="16"/>
  <c r="I12" s="1"/>
  <c r="T13"/>
  <c r="I13" s="1"/>
  <c r="L15" i="15"/>
  <c r="T14" i="16"/>
  <c r="I14" s="1"/>
  <c r="L18" i="15"/>
  <c r="T17" i="16"/>
  <c r="I17" s="1"/>
  <c r="S19"/>
  <c r="H19" s="1"/>
  <c r="C42" i="7"/>
  <c r="Q24" i="16"/>
  <c r="F24" s="1"/>
  <c r="C43" i="9"/>
  <c r="F43" s="1"/>
  <c r="U24" i="16"/>
  <c r="J24" s="1"/>
  <c r="I26" i="15"/>
  <c r="Q25" i="16"/>
  <c r="F25" s="1"/>
  <c r="U25"/>
  <c r="J25" s="1"/>
  <c r="C43" i="7"/>
  <c r="Q26" i="16"/>
  <c r="F26" s="1"/>
  <c r="M27" i="15"/>
  <c r="U26" i="16"/>
  <c r="J26" s="1"/>
  <c r="U27"/>
  <c r="J27" s="1"/>
  <c r="C8" i="7"/>
  <c r="G8" s="1"/>
  <c r="Q28" i="16"/>
  <c r="U28"/>
  <c r="J28" s="1"/>
  <c r="C43" i="8"/>
  <c r="G43" s="1"/>
  <c r="P29" i="16"/>
  <c r="L30" i="15"/>
  <c r="T29" i="16"/>
  <c r="I29" s="1"/>
  <c r="C31" i="14"/>
  <c r="F31" s="1"/>
  <c r="W29" i="16"/>
  <c r="L29" s="1"/>
  <c r="M31" i="15"/>
  <c r="U30" i="16"/>
  <c r="J30" s="1"/>
  <c r="I32" i="15"/>
  <c r="Q31" i="16"/>
  <c r="F31" s="1"/>
  <c r="U31"/>
  <c r="J31" s="1"/>
  <c r="C11" i="7"/>
  <c r="G11" s="1"/>
  <c r="Q33" i="16"/>
  <c r="F33" s="1"/>
  <c r="M34" i="15"/>
  <c r="U33" i="16"/>
  <c r="J33" s="1"/>
  <c r="U34"/>
  <c r="J34" s="1"/>
  <c r="Q35"/>
  <c r="F35" s="1"/>
  <c r="U35"/>
  <c r="J35" s="1"/>
  <c r="C46" i="7"/>
  <c r="F46" s="1"/>
  <c r="Q36" i="16"/>
  <c r="F36" s="1"/>
  <c r="C10" i="7"/>
  <c r="G10" s="1"/>
  <c r="Q37" i="16"/>
  <c r="F37" s="1"/>
  <c r="C18" i="9"/>
  <c r="F18" s="1"/>
  <c r="U37" i="16"/>
  <c r="J37" s="1"/>
  <c r="Q39"/>
  <c r="F39" s="1"/>
  <c r="C9" i="7"/>
  <c r="F9" s="1"/>
  <c r="Q41" i="16"/>
  <c r="F41" s="1"/>
  <c r="C50" i="7"/>
  <c r="F50" s="1"/>
  <c r="Q42" i="16"/>
  <c r="F42" s="1"/>
  <c r="U42"/>
  <c r="J42" s="1"/>
  <c r="M44" i="15"/>
  <c r="U43" i="16"/>
  <c r="J43" s="1"/>
  <c r="C14" i="7"/>
  <c r="F14" s="1"/>
  <c r="Q44" i="16"/>
  <c r="F44" s="1"/>
  <c r="M45" i="15"/>
  <c r="U44" i="16"/>
  <c r="J44" s="1"/>
  <c r="C6" i="7"/>
  <c r="F6" s="1"/>
  <c r="Q45" i="16"/>
  <c r="F45" s="1"/>
  <c r="M46" i="15"/>
  <c r="U45" i="16"/>
  <c r="J45" s="1"/>
  <c r="R47"/>
  <c r="G47" s="1"/>
  <c r="C51" i="13"/>
  <c r="G51" s="1"/>
  <c r="V48" i="16"/>
  <c r="K48" s="1"/>
  <c r="R49"/>
  <c r="G49" s="1"/>
  <c r="V49"/>
  <c r="K49" s="1"/>
  <c r="C13" i="12"/>
  <c r="R50" i="16"/>
  <c r="G50" s="1"/>
  <c r="V50"/>
  <c r="K50" s="1"/>
  <c r="N52" i="15"/>
  <c r="V51" i="16"/>
  <c r="K51" s="1"/>
  <c r="C27" i="12"/>
  <c r="F27" s="1"/>
  <c r="R52" i="16"/>
  <c r="G52" s="1"/>
  <c r="F40" i="9"/>
  <c r="O487" i="18"/>
  <c r="O24" i="15"/>
  <c r="W23" i="16"/>
  <c r="C42" i="9"/>
  <c r="G42" s="1"/>
  <c r="U23" i="16"/>
  <c r="J23" s="1"/>
  <c r="K24" i="15"/>
  <c r="S23" i="16"/>
  <c r="H23" s="1"/>
  <c r="U292" i="18"/>
  <c r="V23" i="16"/>
  <c r="K23" s="1"/>
  <c r="O292" i="18"/>
  <c r="T23" i="16"/>
  <c r="I23" s="1"/>
  <c r="O23"/>
  <c r="D23" s="1"/>
  <c r="P23"/>
  <c r="E23" s="1"/>
  <c r="R23"/>
  <c r="G23" s="1"/>
  <c r="L487" i="18"/>
  <c r="R487"/>
  <c r="AA24"/>
  <c r="AA23"/>
  <c r="AA22"/>
  <c r="F43" i="14"/>
  <c r="G8"/>
  <c r="H628" i="18"/>
  <c r="D10" i="16"/>
  <c r="M487" i="18"/>
  <c r="U487"/>
  <c r="G13" i="13"/>
  <c r="AA20" i="18"/>
  <c r="AG630" i="1"/>
  <c r="AA21" i="18"/>
  <c r="AA202"/>
  <c r="AA203"/>
  <c r="AA19"/>
  <c r="AA204"/>
  <c r="M225"/>
  <c r="U225"/>
  <c r="M253"/>
  <c r="U253"/>
  <c r="M319"/>
  <c r="U319"/>
  <c r="M347"/>
  <c r="U347"/>
  <c r="Y432"/>
  <c r="W432"/>
  <c r="O44"/>
  <c r="O114"/>
  <c r="L212"/>
  <c r="I362"/>
  <c r="I642"/>
  <c r="G25" i="11"/>
  <c r="I114" i="18"/>
  <c r="X530"/>
  <c r="F558"/>
  <c r="K642"/>
  <c r="O198"/>
  <c r="O226"/>
  <c r="I212"/>
  <c r="I254"/>
  <c r="O268"/>
  <c r="I320"/>
  <c r="O348"/>
  <c r="X544"/>
  <c r="F614"/>
  <c r="I226"/>
  <c r="O240"/>
  <c r="O212"/>
  <c r="O254"/>
  <c r="O306"/>
  <c r="O320"/>
  <c r="I348"/>
  <c r="F544"/>
  <c r="R614"/>
  <c r="R628"/>
  <c r="R670"/>
  <c r="R698"/>
  <c r="M239"/>
  <c r="U239"/>
  <c r="M267"/>
  <c r="U267"/>
  <c r="M305"/>
  <c r="U305"/>
  <c r="M333"/>
  <c r="U333"/>
  <c r="R697"/>
  <c r="E114"/>
  <c r="M113"/>
  <c r="O362"/>
  <c r="M376"/>
  <c r="I446"/>
  <c r="M460"/>
  <c r="I516"/>
  <c r="U530"/>
  <c r="C544"/>
  <c r="U684"/>
  <c r="C684"/>
  <c r="I57"/>
  <c r="O57"/>
  <c r="E198"/>
  <c r="M197"/>
  <c r="U197"/>
  <c r="E212"/>
  <c r="M211"/>
  <c r="U211"/>
  <c r="L543"/>
  <c r="T544"/>
  <c r="L557"/>
  <c r="T558"/>
  <c r="L711"/>
  <c r="F362"/>
  <c r="N362"/>
  <c r="X362"/>
  <c r="L431"/>
  <c r="N431"/>
  <c r="L516"/>
  <c r="R600"/>
  <c r="U72"/>
  <c r="R226"/>
  <c r="O446"/>
  <c r="O460"/>
  <c r="O474"/>
  <c r="O488"/>
  <c r="I488"/>
  <c r="O516"/>
  <c r="P516" s="1"/>
  <c r="U516"/>
  <c r="V516" s="1"/>
  <c r="U544"/>
  <c r="M544"/>
  <c r="C558"/>
  <c r="M586"/>
  <c r="M614"/>
  <c r="U656"/>
  <c r="C670"/>
  <c r="O684"/>
  <c r="I684"/>
  <c r="M684"/>
  <c r="F13" i="12"/>
  <c r="C501" i="18"/>
  <c r="M501"/>
  <c r="W502"/>
  <c r="M669"/>
  <c r="F19" i="5"/>
  <c r="F53" i="7"/>
  <c r="K544" i="18"/>
  <c r="O543"/>
  <c r="I697"/>
  <c r="O697"/>
  <c r="F11" i="5"/>
  <c r="G34" i="12"/>
  <c r="C487" i="18"/>
  <c r="W488"/>
  <c r="C599"/>
  <c r="E362"/>
  <c r="M361"/>
  <c r="U361"/>
  <c r="E376"/>
  <c r="M375"/>
  <c r="U375"/>
  <c r="K558"/>
  <c r="O557"/>
  <c r="I585"/>
  <c r="M44"/>
  <c r="I58"/>
  <c r="O58"/>
  <c r="R127"/>
  <c r="L127"/>
  <c r="C114"/>
  <c r="M114"/>
  <c r="U114"/>
  <c r="X169"/>
  <c r="N169"/>
  <c r="F169"/>
  <c r="L184"/>
  <c r="R184"/>
  <c r="C445"/>
  <c r="M445"/>
  <c r="W446"/>
  <c r="C459"/>
  <c r="M459"/>
  <c r="W460"/>
  <c r="C515"/>
  <c r="W516"/>
  <c r="C641"/>
  <c r="M641"/>
  <c r="W642"/>
  <c r="I669"/>
  <c r="O669"/>
  <c r="C697"/>
  <c r="M697"/>
  <c r="U697"/>
  <c r="O711"/>
  <c r="N58"/>
  <c r="X58"/>
  <c r="L58"/>
  <c r="U127"/>
  <c r="M127"/>
  <c r="E128"/>
  <c r="L114"/>
  <c r="R114"/>
  <c r="O169"/>
  <c r="I169"/>
  <c r="O184"/>
  <c r="O431"/>
  <c r="M571"/>
  <c r="F29" i="7"/>
  <c r="D4" i="16"/>
  <c r="C27" i="5"/>
  <c r="F27" s="1"/>
  <c r="K5" i="15"/>
  <c r="H4" i="16"/>
  <c r="C24" i="14"/>
  <c r="F24" s="1"/>
  <c r="O5" i="15"/>
  <c r="N6" i="16"/>
  <c r="C6" s="1"/>
  <c r="F7" i="15"/>
  <c r="N9"/>
  <c r="N9" i="16"/>
  <c r="C9" s="1"/>
  <c r="C9" i="2"/>
  <c r="F9" s="1"/>
  <c r="N10" i="15"/>
  <c r="N11" i="16"/>
  <c r="C11" s="1"/>
  <c r="C17" i="2"/>
  <c r="F17" s="1"/>
  <c r="F12" i="15"/>
  <c r="C43" i="13"/>
  <c r="F43" s="1"/>
  <c r="C18" i="7"/>
  <c r="F18" s="1"/>
  <c r="I4" i="15"/>
  <c r="E4" i="16"/>
  <c r="C26" i="8"/>
  <c r="G26" s="1"/>
  <c r="C26" i="10"/>
  <c r="F26" s="1"/>
  <c r="K9" i="15"/>
  <c r="H8" i="16"/>
  <c r="K11" i="15"/>
  <c r="C3" i="11"/>
  <c r="G3" s="1"/>
  <c r="C26" i="5"/>
  <c r="G26" s="1"/>
  <c r="G13" i="15"/>
  <c r="H12" i="16"/>
  <c r="C12" i="11"/>
  <c r="F12" s="1"/>
  <c r="O15" i="15"/>
  <c r="C37" i="14"/>
  <c r="F37" s="1"/>
  <c r="C46" i="5"/>
  <c r="G46" s="1"/>
  <c r="D16" i="16"/>
  <c r="K17" i="15"/>
  <c r="C45" i="11"/>
  <c r="F45" s="1"/>
  <c r="H17" i="16"/>
  <c r="K18" i="15"/>
  <c r="C39" i="14"/>
  <c r="F39" s="1"/>
  <c r="L17" i="16"/>
  <c r="H18"/>
  <c r="C43" i="11"/>
  <c r="F43" s="1"/>
  <c r="C37" i="8"/>
  <c r="G37" s="1"/>
  <c r="H22" i="15"/>
  <c r="C34" i="10"/>
  <c r="G34" s="1"/>
  <c r="L22" i="15"/>
  <c r="E25" i="16"/>
  <c r="C40" i="8"/>
  <c r="F40" s="1"/>
  <c r="H29" i="16"/>
  <c r="C36" i="11"/>
  <c r="F36" s="1"/>
  <c r="I31" i="15"/>
  <c r="C31" i="7"/>
  <c r="G31" s="1"/>
  <c r="E32" i="16"/>
  <c r="H33" i="15"/>
  <c r="E33" i="16"/>
  <c r="C45" i="8"/>
  <c r="G45" s="1"/>
  <c r="H34" i="15"/>
  <c r="C23" i="10"/>
  <c r="G23" s="1"/>
  <c r="L36" i="15"/>
  <c r="M39"/>
  <c r="J38" i="16"/>
  <c r="L41" i="15"/>
  <c r="E41" i="16"/>
  <c r="C10" i="8"/>
  <c r="G10" s="1"/>
  <c r="C20" i="7"/>
  <c r="G20" s="1"/>
  <c r="F47" i="16"/>
  <c r="I48" i="15"/>
  <c r="C35" i="12"/>
  <c r="F35" s="1"/>
  <c r="N51" i="16"/>
  <c r="C51" s="1"/>
  <c r="C46" i="2"/>
  <c r="G46" s="1"/>
  <c r="F52" i="15"/>
  <c r="C52" i="12"/>
  <c r="J52" i="15"/>
  <c r="C53" i="12"/>
  <c r="F53" s="1"/>
  <c r="J54" i="15"/>
  <c r="C45" i="10"/>
  <c r="F45" s="1"/>
  <c r="C41" i="5"/>
  <c r="G41" s="1"/>
  <c r="J7" i="15"/>
  <c r="N7"/>
  <c r="C17" i="13"/>
  <c r="G17" s="1"/>
  <c r="J9" i="15"/>
  <c r="J10"/>
  <c r="F225" i="18"/>
  <c r="N225"/>
  <c r="X225"/>
  <c r="I495"/>
  <c r="I502" s="1"/>
  <c r="J503" i="1"/>
  <c r="M100" i="18"/>
  <c r="M142"/>
  <c r="O170"/>
  <c r="N226"/>
  <c r="X212"/>
  <c r="F212"/>
  <c r="R348"/>
  <c r="N348"/>
  <c r="I24" i="15"/>
  <c r="N6"/>
  <c r="C34" i="13"/>
  <c r="F34" s="1"/>
  <c r="C25" i="7"/>
  <c r="G25" s="1"/>
  <c r="F25" i="2"/>
  <c r="N23" i="16"/>
  <c r="C23" s="1"/>
  <c r="F10" i="15"/>
  <c r="G4" i="10"/>
  <c r="G30" i="9"/>
  <c r="M24" i="15"/>
  <c r="N376" i="18"/>
  <c r="X404"/>
  <c r="F404"/>
  <c r="X432"/>
  <c r="N446"/>
  <c r="R446"/>
  <c r="X474"/>
  <c r="L474"/>
  <c r="R488"/>
  <c r="N488"/>
  <c r="R530"/>
  <c r="R544"/>
  <c r="X558"/>
  <c r="F600"/>
  <c r="L614"/>
  <c r="N614"/>
  <c r="N628"/>
  <c r="F628"/>
  <c r="R642"/>
  <c r="L642"/>
  <c r="F642"/>
  <c r="N656"/>
  <c r="F656"/>
  <c r="L670"/>
  <c r="L698"/>
  <c r="X698"/>
  <c r="N698"/>
  <c r="F698"/>
  <c r="L712"/>
  <c r="G31" i="11"/>
  <c r="G17" i="10"/>
  <c r="C24" i="13"/>
  <c r="F24" s="1"/>
  <c r="M12" i="15"/>
  <c r="K25"/>
  <c r="I14"/>
  <c r="G21"/>
  <c r="I15"/>
  <c r="O26"/>
  <c r="G27"/>
  <c r="C17" i="5"/>
  <c r="F17" s="1"/>
  <c r="F34" i="8"/>
  <c r="G39" i="7"/>
  <c r="N20" i="16"/>
  <c r="C20" s="1"/>
  <c r="L347" i="18"/>
  <c r="R347"/>
  <c r="H446"/>
  <c r="N445"/>
  <c r="Y446"/>
  <c r="T488"/>
  <c r="L529"/>
  <c r="T530"/>
  <c r="F571"/>
  <c r="N571"/>
  <c r="F613"/>
  <c r="L225"/>
  <c r="R225"/>
  <c r="F543"/>
  <c r="N543"/>
  <c r="Y544"/>
  <c r="H558"/>
  <c r="N557"/>
  <c r="Y558"/>
  <c r="N683"/>
  <c r="L697"/>
  <c r="F711"/>
  <c r="N711"/>
  <c r="X44"/>
  <c r="R58"/>
  <c r="O127"/>
  <c r="I127"/>
  <c r="F114"/>
  <c r="N114"/>
  <c r="X114"/>
  <c r="U169"/>
  <c r="M169"/>
  <c r="M184"/>
  <c r="U184"/>
  <c r="L362"/>
  <c r="R362"/>
  <c r="X376"/>
  <c r="X516"/>
  <c r="F516"/>
  <c r="F347"/>
  <c r="N347"/>
  <c r="X347"/>
  <c r="L445"/>
  <c r="T446"/>
  <c r="H488"/>
  <c r="Y488"/>
  <c r="H530"/>
  <c r="N529"/>
  <c r="Y530"/>
  <c r="L571"/>
  <c r="F23" i="14"/>
  <c r="F41" i="8"/>
  <c r="G43" i="7"/>
  <c r="G48"/>
  <c r="O86" i="18"/>
  <c r="O128"/>
  <c r="I156"/>
  <c r="X268"/>
  <c r="L268"/>
  <c r="N404"/>
  <c r="L432"/>
  <c r="N460"/>
  <c r="L460"/>
  <c r="F6" i="12"/>
  <c r="G14" i="13"/>
  <c r="I46" i="15"/>
  <c r="D45" i="16"/>
  <c r="F22" i="11"/>
  <c r="F23" i="2"/>
  <c r="G47"/>
  <c r="F46" i="8"/>
  <c r="F45"/>
  <c r="I71" i="18"/>
  <c r="M71"/>
  <c r="O71"/>
  <c r="U71"/>
  <c r="O43" i="15"/>
  <c r="C48" i="8"/>
  <c r="F48" s="1"/>
  <c r="F11" i="14"/>
  <c r="F3" i="7"/>
  <c r="F8" i="8"/>
  <c r="F51"/>
  <c r="F17" i="7"/>
  <c r="F13"/>
  <c r="AA703" i="18"/>
  <c r="F19" i="8"/>
  <c r="F15"/>
  <c r="AA687" i="18"/>
  <c r="M72"/>
  <c r="U100"/>
  <c r="C100"/>
  <c r="I128"/>
  <c r="O156"/>
  <c r="I170"/>
  <c r="R198"/>
  <c r="N198"/>
  <c r="X240"/>
  <c r="L240"/>
  <c r="R254"/>
  <c r="N254"/>
  <c r="X306"/>
  <c r="L306"/>
  <c r="F306"/>
  <c r="R320"/>
  <c r="N320"/>
  <c r="G4" i="14"/>
  <c r="F10" i="2"/>
  <c r="F18" i="8"/>
  <c r="F26" i="12"/>
  <c r="C15" i="18"/>
  <c r="E100"/>
  <c r="I99"/>
  <c r="M99"/>
  <c r="O99"/>
  <c r="U99"/>
  <c r="F113"/>
  <c r="L113"/>
  <c r="N113"/>
  <c r="X113"/>
  <c r="I141"/>
  <c r="M141"/>
  <c r="O141"/>
  <c r="U141"/>
  <c r="I183"/>
  <c r="M183"/>
  <c r="O183"/>
  <c r="P184" s="1"/>
  <c r="U183"/>
  <c r="F197"/>
  <c r="L197"/>
  <c r="N197"/>
  <c r="R197"/>
  <c r="X197"/>
  <c r="F253"/>
  <c r="L253"/>
  <c r="N253"/>
  <c r="R253"/>
  <c r="X253"/>
  <c r="F319"/>
  <c r="L319"/>
  <c r="N319"/>
  <c r="R319"/>
  <c r="X319"/>
  <c r="F34" i="12"/>
  <c r="F50" i="9"/>
  <c r="C5" i="14"/>
  <c r="G5" s="1"/>
  <c r="G11"/>
  <c r="F11" i="9"/>
  <c r="F15" i="2"/>
  <c r="F33" i="14"/>
  <c r="F47" i="5"/>
  <c r="N12" i="15"/>
  <c r="C3" i="13"/>
  <c r="F3" s="1"/>
  <c r="I9" i="15"/>
  <c r="O712" i="18"/>
  <c r="F30" i="9"/>
  <c r="I712" i="18"/>
  <c r="F7" i="10"/>
  <c r="F30" i="13"/>
  <c r="F6" i="14"/>
  <c r="F23" i="8"/>
  <c r="F41" i="12"/>
  <c r="F557" i="18"/>
  <c r="L39" i="15"/>
  <c r="F4" i="11"/>
  <c r="F31"/>
  <c r="F33" i="10"/>
  <c r="F44" i="9"/>
  <c r="F12" i="14"/>
  <c r="F9"/>
  <c r="F24" i="15"/>
  <c r="F32" i="2"/>
  <c r="F7"/>
  <c r="F20" i="8"/>
  <c r="F13"/>
  <c r="F52"/>
  <c r="F16"/>
  <c r="F42"/>
  <c r="F12"/>
  <c r="F52" i="7"/>
  <c r="F7"/>
  <c r="G27"/>
  <c r="F51" i="12"/>
  <c r="G41"/>
  <c r="F43" i="8"/>
  <c r="O72" i="18"/>
  <c r="I72"/>
  <c r="U86"/>
  <c r="M86"/>
  <c r="O100"/>
  <c r="I100"/>
  <c r="U128"/>
  <c r="M128"/>
  <c r="C128"/>
  <c r="O142"/>
  <c r="U156"/>
  <c r="M156"/>
  <c r="U170"/>
  <c r="M170"/>
  <c r="X198"/>
  <c r="L198"/>
  <c r="F198"/>
  <c r="X226"/>
  <c r="L226"/>
  <c r="F226"/>
  <c r="R240"/>
  <c r="N240"/>
  <c r="R212"/>
  <c r="N212"/>
  <c r="X254"/>
  <c r="L254"/>
  <c r="F254"/>
  <c r="R268"/>
  <c r="N268"/>
  <c r="R306"/>
  <c r="N306"/>
  <c r="X320"/>
  <c r="L320"/>
  <c r="F320"/>
  <c r="X348"/>
  <c r="L348"/>
  <c r="F348"/>
  <c r="R404"/>
  <c r="L404"/>
  <c r="N432"/>
  <c r="F432"/>
  <c r="X446"/>
  <c r="L446"/>
  <c r="F446"/>
  <c r="X460"/>
  <c r="R502"/>
  <c r="L530"/>
  <c r="N558"/>
  <c r="R586"/>
  <c r="F586"/>
  <c r="G12" i="2"/>
  <c r="F49" i="14"/>
  <c r="F11" i="13"/>
  <c r="F31" i="2"/>
  <c r="F11"/>
  <c r="G18"/>
  <c r="F24"/>
  <c r="F26" i="13"/>
  <c r="F53" i="9"/>
  <c r="F8" i="10"/>
  <c r="F52" i="9"/>
  <c r="G50" i="8"/>
  <c r="G43" i="14"/>
  <c r="F18" i="10"/>
  <c r="F37" i="13"/>
  <c r="F51"/>
  <c r="G50" i="14"/>
  <c r="F10"/>
  <c r="F45" i="5"/>
  <c r="F47" i="8"/>
  <c r="F44"/>
  <c r="G13"/>
  <c r="F6"/>
  <c r="G41"/>
  <c r="F24" i="7"/>
  <c r="G52" i="12"/>
  <c r="G35" i="8"/>
  <c r="F39" i="5"/>
  <c r="I85" i="18"/>
  <c r="M85"/>
  <c r="O85"/>
  <c r="U85"/>
  <c r="I155"/>
  <c r="M155"/>
  <c r="O155"/>
  <c r="U155"/>
  <c r="F211"/>
  <c r="L211"/>
  <c r="N211"/>
  <c r="R211"/>
  <c r="X211"/>
  <c r="F239"/>
  <c r="L239"/>
  <c r="N239"/>
  <c r="R239"/>
  <c r="X239"/>
  <c r="F267"/>
  <c r="L267"/>
  <c r="N267"/>
  <c r="R267"/>
  <c r="X267"/>
  <c r="F305"/>
  <c r="L305"/>
  <c r="N305"/>
  <c r="R305"/>
  <c r="X305"/>
  <c r="F333"/>
  <c r="L333"/>
  <c r="N333"/>
  <c r="R333"/>
  <c r="X333"/>
  <c r="F361"/>
  <c r="L361"/>
  <c r="N361"/>
  <c r="R361"/>
  <c r="X361"/>
  <c r="F403"/>
  <c r="L403"/>
  <c r="N403"/>
  <c r="R403"/>
  <c r="X403"/>
  <c r="H460"/>
  <c r="L459"/>
  <c r="N459"/>
  <c r="F473"/>
  <c r="L473"/>
  <c r="N473"/>
  <c r="T474"/>
  <c r="Y474"/>
  <c r="R460"/>
  <c r="R474"/>
  <c r="N474"/>
  <c r="X488"/>
  <c r="L488"/>
  <c r="F488"/>
  <c r="X502"/>
  <c r="R516"/>
  <c r="N516"/>
  <c r="N530"/>
  <c r="F530"/>
  <c r="N544"/>
  <c r="L544"/>
  <c r="R558"/>
  <c r="L558"/>
  <c r="X586"/>
  <c r="N586"/>
  <c r="L586"/>
  <c r="X600"/>
  <c r="N600"/>
  <c r="X614"/>
  <c r="X628"/>
  <c r="L628"/>
  <c r="X642"/>
  <c r="N642"/>
  <c r="X656"/>
  <c r="R656"/>
  <c r="L656"/>
  <c r="X670"/>
  <c r="N670"/>
  <c r="F670"/>
  <c r="AA659"/>
  <c r="R684"/>
  <c r="L684"/>
  <c r="Y684"/>
  <c r="N684"/>
  <c r="F684"/>
  <c r="AA688"/>
  <c r="X712"/>
  <c r="N712"/>
  <c r="F712"/>
  <c r="R712"/>
  <c r="T460"/>
  <c r="Y460"/>
  <c r="F501"/>
  <c r="L501"/>
  <c r="N501"/>
  <c r="T502"/>
  <c r="Y502"/>
  <c r="H516"/>
  <c r="T516"/>
  <c r="Y516"/>
  <c r="H586"/>
  <c r="L585"/>
  <c r="N585"/>
  <c r="T586"/>
  <c r="Y586"/>
  <c r="H600"/>
  <c r="L599"/>
  <c r="N599"/>
  <c r="T600"/>
  <c r="Y600"/>
  <c r="H614"/>
  <c r="L613"/>
  <c r="N613"/>
  <c r="T614"/>
  <c r="Y614"/>
  <c r="F627"/>
  <c r="L627"/>
  <c r="N627"/>
  <c r="T628"/>
  <c r="Y628"/>
  <c r="H642"/>
  <c r="L641"/>
  <c r="N641"/>
  <c r="T642"/>
  <c r="Y642"/>
  <c r="F655"/>
  <c r="L655"/>
  <c r="N655"/>
  <c r="T656"/>
  <c r="Y656"/>
  <c r="H670"/>
  <c r="N669"/>
  <c r="Y670"/>
  <c r="F683"/>
  <c r="L683"/>
  <c r="T684"/>
  <c r="H698"/>
  <c r="N697"/>
  <c r="Y698"/>
  <c r="T712"/>
  <c r="I44"/>
  <c r="X86"/>
  <c r="N86"/>
  <c r="R86"/>
  <c r="L86"/>
  <c r="R100"/>
  <c r="L100"/>
  <c r="X100"/>
  <c r="N100"/>
  <c r="F100"/>
  <c r="X128"/>
  <c r="N128"/>
  <c r="F128"/>
  <c r="R128"/>
  <c r="L128"/>
  <c r="X127"/>
  <c r="N127"/>
  <c r="F127"/>
  <c r="R142"/>
  <c r="L142"/>
  <c r="N142"/>
  <c r="X156"/>
  <c r="N156"/>
  <c r="R156"/>
  <c r="L156"/>
  <c r="X170"/>
  <c r="N170"/>
  <c r="F170"/>
  <c r="R170"/>
  <c r="L170"/>
  <c r="R169"/>
  <c r="L169"/>
  <c r="N184"/>
  <c r="X184"/>
  <c r="U198"/>
  <c r="M198"/>
  <c r="U226"/>
  <c r="M226"/>
  <c r="U240"/>
  <c r="M240"/>
  <c r="U212"/>
  <c r="M212"/>
  <c r="C212"/>
  <c r="U254"/>
  <c r="M254"/>
  <c r="C254"/>
  <c r="M268"/>
  <c r="U306"/>
  <c r="M306"/>
  <c r="U320"/>
  <c r="M320"/>
  <c r="C320"/>
  <c r="U348"/>
  <c r="M348"/>
  <c r="C348"/>
  <c r="C362"/>
  <c r="M362"/>
  <c r="U362"/>
  <c r="U376"/>
  <c r="C376"/>
  <c r="O376"/>
  <c r="I376"/>
  <c r="U404"/>
  <c r="M404"/>
  <c r="C404"/>
  <c r="O404"/>
  <c r="I404"/>
  <c r="O432"/>
  <c r="U432"/>
  <c r="M432"/>
  <c r="C432"/>
  <c r="M431"/>
  <c r="U446"/>
  <c r="M446"/>
  <c r="C446"/>
  <c r="I460"/>
  <c r="U460"/>
  <c r="C460"/>
  <c r="U474"/>
  <c r="M474"/>
  <c r="I474"/>
  <c r="U488"/>
  <c r="M488"/>
  <c r="C488"/>
  <c r="U502"/>
  <c r="M516"/>
  <c r="C516"/>
  <c r="M530"/>
  <c r="C530"/>
  <c r="O530"/>
  <c r="I530"/>
  <c r="C529"/>
  <c r="O544"/>
  <c r="I544"/>
  <c r="U558"/>
  <c r="M558"/>
  <c r="O558"/>
  <c r="I558"/>
  <c r="U586"/>
  <c r="C586"/>
  <c r="O586"/>
  <c r="I586"/>
  <c r="K586"/>
  <c r="O600"/>
  <c r="I600"/>
  <c r="U600"/>
  <c r="M600"/>
  <c r="C600"/>
  <c r="U599"/>
  <c r="U614"/>
  <c r="C614"/>
  <c r="O614"/>
  <c r="I614"/>
  <c r="I628"/>
  <c r="U628"/>
  <c r="M628"/>
  <c r="C628"/>
  <c r="M627"/>
  <c r="U642"/>
  <c r="M642"/>
  <c r="C642"/>
  <c r="O642"/>
  <c r="O656"/>
  <c r="I656"/>
  <c r="M656"/>
  <c r="C656"/>
  <c r="I655"/>
  <c r="U670"/>
  <c r="M670"/>
  <c r="O670"/>
  <c r="I670"/>
  <c r="AA674"/>
  <c r="O698"/>
  <c r="I698"/>
  <c r="U698"/>
  <c r="M698"/>
  <c r="C698"/>
  <c r="U712"/>
  <c r="M712"/>
  <c r="AA701"/>
  <c r="AA704"/>
  <c r="F50" i="14"/>
  <c r="G11" i="5"/>
  <c r="F4" i="9"/>
  <c r="F52" i="13"/>
  <c r="F25" i="14"/>
  <c r="G29" i="11"/>
  <c r="G22" i="9"/>
  <c r="G31" i="13"/>
  <c r="G9" i="7"/>
  <c r="M43" i="18"/>
  <c r="U43"/>
  <c r="L85"/>
  <c r="R85"/>
  <c r="L99"/>
  <c r="R99"/>
  <c r="L141"/>
  <c r="R141"/>
  <c r="L155"/>
  <c r="R155"/>
  <c r="L183"/>
  <c r="R183"/>
  <c r="I403"/>
  <c r="O403"/>
  <c r="X684"/>
  <c r="H712"/>
  <c r="K474"/>
  <c r="O473"/>
  <c r="M529"/>
  <c r="W530"/>
  <c r="O571"/>
  <c r="P572" s="1"/>
  <c r="C585"/>
  <c r="M585"/>
  <c r="W586"/>
  <c r="K600"/>
  <c r="O599"/>
  <c r="C613"/>
  <c r="M613"/>
  <c r="W614"/>
  <c r="K628"/>
  <c r="O627"/>
  <c r="C655"/>
  <c r="M655"/>
  <c r="W656"/>
  <c r="K684"/>
  <c r="O683"/>
  <c r="W698"/>
  <c r="K712"/>
  <c r="L44"/>
  <c r="R44"/>
  <c r="AA660"/>
  <c r="G22" i="14"/>
  <c r="G35" i="11"/>
  <c r="G24" i="9"/>
  <c r="G28"/>
  <c r="G21"/>
  <c r="G17"/>
  <c r="G13"/>
  <c r="G5" i="13"/>
  <c r="F8" i="5"/>
  <c r="O502" i="18"/>
  <c r="M57"/>
  <c r="U57"/>
  <c r="I113"/>
  <c r="O113"/>
  <c r="I197"/>
  <c r="O197"/>
  <c r="I211"/>
  <c r="O211"/>
  <c r="I225"/>
  <c r="O225"/>
  <c r="I239"/>
  <c r="O239"/>
  <c r="P240" s="1"/>
  <c r="I253"/>
  <c r="O253"/>
  <c r="I267"/>
  <c r="O267"/>
  <c r="I305"/>
  <c r="O305"/>
  <c r="I319"/>
  <c r="O319"/>
  <c r="P320" s="1"/>
  <c r="I333"/>
  <c r="I347"/>
  <c r="O347"/>
  <c r="I361"/>
  <c r="O361"/>
  <c r="I375"/>
  <c r="O375"/>
  <c r="P376" s="1"/>
  <c r="U641"/>
  <c r="F697"/>
  <c r="K670"/>
  <c r="K446"/>
  <c r="O445"/>
  <c r="K460"/>
  <c r="O459"/>
  <c r="K488"/>
  <c r="I501"/>
  <c r="O501"/>
  <c r="K516"/>
  <c r="C543"/>
  <c r="M543"/>
  <c r="W544"/>
  <c r="C557"/>
  <c r="M557"/>
  <c r="W558"/>
  <c r="I641"/>
  <c r="O641"/>
  <c r="C669"/>
  <c r="W670"/>
  <c r="H684"/>
  <c r="T698"/>
  <c r="Y712"/>
  <c r="M58"/>
  <c r="U58"/>
  <c r="C712"/>
  <c r="G14" i="5"/>
  <c r="F9" i="13"/>
  <c r="F41" i="9"/>
  <c r="F21" i="10"/>
  <c r="F4"/>
  <c r="F48" i="2"/>
  <c r="F11" i="12"/>
  <c r="F33" i="5"/>
  <c r="I43" i="18"/>
  <c r="O43"/>
  <c r="F85"/>
  <c r="N85"/>
  <c r="X85"/>
  <c r="F99"/>
  <c r="N99"/>
  <c r="X99"/>
  <c r="F141"/>
  <c r="N141"/>
  <c r="X141"/>
  <c r="F155"/>
  <c r="N155"/>
  <c r="X155"/>
  <c r="F183"/>
  <c r="N183"/>
  <c r="X183"/>
  <c r="E404"/>
  <c r="M403"/>
  <c r="U403"/>
  <c r="M473"/>
  <c r="W474"/>
  <c r="K530"/>
  <c r="O529"/>
  <c r="C571"/>
  <c r="O585"/>
  <c r="P586" s="1"/>
  <c r="M599"/>
  <c r="W600"/>
  <c r="I613"/>
  <c r="O613"/>
  <c r="C627"/>
  <c r="W628"/>
  <c r="K656"/>
  <c r="O655"/>
  <c r="L669"/>
  <c r="T670"/>
  <c r="C683"/>
  <c r="M683"/>
  <c r="W684"/>
  <c r="K698"/>
  <c r="C711"/>
  <c r="M711"/>
  <c r="W712"/>
  <c r="AA702"/>
  <c r="G12" i="10"/>
  <c r="G27" i="13"/>
  <c r="G47" i="12"/>
  <c r="G51" i="8"/>
  <c r="F32" i="10"/>
  <c r="F31"/>
  <c r="F30"/>
  <c r="F6" i="9"/>
  <c r="G27" i="2"/>
  <c r="G10"/>
  <c r="F27"/>
  <c r="F14"/>
  <c r="G18" i="8"/>
  <c r="G7"/>
  <c r="F19" i="7"/>
  <c r="AA645" i="18"/>
  <c r="AA673"/>
  <c r="AA689"/>
  <c r="AA631"/>
  <c r="AA662"/>
  <c r="AA633"/>
  <c r="AA647"/>
  <c r="AA661"/>
  <c r="AA603"/>
  <c r="AA632"/>
  <c r="AA646"/>
  <c r="AA589"/>
  <c r="AA617"/>
  <c r="AA634"/>
  <c r="AA648"/>
  <c r="AA547"/>
  <c r="AA592"/>
  <c r="AA561"/>
  <c r="AA618"/>
  <c r="AA591"/>
  <c r="AA576"/>
  <c r="AA590"/>
  <c r="AA533"/>
  <c r="AA551"/>
  <c r="AA563"/>
  <c r="AA575"/>
  <c r="AA535"/>
  <c r="AA549"/>
  <c r="AA562"/>
  <c r="AA520"/>
  <c r="AA505"/>
  <c r="AA519"/>
  <c r="AA548"/>
  <c r="F445"/>
  <c r="AA523"/>
  <c r="AA537"/>
  <c r="AA550"/>
  <c r="AA463"/>
  <c r="AA507"/>
  <c r="AA534"/>
  <c r="AA521"/>
  <c r="AA536"/>
  <c r="AA477"/>
  <c r="AA506"/>
  <c r="AA522"/>
  <c r="AA383"/>
  <c r="AA491"/>
  <c r="AA508"/>
  <c r="AA481"/>
  <c r="AA493"/>
  <c r="AA467"/>
  <c r="AA479"/>
  <c r="AA492"/>
  <c r="AA422"/>
  <c r="AA437"/>
  <c r="AA465"/>
  <c r="AA478"/>
  <c r="AA480"/>
  <c r="AA407"/>
  <c r="AA464"/>
  <c r="AA450"/>
  <c r="AA466"/>
  <c r="AA421"/>
  <c r="AA435"/>
  <c r="AA451"/>
  <c r="AA449"/>
  <c r="AA394"/>
  <c r="AA420"/>
  <c r="AA436"/>
  <c r="AA410"/>
  <c r="AA438"/>
  <c r="AA393"/>
  <c r="AA409"/>
  <c r="AA423"/>
  <c r="AA365"/>
  <c r="AA396"/>
  <c r="AA408"/>
  <c r="AA351"/>
  <c r="AA352"/>
  <c r="AA379"/>
  <c r="AA369"/>
  <c r="AA381"/>
  <c r="AA397"/>
  <c r="AA324"/>
  <c r="AA395"/>
  <c r="AA337"/>
  <c r="AA367"/>
  <c r="AA380"/>
  <c r="R376"/>
  <c r="L376"/>
  <c r="AA382"/>
  <c r="AA311"/>
  <c r="AA366"/>
  <c r="AA273"/>
  <c r="AA368"/>
  <c r="AA313"/>
  <c r="AA353"/>
  <c r="AA354"/>
  <c r="AA355"/>
  <c r="AA296"/>
  <c r="AA339"/>
  <c r="F375"/>
  <c r="L375"/>
  <c r="N375"/>
  <c r="R375"/>
  <c r="X375"/>
  <c r="F376"/>
  <c r="AA229"/>
  <c r="AA295"/>
  <c r="AA312"/>
  <c r="AA326"/>
  <c r="AA338"/>
  <c r="AA300"/>
  <c r="AA309"/>
  <c r="AA323"/>
  <c r="AA340"/>
  <c r="AA274"/>
  <c r="AA298"/>
  <c r="AA325"/>
  <c r="AA243"/>
  <c r="AA258"/>
  <c r="AA257"/>
  <c r="AA271"/>
  <c r="AA310"/>
  <c r="AA246"/>
  <c r="AA272"/>
  <c r="AA299"/>
  <c r="AA297"/>
  <c r="AA260"/>
  <c r="AA275"/>
  <c r="AA247"/>
  <c r="AA259"/>
  <c r="AA160"/>
  <c r="AA201"/>
  <c r="AA245"/>
  <c r="AA244"/>
  <c r="AA173"/>
  <c r="AA174"/>
  <c r="AA175"/>
  <c r="AA176"/>
  <c r="AA216"/>
  <c r="AA230"/>
  <c r="AA189"/>
  <c r="AA187"/>
  <c r="AA215"/>
  <c r="AA232"/>
  <c r="AA148"/>
  <c r="AA218"/>
  <c r="AA231"/>
  <c r="AA132"/>
  <c r="AA188"/>
  <c r="AA217"/>
  <c r="AA117"/>
  <c r="AA133"/>
  <c r="AA145"/>
  <c r="AA159"/>
  <c r="AA162"/>
  <c r="AA131"/>
  <c r="AA146"/>
  <c r="AA134"/>
  <c r="AA158"/>
  <c r="AA161"/>
  <c r="AA147"/>
  <c r="AA120"/>
  <c r="AA163"/>
  <c r="AA118"/>
  <c r="AA122"/>
  <c r="AA103"/>
  <c r="AA104"/>
  <c r="AA105"/>
  <c r="AA106"/>
  <c r="AA107"/>
  <c r="AA119"/>
  <c r="AA121"/>
  <c r="AA135"/>
  <c r="AA89"/>
  <c r="AA116"/>
  <c r="AA75"/>
  <c r="AA92"/>
  <c r="AA63"/>
  <c r="AA94"/>
  <c r="AA78"/>
  <c r="AA90"/>
  <c r="AA76"/>
  <c r="AA93"/>
  <c r="AA80"/>
  <c r="AA91"/>
  <c r="AA65"/>
  <c r="AA79"/>
  <c r="U529"/>
  <c r="I431"/>
  <c r="AA47"/>
  <c r="AA48"/>
  <c r="AA49"/>
  <c r="AA50"/>
  <c r="AA51"/>
  <c r="AA52"/>
  <c r="AA61"/>
  <c r="AA77"/>
  <c r="AA66"/>
  <c r="AA62"/>
  <c r="X72"/>
  <c r="R72"/>
  <c r="N72"/>
  <c r="L72"/>
  <c r="AA64"/>
  <c r="F71"/>
  <c r="L71"/>
  <c r="N71"/>
  <c r="R71"/>
  <c r="X71"/>
  <c r="U418"/>
  <c r="I432"/>
  <c r="F43"/>
  <c r="G44" s="1"/>
  <c r="L43"/>
  <c r="N43"/>
  <c r="R43"/>
  <c r="X43"/>
  <c r="F57"/>
  <c r="L57"/>
  <c r="N57"/>
  <c r="R57"/>
  <c r="X57"/>
  <c r="R445"/>
  <c r="R557"/>
  <c r="R613"/>
  <c r="R683"/>
  <c r="AA33"/>
  <c r="AA34"/>
  <c r="AA35"/>
  <c r="AA36"/>
  <c r="AA37"/>
  <c r="AA38"/>
  <c r="U417"/>
  <c r="M417"/>
  <c r="L418"/>
  <c r="AA657"/>
  <c r="M502"/>
  <c r="U459"/>
  <c r="I473"/>
  <c r="U501"/>
  <c r="I543"/>
  <c r="I557"/>
  <c r="U557"/>
  <c r="U571"/>
  <c r="V572" s="1"/>
  <c r="U627"/>
  <c r="U669"/>
  <c r="I711"/>
  <c r="K614"/>
  <c r="U431"/>
  <c r="I445"/>
  <c r="U445"/>
  <c r="I459"/>
  <c r="U473"/>
  <c r="I529"/>
  <c r="U543"/>
  <c r="I571"/>
  <c r="J572" s="1"/>
  <c r="U585"/>
  <c r="I599"/>
  <c r="U613"/>
  <c r="I627"/>
  <c r="U655"/>
  <c r="I683"/>
  <c r="J684" s="1"/>
  <c r="U683"/>
  <c r="U711"/>
  <c r="F418"/>
  <c r="F417"/>
  <c r="O417"/>
  <c r="R418"/>
  <c r="R417"/>
  <c r="X417"/>
  <c r="C431"/>
  <c r="F431"/>
  <c r="I417"/>
  <c r="I418"/>
  <c r="N418"/>
  <c r="N502"/>
  <c r="O418"/>
  <c r="X418"/>
  <c r="N417"/>
  <c r="M418"/>
  <c r="L417"/>
  <c r="R432"/>
  <c r="R431"/>
  <c r="L502"/>
  <c r="Y184"/>
  <c r="F585"/>
  <c r="R585"/>
  <c r="F599"/>
  <c r="R599"/>
  <c r="F641"/>
  <c r="R641"/>
  <c r="R669"/>
  <c r="R711"/>
  <c r="H544"/>
  <c r="H656"/>
  <c r="C24" i="8"/>
  <c r="H4" i="15"/>
  <c r="C32" i="7"/>
  <c r="F32" s="1"/>
  <c r="I5" i="15"/>
  <c r="C27" i="10"/>
  <c r="F27" s="1"/>
  <c r="N7" i="16"/>
  <c r="C7" s="1"/>
  <c r="F8" i="15"/>
  <c r="E7" i="16"/>
  <c r="C28" i="8"/>
  <c r="F28" s="1"/>
  <c r="C38" i="12"/>
  <c r="F38" s="1"/>
  <c r="J8" i="15"/>
  <c r="C33" i="13"/>
  <c r="G33" s="1"/>
  <c r="N8" i="16"/>
  <c r="C8" s="1"/>
  <c r="C19" i="2"/>
  <c r="G19" s="1"/>
  <c r="F9" i="15"/>
  <c r="C17" i="8"/>
  <c r="F17" s="1"/>
  <c r="E8" i="16"/>
  <c r="C14" i="8"/>
  <c r="F14" s="1"/>
  <c r="H10" i="15"/>
  <c r="C3" i="2"/>
  <c r="F3" s="1"/>
  <c r="F11" i="15"/>
  <c r="C3" i="12"/>
  <c r="F3" s="1"/>
  <c r="J11" i="15"/>
  <c r="C29" i="8"/>
  <c r="G29" s="1"/>
  <c r="E11" i="16"/>
  <c r="C30" i="12"/>
  <c r="F30" s="1"/>
  <c r="J12" i="15"/>
  <c r="N13" i="16"/>
  <c r="C38" i="2"/>
  <c r="F38" s="1"/>
  <c r="F14" i="15"/>
  <c r="C5" i="8"/>
  <c r="F5" s="1"/>
  <c r="H14" i="15"/>
  <c r="C29" i="12"/>
  <c r="F29" s="1"/>
  <c r="J14" i="15"/>
  <c r="C31" i="8"/>
  <c r="E14" i="16"/>
  <c r="C39" i="12"/>
  <c r="F39" s="1"/>
  <c r="N15" i="16"/>
  <c r="C15" s="1"/>
  <c r="C50" i="2"/>
  <c r="F50" s="1"/>
  <c r="F16" i="15"/>
  <c r="C32" i="8"/>
  <c r="F32" s="1"/>
  <c r="H16" i="15"/>
  <c r="C40" i="12"/>
  <c r="J16" i="15"/>
  <c r="N16" i="16"/>
  <c r="C16" s="1"/>
  <c r="F17" i="15"/>
  <c r="C33" i="8"/>
  <c r="F33" s="1"/>
  <c r="E16" i="16"/>
  <c r="H17" i="15"/>
  <c r="C21" i="12"/>
  <c r="F21" s="1"/>
  <c r="J17" i="15"/>
  <c r="C30" i="5"/>
  <c r="F30" s="1"/>
  <c r="D19" i="16"/>
  <c r="C40" i="7"/>
  <c r="F40" s="1"/>
  <c r="C6" i="5"/>
  <c r="F6" s="1"/>
  <c r="D21" i="16"/>
  <c r="G22" i="15"/>
  <c r="C30" i="7"/>
  <c r="F30" s="1"/>
  <c r="F21" i="16"/>
  <c r="I22" i="15"/>
  <c r="C17" i="11"/>
  <c r="G17" s="1"/>
  <c r="C5" i="7"/>
  <c r="F5" s="1"/>
  <c r="I21" i="15"/>
  <c r="M21"/>
  <c r="C5" i="9"/>
  <c r="G5" s="1"/>
  <c r="C7" i="12"/>
  <c r="F53" i="5"/>
  <c r="F16" i="9"/>
  <c r="M6" i="15"/>
  <c r="C5" i="10"/>
  <c r="F5" s="1"/>
  <c r="M5" i="15"/>
  <c r="F13" i="2"/>
  <c r="F4" i="15"/>
  <c r="F4" i="14"/>
  <c r="F15" i="13"/>
  <c r="L8" i="15"/>
  <c r="L10"/>
  <c r="F27" i="9"/>
  <c r="F35" i="14"/>
  <c r="C32" i="13"/>
  <c r="F32" s="1"/>
  <c r="C25"/>
  <c r="G25" s="1"/>
  <c r="F16" i="14"/>
  <c r="J13" i="15"/>
  <c r="F13"/>
  <c r="N15"/>
  <c r="G5"/>
  <c r="J4"/>
  <c r="N11"/>
  <c r="H8"/>
  <c r="E15" i="16"/>
  <c r="E9"/>
  <c r="C51" i="2"/>
  <c r="F51" s="1"/>
  <c r="C20"/>
  <c r="C35"/>
  <c r="C30"/>
  <c r="F5" i="5"/>
  <c r="G6" i="8"/>
  <c r="G25" i="12"/>
  <c r="F27" i="16"/>
  <c r="C44" i="7"/>
  <c r="F44" s="1"/>
  <c r="I41" i="15"/>
  <c r="C49" i="7"/>
  <c r="F49" s="1"/>
  <c r="G51" i="12"/>
  <c r="G34" i="8"/>
  <c r="F42" i="11"/>
  <c r="F33"/>
  <c r="C19"/>
  <c r="F19" s="1"/>
  <c r="C15" i="9"/>
  <c r="G15" s="1"/>
  <c r="C48" i="14"/>
  <c r="F48" s="1"/>
  <c r="C47"/>
  <c r="F47" s="1"/>
  <c r="C45"/>
  <c r="G45" s="1"/>
  <c r="C36"/>
  <c r="F36" s="1"/>
  <c r="C19"/>
  <c r="G19" s="1"/>
  <c r="O32" i="15"/>
  <c r="M32"/>
  <c r="K32"/>
  <c r="G32"/>
  <c r="I34"/>
  <c r="O36"/>
  <c r="M36"/>
  <c r="I29"/>
  <c r="G26"/>
  <c r="O27"/>
  <c r="E29" i="16"/>
  <c r="D34"/>
  <c r="G45" i="5"/>
  <c r="C9"/>
  <c r="F9" s="1"/>
  <c r="C45" i="7"/>
  <c r="F45" s="1"/>
  <c r="F43"/>
  <c r="F459" i="18"/>
  <c r="R459"/>
  <c r="R473"/>
  <c r="R501"/>
  <c r="F529"/>
  <c r="R529"/>
  <c r="R543"/>
  <c r="R571"/>
  <c r="R627"/>
  <c r="R655"/>
  <c r="F669"/>
  <c r="F48" i="13"/>
  <c r="F31"/>
  <c r="F32" i="9"/>
  <c r="F51"/>
  <c r="F48"/>
  <c r="F46"/>
  <c r="F29"/>
  <c r="F21"/>
  <c r="F13"/>
  <c r="F28"/>
  <c r="F20"/>
  <c r="F14" i="10"/>
  <c r="F19" i="12"/>
  <c r="F27" i="7"/>
  <c r="F22"/>
  <c r="F8"/>
  <c r="F51"/>
  <c r="F28"/>
  <c r="F16"/>
  <c r="G13"/>
  <c r="F22" i="5"/>
  <c r="G21" i="7"/>
  <c r="F43" i="10"/>
  <c r="F41"/>
  <c r="L600" i="18"/>
  <c r="C12" i="9"/>
  <c r="F12" s="1"/>
  <c r="O13" i="15"/>
  <c r="F35" i="9"/>
  <c r="F460" i="18"/>
  <c r="C23" i="5"/>
  <c r="F23" s="1"/>
  <c r="F24" i="9"/>
  <c r="F13" i="5"/>
  <c r="F39" i="15"/>
  <c r="F11" i="8"/>
  <c r="F7" i="11"/>
  <c r="L390" i="18"/>
  <c r="F22" i="9"/>
  <c r="J39" i="15"/>
  <c r="K432" i="18"/>
  <c r="G13" i="5"/>
  <c r="C48" i="12"/>
  <c r="F48" s="1"/>
  <c r="F37" i="11"/>
  <c r="G42" i="8"/>
  <c r="F49" i="5"/>
  <c r="M28" i="15"/>
  <c r="I28"/>
  <c r="G28"/>
  <c r="F46" i="11"/>
  <c r="F44"/>
  <c r="F35"/>
  <c r="F27"/>
  <c r="F16"/>
  <c r="F25"/>
  <c r="F5"/>
  <c r="F19" i="10"/>
  <c r="F44"/>
  <c r="F42"/>
  <c r="F40"/>
  <c r="F29"/>
  <c r="F25"/>
  <c r="F22"/>
  <c r="F20"/>
  <c r="F17"/>
  <c r="F12"/>
  <c r="F31" i="9"/>
  <c r="F10"/>
  <c r="F49"/>
  <c r="F47"/>
  <c r="F45"/>
  <c r="F36"/>
  <c r="F17"/>
  <c r="F14"/>
  <c r="F50" i="13"/>
  <c r="F45"/>
  <c r="F5"/>
  <c r="F16"/>
  <c r="F18"/>
  <c r="F44" i="14"/>
  <c r="F42"/>
  <c r="F40"/>
  <c r="F22"/>
  <c r="F7"/>
  <c r="G49" i="2"/>
  <c r="G53"/>
  <c r="F38" i="10"/>
  <c r="F44" i="12"/>
  <c r="F53" i="2"/>
  <c r="F30" i="14"/>
  <c r="F53" i="13"/>
  <c r="F8"/>
  <c r="F38" i="9"/>
  <c r="F39" i="11"/>
  <c r="O25" i="15"/>
  <c r="F12" i="7"/>
  <c r="F35" i="10"/>
  <c r="C46" i="13"/>
  <c r="F46" s="1"/>
  <c r="J23" i="15"/>
  <c r="G23"/>
  <c r="G15" i="11"/>
  <c r="G10" i="14"/>
  <c r="J21" i="15"/>
  <c r="H21"/>
  <c r="F4" i="8"/>
  <c r="G49"/>
  <c r="C19" i="15"/>
  <c r="R390" i="18"/>
  <c r="F42" i="12"/>
  <c r="F47" i="11"/>
  <c r="F37" i="8"/>
  <c r="F42" i="7"/>
  <c r="F5" i="12"/>
  <c r="F18" i="2"/>
  <c r="F24" i="12"/>
  <c r="F389" i="18"/>
  <c r="L389"/>
  <c r="N389"/>
  <c r="R389"/>
  <c r="X389"/>
  <c r="C502"/>
  <c r="E24" i="11"/>
  <c r="D55"/>
  <c r="J20" s="1"/>
  <c r="F4" i="7"/>
  <c r="F6" i="13"/>
  <c r="C6" i="10"/>
  <c r="F6" s="1"/>
  <c r="F30" i="8"/>
  <c r="F26" i="5"/>
  <c r="G26" i="7"/>
  <c r="W418" i="18"/>
  <c r="F40" i="2"/>
  <c r="G40"/>
  <c r="G39"/>
  <c r="F27" i="13"/>
  <c r="F34" i="9"/>
  <c r="G34"/>
  <c r="G6"/>
  <c r="G45" i="13"/>
  <c r="G25" i="2"/>
  <c r="G41" i="11"/>
  <c r="G9" i="13"/>
  <c r="G10" i="12"/>
  <c r="G40" i="11"/>
  <c r="G44"/>
  <c r="G46"/>
  <c r="G47"/>
  <c r="G27"/>
  <c r="G7"/>
  <c r="G45" i="9"/>
  <c r="G37" i="13"/>
  <c r="G50"/>
  <c r="F28"/>
  <c r="G28"/>
  <c r="G24" i="2"/>
  <c r="G24" i="7"/>
  <c r="G22"/>
  <c r="G14"/>
  <c r="G16"/>
  <c r="G31" i="2"/>
  <c r="G19" i="7"/>
  <c r="G17"/>
  <c r="G48" i="2"/>
  <c r="C20" i="5"/>
  <c r="D20"/>
  <c r="E20" s="1"/>
  <c r="G53" i="11"/>
  <c r="G21" i="10"/>
  <c r="G9" i="14"/>
  <c r="G16" i="2"/>
  <c r="F22" i="8"/>
  <c r="F52" i="12"/>
  <c r="F25"/>
  <c r="G32" i="10"/>
  <c r="G9"/>
  <c r="G47"/>
  <c r="G30"/>
  <c r="F15"/>
  <c r="G13"/>
  <c r="G32" i="9"/>
  <c r="G48"/>
  <c r="G10"/>
  <c r="G8" i="13"/>
  <c r="G23" i="14"/>
  <c r="G34" i="2"/>
  <c r="G14"/>
  <c r="G7"/>
  <c r="G13"/>
  <c r="T418" i="18"/>
  <c r="T432"/>
  <c r="G53" i="9"/>
  <c r="G41"/>
  <c r="G16" i="14"/>
  <c r="G11" i="2"/>
  <c r="G22" i="8"/>
  <c r="G4"/>
  <c r="G28" i="7"/>
  <c r="G6"/>
  <c r="H432" i="18"/>
  <c r="G45" i="10"/>
  <c r="G42" i="11"/>
  <c r="G16"/>
  <c r="G6"/>
  <c r="G46" i="10"/>
  <c r="G38"/>
  <c r="G28"/>
  <c r="G25"/>
  <c r="G31" i="9"/>
  <c r="G50"/>
  <c r="G16"/>
  <c r="G36"/>
  <c r="G18" i="13"/>
  <c r="G42" i="14"/>
  <c r="F36" i="7"/>
  <c r="F9" i="12"/>
  <c r="W390" i="18"/>
  <c r="X390"/>
  <c r="N390"/>
  <c r="F390"/>
  <c r="K418"/>
  <c r="G22" i="11"/>
  <c r="G44" i="10"/>
  <c r="G37"/>
  <c r="G8"/>
  <c r="G51" i="9"/>
  <c r="G43"/>
  <c r="G52" i="8"/>
  <c r="G16"/>
  <c r="G8"/>
  <c r="G26" i="12"/>
  <c r="G20" i="8"/>
  <c r="T44" i="18"/>
  <c r="T58"/>
  <c r="T86"/>
  <c r="T100"/>
  <c r="T114"/>
  <c r="T128"/>
  <c r="T142"/>
  <c r="T156"/>
  <c r="T170"/>
  <c r="T184"/>
  <c r="T198"/>
  <c r="T212"/>
  <c r="T226"/>
  <c r="T240"/>
  <c r="T254"/>
  <c r="T268"/>
  <c r="T281"/>
  <c r="T306"/>
  <c r="T320"/>
  <c r="T348"/>
  <c r="T362"/>
  <c r="T376"/>
  <c r="T390"/>
  <c r="T404"/>
  <c r="W72"/>
  <c r="W86"/>
  <c r="W100"/>
  <c r="W114"/>
  <c r="W128"/>
  <c r="W170"/>
  <c r="W184"/>
  <c r="W198"/>
  <c r="W212"/>
  <c r="W226"/>
  <c r="W240"/>
  <c r="W254"/>
  <c r="W281"/>
  <c r="W306"/>
  <c r="W320"/>
  <c r="W348"/>
  <c r="W362"/>
  <c r="W376"/>
  <c r="W404"/>
  <c r="U390"/>
  <c r="O390"/>
  <c r="M390"/>
  <c r="I390"/>
  <c r="C390"/>
  <c r="C418"/>
  <c r="E418"/>
  <c r="E390"/>
  <c r="I389"/>
  <c r="M389"/>
  <c r="O389"/>
  <c r="U389"/>
  <c r="K100"/>
  <c r="K114"/>
  <c r="K128"/>
  <c r="K156"/>
  <c r="K170"/>
  <c r="K198"/>
  <c r="K212"/>
  <c r="K254"/>
  <c r="K320"/>
  <c r="K348"/>
  <c r="K362"/>
  <c r="K376"/>
  <c r="K390"/>
  <c r="K404"/>
  <c r="H100"/>
  <c r="H114"/>
  <c r="H128"/>
  <c r="H170"/>
  <c r="H212"/>
  <c r="H254"/>
  <c r="H320"/>
  <c r="H348"/>
  <c r="H362"/>
  <c r="H376"/>
  <c r="H390"/>
  <c r="H404"/>
  <c r="H418"/>
  <c r="X711"/>
  <c r="E712"/>
  <c r="AA700"/>
  <c r="X697"/>
  <c r="E698"/>
  <c r="AA686"/>
  <c r="X683"/>
  <c r="E684"/>
  <c r="AA672"/>
  <c r="X669"/>
  <c r="E670"/>
  <c r="AA658"/>
  <c r="X655"/>
  <c r="E656"/>
  <c r="AA644"/>
  <c r="X641"/>
  <c r="E642"/>
  <c r="AA630"/>
  <c r="X627"/>
  <c r="E628"/>
  <c r="AA616"/>
  <c r="X613"/>
  <c r="E614"/>
  <c r="AA602"/>
  <c r="X599"/>
  <c r="E600"/>
  <c r="AA588"/>
  <c r="X585"/>
  <c r="E586"/>
  <c r="AA574"/>
  <c r="X571"/>
  <c r="Z572" s="1"/>
  <c r="AA560"/>
  <c r="X557"/>
  <c r="E558"/>
  <c r="AA546"/>
  <c r="X543"/>
  <c r="E544"/>
  <c r="AA532"/>
  <c r="X529"/>
  <c r="E530"/>
  <c r="AA518"/>
  <c r="E516"/>
  <c r="AA504"/>
  <c r="X501"/>
  <c r="E502"/>
  <c r="AA490"/>
  <c r="E488"/>
  <c r="AA476"/>
  <c r="X473"/>
  <c r="AA462"/>
  <c r="X459"/>
  <c r="E460"/>
  <c r="AA448"/>
  <c r="X445"/>
  <c r="E446"/>
  <c r="AA434"/>
  <c r="X431"/>
  <c r="E432"/>
  <c r="E12" i="9"/>
  <c r="D55"/>
  <c r="J24" s="1"/>
  <c r="G37" i="11"/>
  <c r="G4"/>
  <c r="G19" i="10"/>
  <c r="G42"/>
  <c r="G49" i="9"/>
  <c r="G46"/>
  <c r="G20"/>
  <c r="G26"/>
  <c r="G4"/>
  <c r="G52" i="13"/>
  <c r="G26"/>
  <c r="G18" i="10"/>
  <c r="G5" i="11"/>
  <c r="G50"/>
  <c r="G14" i="10"/>
  <c r="G43"/>
  <c r="G41"/>
  <c r="G33"/>
  <c r="G31"/>
  <c r="G52" i="9"/>
  <c r="G47"/>
  <c r="G29"/>
  <c r="G44"/>
  <c r="G40"/>
  <c r="G38"/>
  <c r="G27"/>
  <c r="G48" i="13"/>
  <c r="G30"/>
  <c r="G44"/>
  <c r="G49" i="14"/>
  <c r="G6"/>
  <c r="G35"/>
  <c r="G14" i="9"/>
  <c r="G11" i="13"/>
  <c r="G47" i="8"/>
  <c r="G19"/>
  <c r="G12"/>
  <c r="G53" i="7"/>
  <c r="G51"/>
  <c r="G37"/>
  <c r="G29"/>
  <c r="G50" i="12"/>
  <c r="G13"/>
  <c r="G11"/>
  <c r="G40" i="14"/>
  <c r="G42" i="7"/>
  <c r="G44" i="12"/>
  <c r="G40" i="10"/>
  <c r="G16" i="13"/>
  <c r="G44" i="8"/>
  <c r="G21"/>
  <c r="G23"/>
  <c r="G46"/>
  <c r="G15"/>
  <c r="G52" i="7"/>
  <c r="G36"/>
  <c r="G7"/>
  <c r="G49" i="12"/>
  <c r="G19"/>
  <c r="F36" i="10"/>
  <c r="B55"/>
  <c r="H36" s="1"/>
  <c r="E41" i="7"/>
  <c r="E47" i="13"/>
  <c r="G47" s="1"/>
  <c r="D55"/>
  <c r="F42" i="9"/>
  <c r="F47" i="13"/>
  <c r="B55"/>
  <c r="H21" s="1"/>
  <c r="E44" i="14"/>
  <c r="G44" s="1"/>
  <c r="D55"/>
  <c r="J44" s="1"/>
  <c r="E52" i="2"/>
  <c r="F52"/>
  <c r="E48" i="5"/>
  <c r="E42" i="12"/>
  <c r="G42" s="1"/>
  <c r="F40" i="11"/>
  <c r="E36" i="10"/>
  <c r="G36" s="1"/>
  <c r="B55" i="2"/>
  <c r="H52" s="1"/>
  <c r="E38" i="8"/>
  <c r="D55"/>
  <c r="J29" s="1"/>
  <c r="B55" i="7"/>
  <c r="G12"/>
  <c r="G11" i="8"/>
  <c r="C417" i="18"/>
  <c r="C403"/>
  <c r="C389"/>
  <c r="C375"/>
  <c r="C361"/>
  <c r="C347"/>
  <c r="C333"/>
  <c r="D334" s="1"/>
  <c r="C319"/>
  <c r="C253"/>
  <c r="C239"/>
  <c r="C225"/>
  <c r="C211"/>
  <c r="C197"/>
  <c r="C183"/>
  <c r="C169"/>
  <c r="D170" s="1"/>
  <c r="C155"/>
  <c r="C141"/>
  <c r="C127"/>
  <c r="C113"/>
  <c r="C99"/>
  <c r="C85"/>
  <c r="D86" s="1"/>
  <c r="C71"/>
  <c r="D72" s="1"/>
  <c r="C43"/>
  <c r="D44" s="1"/>
  <c r="C29"/>
  <c r="Y72"/>
  <c r="Y86"/>
  <c r="Y100"/>
  <c r="Y114"/>
  <c r="Y128"/>
  <c r="Y142"/>
  <c r="Y198"/>
  <c r="Y212"/>
  <c r="Y226"/>
  <c r="Y240"/>
  <c r="Y254"/>
  <c r="Y306"/>
  <c r="Y320"/>
  <c r="Y348"/>
  <c r="Y362"/>
  <c r="Y376"/>
  <c r="Y390"/>
  <c r="Y404"/>
  <c r="Y418"/>
  <c r="AA406"/>
  <c r="AA392"/>
  <c r="AA378"/>
  <c r="AA364"/>
  <c r="AA350"/>
  <c r="AA336"/>
  <c r="AA322"/>
  <c r="AA308"/>
  <c r="AA294"/>
  <c r="AA270"/>
  <c r="AA256"/>
  <c r="AA242"/>
  <c r="AA228"/>
  <c r="AA214"/>
  <c r="AA200"/>
  <c r="AA186"/>
  <c r="AA172"/>
  <c r="AA144"/>
  <c r="AA130"/>
  <c r="AA102"/>
  <c r="AA88"/>
  <c r="AA74"/>
  <c r="AA60"/>
  <c r="AA46"/>
  <c r="AA32"/>
  <c r="AA18"/>
  <c r="AA699"/>
  <c r="AA685"/>
  <c r="AA671"/>
  <c r="AA643"/>
  <c r="AA629"/>
  <c r="AA615"/>
  <c r="AA601"/>
  <c r="AA587"/>
  <c r="AA4"/>
  <c r="AA573"/>
  <c r="X15"/>
  <c r="G53" i="13"/>
  <c r="G3" i="9"/>
  <c r="G3" i="7"/>
  <c r="F3" i="5"/>
  <c r="F50"/>
  <c r="G49"/>
  <c r="G33"/>
  <c r="G19"/>
  <c r="G4"/>
  <c r="G22"/>
  <c r="G32"/>
  <c r="F28"/>
  <c r="G28"/>
  <c r="G39"/>
  <c r="G47"/>
  <c r="G37"/>
  <c r="G40"/>
  <c r="G17"/>
  <c r="G42"/>
  <c r="G50"/>
  <c r="F32"/>
  <c r="G53"/>
  <c r="G35" l="1"/>
  <c r="G15" i="14"/>
  <c r="F11" i="11"/>
  <c r="F53" i="10"/>
  <c r="F17" i="13"/>
  <c r="F38" i="11"/>
  <c r="F24" i="5"/>
  <c r="G16" i="12"/>
  <c r="G12" i="13"/>
  <c r="G22"/>
  <c r="G37" i="9"/>
  <c r="F36" i="2"/>
  <c r="F29" i="14"/>
  <c r="P656" i="18"/>
  <c r="F29" i="5"/>
  <c r="P628" i="18"/>
  <c r="F23" i="11"/>
  <c r="F32" i="12"/>
  <c r="F43" i="2"/>
  <c r="F11" i="10"/>
  <c r="F24"/>
  <c r="F34"/>
  <c r="F8" i="12"/>
  <c r="G572" i="18"/>
  <c r="F20" i="7"/>
  <c r="G25" i="8"/>
  <c r="C42" i="15"/>
  <c r="C54"/>
  <c r="G38" i="8"/>
  <c r="G38" i="7"/>
  <c r="G21" i="2"/>
  <c r="G14" i="14"/>
  <c r="G4" i="12"/>
  <c r="F18" i="11"/>
  <c r="C43" i="15"/>
  <c r="G38" i="14"/>
  <c r="G7" i="5"/>
  <c r="F25"/>
  <c r="G41" i="7"/>
  <c r="G43" i="13"/>
  <c r="G33" i="9"/>
  <c r="G28" i="12"/>
  <c r="G41" i="2"/>
  <c r="G18" i="12"/>
  <c r="C55" i="16"/>
  <c r="G10" i="13"/>
  <c r="E55" i="9"/>
  <c r="G37" i="12"/>
  <c r="G12"/>
  <c r="F28" i="11"/>
  <c r="F20"/>
  <c r="F24" i="8"/>
  <c r="F50" i="10"/>
  <c r="F51" i="5"/>
  <c r="P446" i="18"/>
  <c r="P212"/>
  <c r="P114"/>
  <c r="P684"/>
  <c r="F3" i="14"/>
  <c r="G23" i="7"/>
  <c r="G33"/>
  <c r="G18" i="9"/>
  <c r="F4" i="13"/>
  <c r="P268" i="18"/>
  <c r="F37" i="2"/>
  <c r="C46" i="15"/>
  <c r="G282" i="18"/>
  <c r="G27" i="5"/>
  <c r="G3" i="10"/>
  <c r="G7" i="9"/>
  <c r="B55"/>
  <c r="H12" s="1"/>
  <c r="G34" i="7"/>
  <c r="G33" i="12"/>
  <c r="G26" i="2"/>
  <c r="G51" i="14"/>
  <c r="G21" i="11"/>
  <c r="G42" i="13"/>
  <c r="F22" i="2"/>
  <c r="F27" i="14"/>
  <c r="F35" i="13"/>
  <c r="F8" i="11"/>
  <c r="F9" i="8"/>
  <c r="G39" i="14"/>
  <c r="F11" i="7"/>
  <c r="C47"/>
  <c r="F47" s="1"/>
  <c r="G26" i="14"/>
  <c r="G9" i="11"/>
  <c r="F36" i="13"/>
  <c r="F53" i="14"/>
  <c r="F43" i="5"/>
  <c r="Q38" i="16"/>
  <c r="F38" s="1"/>
  <c r="D718" i="1"/>
  <c r="P334" i="18"/>
  <c r="G48" i="11"/>
  <c r="F30"/>
  <c r="G5" i="2"/>
  <c r="G10" i="5"/>
  <c r="G45" i="12"/>
  <c r="G51" i="11"/>
  <c r="G4" i="2"/>
  <c r="F36" i="12"/>
  <c r="P460" i="18"/>
  <c r="P306"/>
  <c r="P254"/>
  <c r="P226"/>
  <c r="P198"/>
  <c r="C8" i="2"/>
  <c r="F8" s="1"/>
  <c r="F21" i="5"/>
  <c r="F39" i="9"/>
  <c r="H718" i="1"/>
  <c r="J81" i="16"/>
  <c r="G81"/>
  <c r="H81"/>
  <c r="K81"/>
  <c r="F81"/>
  <c r="E81"/>
  <c r="C81"/>
  <c r="I81"/>
  <c r="L81"/>
  <c r="Z16" i="18"/>
  <c r="L79" i="16"/>
  <c r="H79"/>
  <c r="G79"/>
  <c r="J16" i="18"/>
  <c r="E79" i="16"/>
  <c r="V16" i="18"/>
  <c r="K79" i="16"/>
  <c r="S16" i="18"/>
  <c r="J79" i="16"/>
  <c r="F79"/>
  <c r="I79"/>
  <c r="L292" i="18"/>
  <c r="I292"/>
  <c r="P530"/>
  <c r="P44"/>
  <c r="P362"/>
  <c r="P348"/>
  <c r="J334"/>
  <c r="P474"/>
  <c r="P404"/>
  <c r="P156"/>
  <c r="P86"/>
  <c r="G614"/>
  <c r="G16"/>
  <c r="D79" i="16"/>
  <c r="P614" i="18"/>
  <c r="P642"/>
  <c r="P600"/>
  <c r="C79" i="16"/>
  <c r="Q716" i="18"/>
  <c r="N716"/>
  <c r="L716"/>
  <c r="C59" i="16"/>
  <c r="M716" i="18"/>
  <c r="P712"/>
  <c r="P698"/>
  <c r="P670"/>
  <c r="P558"/>
  <c r="P544"/>
  <c r="P502"/>
  <c r="P488"/>
  <c r="P432"/>
  <c r="P418"/>
  <c r="P390"/>
  <c r="P170"/>
  <c r="P142"/>
  <c r="P128"/>
  <c r="P100"/>
  <c r="P72"/>
  <c r="P58"/>
  <c r="P30"/>
  <c r="S5"/>
  <c r="AA5" s="1"/>
  <c r="P16"/>
  <c r="J282"/>
  <c r="B55" i="12"/>
  <c r="H34" s="1"/>
  <c r="H3" i="16"/>
  <c r="E3"/>
  <c r="F3"/>
  <c r="J3"/>
  <c r="D3"/>
  <c r="C3"/>
  <c r="C71"/>
  <c r="B55" i="11"/>
  <c r="H40" s="1"/>
  <c r="D55" i="12"/>
  <c r="J42" s="1"/>
  <c r="D55" i="2"/>
  <c r="J52" s="1"/>
  <c r="D55" i="7"/>
  <c r="J20" s="1"/>
  <c r="G37" i="14"/>
  <c r="G25" i="9"/>
  <c r="G52" i="10"/>
  <c r="G23" i="13"/>
  <c r="Z670" i="18"/>
  <c r="G20" i="13"/>
  <c r="G26" i="11"/>
  <c r="G24" i="13"/>
  <c r="G14" i="11"/>
  <c r="F27" i="8"/>
  <c r="G8" i="9"/>
  <c r="D502" i="18"/>
  <c r="G7" i="13"/>
  <c r="F52" i="11"/>
  <c r="G32" i="14"/>
  <c r="F35" i="7"/>
  <c r="F28" i="14"/>
  <c r="G43" i="12"/>
  <c r="G29" i="2"/>
  <c r="G15" i="5"/>
  <c r="F13" i="11"/>
  <c r="C29" i="15"/>
  <c r="G23" i="12"/>
  <c r="F7"/>
  <c r="F21" i="13"/>
  <c r="F22" i="12"/>
  <c r="G38" i="13"/>
  <c r="G170" i="18"/>
  <c r="F38" i="5"/>
  <c r="F46" i="12"/>
  <c r="G46" i="7"/>
  <c r="F10"/>
  <c r="F25"/>
  <c r="F52" i="5"/>
  <c r="C48" i="15"/>
  <c r="C31"/>
  <c r="Z281" i="18"/>
  <c r="F5" i="14"/>
  <c r="F46" i="5"/>
  <c r="AA291" i="18"/>
  <c r="AA495"/>
  <c r="S544"/>
  <c r="Z142"/>
  <c r="G698"/>
  <c r="G334"/>
  <c r="D282"/>
  <c r="C292"/>
  <c r="D376"/>
  <c r="F502"/>
  <c r="D81" i="16" s="1"/>
  <c r="V320" i="18"/>
  <c r="V268"/>
  <c r="V376"/>
  <c r="G240"/>
  <c r="D268"/>
  <c r="AA267"/>
  <c r="Z432"/>
  <c r="Z44"/>
  <c r="J268"/>
  <c r="J240"/>
  <c r="V254"/>
  <c r="Z212"/>
  <c r="S281"/>
  <c r="Z156"/>
  <c r="V156"/>
  <c r="Z170"/>
  <c r="S72"/>
  <c r="Z72"/>
  <c r="S600"/>
  <c r="V656"/>
  <c r="Z58"/>
  <c r="V530"/>
  <c r="D684"/>
  <c r="J58"/>
  <c r="V58"/>
  <c r="Z30"/>
  <c r="AA29"/>
  <c r="D30"/>
  <c r="AA30" s="1"/>
  <c r="AA487"/>
  <c r="AA15"/>
  <c r="Z530"/>
  <c r="D558"/>
  <c r="J198"/>
  <c r="V306"/>
  <c r="V212"/>
  <c r="Z362"/>
  <c r="J184"/>
  <c r="C45" i="15"/>
  <c r="K71" i="16"/>
  <c r="G73"/>
  <c r="C37" i="15"/>
  <c r="C35"/>
  <c r="C50"/>
  <c r="C30"/>
  <c r="C53"/>
  <c r="G71" i="16"/>
  <c r="C44" i="15"/>
  <c r="C47"/>
  <c r="I71" i="16"/>
  <c r="K73"/>
  <c r="I73"/>
  <c r="G516" i="18"/>
  <c r="C49" i="15"/>
  <c r="C38"/>
  <c r="C40"/>
  <c r="G55" i="16"/>
  <c r="G59"/>
  <c r="G3"/>
  <c r="I59"/>
  <c r="I3"/>
  <c r="I10"/>
  <c r="I55"/>
  <c r="K59"/>
  <c r="K3"/>
  <c r="K10"/>
  <c r="K55"/>
  <c r="D55"/>
  <c r="H55"/>
  <c r="G39" i="15"/>
  <c r="C39" s="1"/>
  <c r="O38" i="16"/>
  <c r="D38" s="1"/>
  <c r="F16" i="5"/>
  <c r="G16"/>
  <c r="L55" i="16"/>
  <c r="L10"/>
  <c r="B9" i="18"/>
  <c r="B22"/>
  <c r="B36" s="1"/>
  <c r="B50" s="1"/>
  <c r="B64" s="1"/>
  <c r="B78" s="1"/>
  <c r="B92" s="1"/>
  <c r="B106" s="1"/>
  <c r="B120" s="1"/>
  <c r="B134" s="1"/>
  <c r="B148" s="1"/>
  <c r="B162" s="1"/>
  <c r="B176" s="1"/>
  <c r="B190" s="1"/>
  <c r="B204" s="1"/>
  <c r="B218" s="1"/>
  <c r="B232" s="1"/>
  <c r="B246" s="1"/>
  <c r="B260" s="1"/>
  <c r="B274" s="1"/>
  <c r="G44" i="5"/>
  <c r="G34"/>
  <c r="F41" i="13"/>
  <c r="G16" i="10"/>
  <c r="G39" i="8"/>
  <c r="F10" i="10"/>
  <c r="F18" i="5"/>
  <c r="G13" i="14"/>
  <c r="F39" i="10"/>
  <c r="C41" i="15"/>
  <c r="F49" i="11"/>
  <c r="F15" i="7"/>
  <c r="G558" i="18"/>
  <c r="F14" i="12"/>
  <c r="G40" i="8"/>
  <c r="G44" i="2"/>
  <c r="F53" i="8"/>
  <c r="C36" i="5"/>
  <c r="G50" i="7"/>
  <c r="G20" i="14"/>
  <c r="G29" i="13"/>
  <c r="G9" i="9"/>
  <c r="G48" i="8"/>
  <c r="G52" i="14"/>
  <c r="G28" i="2"/>
  <c r="G49" i="10"/>
  <c r="G40" i="13"/>
  <c r="G45" i="11"/>
  <c r="F26" i="8"/>
  <c r="B55" i="14"/>
  <c r="H15" s="1"/>
  <c r="F36" i="8"/>
  <c r="F51" i="10"/>
  <c r="G18" i="14"/>
  <c r="F31" i="12"/>
  <c r="F41" i="14"/>
  <c r="F49" i="13"/>
  <c r="G42" i="2"/>
  <c r="F31" i="7"/>
  <c r="C26" i="15"/>
  <c r="F48" i="10"/>
  <c r="J226" i="18"/>
  <c r="F46" i="2"/>
  <c r="V348" i="18"/>
  <c r="V281"/>
  <c r="F31" i="5"/>
  <c r="G6" i="2"/>
  <c r="F21" i="14"/>
  <c r="G45" i="2"/>
  <c r="C33" i="15"/>
  <c r="C18"/>
  <c r="F20" i="12"/>
  <c r="F19" i="9"/>
  <c r="G718" i="1"/>
  <c r="F12" i="5"/>
  <c r="G34" i="14"/>
  <c r="G3" i="8"/>
  <c r="D55" i="10"/>
  <c r="J36" s="1"/>
  <c r="G15" i="12"/>
  <c r="G5" i="10"/>
  <c r="G33" i="2"/>
  <c r="G10" i="11"/>
  <c r="G34"/>
  <c r="G39" i="13"/>
  <c r="G24" i="11"/>
  <c r="F17" i="12"/>
  <c r="C25" i="15"/>
  <c r="J55" i="16"/>
  <c r="F19" i="13"/>
  <c r="G46" i="14"/>
  <c r="G9" i="2"/>
  <c r="F32" i="11"/>
  <c r="S628" i="18"/>
  <c r="C6" i="15"/>
  <c r="S44" i="18"/>
  <c r="S184"/>
  <c r="G27" i="12"/>
  <c r="V226" i="18"/>
  <c r="S516"/>
  <c r="G31" i="14"/>
  <c r="AA515" i="18"/>
  <c r="O718" i="1"/>
  <c r="Y716" i="18"/>
  <c r="W55" i="16"/>
  <c r="L23"/>
  <c r="W716" i="18"/>
  <c r="T716"/>
  <c r="S698"/>
  <c r="F41" i="5"/>
  <c r="G34" i="13"/>
  <c r="J362" i="18"/>
  <c r="J114"/>
  <c r="G17" i="2"/>
  <c r="V334" i="18"/>
  <c r="J156"/>
  <c r="G53" i="12"/>
  <c r="G48" i="14"/>
  <c r="G8" i="2"/>
  <c r="K502" i="18"/>
  <c r="K716" s="1"/>
  <c r="V544"/>
  <c r="S446"/>
  <c r="G18" i="7"/>
  <c r="Z404" i="18"/>
  <c r="C7" i="15"/>
  <c r="C34"/>
  <c r="D642" i="18"/>
  <c r="V114"/>
  <c r="G114"/>
  <c r="Z544"/>
  <c r="Z712"/>
  <c r="V684"/>
  <c r="J488"/>
  <c r="S614"/>
  <c r="J516"/>
  <c r="G446"/>
  <c r="J642"/>
  <c r="D488"/>
  <c r="G212"/>
  <c r="Z226"/>
  <c r="J72"/>
  <c r="G712"/>
  <c r="V628"/>
  <c r="V642"/>
  <c r="S306"/>
  <c r="S240"/>
  <c r="G348"/>
  <c r="C52" i="15"/>
  <c r="V72" i="18"/>
  <c r="V198"/>
  <c r="D460"/>
  <c r="G544"/>
  <c r="J306"/>
  <c r="G58"/>
  <c r="Z376"/>
  <c r="D544"/>
  <c r="D600"/>
  <c r="G362"/>
  <c r="Z114"/>
  <c r="S226"/>
  <c r="J212"/>
  <c r="Z698"/>
  <c r="S670"/>
  <c r="G600"/>
  <c r="J348"/>
  <c r="J320"/>
  <c r="J254"/>
  <c r="V44"/>
  <c r="V240"/>
  <c r="G628"/>
  <c r="G404"/>
  <c r="G268"/>
  <c r="V86"/>
  <c r="S334"/>
  <c r="J446"/>
  <c r="S530"/>
  <c r="S348"/>
  <c r="C13" i="16"/>
  <c r="D142" i="18"/>
  <c r="G24" i="14"/>
  <c r="Z460" i="18"/>
  <c r="Z474"/>
  <c r="Z586"/>
  <c r="Z642"/>
  <c r="G26" i="10"/>
  <c r="C15" i="15"/>
  <c r="C9"/>
  <c r="G642" i="18"/>
  <c r="G432"/>
  <c r="J73" i="16"/>
  <c r="D670" i="18"/>
  <c r="D586"/>
  <c r="D516"/>
  <c r="G306"/>
  <c r="Z320"/>
  <c r="C24" i="15"/>
  <c r="S198" i="18"/>
  <c r="D128"/>
  <c r="D184"/>
  <c r="D240"/>
  <c r="F3" i="11"/>
  <c r="S572" i="18"/>
  <c r="S586"/>
  <c r="V488"/>
  <c r="G36" i="11"/>
  <c r="D698" i="18"/>
  <c r="S362"/>
  <c r="S268"/>
  <c r="G226"/>
  <c r="V128"/>
  <c r="S254"/>
  <c r="S114"/>
  <c r="V100"/>
  <c r="V170"/>
  <c r="J170"/>
  <c r="E55" i="16"/>
  <c r="E13"/>
  <c r="F55"/>
  <c r="F28"/>
  <c r="Z502" i="18"/>
  <c r="K56" i="15"/>
  <c r="E73" i="16"/>
  <c r="S58" i="18"/>
  <c r="J698"/>
  <c r="V362"/>
  <c r="S128"/>
  <c r="G320"/>
  <c r="Z348"/>
  <c r="C73" i="16"/>
  <c r="G198" i="18"/>
  <c r="J128"/>
  <c r="D114"/>
  <c r="D226"/>
  <c r="L73" i="16"/>
  <c r="J586" i="18"/>
  <c r="Z268"/>
  <c r="V698"/>
  <c r="J670"/>
  <c r="D446"/>
  <c r="Z306"/>
  <c r="Z198"/>
  <c r="V184"/>
  <c r="G32" i="7"/>
  <c r="G23" i="5"/>
  <c r="F23" i="10"/>
  <c r="J600" i="18"/>
  <c r="S488"/>
  <c r="S376"/>
  <c r="S170"/>
  <c r="G12" i="11"/>
  <c r="Z558" i="18"/>
  <c r="G43" i="11"/>
  <c r="S642" i="18"/>
  <c r="G656"/>
  <c r="Z334"/>
  <c r="S320"/>
  <c r="Z516"/>
  <c r="Z656"/>
  <c r="C27" i="15"/>
  <c r="G35" i="12"/>
  <c r="F10" i="8"/>
  <c r="G474" i="18"/>
  <c r="E55" i="12"/>
  <c r="S212" i="18"/>
  <c r="G254"/>
  <c r="E55" i="11"/>
  <c r="D198" i="18"/>
  <c r="D254"/>
  <c r="D320"/>
  <c r="D348"/>
  <c r="D404"/>
  <c r="G7" i="12"/>
  <c r="G30" i="7"/>
  <c r="G48" i="12"/>
  <c r="G27" i="10"/>
  <c r="Z628" i="18"/>
  <c r="G530"/>
  <c r="S474"/>
  <c r="S712"/>
  <c r="J558"/>
  <c r="V460"/>
  <c r="D628"/>
  <c r="D530"/>
  <c r="D100"/>
  <c r="D156"/>
  <c r="D212"/>
  <c r="D306"/>
  <c r="D362"/>
  <c r="G47" i="14"/>
  <c r="G3" i="13"/>
  <c r="G32"/>
  <c r="G19" i="11"/>
  <c r="Z446" i="18"/>
  <c r="Z488"/>
  <c r="Z600"/>
  <c r="Z614"/>
  <c r="Z684"/>
  <c r="G502"/>
  <c r="J502"/>
  <c r="G6" i="5"/>
  <c r="G5" i="7"/>
  <c r="G33" i="8"/>
  <c r="F33" i="13"/>
  <c r="J86" i="18"/>
  <c r="G670"/>
  <c r="D73" i="16"/>
  <c r="V614" i="18"/>
  <c r="V670"/>
  <c r="V502"/>
  <c r="G156"/>
  <c r="Z100"/>
  <c r="G100"/>
  <c r="G51" i="2"/>
  <c r="G39" i="12"/>
  <c r="G28" i="8"/>
  <c r="G36" i="14"/>
  <c r="J656" i="18"/>
  <c r="V600"/>
  <c r="Z128"/>
  <c r="S684"/>
  <c r="G488"/>
  <c r="Z254"/>
  <c r="J142"/>
  <c r="J100"/>
  <c r="G9" i="5"/>
  <c r="G30"/>
  <c r="G3" i="12"/>
  <c r="C55" i="8"/>
  <c r="I22" s="1"/>
  <c r="G24"/>
  <c r="F19" i="14"/>
  <c r="S656" i="18"/>
  <c r="S502"/>
  <c r="S460"/>
  <c r="C12" i="15"/>
  <c r="G586" i="18"/>
  <c r="D71" i="16"/>
  <c r="V712" i="18"/>
  <c r="J628"/>
  <c r="J530"/>
  <c r="J460"/>
  <c r="J712"/>
  <c r="V558"/>
  <c r="J474"/>
  <c r="F73" i="16"/>
  <c r="S558" i="18"/>
  <c r="D572"/>
  <c r="Z184"/>
  <c r="G184"/>
  <c r="J44"/>
  <c r="J376"/>
  <c r="D656"/>
  <c r="S100"/>
  <c r="S404"/>
  <c r="Z240"/>
  <c r="V142"/>
  <c r="D614"/>
  <c r="S156"/>
  <c r="S142"/>
  <c r="G38" i="2"/>
  <c r="G684" i="18"/>
  <c r="E55" i="13"/>
  <c r="J36" i="11"/>
  <c r="G30" i="12"/>
  <c r="G29"/>
  <c r="F5" i="9"/>
  <c r="F15"/>
  <c r="C5" i="15"/>
  <c r="H59" i="16"/>
  <c r="E55" i="5"/>
  <c r="F45" i="14"/>
  <c r="V404" i="18"/>
  <c r="J59" i="16"/>
  <c r="C10" i="15"/>
  <c r="S86" i="18"/>
  <c r="G48" i="5"/>
  <c r="F56" i="15"/>
  <c r="G128" i="18"/>
  <c r="H28" i="8"/>
  <c r="N56" i="15"/>
  <c r="G38" i="12"/>
  <c r="G17" i="8"/>
  <c r="G3" i="2"/>
  <c r="G49" i="7"/>
  <c r="H73" i="16"/>
  <c r="D432" i="18"/>
  <c r="V586"/>
  <c r="V474"/>
  <c r="V446"/>
  <c r="V432"/>
  <c r="J544"/>
  <c r="D712"/>
  <c r="J614"/>
  <c r="G142"/>
  <c r="Z86"/>
  <c r="G86"/>
  <c r="J404"/>
  <c r="C28" i="15"/>
  <c r="C36"/>
  <c r="C32"/>
  <c r="C55" i="14"/>
  <c r="I18" s="1"/>
  <c r="C22" i="15"/>
  <c r="C13"/>
  <c r="C14"/>
  <c r="C55" i="9"/>
  <c r="I50" s="1"/>
  <c r="F25" i="13"/>
  <c r="F59" i="16"/>
  <c r="C55" i="2"/>
  <c r="I3" s="1"/>
  <c r="L56" i="15"/>
  <c r="L59" i="16"/>
  <c r="M56" i="15"/>
  <c r="C17"/>
  <c r="H56"/>
  <c r="C16"/>
  <c r="C11"/>
  <c r="C8"/>
  <c r="I56"/>
  <c r="E59" i="16"/>
  <c r="V418" i="18"/>
  <c r="H20" i="13"/>
  <c r="J18" i="11"/>
  <c r="F29" i="8"/>
  <c r="H18" i="12"/>
  <c r="G21"/>
  <c r="G12" i="9"/>
  <c r="C55" i="12"/>
  <c r="I37" s="1"/>
  <c r="J12" i="11"/>
  <c r="F19" i="2"/>
  <c r="G14" i="8"/>
  <c r="C55" i="11"/>
  <c r="I10" s="1"/>
  <c r="G45" i="7"/>
  <c r="G50" i="2"/>
  <c r="J27" i="8"/>
  <c r="E55" i="7"/>
  <c r="J25" i="11"/>
  <c r="H45" i="12"/>
  <c r="G5" i="8"/>
  <c r="G44" i="7"/>
  <c r="C55" i="10"/>
  <c r="I39" s="1"/>
  <c r="J19" i="11"/>
  <c r="S390" i="18"/>
  <c r="F17" i="11"/>
  <c r="C4" i="15"/>
  <c r="D16" i="18"/>
  <c r="E71" i="16"/>
  <c r="G376" i="18"/>
  <c r="Z418"/>
  <c r="AA417"/>
  <c r="S418"/>
  <c r="G390"/>
  <c r="G460"/>
  <c r="J432"/>
  <c r="Z390"/>
  <c r="D58"/>
  <c r="S432"/>
  <c r="G72"/>
  <c r="J418"/>
  <c r="AA305"/>
  <c r="G418"/>
  <c r="AA239"/>
  <c r="G35" i="2"/>
  <c r="F35"/>
  <c r="G31" i="8"/>
  <c r="F31"/>
  <c r="G40" i="7"/>
  <c r="F30" i="2"/>
  <c r="G30"/>
  <c r="G20"/>
  <c r="F20"/>
  <c r="F40" i="12"/>
  <c r="G40"/>
  <c r="G32" i="8"/>
  <c r="H49" i="14"/>
  <c r="G46" i="13"/>
  <c r="G20" i="5"/>
  <c r="H46" i="12"/>
  <c r="J11" i="11"/>
  <c r="J46"/>
  <c r="J17"/>
  <c r="J7"/>
  <c r="H3" i="12"/>
  <c r="H37"/>
  <c r="H41"/>
  <c r="J47" i="11"/>
  <c r="O56" i="15"/>
  <c r="AA43" i="18"/>
  <c r="AA71"/>
  <c r="AA99"/>
  <c r="AA155"/>
  <c r="AA211"/>
  <c r="AA333"/>
  <c r="AA361"/>
  <c r="AA183"/>
  <c r="J40" i="11"/>
  <c r="J27"/>
  <c r="J38"/>
  <c r="J13"/>
  <c r="J24"/>
  <c r="J34"/>
  <c r="J49"/>
  <c r="J41"/>
  <c r="J37"/>
  <c r="J48"/>
  <c r="J6"/>
  <c r="J33"/>
  <c r="J43"/>
  <c r="J8"/>
  <c r="J15"/>
  <c r="J30" i="8"/>
  <c r="H4" i="13"/>
  <c r="H36" i="14"/>
  <c r="H9" i="12"/>
  <c r="H22"/>
  <c r="H35"/>
  <c r="H32"/>
  <c r="H52"/>
  <c r="H30"/>
  <c r="H48"/>
  <c r="H44" i="14"/>
  <c r="J56" i="15"/>
  <c r="C23"/>
  <c r="H21" i="8"/>
  <c r="E55" i="10"/>
  <c r="H25" i="8"/>
  <c r="D55" i="5"/>
  <c r="J48" s="1"/>
  <c r="G6" i="10"/>
  <c r="C55" i="13"/>
  <c r="I21" s="1"/>
  <c r="H52" i="8"/>
  <c r="H26"/>
  <c r="H10"/>
  <c r="J41"/>
  <c r="H6"/>
  <c r="J53" i="11"/>
  <c r="J44"/>
  <c r="H13" i="13"/>
  <c r="H48"/>
  <c r="J50" i="11"/>
  <c r="H19" i="8"/>
  <c r="H9"/>
  <c r="C21" i="15"/>
  <c r="H32" i="8"/>
  <c r="H8"/>
  <c r="H38"/>
  <c r="H11"/>
  <c r="H6" i="13"/>
  <c r="H49"/>
  <c r="H53"/>
  <c r="H37" i="8"/>
  <c r="H49"/>
  <c r="H51"/>
  <c r="H18"/>
  <c r="H38" i="9"/>
  <c r="J18"/>
  <c r="J29"/>
  <c r="H44" i="8"/>
  <c r="H16"/>
  <c r="H43"/>
  <c r="H31"/>
  <c r="H29"/>
  <c r="H20"/>
  <c r="H39"/>
  <c r="H41"/>
  <c r="H50"/>
  <c r="H53"/>
  <c r="H23" i="13"/>
  <c r="H34"/>
  <c r="H9"/>
  <c r="H7"/>
  <c r="H10"/>
  <c r="H32"/>
  <c r="H14" i="8"/>
  <c r="H48"/>
  <c r="H47"/>
  <c r="H3"/>
  <c r="H24"/>
  <c r="H46"/>
  <c r="H40"/>
  <c r="H33"/>
  <c r="J51" i="11"/>
  <c r="J21"/>
  <c r="J28"/>
  <c r="J14"/>
  <c r="J30"/>
  <c r="J9"/>
  <c r="J10"/>
  <c r="J32"/>
  <c r="J26"/>
  <c r="J39"/>
  <c r="J22"/>
  <c r="J4"/>
  <c r="H6" i="14"/>
  <c r="J16" i="11"/>
  <c r="J23"/>
  <c r="J31"/>
  <c r="J52"/>
  <c r="J5"/>
  <c r="J35"/>
  <c r="J3"/>
  <c r="J29"/>
  <c r="J42"/>
  <c r="J36" i="8"/>
  <c r="J14"/>
  <c r="J17"/>
  <c r="H18" i="9"/>
  <c r="J31"/>
  <c r="J10"/>
  <c r="J3"/>
  <c r="J45" i="11"/>
  <c r="H53" i="14"/>
  <c r="J20" i="8"/>
  <c r="J21"/>
  <c r="J44"/>
  <c r="J9"/>
  <c r="J38"/>
  <c r="J49"/>
  <c r="J48"/>
  <c r="H47" i="13"/>
  <c r="H35"/>
  <c r="H41"/>
  <c r="H45"/>
  <c r="H39"/>
  <c r="H24"/>
  <c r="H29"/>
  <c r="H11"/>
  <c r="H22"/>
  <c r="H40"/>
  <c r="H25"/>
  <c r="H47" i="9"/>
  <c r="H17"/>
  <c r="H19"/>
  <c r="J15"/>
  <c r="J40"/>
  <c r="J30"/>
  <c r="J14"/>
  <c r="H53" i="12"/>
  <c r="H15"/>
  <c r="H43"/>
  <c r="H7"/>
  <c r="H49"/>
  <c r="H16"/>
  <c r="H24"/>
  <c r="H50"/>
  <c r="H19"/>
  <c r="H36"/>
  <c r="H31"/>
  <c r="J46" i="8"/>
  <c r="J15"/>
  <c r="J32"/>
  <c r="J53"/>
  <c r="J39"/>
  <c r="J4"/>
  <c r="J42"/>
  <c r="J3"/>
  <c r="J37"/>
  <c r="J7"/>
  <c r="J28"/>
  <c r="H3" i="9"/>
  <c r="H51"/>
  <c r="H25"/>
  <c r="H6"/>
  <c r="H9"/>
  <c r="J51"/>
  <c r="J27"/>
  <c r="J25"/>
  <c r="J47"/>
  <c r="J5"/>
  <c r="J46"/>
  <c r="J8"/>
  <c r="J35"/>
  <c r="J26"/>
  <c r="H10" i="12"/>
  <c r="H11"/>
  <c r="H25"/>
  <c r="H42"/>
  <c r="H40"/>
  <c r="H29"/>
  <c r="H4"/>
  <c r="H14"/>
  <c r="H51"/>
  <c r="H20"/>
  <c r="H28"/>
  <c r="H33"/>
  <c r="H17"/>
  <c r="H27"/>
  <c r="H13"/>
  <c r="H38"/>
  <c r="H12"/>
  <c r="H21"/>
  <c r="H26"/>
  <c r="H8"/>
  <c r="H44"/>
  <c r="H23"/>
  <c r="H39"/>
  <c r="H5"/>
  <c r="H47"/>
  <c r="AA141" i="18"/>
  <c r="H6" i="12"/>
  <c r="F20" i="5"/>
  <c r="E55" i="8"/>
  <c r="E55" i="14"/>
  <c r="D418" i="18"/>
  <c r="H22" i="8"/>
  <c r="H4"/>
  <c r="H36"/>
  <c r="H27"/>
  <c r="H5"/>
  <c r="H13"/>
  <c r="H30"/>
  <c r="H17"/>
  <c r="H35"/>
  <c r="H23"/>
  <c r="H15"/>
  <c r="H42"/>
  <c r="H34"/>
  <c r="H45"/>
  <c r="H7"/>
  <c r="H14" i="9"/>
  <c r="H27"/>
  <c r="H53"/>
  <c r="H50"/>
  <c r="H44"/>
  <c r="H49"/>
  <c r="H16"/>
  <c r="H20"/>
  <c r="H52"/>
  <c r="H28"/>
  <c r="J32"/>
  <c r="J34"/>
  <c r="J43"/>
  <c r="J39"/>
  <c r="J50"/>
  <c r="J16"/>
  <c r="J4"/>
  <c r="J12"/>
  <c r="J28"/>
  <c r="J20"/>
  <c r="J22"/>
  <c r="J53"/>
  <c r="J52"/>
  <c r="J37"/>
  <c r="J23"/>
  <c r="J38"/>
  <c r="J6"/>
  <c r="J11"/>
  <c r="J390" i="18"/>
  <c r="AA57"/>
  <c r="AA85"/>
  <c r="AA113"/>
  <c r="AA169"/>
  <c r="AA197"/>
  <c r="AA225"/>
  <c r="AA253"/>
  <c r="AA319"/>
  <c r="AA347"/>
  <c r="AA375"/>
  <c r="AA403"/>
  <c r="V390"/>
  <c r="E716"/>
  <c r="H716"/>
  <c r="AA431"/>
  <c r="AA445"/>
  <c r="AA459"/>
  <c r="AA501"/>
  <c r="AA529"/>
  <c r="AA543"/>
  <c r="AA557"/>
  <c r="AA599"/>
  <c r="AA613"/>
  <c r="AA627"/>
  <c r="AA641"/>
  <c r="AA655"/>
  <c r="AA669"/>
  <c r="AA683"/>
  <c r="AA697"/>
  <c r="AA711"/>
  <c r="AA585"/>
  <c r="AA571"/>
  <c r="AA473"/>
  <c r="J41" i="9"/>
  <c r="J48"/>
  <c r="J19"/>
  <c r="J33"/>
  <c r="J7"/>
  <c r="J44"/>
  <c r="J36"/>
  <c r="J9"/>
  <c r="J42"/>
  <c r="J17"/>
  <c r="J49"/>
  <c r="J13"/>
  <c r="J21"/>
  <c r="J45"/>
  <c r="H24"/>
  <c r="H37"/>
  <c r="H43"/>
  <c r="H4"/>
  <c r="H13"/>
  <c r="H42"/>
  <c r="H7"/>
  <c r="H45"/>
  <c r="H41"/>
  <c r="H29"/>
  <c r="H31"/>
  <c r="H11"/>
  <c r="H34"/>
  <c r="H26"/>
  <c r="H39"/>
  <c r="H8"/>
  <c r="H21"/>
  <c r="H36"/>
  <c r="H10"/>
  <c r="H46"/>
  <c r="H22"/>
  <c r="H33"/>
  <c r="H32"/>
  <c r="H40"/>
  <c r="H30"/>
  <c r="H5"/>
  <c r="H48"/>
  <c r="H15"/>
  <c r="H23"/>
  <c r="H35"/>
  <c r="J52" i="7"/>
  <c r="J44"/>
  <c r="J4"/>
  <c r="J13"/>
  <c r="J19"/>
  <c r="J39"/>
  <c r="J18"/>
  <c r="J30"/>
  <c r="J36"/>
  <c r="J27"/>
  <c r="J12"/>
  <c r="J14"/>
  <c r="J10"/>
  <c r="J13" i="13"/>
  <c r="J28"/>
  <c r="J19"/>
  <c r="J17"/>
  <c r="J8"/>
  <c r="J24"/>
  <c r="J45"/>
  <c r="J4"/>
  <c r="J30"/>
  <c r="J34"/>
  <c r="J39"/>
  <c r="J29"/>
  <c r="J42"/>
  <c r="J52"/>
  <c r="J25"/>
  <c r="J7"/>
  <c r="J37"/>
  <c r="J12"/>
  <c r="J36"/>
  <c r="J40"/>
  <c r="J14"/>
  <c r="J11"/>
  <c r="J9"/>
  <c r="J22"/>
  <c r="J48"/>
  <c r="J32"/>
  <c r="J51"/>
  <c r="J5"/>
  <c r="J6"/>
  <c r="J53"/>
  <c r="J23"/>
  <c r="J21"/>
  <c r="J49"/>
  <c r="J44"/>
  <c r="J3"/>
  <c r="J26"/>
  <c r="J10"/>
  <c r="J27"/>
  <c r="J46"/>
  <c r="J35"/>
  <c r="J31"/>
  <c r="J43"/>
  <c r="J15"/>
  <c r="J38"/>
  <c r="J33"/>
  <c r="J50"/>
  <c r="J41"/>
  <c r="J18"/>
  <c r="J47"/>
  <c r="J20"/>
  <c r="J16"/>
  <c r="H25" i="10"/>
  <c r="H37"/>
  <c r="H49"/>
  <c r="H45"/>
  <c r="H42"/>
  <c r="H21"/>
  <c r="H13"/>
  <c r="H4"/>
  <c r="H8"/>
  <c r="H50"/>
  <c r="H11"/>
  <c r="H30"/>
  <c r="H19"/>
  <c r="H5"/>
  <c r="H43"/>
  <c r="H14"/>
  <c r="H20"/>
  <c r="H35"/>
  <c r="H31"/>
  <c r="H16"/>
  <c r="H15"/>
  <c r="H48"/>
  <c r="H23"/>
  <c r="H52"/>
  <c r="H3"/>
  <c r="H17"/>
  <c r="H12"/>
  <c r="H51"/>
  <c r="H46"/>
  <c r="H6"/>
  <c r="H26"/>
  <c r="H38"/>
  <c r="H29"/>
  <c r="H39"/>
  <c r="H53"/>
  <c r="H40"/>
  <c r="H41"/>
  <c r="H34"/>
  <c r="H33"/>
  <c r="H10"/>
  <c r="H47"/>
  <c r="H24"/>
  <c r="H32"/>
  <c r="H27"/>
  <c r="H22"/>
  <c r="H28"/>
  <c r="H7"/>
  <c r="H9"/>
  <c r="H18"/>
  <c r="H44"/>
  <c r="H50" i="2"/>
  <c r="H21"/>
  <c r="H43"/>
  <c r="H41"/>
  <c r="H27"/>
  <c r="H39"/>
  <c r="H12"/>
  <c r="H42"/>
  <c r="H9"/>
  <c r="H47"/>
  <c r="H26"/>
  <c r="H34"/>
  <c r="H3"/>
  <c r="H4"/>
  <c r="H11"/>
  <c r="H33"/>
  <c r="H31"/>
  <c r="H14"/>
  <c r="H28"/>
  <c r="H48"/>
  <c r="H7"/>
  <c r="H19"/>
  <c r="H25"/>
  <c r="H38"/>
  <c r="H8"/>
  <c r="H15"/>
  <c r="H45"/>
  <c r="H13"/>
  <c r="H53"/>
  <c r="H29"/>
  <c r="H51"/>
  <c r="H18"/>
  <c r="H30"/>
  <c r="H16"/>
  <c r="H20"/>
  <c r="H22"/>
  <c r="H49"/>
  <c r="H5"/>
  <c r="H37"/>
  <c r="H23"/>
  <c r="H35"/>
  <c r="H36"/>
  <c r="H6"/>
  <c r="H24"/>
  <c r="H46"/>
  <c r="H44"/>
  <c r="H17"/>
  <c r="H32"/>
  <c r="H10"/>
  <c r="H40"/>
  <c r="J3" i="10"/>
  <c r="J23"/>
  <c r="J7"/>
  <c r="J35" i="12"/>
  <c r="J16"/>
  <c r="J40"/>
  <c r="J8"/>
  <c r="J46"/>
  <c r="J12"/>
  <c r="G52" i="2"/>
  <c r="E55"/>
  <c r="J15" i="14"/>
  <c r="J29"/>
  <c r="J26"/>
  <c r="J27"/>
  <c r="J49"/>
  <c r="J7"/>
  <c r="J28"/>
  <c r="J32"/>
  <c r="J36"/>
  <c r="J4"/>
  <c r="J10"/>
  <c r="J46"/>
  <c r="J38"/>
  <c r="J39"/>
  <c r="J5"/>
  <c r="J50"/>
  <c r="J48"/>
  <c r="J22"/>
  <c r="J23"/>
  <c r="J35"/>
  <c r="J51"/>
  <c r="J41"/>
  <c r="J43"/>
  <c r="J40"/>
  <c r="J18"/>
  <c r="J20"/>
  <c r="J21"/>
  <c r="J16"/>
  <c r="J17"/>
  <c r="J12"/>
  <c r="J13"/>
  <c r="J11"/>
  <c r="J3"/>
  <c r="J53"/>
  <c r="J8"/>
  <c r="J6"/>
  <c r="J45"/>
  <c r="J34"/>
  <c r="J33"/>
  <c r="J9"/>
  <c r="J30"/>
  <c r="J24"/>
  <c r="J19"/>
  <c r="J25"/>
  <c r="J37"/>
  <c r="J31"/>
  <c r="J47"/>
  <c r="J14"/>
  <c r="J52"/>
  <c r="J42"/>
  <c r="H47" i="7"/>
  <c r="H4"/>
  <c r="H35"/>
  <c r="H3"/>
  <c r="H29"/>
  <c r="H5"/>
  <c r="H36"/>
  <c r="H9"/>
  <c r="H18"/>
  <c r="H39"/>
  <c r="H11"/>
  <c r="H30"/>
  <c r="H23"/>
  <c r="H48"/>
  <c r="H42"/>
  <c r="H17"/>
  <c r="H22"/>
  <c r="H32"/>
  <c r="H40"/>
  <c r="H41"/>
  <c r="H19"/>
  <c r="H53"/>
  <c r="H38"/>
  <c r="H49"/>
  <c r="H20"/>
  <c r="H27"/>
  <c r="H46"/>
  <c r="H51"/>
  <c r="H45"/>
  <c r="H13"/>
  <c r="H15"/>
  <c r="H50"/>
  <c r="H24"/>
  <c r="H31"/>
  <c r="H34"/>
  <c r="H14"/>
  <c r="H8"/>
  <c r="H44"/>
  <c r="H43"/>
  <c r="H7"/>
  <c r="H21"/>
  <c r="H26"/>
  <c r="H52"/>
  <c r="H33"/>
  <c r="H10"/>
  <c r="H16"/>
  <c r="H37"/>
  <c r="H6"/>
  <c r="H28"/>
  <c r="H25"/>
  <c r="H12"/>
  <c r="J24" i="8"/>
  <c r="J51"/>
  <c r="J25"/>
  <c r="J22"/>
  <c r="J52"/>
  <c r="J33"/>
  <c r="J5"/>
  <c r="J40"/>
  <c r="J8"/>
  <c r="J31"/>
  <c r="J13"/>
  <c r="J18"/>
  <c r="J12"/>
  <c r="J19"/>
  <c r="J26"/>
  <c r="J47"/>
  <c r="J23"/>
  <c r="J34"/>
  <c r="J10"/>
  <c r="J45"/>
  <c r="J35"/>
  <c r="J11"/>
  <c r="J6"/>
  <c r="J43"/>
  <c r="J16"/>
  <c r="J50"/>
  <c r="H28" i="11"/>
  <c r="H32"/>
  <c r="H19"/>
  <c r="H23"/>
  <c r="H33"/>
  <c r="H29"/>
  <c r="H44"/>
  <c r="H20"/>
  <c r="H53"/>
  <c r="H36"/>
  <c r="H21"/>
  <c r="H16"/>
  <c r="H7"/>
  <c r="H41"/>
  <c r="H17"/>
  <c r="H48"/>
  <c r="H37"/>
  <c r="H52"/>
  <c r="H9"/>
  <c r="H31"/>
  <c r="H34"/>
  <c r="H26"/>
  <c r="H8"/>
  <c r="H27"/>
  <c r="H47"/>
  <c r="H3"/>
  <c r="H14"/>
  <c r="H35"/>
  <c r="H46"/>
  <c r="H25"/>
  <c r="H51"/>
  <c r="H6"/>
  <c r="H50"/>
  <c r="H43"/>
  <c r="H30"/>
  <c r="H5"/>
  <c r="H15"/>
  <c r="H13"/>
  <c r="H22"/>
  <c r="H11"/>
  <c r="H39"/>
  <c r="H24"/>
  <c r="H10"/>
  <c r="H42"/>
  <c r="H12"/>
  <c r="H4"/>
  <c r="H49"/>
  <c r="H45"/>
  <c r="H18"/>
  <c r="H38"/>
  <c r="H33" i="5"/>
  <c r="H12"/>
  <c r="H17"/>
  <c r="H40"/>
  <c r="H25"/>
  <c r="H9"/>
  <c r="H32"/>
  <c r="H42"/>
  <c r="H19"/>
  <c r="H10"/>
  <c r="H31"/>
  <c r="H37"/>
  <c r="H5"/>
  <c r="H3"/>
  <c r="H46"/>
  <c r="H24"/>
  <c r="H29"/>
  <c r="H49"/>
  <c r="H11"/>
  <c r="H27"/>
  <c r="H8"/>
  <c r="H45"/>
  <c r="H35"/>
  <c r="H52"/>
  <c r="H22"/>
  <c r="H26"/>
  <c r="H39"/>
  <c r="H14"/>
  <c r="H50"/>
  <c r="H30"/>
  <c r="H7"/>
  <c r="H13"/>
  <c r="H44"/>
  <c r="H18"/>
  <c r="H51"/>
  <c r="H53"/>
  <c r="H4"/>
  <c r="H6"/>
  <c r="H34"/>
  <c r="H28"/>
  <c r="H16"/>
  <c r="H15"/>
  <c r="H20"/>
  <c r="H48"/>
  <c r="H47"/>
  <c r="H43"/>
  <c r="H38"/>
  <c r="H23"/>
  <c r="H41"/>
  <c r="H21"/>
  <c r="H36"/>
  <c r="J13" i="2"/>
  <c r="J51"/>
  <c r="J7"/>
  <c r="H14" i="13"/>
  <c r="H17"/>
  <c r="H42"/>
  <c r="H18"/>
  <c r="H12"/>
  <c r="H28"/>
  <c r="H19"/>
  <c r="H15"/>
  <c r="H46"/>
  <c r="H36"/>
  <c r="H33"/>
  <c r="H44"/>
  <c r="H43"/>
  <c r="H51"/>
  <c r="H37"/>
  <c r="H8"/>
  <c r="H31"/>
  <c r="H26"/>
  <c r="H38"/>
  <c r="H3"/>
  <c r="H16"/>
  <c r="H50"/>
  <c r="H30"/>
  <c r="H5"/>
  <c r="H27"/>
  <c r="H52"/>
  <c r="AA389" i="18"/>
  <c r="D390"/>
  <c r="AA127"/>
  <c r="L71" i="16"/>
  <c r="H71"/>
  <c r="J71"/>
  <c r="F71"/>
  <c r="J5" i="2" l="1"/>
  <c r="J9"/>
  <c r="H32" i="14"/>
  <c r="J19" i="2"/>
  <c r="J44"/>
  <c r="J36"/>
  <c r="J46" i="7"/>
  <c r="J34"/>
  <c r="J24"/>
  <c r="J32"/>
  <c r="J35"/>
  <c r="J42"/>
  <c r="J40"/>
  <c r="H24" i="14"/>
  <c r="H14"/>
  <c r="H40"/>
  <c r="H50"/>
  <c r="H39"/>
  <c r="J35" i="2"/>
  <c r="J20"/>
  <c r="H29" i="14"/>
  <c r="H13"/>
  <c r="H27"/>
  <c r="J48" i="2"/>
  <c r="J28"/>
  <c r="J33"/>
  <c r="J51" i="7"/>
  <c r="J37"/>
  <c r="J31"/>
  <c r="J33"/>
  <c r="J43"/>
  <c r="J21"/>
  <c r="H23" i="14"/>
  <c r="H38"/>
  <c r="H33"/>
  <c r="H34"/>
  <c r="H9"/>
  <c r="H37"/>
  <c r="AA282" i="18"/>
  <c r="J21" i="12"/>
  <c r="J23"/>
  <c r="J46" i="10"/>
  <c r="J40"/>
  <c r="J25" i="2"/>
  <c r="J15"/>
  <c r="J4"/>
  <c r="J50"/>
  <c r="J49"/>
  <c r="J37"/>
  <c r="J5" i="12"/>
  <c r="J38"/>
  <c r="J11"/>
  <c r="J10"/>
  <c r="J9"/>
  <c r="J41"/>
  <c r="J14"/>
  <c r="J6" i="10"/>
  <c r="J47"/>
  <c r="J39"/>
  <c r="H46" i="14"/>
  <c r="H7"/>
  <c r="H3"/>
  <c r="H20"/>
  <c r="H30"/>
  <c r="H4"/>
  <c r="H11"/>
  <c r="H17"/>
  <c r="AA72" i="18"/>
  <c r="AA16"/>
  <c r="G47" i="7"/>
  <c r="J25" i="12"/>
  <c r="J20"/>
  <c r="J32"/>
  <c r="J51"/>
  <c r="J43" i="10"/>
  <c r="J41"/>
  <c r="J39" i="2"/>
  <c r="J21"/>
  <c r="J53"/>
  <c r="J30"/>
  <c r="J18"/>
  <c r="J14"/>
  <c r="J43" i="12"/>
  <c r="J39"/>
  <c r="J30"/>
  <c r="J19"/>
  <c r="J17"/>
  <c r="J7"/>
  <c r="J24" i="10"/>
  <c r="J33"/>
  <c r="J29"/>
  <c r="H28" i="14"/>
  <c r="H48"/>
  <c r="H45"/>
  <c r="H31"/>
  <c r="H18"/>
  <c r="H41"/>
  <c r="H47"/>
  <c r="H8"/>
  <c r="C55" i="7"/>
  <c r="I29" s="1"/>
  <c r="I37" i="2"/>
  <c r="J45" i="12"/>
  <c r="J34"/>
  <c r="J31"/>
  <c r="J36"/>
  <c r="J47"/>
  <c r="J52"/>
  <c r="J15"/>
  <c r="J48"/>
  <c r="J53"/>
  <c r="J33"/>
  <c r="J22"/>
  <c r="J29"/>
  <c r="J28"/>
  <c r="J26"/>
  <c r="J3"/>
  <c r="J27"/>
  <c r="J44"/>
  <c r="J37"/>
  <c r="J4"/>
  <c r="J24"/>
  <c r="J49"/>
  <c r="J13"/>
  <c r="J50"/>
  <c r="J18"/>
  <c r="J6"/>
  <c r="J21" i="10"/>
  <c r="J45"/>
  <c r="J37"/>
  <c r="J22"/>
  <c r="J34"/>
  <c r="J26"/>
  <c r="J11"/>
  <c r="J49"/>
  <c r="J27"/>
  <c r="J25"/>
  <c r="J13"/>
  <c r="J38"/>
  <c r="J8" i="7"/>
  <c r="J7"/>
  <c r="J29"/>
  <c r="J6"/>
  <c r="J3"/>
  <c r="J53"/>
  <c r="J41"/>
  <c r="J15"/>
  <c r="J22"/>
  <c r="J50"/>
  <c r="J49"/>
  <c r="J25"/>
  <c r="J47"/>
  <c r="J9"/>
  <c r="J38"/>
  <c r="J48"/>
  <c r="J28"/>
  <c r="J5"/>
  <c r="J11"/>
  <c r="J16"/>
  <c r="J45"/>
  <c r="J17"/>
  <c r="J23"/>
  <c r="J26"/>
  <c r="AA292" i="18"/>
  <c r="AA281"/>
  <c r="P716"/>
  <c r="I16" i="8"/>
  <c r="J8" i="2"/>
  <c r="J6"/>
  <c r="J23"/>
  <c r="J11"/>
  <c r="J3"/>
  <c r="J34"/>
  <c r="J42"/>
  <c r="J24"/>
  <c r="J29"/>
  <c r="J17"/>
  <c r="J38"/>
  <c r="J43"/>
  <c r="J31"/>
  <c r="J12"/>
  <c r="J16"/>
  <c r="J22"/>
  <c r="J46"/>
  <c r="J32"/>
  <c r="J40"/>
  <c r="J45"/>
  <c r="J26"/>
  <c r="J27"/>
  <c r="J47"/>
  <c r="J10"/>
  <c r="J41"/>
  <c r="E57" i="16"/>
  <c r="E63" s="1"/>
  <c r="AA170" i="18"/>
  <c r="K67" i="16"/>
  <c r="I67"/>
  <c r="AA58" i="18"/>
  <c r="AA268"/>
  <c r="AA198"/>
  <c r="AA156"/>
  <c r="G83" i="16"/>
  <c r="I83"/>
  <c r="H52" i="14"/>
  <c r="AA544" i="18"/>
  <c r="I57" i="16"/>
  <c r="I63" s="1"/>
  <c r="J44" i="10"/>
  <c r="J15"/>
  <c r="J50"/>
  <c r="J51"/>
  <c r="J53"/>
  <c r="J5"/>
  <c r="J9"/>
  <c r="J42"/>
  <c r="J20"/>
  <c r="J28"/>
  <c r="J14"/>
  <c r="J16"/>
  <c r="J35"/>
  <c r="J52"/>
  <c r="J32"/>
  <c r="J4"/>
  <c r="J17"/>
  <c r="J10"/>
  <c r="J18"/>
  <c r="J19"/>
  <c r="J48"/>
  <c r="J12"/>
  <c r="J30"/>
  <c r="J31"/>
  <c r="J8"/>
  <c r="K83" i="16"/>
  <c r="G69"/>
  <c r="G85" s="1"/>
  <c r="G75"/>
  <c r="G61"/>
  <c r="G67"/>
  <c r="G84" s="1"/>
  <c r="K75"/>
  <c r="K69"/>
  <c r="K77" s="1"/>
  <c r="AA572" i="18"/>
  <c r="I75" i="16"/>
  <c r="I69"/>
  <c r="G57"/>
  <c r="G63" s="1"/>
  <c r="K61"/>
  <c r="I61"/>
  <c r="K57"/>
  <c r="K63" s="1"/>
  <c r="F57"/>
  <c r="F63" s="1"/>
  <c r="H61"/>
  <c r="D69"/>
  <c r="D65" s="1"/>
  <c r="D59"/>
  <c r="F36" i="5"/>
  <c r="G36"/>
  <c r="B10" i="18"/>
  <c r="B23"/>
  <c r="B37" s="1"/>
  <c r="B51" s="1"/>
  <c r="B65" s="1"/>
  <c r="B79" s="1"/>
  <c r="B93" s="1"/>
  <c r="B107" s="1"/>
  <c r="B121" s="1"/>
  <c r="B135" s="1"/>
  <c r="B149" s="1"/>
  <c r="B163" s="1"/>
  <c r="B177" s="1"/>
  <c r="B191" s="1"/>
  <c r="B205" s="1"/>
  <c r="B219" s="1"/>
  <c r="B233" s="1"/>
  <c r="B247" s="1"/>
  <c r="B261" s="1"/>
  <c r="B275" s="1"/>
  <c r="AA240"/>
  <c r="AA334"/>
  <c r="AA348"/>
  <c r="I24" i="2"/>
  <c r="I5" i="14"/>
  <c r="J69" i="16"/>
  <c r="J77" s="1"/>
  <c r="I43" i="2"/>
  <c r="C55" i="5"/>
  <c r="I23" s="1"/>
  <c r="H19" i="14"/>
  <c r="H10"/>
  <c r="H51"/>
  <c r="H16"/>
  <c r="H25"/>
  <c r="H21"/>
  <c r="H12"/>
  <c r="H22"/>
  <c r="H42"/>
  <c r="G56" i="15"/>
  <c r="H43" i="14"/>
  <c r="H35"/>
  <c r="L61" i="16"/>
  <c r="J61"/>
  <c r="H26" i="14"/>
  <c r="H5"/>
  <c r="J75" i="16"/>
  <c r="H75"/>
  <c r="L69"/>
  <c r="AA306" i="18"/>
  <c r="AA516"/>
  <c r="AA670"/>
  <c r="AA362"/>
  <c r="AA254"/>
  <c r="AA44"/>
  <c r="AA628"/>
  <c r="AA600"/>
  <c r="AA642"/>
  <c r="AA698"/>
  <c r="AA114"/>
  <c r="E75" i="16"/>
  <c r="AA184" i="18"/>
  <c r="AA212"/>
  <c r="AA656"/>
  <c r="AA446"/>
  <c r="AA226"/>
  <c r="AA586"/>
  <c r="C67" i="16"/>
  <c r="C84" s="1"/>
  <c r="AA128" i="18"/>
  <c r="AA684"/>
  <c r="AA320"/>
  <c r="F75" i="16"/>
  <c r="C61"/>
  <c r="J57"/>
  <c r="J63" s="1"/>
  <c r="C69"/>
  <c r="AA488" i="18"/>
  <c r="AA376"/>
  <c r="AA530"/>
  <c r="AA474"/>
  <c r="I48" i="8"/>
  <c r="I38"/>
  <c r="I19"/>
  <c r="I19" i="2"/>
  <c r="I46"/>
  <c r="I26"/>
  <c r="I28"/>
  <c r="J20" i="5"/>
  <c r="D75" i="16"/>
  <c r="AA502" i="18"/>
  <c r="AA142"/>
  <c r="AA558"/>
  <c r="AA86"/>
  <c r="I16" i="2"/>
  <c r="I22"/>
  <c r="I11"/>
  <c r="I14"/>
  <c r="I23"/>
  <c r="I34"/>
  <c r="J38" i="5"/>
  <c r="J5"/>
  <c r="I26" i="14"/>
  <c r="I41"/>
  <c r="I6"/>
  <c r="I46"/>
  <c r="J23" i="5"/>
  <c r="J45"/>
  <c r="J27"/>
  <c r="I37" i="8"/>
  <c r="I13"/>
  <c r="I18"/>
  <c r="I15"/>
  <c r="I31" i="10"/>
  <c r="I30" i="8"/>
  <c r="I12"/>
  <c r="I33"/>
  <c r="I20" i="9"/>
  <c r="I43" i="8"/>
  <c r="I23"/>
  <c r="I9"/>
  <c r="I36" i="7"/>
  <c r="I45" i="14"/>
  <c r="J3" i="5"/>
  <c r="J47"/>
  <c r="J10"/>
  <c r="J44"/>
  <c r="J6"/>
  <c r="J13"/>
  <c r="J49"/>
  <c r="I33" i="10"/>
  <c r="I10" i="8"/>
  <c r="I41"/>
  <c r="I17"/>
  <c r="I6"/>
  <c r="I5"/>
  <c r="I49"/>
  <c r="I52"/>
  <c r="I31"/>
  <c r="I25"/>
  <c r="I20"/>
  <c r="I44"/>
  <c r="I32"/>
  <c r="I39"/>
  <c r="AA614" i="18"/>
  <c r="F69" i="16"/>
  <c r="AA100" i="18"/>
  <c r="I5" i="2"/>
  <c r="I42"/>
  <c r="I51"/>
  <c r="I53"/>
  <c r="I32"/>
  <c r="I17"/>
  <c r="I36"/>
  <c r="I25"/>
  <c r="I38"/>
  <c r="I30"/>
  <c r="I45"/>
  <c r="I44"/>
  <c r="I8"/>
  <c r="J25" i="5"/>
  <c r="J42"/>
  <c r="J53"/>
  <c r="J28"/>
  <c r="J43"/>
  <c r="J39"/>
  <c r="J46"/>
  <c r="J18"/>
  <c r="J34"/>
  <c r="J29"/>
  <c r="J21"/>
  <c r="J26"/>
  <c r="I44" i="10"/>
  <c r="I24" i="8"/>
  <c r="I53"/>
  <c r="I4"/>
  <c r="I7"/>
  <c r="I46"/>
  <c r="I51"/>
  <c r="I40"/>
  <c r="I28"/>
  <c r="I34"/>
  <c r="I47"/>
  <c r="I45"/>
  <c r="I27"/>
  <c r="I21"/>
  <c r="I21" i="9"/>
  <c r="I36" i="8"/>
  <c r="I50"/>
  <c r="I3"/>
  <c r="I42"/>
  <c r="I14"/>
  <c r="I35" i="9"/>
  <c r="I11" i="8"/>
  <c r="I35"/>
  <c r="I29"/>
  <c r="I8"/>
  <c r="I26"/>
  <c r="H57" i="16"/>
  <c r="I32" i="11"/>
  <c r="I31" i="7"/>
  <c r="I53" i="14"/>
  <c r="I29"/>
  <c r="H69" i="16"/>
  <c r="AA460" i="18"/>
  <c r="AA712"/>
  <c r="J33" i="5"/>
  <c r="J40"/>
  <c r="J15"/>
  <c r="J9"/>
  <c r="J32"/>
  <c r="J4"/>
  <c r="J41"/>
  <c r="J12"/>
  <c r="J50"/>
  <c r="J51"/>
  <c r="J31"/>
  <c r="J16"/>
  <c r="J17"/>
  <c r="J30"/>
  <c r="J19"/>
  <c r="J7"/>
  <c r="J14"/>
  <c r="J8"/>
  <c r="J36"/>
  <c r="J22"/>
  <c r="J35"/>
  <c r="J24"/>
  <c r="J52"/>
  <c r="J37"/>
  <c r="J11"/>
  <c r="I27" i="10"/>
  <c r="I20"/>
  <c r="I6"/>
  <c r="I10"/>
  <c r="I18" i="9"/>
  <c r="I9" i="12"/>
  <c r="I47" i="11"/>
  <c r="I21" i="10"/>
  <c r="I14"/>
  <c r="I9"/>
  <c r="I41"/>
  <c r="I18"/>
  <c r="I37"/>
  <c r="I41" i="9"/>
  <c r="I12"/>
  <c r="I23"/>
  <c r="I52" i="12"/>
  <c r="I50"/>
  <c r="I39"/>
  <c r="I53" i="9"/>
  <c r="I15" i="7"/>
  <c r="I13"/>
  <c r="I49" i="11"/>
  <c r="I44" i="12"/>
  <c r="E61" i="16"/>
  <c r="AA404" i="18"/>
  <c r="I17" i="14"/>
  <c r="I5" i="7"/>
  <c r="I48"/>
  <c r="I47"/>
  <c r="I35"/>
  <c r="I52"/>
  <c r="I48" i="14"/>
  <c r="I44"/>
  <c r="I10"/>
  <c r="I25" i="7"/>
  <c r="I9"/>
  <c r="I28" i="11"/>
  <c r="I52"/>
  <c r="I16" i="14"/>
  <c r="I35"/>
  <c r="I38" i="11"/>
  <c r="I43"/>
  <c r="I50" i="7"/>
  <c r="I26" i="11"/>
  <c r="I41"/>
  <c r="I14" i="7"/>
  <c r="I48" i="11"/>
  <c r="I7" i="10"/>
  <c r="I38"/>
  <c r="I5"/>
  <c r="I8"/>
  <c r="I23"/>
  <c r="I47"/>
  <c r="I22"/>
  <c r="I48"/>
  <c r="I35"/>
  <c r="I26"/>
  <c r="I30"/>
  <c r="I3"/>
  <c r="G716" i="18"/>
  <c r="I48" i="9"/>
  <c r="I49"/>
  <c r="I22"/>
  <c r="I26"/>
  <c r="I15"/>
  <c r="I6" i="12"/>
  <c r="I8"/>
  <c r="I21"/>
  <c r="I28"/>
  <c r="I35"/>
  <c r="I32" i="9"/>
  <c r="I41" i="12"/>
  <c r="I40" i="14"/>
  <c r="I13"/>
  <c r="I38"/>
  <c r="I15"/>
  <c r="I47"/>
  <c r="I42" i="7"/>
  <c r="I37"/>
  <c r="I28" i="14"/>
  <c r="I43"/>
  <c r="I30"/>
  <c r="I20"/>
  <c r="I25"/>
  <c r="I12" i="11"/>
  <c r="I46"/>
  <c r="I53"/>
  <c r="I39" i="7"/>
  <c r="I31" i="14"/>
  <c r="I39" i="11"/>
  <c r="I35"/>
  <c r="I30"/>
  <c r="I33" i="7"/>
  <c r="I44"/>
  <c r="I34"/>
  <c r="I40" i="11"/>
  <c r="I5"/>
  <c r="I32" i="13"/>
  <c r="L57" i="16"/>
  <c r="I7" i="14"/>
  <c r="I33"/>
  <c r="I23"/>
  <c r="I39"/>
  <c r="I8"/>
  <c r="I32"/>
  <c r="I49"/>
  <c r="I9"/>
  <c r="I51"/>
  <c r="I4"/>
  <c r="I50"/>
  <c r="I21"/>
  <c r="I3"/>
  <c r="I24"/>
  <c r="I27"/>
  <c r="I52"/>
  <c r="I36"/>
  <c r="I11"/>
  <c r="I14"/>
  <c r="I42"/>
  <c r="I19"/>
  <c r="I37"/>
  <c r="I12"/>
  <c r="I46" i="13"/>
  <c r="I17"/>
  <c r="I30" i="9"/>
  <c r="I46"/>
  <c r="I28"/>
  <c r="I19"/>
  <c r="I44"/>
  <c r="I17"/>
  <c r="I14"/>
  <c r="I40"/>
  <c r="I39"/>
  <c r="I6"/>
  <c r="I38"/>
  <c r="I22" i="14"/>
  <c r="I34" i="9"/>
  <c r="I11"/>
  <c r="I10"/>
  <c r="I52"/>
  <c r="I3"/>
  <c r="I33"/>
  <c r="I47"/>
  <c r="I51"/>
  <c r="I8"/>
  <c r="I36"/>
  <c r="I27"/>
  <c r="I24"/>
  <c r="I4"/>
  <c r="I43"/>
  <c r="I29"/>
  <c r="I16"/>
  <c r="I45"/>
  <c r="I13"/>
  <c r="I9"/>
  <c r="I5"/>
  <c r="I37"/>
  <c r="I25"/>
  <c r="I7"/>
  <c r="I21" i="7"/>
  <c r="I8"/>
  <c r="I10"/>
  <c r="I6"/>
  <c r="I17"/>
  <c r="I49"/>
  <c r="I38"/>
  <c r="I23"/>
  <c r="I53"/>
  <c r="I42" i="9"/>
  <c r="I43" i="7"/>
  <c r="I7"/>
  <c r="I46"/>
  <c r="I30"/>
  <c r="I28"/>
  <c r="I29" i="11"/>
  <c r="I31" i="9"/>
  <c r="I31" i="11"/>
  <c r="I19"/>
  <c r="I8"/>
  <c r="I32" i="7"/>
  <c r="I34" i="11"/>
  <c r="I50"/>
  <c r="I44"/>
  <c r="I6"/>
  <c r="I13"/>
  <c r="I18"/>
  <c r="I27"/>
  <c r="I14"/>
  <c r="I20" i="7"/>
  <c r="I22" i="11"/>
  <c r="I4"/>
  <c r="I34" i="14"/>
  <c r="I14" i="13"/>
  <c r="I48"/>
  <c r="F61" i="16"/>
  <c r="C57"/>
  <c r="C56" i="15"/>
  <c r="D26" s="1"/>
  <c r="H83" i="16"/>
  <c r="I49" i="2"/>
  <c r="I39"/>
  <c r="I40"/>
  <c r="I6"/>
  <c r="I15"/>
  <c r="I7"/>
  <c r="I9"/>
  <c r="I35"/>
  <c r="I10"/>
  <c r="I41"/>
  <c r="I48"/>
  <c r="I18"/>
  <c r="I29"/>
  <c r="I27"/>
  <c r="I52"/>
  <c r="I47"/>
  <c r="I31"/>
  <c r="I20"/>
  <c r="I4"/>
  <c r="I33"/>
  <c r="I50"/>
  <c r="I21"/>
  <c r="I12"/>
  <c r="I13"/>
  <c r="I29" i="10"/>
  <c r="I42"/>
  <c r="I52"/>
  <c r="I50"/>
  <c r="I13"/>
  <c r="I12"/>
  <c r="I19"/>
  <c r="I25"/>
  <c r="I4"/>
  <c r="I36"/>
  <c r="I53"/>
  <c r="I34"/>
  <c r="I43"/>
  <c r="I51"/>
  <c r="I40"/>
  <c r="I24"/>
  <c r="I49"/>
  <c r="I46"/>
  <c r="I17"/>
  <c r="I11"/>
  <c r="I15"/>
  <c r="I32"/>
  <c r="I45"/>
  <c r="I28"/>
  <c r="I16"/>
  <c r="V716" i="18"/>
  <c r="AA418"/>
  <c r="I30" i="12"/>
  <c r="I11"/>
  <c r="I31"/>
  <c r="I23"/>
  <c r="I3"/>
  <c r="I12"/>
  <c r="I47"/>
  <c r="I43"/>
  <c r="I7"/>
  <c r="I35" i="13"/>
  <c r="I22"/>
  <c r="I36" i="12"/>
  <c r="I22"/>
  <c r="I5"/>
  <c r="I53"/>
  <c r="I17"/>
  <c r="I25"/>
  <c r="I45"/>
  <c r="E67" i="16"/>
  <c r="I4" i="13"/>
  <c r="I10"/>
  <c r="Z716" i="18"/>
  <c r="I20" i="11"/>
  <c r="I3"/>
  <c r="I21"/>
  <c r="I33"/>
  <c r="I23"/>
  <c r="I45"/>
  <c r="I24"/>
  <c r="I15"/>
  <c r="I3" i="7"/>
  <c r="I51"/>
  <c r="I20" i="12"/>
  <c r="I27"/>
  <c r="I51"/>
  <c r="I38"/>
  <c r="I46"/>
  <c r="I26"/>
  <c r="I40"/>
  <c r="I4"/>
  <c r="I16"/>
  <c r="I48"/>
  <c r="I10"/>
  <c r="I13"/>
  <c r="I42"/>
  <c r="F83" i="16"/>
  <c r="I18" i="12"/>
  <c r="I24"/>
  <c r="I49"/>
  <c r="I34"/>
  <c r="I32"/>
  <c r="I15"/>
  <c r="I33"/>
  <c r="I24" i="7"/>
  <c r="I41"/>
  <c r="I19"/>
  <c r="I29" i="12"/>
  <c r="I14"/>
  <c r="I45" i="7"/>
  <c r="I22"/>
  <c r="I18"/>
  <c r="I40"/>
  <c r="I26"/>
  <c r="I19" i="12"/>
  <c r="I4" i="7"/>
  <c r="I11"/>
  <c r="I36" i="11"/>
  <c r="I11"/>
  <c r="I25"/>
  <c r="I51"/>
  <c r="I7"/>
  <c r="I16"/>
  <c r="I42"/>
  <c r="I16" i="7"/>
  <c r="I27"/>
  <c r="I12"/>
  <c r="I9" i="11"/>
  <c r="I17"/>
  <c r="I37"/>
  <c r="E83" i="16"/>
  <c r="AA432" i="18"/>
  <c r="S716"/>
  <c r="I15" i="13"/>
  <c r="I18"/>
  <c r="I51"/>
  <c r="I42"/>
  <c r="I39"/>
  <c r="I23"/>
  <c r="I11"/>
  <c r="I24"/>
  <c r="I34"/>
  <c r="I6"/>
  <c r="I27"/>
  <c r="I5"/>
  <c r="I38"/>
  <c r="I49"/>
  <c r="I40"/>
  <c r="I25"/>
  <c r="I33"/>
  <c r="I12"/>
  <c r="I44"/>
  <c r="I20"/>
  <c r="I36"/>
  <c r="I50"/>
  <c r="I47"/>
  <c r="I30"/>
  <c r="I16"/>
  <c r="I45"/>
  <c r="I26"/>
  <c r="I41"/>
  <c r="I53"/>
  <c r="I37"/>
  <c r="I29"/>
  <c r="I7"/>
  <c r="I28"/>
  <c r="I3"/>
  <c r="I9"/>
  <c r="I19"/>
  <c r="I43"/>
  <c r="I52"/>
  <c r="I31"/>
  <c r="I13"/>
  <c r="I8"/>
  <c r="C75" i="16"/>
  <c r="J716" i="18"/>
  <c r="I31" i="5"/>
  <c r="I33"/>
  <c r="I42"/>
  <c r="I11"/>
  <c r="I16"/>
  <c r="I9"/>
  <c r="I22"/>
  <c r="I45"/>
  <c r="I21"/>
  <c r="I32"/>
  <c r="I12"/>
  <c r="I37"/>
  <c r="I35"/>
  <c r="I18"/>
  <c r="I48"/>
  <c r="I49"/>
  <c r="I44"/>
  <c r="I8"/>
  <c r="I29"/>
  <c r="I53"/>
  <c r="I3"/>
  <c r="I17"/>
  <c r="I6"/>
  <c r="I4"/>
  <c r="I7"/>
  <c r="I50"/>
  <c r="I30"/>
  <c r="I51"/>
  <c r="I34"/>
  <c r="I46"/>
  <c r="I39"/>
  <c r="I15"/>
  <c r="I27"/>
  <c r="I24"/>
  <c r="I19"/>
  <c r="I20"/>
  <c r="I5"/>
  <c r="I41"/>
  <c r="I52"/>
  <c r="AA390" i="18"/>
  <c r="D716"/>
  <c r="L75" i="16"/>
  <c r="D83"/>
  <c r="L67"/>
  <c r="E69"/>
  <c r="F67"/>
  <c r="H67"/>
  <c r="C83"/>
  <c r="J83"/>
  <c r="J67"/>
  <c r="L83"/>
  <c r="D67"/>
  <c r="D57" l="1"/>
  <c r="D63" s="1"/>
  <c r="I76"/>
  <c r="E76"/>
  <c r="G76"/>
  <c r="K84"/>
  <c r="C85"/>
  <c r="I84"/>
  <c r="K76"/>
  <c r="G77"/>
  <c r="I77"/>
  <c r="I85"/>
  <c r="K85"/>
  <c r="J85"/>
  <c r="D77"/>
  <c r="D61"/>
  <c r="D85"/>
  <c r="I43" i="5"/>
  <c r="I36"/>
  <c r="I40"/>
  <c r="I26"/>
  <c r="I25"/>
  <c r="I47"/>
  <c r="I38"/>
  <c r="I10"/>
  <c r="I28"/>
  <c r="I14"/>
  <c r="I13"/>
  <c r="B11" i="18"/>
  <c r="B24"/>
  <c r="B38" s="1"/>
  <c r="B52" s="1"/>
  <c r="B66" s="1"/>
  <c r="B80" s="1"/>
  <c r="B94" s="1"/>
  <c r="B108" s="1"/>
  <c r="B122" s="1"/>
  <c r="B136" s="1"/>
  <c r="B150" s="1"/>
  <c r="B164" s="1"/>
  <c r="B178" s="1"/>
  <c r="B192" s="1"/>
  <c r="B206" s="1"/>
  <c r="B220" s="1"/>
  <c r="B234" s="1"/>
  <c r="B248" s="1"/>
  <c r="B262" s="1"/>
  <c r="B276" s="1"/>
  <c r="L85" i="16"/>
  <c r="H77"/>
  <c r="F77"/>
  <c r="E77"/>
  <c r="L77"/>
  <c r="F85"/>
  <c r="L63"/>
  <c r="C63"/>
  <c r="H63"/>
  <c r="C77"/>
  <c r="H85"/>
  <c r="E84"/>
  <c r="D16" i="15"/>
  <c r="D29"/>
  <c r="D19"/>
  <c r="D39"/>
  <c r="D15"/>
  <c r="D11"/>
  <c r="D33"/>
  <c r="D50"/>
  <c r="D6"/>
  <c r="D13"/>
  <c r="D25"/>
  <c r="D24"/>
  <c r="D27"/>
  <c r="D31"/>
  <c r="D32"/>
  <c r="D4"/>
  <c r="D10"/>
  <c r="D35"/>
  <c r="D38"/>
  <c r="D28"/>
  <c r="D8"/>
  <c r="D5"/>
  <c r="D51"/>
  <c r="D34"/>
  <c r="D23"/>
  <c r="D54"/>
  <c r="D18"/>
  <c r="D9"/>
  <c r="D48"/>
  <c r="D21"/>
  <c r="D22"/>
  <c r="D17"/>
  <c r="D14"/>
  <c r="D46"/>
  <c r="D47"/>
  <c r="D49"/>
  <c r="D43"/>
  <c r="D53"/>
  <c r="D45"/>
  <c r="D42"/>
  <c r="D44"/>
  <c r="D12"/>
  <c r="D7"/>
  <c r="D52"/>
  <c r="D40"/>
  <c r="D30"/>
  <c r="D41"/>
  <c r="D37"/>
  <c r="D36"/>
  <c r="D20"/>
  <c r="C65" i="16"/>
  <c r="J76"/>
  <c r="F84"/>
  <c r="L76"/>
  <c r="L84"/>
  <c r="E85"/>
  <c r="F76"/>
  <c r="H76"/>
  <c r="H84"/>
  <c r="C76"/>
  <c r="J84"/>
  <c r="D76"/>
  <c r="D84"/>
  <c r="B12" i="18" l="1"/>
  <c r="B25"/>
  <c r="B39" s="1"/>
  <c r="B53" s="1"/>
  <c r="D56" i="15"/>
  <c r="B67" i="18" l="1"/>
  <c r="B81" s="1"/>
  <c r="B26"/>
  <c r="B13"/>
  <c r="B27" s="1"/>
  <c r="B41" s="1"/>
  <c r="B95" l="1"/>
  <c r="B109" s="1"/>
  <c r="B123" s="1"/>
  <c r="B137" s="1"/>
  <c r="B55"/>
  <c r="B69" s="1"/>
  <c r="B83" s="1"/>
  <c r="B97" s="1"/>
  <c r="B111" s="1"/>
  <c r="B125" s="1"/>
  <c r="B139" s="1"/>
  <c r="B153" s="1"/>
  <c r="B167" s="1"/>
  <c r="B181" s="1"/>
  <c r="B195" s="1"/>
  <c r="B209" s="1"/>
  <c r="B223" s="1"/>
  <c r="B237" s="1"/>
  <c r="B251" s="1"/>
  <c r="B265" s="1"/>
  <c r="B40"/>
  <c r="B54" s="1"/>
  <c r="B68" s="1"/>
  <c r="B82" s="1"/>
  <c r="B96" s="1"/>
  <c r="B110" s="1"/>
  <c r="B124" s="1"/>
  <c r="B138" s="1"/>
  <c r="B152" s="1"/>
  <c r="B166" s="1"/>
  <c r="B180" s="1"/>
  <c r="B194" s="1"/>
  <c r="B208" s="1"/>
  <c r="B222" s="1"/>
  <c r="B236" s="1"/>
  <c r="B250" s="1"/>
  <c r="B264" s="1"/>
  <c r="B278" l="1"/>
  <c r="B288"/>
  <c r="B289"/>
  <c r="B279"/>
  <c r="B151"/>
  <c r="B165" s="1"/>
  <c r="B179" l="1"/>
  <c r="B193" s="1"/>
  <c r="B207" s="1"/>
  <c r="B221" s="1"/>
  <c r="B235" s="1"/>
  <c r="B249" s="1"/>
  <c r="B263" s="1"/>
  <c r="B277" s="1"/>
</calcChain>
</file>

<file path=xl/sharedStrings.xml><?xml version="1.0" encoding="utf-8"?>
<sst xmlns="http://schemas.openxmlformats.org/spreadsheetml/2006/main" count="1322" uniqueCount="141">
  <si>
    <t>Office &amp; Banking Space</t>
  </si>
  <si>
    <t>Shopping Space</t>
  </si>
  <si>
    <t>Industrial &amp; Warehouse Space</t>
  </si>
  <si>
    <t>Number</t>
  </si>
  <si>
    <t>Square metres</t>
  </si>
  <si>
    <t>R'000</t>
  </si>
  <si>
    <t>Flats</t>
  </si>
  <si>
    <t>Townhouses</t>
  </si>
  <si>
    <t>Schools, nursery schools, crèches, hospitals</t>
  </si>
  <si>
    <t>Other residential buildings</t>
  </si>
  <si>
    <t>Endumeni</t>
  </si>
  <si>
    <t>Umdoni</t>
  </si>
  <si>
    <t>Umtshezi</t>
  </si>
  <si>
    <t>Emnambithi</t>
  </si>
  <si>
    <t>Additions and alterations</t>
  </si>
  <si>
    <t>Hibiscus Coast</t>
  </si>
  <si>
    <t>Average</t>
  </si>
  <si>
    <t>Total</t>
  </si>
  <si>
    <t>New Castle</t>
  </si>
  <si>
    <t>Richmond</t>
  </si>
  <si>
    <t>Greater Kokstad</t>
  </si>
  <si>
    <t>Ethekwini</t>
  </si>
  <si>
    <t>KwaDukuza</t>
  </si>
  <si>
    <t>Msunduzi</t>
  </si>
  <si>
    <t>Umngeni</t>
  </si>
  <si>
    <t>AbaQulusi</t>
  </si>
  <si>
    <t>Big 5 False Bay</t>
  </si>
  <si>
    <t>uMhlathuze</t>
  </si>
  <si>
    <t>Dannhauser</t>
  </si>
  <si>
    <t>Edumbe</t>
  </si>
  <si>
    <t>Emadlangeni</t>
  </si>
  <si>
    <t>Ezinqoleni</t>
  </si>
  <si>
    <t>Hlabisa</t>
  </si>
  <si>
    <t>Imbabazane</t>
  </si>
  <si>
    <t>Impendle</t>
  </si>
  <si>
    <t>Indaka</t>
  </si>
  <si>
    <t>Ingwe</t>
  </si>
  <si>
    <t>Jozini</t>
  </si>
  <si>
    <t>KwaSani</t>
  </si>
  <si>
    <t>Mandeni</t>
  </si>
  <si>
    <t>Maphumulo</t>
  </si>
  <si>
    <t>Mbonambi</t>
  </si>
  <si>
    <t>Mkhambathini</t>
  </si>
  <si>
    <t>Mpofana</t>
  </si>
  <si>
    <t>Msinga</t>
  </si>
  <si>
    <t>Mthonjaneni</t>
  </si>
  <si>
    <t>Mtubatuba</t>
  </si>
  <si>
    <t>Ndwedwe</t>
  </si>
  <si>
    <t>Nkandla</t>
  </si>
  <si>
    <t>Nongoma</t>
  </si>
  <si>
    <t>Nquthu</t>
  </si>
  <si>
    <t>Ntambanana</t>
  </si>
  <si>
    <t>Okhahlamba</t>
  </si>
  <si>
    <t>Ubuhlebezwe</t>
  </si>
  <si>
    <t>Ulundi</t>
  </si>
  <si>
    <t>Umhlabuyalingana</t>
  </si>
  <si>
    <t>Umlalazi</t>
  </si>
  <si>
    <t>Umshwathi</t>
  </si>
  <si>
    <t>Umuziwabantu</t>
  </si>
  <si>
    <t>Umvoti</t>
  </si>
  <si>
    <t>Umzimkhulu</t>
  </si>
  <si>
    <t>Umzumbe</t>
  </si>
  <si>
    <t>Uphongolo</t>
  </si>
  <si>
    <t>Valamehlo</t>
  </si>
  <si>
    <t>2 438</t>
  </si>
  <si>
    <t>2 523</t>
  </si>
  <si>
    <t>287 269</t>
  </si>
  <si>
    <t>957 548</t>
  </si>
  <si>
    <t>6 614</t>
  </si>
  <si>
    <t>19 729</t>
  </si>
  <si>
    <t>1 502</t>
  </si>
  <si>
    <t>5 032</t>
  </si>
  <si>
    <t>7 043</t>
  </si>
  <si>
    <t>22 885</t>
  </si>
  <si>
    <t>2 755</t>
  </si>
  <si>
    <t>5 992</t>
  </si>
  <si>
    <t>1 439</t>
  </si>
  <si>
    <t>2 861</t>
  </si>
  <si>
    <t>6 308</t>
  </si>
  <si>
    <t>7 542</t>
  </si>
  <si>
    <t>4 349</t>
  </si>
  <si>
    <t>361 506</t>
  </si>
  <si>
    <t>713 609</t>
  </si>
  <si>
    <t>3 343</t>
  </si>
  <si>
    <t>5 635</t>
  </si>
  <si>
    <t>39 190</t>
  </si>
  <si>
    <t>1 305</t>
  </si>
  <si>
    <t>1 421</t>
  </si>
  <si>
    <t>Number of Building Plans Completed</t>
  </si>
  <si>
    <t>Total Rand Value</t>
  </si>
  <si>
    <t>Square Meters per Building Plan</t>
  </si>
  <si>
    <t>Cost per Square Meter</t>
  </si>
  <si>
    <t>Square Meters Completed</t>
  </si>
  <si>
    <t>Dwellings less than 80m²</t>
  </si>
  <si>
    <t>Dwellings More than 80m²</t>
  </si>
  <si>
    <t>Dwellings Less than 80m²</t>
  </si>
  <si>
    <t>Building Plans Reported as Completed</t>
  </si>
  <si>
    <t>Dwellings equal and more than 80m²</t>
  </si>
  <si>
    <t>Other residential buildings include institutions for the disabled, boarding houses, hostels and tourism accommodation e.g. hotels, motels, guesthouses, holiday chalets, bed-and-breakfast accommodation and casinos.</t>
  </si>
  <si>
    <t>Churches, Sport and Recreaction</t>
  </si>
  <si>
    <t>Total Space Expansion</t>
  </si>
  <si>
    <t>Total Provincial Space Expasion</t>
  </si>
  <si>
    <t>Total Space</t>
  </si>
  <si>
    <t>As a % of Total</t>
  </si>
  <si>
    <t>Urban (As a % of Total)</t>
  </si>
  <si>
    <t>Rural  (As a % of Total)</t>
  </si>
  <si>
    <t>2001 - 2003</t>
  </si>
  <si>
    <t>Urban Space Growth Rate</t>
  </si>
  <si>
    <t>Rural Space Growth Rate</t>
  </si>
  <si>
    <t>Total Space (2001 to 2003)</t>
  </si>
  <si>
    <t>Urban as a 2001 to 2003 %</t>
  </si>
  <si>
    <t>Total Provincial Space Expansion</t>
  </si>
  <si>
    <t>Click on the Links to view Statistics</t>
  </si>
  <si>
    <t>Click on Red Arrow to view Introduction page</t>
  </si>
  <si>
    <t>To Navigate this Spreadsheet</t>
  </si>
  <si>
    <t>Urban vs. Rural Space Expansion</t>
  </si>
  <si>
    <t>Building Plans As a % of Total</t>
  </si>
  <si>
    <t>Square Meters As a % of Total</t>
  </si>
  <si>
    <t>To view Actual Data click HERE</t>
  </si>
  <si>
    <t>Rand Value As a % of Total</t>
  </si>
  <si>
    <t>Urban Space Expansion</t>
  </si>
  <si>
    <t>Rural Space Expansion</t>
  </si>
  <si>
    <t>Urban Space (2001 to 2003)</t>
  </si>
  <si>
    <t>Rural Space (2001 to 2003)</t>
  </si>
  <si>
    <t>Rural as a 2001 to 2003 %</t>
  </si>
  <si>
    <t>Rank</t>
  </si>
  <si>
    <t>Rank Structure and Correlation Rank</t>
  </si>
  <si>
    <t>Rank Structure and Rank Correlation</t>
  </si>
  <si>
    <t>Correlation Matrix</t>
  </si>
  <si>
    <t>n</t>
  </si>
  <si>
    <t>Median Rank</t>
  </si>
  <si>
    <t>Churches, Sport and Recreation</t>
  </si>
  <si>
    <t>Vulamehlo</t>
  </si>
  <si>
    <t>2004 - 2008</t>
  </si>
  <si>
    <t>SPATIAL DISTRIBUTION OF SPACE EXPANSION IN KWAZULU-NATAL (2001 to 2010)</t>
  </si>
  <si>
    <t>Total Space ( 2004 to 2010)</t>
  </si>
  <si>
    <t>Urban Space (2004 to 2010)</t>
  </si>
  <si>
    <t>Rural Space (2004 to 2010)</t>
  </si>
  <si>
    <t>Rural as a 2004 to 2010 %</t>
  </si>
  <si>
    <t>2004 - 2010</t>
  </si>
  <si>
    <t>Urban as a 2004 to 2010 %</t>
  </si>
</sst>
</file>

<file path=xl/styles.xml><?xml version="1.0" encoding="utf-8"?>
<styleSheet xmlns="http://schemas.openxmlformats.org/spreadsheetml/2006/main">
  <numFmts count="2">
    <numFmt numFmtId="164" formatCode="&quot;R&quot;\ #,##0"/>
    <numFmt numFmtId="165" formatCode="&quot;R&quot;\ #,##0.00"/>
  </numFmts>
  <fonts count="20">
    <font>
      <sz val="10"/>
      <name val="Arial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sz val="12"/>
      <name val="Arial"/>
      <family val="2"/>
    </font>
    <font>
      <b/>
      <u/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4"/>
      <name val="Arial"/>
      <family val="2"/>
    </font>
    <font>
      <b/>
      <u/>
      <sz val="12"/>
      <name val="Arial"/>
      <family val="2"/>
    </font>
    <font>
      <b/>
      <u/>
      <sz val="12"/>
      <color indexed="10"/>
      <name val="Arial"/>
      <family val="2"/>
    </font>
    <font>
      <sz val="10"/>
      <color indexed="10"/>
      <name val="Arial"/>
      <family val="2"/>
    </font>
    <font>
      <sz val="8"/>
      <color theme="0"/>
      <name val="Arial"/>
      <family val="2"/>
    </font>
    <font>
      <sz val="10"/>
      <color rgb="FFFF0000"/>
      <name val="Arial"/>
      <family val="2"/>
    </font>
    <font>
      <b/>
      <sz val="8"/>
      <color theme="0"/>
      <name val="Arial"/>
      <family val="2"/>
    </font>
    <font>
      <sz val="10"/>
      <color theme="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62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  <xf numFmtId="0" fontId="0" fillId="0" borderId="0" xfId="0" applyAlignment="1">
      <alignment horizontal="center" vertical="center" textRotation="90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0" fontId="4" fillId="3" borderId="4" xfId="0" applyFont="1" applyFill="1" applyBorder="1" applyAlignment="1">
      <alignment horizontal="left" vertical="center"/>
    </xf>
    <xf numFmtId="2" fontId="5" fillId="3" borderId="1" xfId="0" applyNumberFormat="1" applyFont="1" applyFill="1" applyBorder="1" applyAlignment="1">
      <alignment horizontal="center" wrapText="1"/>
    </xf>
    <xf numFmtId="2" fontId="5" fillId="3" borderId="2" xfId="0" applyNumberFormat="1" applyFont="1" applyFill="1" applyBorder="1" applyAlignment="1">
      <alignment horizontal="center" wrapText="1"/>
    </xf>
    <xf numFmtId="2" fontId="5" fillId="3" borderId="3" xfId="0" applyNumberFormat="1" applyFont="1" applyFill="1" applyBorder="1" applyAlignment="1">
      <alignment horizontal="center" wrapText="1"/>
    </xf>
    <xf numFmtId="3" fontId="0" fillId="0" borderId="0" xfId="0" applyNumberForma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vertical="center" wrapText="1"/>
    </xf>
    <xf numFmtId="0" fontId="8" fillId="2" borderId="10" xfId="0" applyFont="1" applyFill="1" applyBorder="1" applyAlignment="1">
      <alignment vertical="center"/>
    </xf>
    <xf numFmtId="0" fontId="4" fillId="3" borderId="4" xfId="0" applyFont="1" applyFill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2" fontId="5" fillId="3" borderId="1" xfId="0" applyNumberFormat="1" applyFont="1" applyFill="1" applyBorder="1" applyAlignment="1">
      <alignment horizontal="center" vertical="center" wrapText="1"/>
    </xf>
    <xf numFmtId="2" fontId="5" fillId="3" borderId="3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wrapText="1"/>
    </xf>
    <xf numFmtId="0" fontId="5" fillId="4" borderId="11" xfId="0" applyFont="1" applyFill="1" applyBorder="1" applyAlignment="1">
      <alignment horizontal="left" vertical="center"/>
    </xf>
    <xf numFmtId="0" fontId="5" fillId="4" borderId="12" xfId="0" applyFont="1" applyFill="1" applyBorder="1" applyAlignment="1">
      <alignment horizontal="left" vertical="center"/>
    </xf>
    <xf numFmtId="3" fontId="5" fillId="4" borderId="12" xfId="0" applyNumberFormat="1" applyFont="1" applyFill="1" applyBorder="1" applyAlignment="1">
      <alignment horizontal="center" vertical="center"/>
    </xf>
    <xf numFmtId="3" fontId="5" fillId="4" borderId="13" xfId="0" applyNumberFormat="1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left" vertical="center"/>
    </xf>
    <xf numFmtId="0" fontId="5" fillId="4" borderId="0" xfId="0" applyFont="1" applyFill="1" applyBorder="1" applyAlignment="1">
      <alignment horizontal="left" vertical="center"/>
    </xf>
    <xf numFmtId="3" fontId="5" fillId="4" borderId="0" xfId="0" applyNumberFormat="1" applyFont="1" applyFill="1" applyBorder="1" applyAlignment="1">
      <alignment horizontal="center" vertical="center"/>
    </xf>
    <xf numFmtId="3" fontId="5" fillId="4" borderId="15" xfId="0" applyNumberFormat="1" applyFont="1" applyFill="1" applyBorder="1" applyAlignment="1">
      <alignment horizontal="center" vertical="center"/>
    </xf>
    <xf numFmtId="0" fontId="5" fillId="4" borderId="14" xfId="0" applyFont="1" applyFill="1" applyBorder="1"/>
    <xf numFmtId="0" fontId="5" fillId="4" borderId="0" xfId="0" applyFont="1" applyFill="1" applyBorder="1"/>
    <xf numFmtId="0" fontId="5" fillId="4" borderId="0" xfId="0" applyFont="1" applyFill="1" applyBorder="1" applyAlignment="1">
      <alignment horizontal="center"/>
    </xf>
    <xf numFmtId="0" fontId="5" fillId="4" borderId="15" xfId="0" applyFont="1" applyFill="1" applyBorder="1" applyAlignment="1">
      <alignment horizontal="center"/>
    </xf>
    <xf numFmtId="2" fontId="5" fillId="4" borderId="0" xfId="0" applyNumberFormat="1" applyFont="1" applyFill="1" applyBorder="1" applyAlignment="1">
      <alignment horizontal="center"/>
    </xf>
    <xf numFmtId="2" fontId="5" fillId="4" borderId="15" xfId="0" applyNumberFormat="1" applyFont="1" applyFill="1" applyBorder="1" applyAlignment="1">
      <alignment horizontal="center"/>
    </xf>
    <xf numFmtId="0" fontId="5" fillId="4" borderId="6" xfId="0" applyFont="1" applyFill="1" applyBorder="1" applyAlignment="1">
      <alignment horizontal="left" vertical="center"/>
    </xf>
    <xf numFmtId="0" fontId="5" fillId="4" borderId="7" xfId="0" applyFont="1" applyFill="1" applyBorder="1"/>
    <xf numFmtId="2" fontId="5" fillId="4" borderId="7" xfId="0" applyNumberFormat="1" applyFont="1" applyFill="1" applyBorder="1" applyAlignment="1">
      <alignment horizontal="center"/>
    </xf>
    <xf numFmtId="2" fontId="5" fillId="4" borderId="8" xfId="0" applyNumberFormat="1" applyFont="1" applyFill="1" applyBorder="1" applyAlignment="1">
      <alignment horizontal="center"/>
    </xf>
    <xf numFmtId="0" fontId="0" fillId="5" borderId="0" xfId="0" applyFill="1"/>
    <xf numFmtId="3" fontId="0" fillId="5" borderId="0" xfId="0" applyNumberFormat="1" applyFill="1" applyAlignment="1">
      <alignment horizontal="center"/>
    </xf>
    <xf numFmtId="4" fontId="0" fillId="5" borderId="0" xfId="0" applyNumberFormat="1" applyFill="1" applyAlignment="1">
      <alignment horizontal="center"/>
    </xf>
    <xf numFmtId="2" fontId="0" fillId="5" borderId="0" xfId="0" applyNumberFormat="1" applyFill="1" applyAlignment="1">
      <alignment horizontal="center"/>
    </xf>
    <xf numFmtId="0" fontId="0" fillId="6" borderId="0" xfId="0" applyFill="1"/>
    <xf numFmtId="3" fontId="0" fillId="6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4" fontId="0" fillId="6" borderId="0" xfId="0" applyNumberFormat="1" applyFill="1" applyAlignment="1">
      <alignment horizontal="center"/>
    </xf>
    <xf numFmtId="2" fontId="0" fillId="6" borderId="0" xfId="0" applyNumberFormat="1" applyFill="1" applyAlignment="1">
      <alignment horizontal="center"/>
    </xf>
    <xf numFmtId="0" fontId="0" fillId="7" borderId="0" xfId="0" applyFill="1"/>
    <xf numFmtId="3" fontId="0" fillId="7" borderId="0" xfId="0" applyNumberFormat="1" applyFill="1" applyAlignment="1">
      <alignment horizontal="center"/>
    </xf>
    <xf numFmtId="0" fontId="0" fillId="8" borderId="0" xfId="0" applyFill="1"/>
    <xf numFmtId="0" fontId="9" fillId="8" borderId="0" xfId="0" applyFont="1" applyFill="1"/>
    <xf numFmtId="0" fontId="9" fillId="8" borderId="0" xfId="0" applyFont="1" applyFill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0" fillId="9" borderId="10" xfId="0" applyFill="1" applyBorder="1"/>
    <xf numFmtId="0" fontId="0" fillId="9" borderId="5" xfId="0" applyFill="1" applyBorder="1"/>
    <xf numFmtId="0" fontId="0" fillId="9" borderId="9" xfId="0" applyFill="1" applyBorder="1"/>
    <xf numFmtId="0" fontId="0" fillId="9" borderId="2" xfId="0" applyFill="1" applyBorder="1"/>
    <xf numFmtId="0" fontId="0" fillId="9" borderId="3" xfId="0" applyFill="1" applyBorder="1"/>
    <xf numFmtId="0" fontId="0" fillId="8" borderId="0" xfId="0" applyFill="1" applyAlignment="1">
      <alignment horizontal="center"/>
    </xf>
    <xf numFmtId="0" fontId="12" fillId="3" borderId="4" xfId="0" applyFont="1" applyFill="1" applyBorder="1" applyAlignment="1">
      <alignment horizontal="center"/>
    </xf>
    <xf numFmtId="0" fontId="10" fillId="10" borderId="10" xfId="1" applyFont="1" applyFill="1" applyBorder="1" applyAlignment="1" applyProtection="1">
      <alignment horizontal="center"/>
    </xf>
    <xf numFmtId="0" fontId="10" fillId="5" borderId="10" xfId="1" applyFont="1" applyFill="1" applyBorder="1" applyAlignment="1" applyProtection="1">
      <alignment horizontal="center"/>
    </xf>
    <xf numFmtId="0" fontId="11" fillId="10" borderId="5" xfId="0" applyFont="1" applyFill="1" applyBorder="1" applyAlignment="1">
      <alignment horizontal="center"/>
    </xf>
    <xf numFmtId="0" fontId="11" fillId="5" borderId="5" xfId="0" applyFont="1" applyFill="1" applyBorder="1" applyAlignment="1">
      <alignment horizontal="center"/>
    </xf>
    <xf numFmtId="0" fontId="10" fillId="10" borderId="5" xfId="1" applyFont="1" applyFill="1" applyBorder="1" applyAlignment="1" applyProtection="1">
      <alignment horizontal="center"/>
    </xf>
    <xf numFmtId="0" fontId="10" fillId="5" borderId="9" xfId="1" applyFont="1" applyFill="1" applyBorder="1" applyAlignment="1" applyProtection="1">
      <alignment horizontal="center"/>
    </xf>
    <xf numFmtId="0" fontId="9" fillId="9" borderId="1" xfId="0" applyFont="1" applyFill="1" applyBorder="1" applyAlignment="1">
      <alignment horizontal="center"/>
    </xf>
    <xf numFmtId="0" fontId="10" fillId="10" borderId="9" xfId="1" applyFont="1" applyFill="1" applyBorder="1" applyAlignment="1" applyProtection="1">
      <alignment horizontal="center"/>
    </xf>
    <xf numFmtId="0" fontId="13" fillId="6" borderId="4" xfId="0" applyFont="1" applyFill="1" applyBorder="1" applyAlignment="1">
      <alignment horizontal="center"/>
    </xf>
    <xf numFmtId="0" fontId="14" fillId="7" borderId="4" xfId="1" applyFont="1" applyFill="1" applyBorder="1" applyAlignment="1" applyProtection="1">
      <alignment horizontal="center"/>
    </xf>
    <xf numFmtId="2" fontId="6" fillId="5" borderId="0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4" fillId="8" borderId="0" xfId="0" applyFont="1" applyFill="1" applyBorder="1" applyAlignment="1">
      <alignment horizontal="center" vertical="center" wrapText="1"/>
    </xf>
    <xf numFmtId="2" fontId="5" fillId="3" borderId="4" xfId="0" applyNumberFormat="1" applyFont="1" applyFill="1" applyBorder="1" applyAlignment="1">
      <alignment horizontal="center" vertical="center" wrapText="1"/>
    </xf>
    <xf numFmtId="0" fontId="10" fillId="5" borderId="4" xfId="1" applyFont="1" applyFill="1" applyBorder="1" applyAlignment="1" applyProtection="1">
      <alignment horizontal="center"/>
    </xf>
    <xf numFmtId="2" fontId="0" fillId="0" borderId="16" xfId="0" applyNumberFormat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2" fontId="0" fillId="0" borderId="18" xfId="0" applyNumberFormat="1" applyBorder="1" applyAlignment="1">
      <alignment horizontal="center"/>
    </xf>
    <xf numFmtId="2" fontId="0" fillId="0" borderId="19" xfId="0" applyNumberFormat="1" applyBorder="1" applyAlignment="1">
      <alignment horizontal="center"/>
    </xf>
    <xf numFmtId="2" fontId="0" fillId="0" borderId="20" xfId="0" applyNumberFormat="1" applyBorder="1" applyAlignment="1">
      <alignment horizontal="center"/>
    </xf>
    <xf numFmtId="2" fontId="0" fillId="0" borderId="21" xfId="0" applyNumberFormat="1" applyBorder="1" applyAlignment="1">
      <alignment horizontal="center"/>
    </xf>
    <xf numFmtId="2" fontId="15" fillId="0" borderId="18" xfId="0" applyNumberFormat="1" applyFont="1" applyBorder="1" applyAlignment="1">
      <alignment horizontal="center"/>
    </xf>
    <xf numFmtId="2" fontId="15" fillId="0" borderId="19" xfId="0" applyNumberFormat="1" applyFont="1" applyBorder="1" applyAlignment="1">
      <alignment horizontal="center"/>
    </xf>
    <xf numFmtId="2" fontId="15" fillId="0" borderId="21" xfId="0" applyNumberFormat="1" applyFon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5" fillId="3" borderId="4" xfId="0" applyFont="1" applyFill="1" applyBorder="1" applyAlignment="1">
      <alignment horizontal="center" vertical="center" wrapText="1"/>
    </xf>
    <xf numFmtId="0" fontId="4" fillId="11" borderId="10" xfId="0" applyFont="1" applyFill="1" applyBorder="1"/>
    <xf numFmtId="0" fontId="5" fillId="11" borderId="9" xfId="0" applyFont="1" applyFill="1" applyBorder="1"/>
    <xf numFmtId="2" fontId="0" fillId="0" borderId="22" xfId="0" applyNumberFormat="1" applyBorder="1" applyAlignment="1">
      <alignment horizontal="center"/>
    </xf>
    <xf numFmtId="2" fontId="0" fillId="0" borderId="23" xfId="0" applyNumberFormat="1" applyBorder="1" applyAlignment="1">
      <alignment horizontal="center"/>
    </xf>
    <xf numFmtId="2" fontId="0" fillId="0" borderId="24" xfId="0" applyNumberFormat="1" applyBorder="1" applyAlignment="1">
      <alignment horizontal="center"/>
    </xf>
    <xf numFmtId="3" fontId="0" fillId="14" borderId="0" xfId="0" applyNumberFormat="1" applyFill="1" applyAlignment="1">
      <alignment horizontal="center" vertical="center"/>
    </xf>
    <xf numFmtId="0" fontId="3" fillId="7" borderId="0" xfId="0" applyFont="1" applyFill="1"/>
    <xf numFmtId="0" fontId="3" fillId="5" borderId="0" xfId="0" applyFont="1" applyFill="1"/>
    <xf numFmtId="0" fontId="3" fillId="6" borderId="0" xfId="0" applyFont="1" applyFill="1"/>
    <xf numFmtId="2" fontId="5" fillId="3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6" fillId="8" borderId="0" xfId="0" applyFont="1" applyFill="1" applyBorder="1" applyAlignment="1">
      <alignment horizontal="center"/>
    </xf>
    <xf numFmtId="1" fontId="16" fillId="8" borderId="0" xfId="0" applyNumberFormat="1" applyFont="1" applyFill="1" applyBorder="1" applyAlignment="1">
      <alignment horizontal="center"/>
    </xf>
    <xf numFmtId="3" fontId="0" fillId="0" borderId="0" xfId="0" applyNumberFormat="1" applyFill="1" applyAlignment="1">
      <alignment horizontal="center" vertical="center"/>
    </xf>
    <xf numFmtId="2" fontId="5" fillId="15" borderId="1" xfId="0" applyNumberFormat="1" applyFont="1" applyFill="1" applyBorder="1" applyAlignment="1">
      <alignment horizontal="center" vertical="center" wrapText="1"/>
    </xf>
    <xf numFmtId="3" fontId="5" fillId="0" borderId="0" xfId="0" applyNumberFormat="1" applyFont="1"/>
    <xf numFmtId="0" fontId="1" fillId="8" borderId="0" xfId="0" applyFont="1" applyFill="1" applyBorder="1" applyAlignment="1">
      <alignment horizontal="center"/>
    </xf>
    <xf numFmtId="2" fontId="17" fillId="0" borderId="18" xfId="0" applyNumberFormat="1" applyFont="1" applyBorder="1" applyAlignment="1">
      <alignment horizontal="center"/>
    </xf>
    <xf numFmtId="2" fontId="17" fillId="0" borderId="21" xfId="0" applyNumberFormat="1" applyFont="1" applyBorder="1" applyAlignment="1">
      <alignment horizontal="center"/>
    </xf>
    <xf numFmtId="2" fontId="17" fillId="0" borderId="19" xfId="0" applyNumberFormat="1" applyFont="1" applyBorder="1" applyAlignment="1">
      <alignment horizontal="center"/>
    </xf>
    <xf numFmtId="2" fontId="3" fillId="0" borderId="18" xfId="0" applyNumberFormat="1" applyFont="1" applyBorder="1" applyAlignment="1">
      <alignment horizontal="center"/>
    </xf>
    <xf numFmtId="3" fontId="17" fillId="0" borderId="0" xfId="0" applyNumberFormat="1" applyFont="1" applyAlignment="1">
      <alignment horizontal="center"/>
    </xf>
    <xf numFmtId="0" fontId="5" fillId="16" borderId="0" xfId="0" applyFont="1" applyFill="1" applyAlignment="1">
      <alignment horizontal="left" vertical="center"/>
    </xf>
    <xf numFmtId="0" fontId="18" fillId="8" borderId="0" xfId="0" applyFont="1" applyFill="1" applyBorder="1" applyAlignment="1">
      <alignment horizontal="center" vertical="center" wrapText="1"/>
    </xf>
    <xf numFmtId="2" fontId="18" fillId="8" borderId="0" xfId="0" applyNumberFormat="1" applyFont="1" applyFill="1" applyBorder="1" applyAlignment="1">
      <alignment horizontal="center" vertical="center" wrapText="1"/>
    </xf>
    <xf numFmtId="3" fontId="16" fillId="8" borderId="0" xfId="0" applyNumberFormat="1" applyFont="1" applyFill="1" applyBorder="1" applyAlignment="1">
      <alignment horizontal="center"/>
    </xf>
    <xf numFmtId="0" fontId="16" fillId="8" borderId="0" xfId="0" applyNumberFormat="1" applyFont="1" applyFill="1" applyBorder="1" applyAlignment="1">
      <alignment horizontal="center"/>
    </xf>
    <xf numFmtId="3" fontId="16" fillId="17" borderId="0" xfId="0" applyNumberFormat="1" applyFont="1" applyFill="1" applyBorder="1" applyAlignment="1">
      <alignment horizontal="center"/>
    </xf>
    <xf numFmtId="0" fontId="16" fillId="8" borderId="0" xfId="0" applyFont="1" applyFill="1" applyBorder="1" applyAlignment="1">
      <alignment horizontal="center" vertical="center" textRotation="90" wrapText="1"/>
    </xf>
    <xf numFmtId="0" fontId="18" fillId="8" borderId="0" xfId="0" applyFont="1" applyFill="1" applyBorder="1" applyAlignment="1">
      <alignment vertical="center" textRotation="90" wrapText="1"/>
    </xf>
    <xf numFmtId="3" fontId="19" fillId="0" borderId="0" xfId="0" applyNumberFormat="1" applyFont="1" applyAlignment="1">
      <alignment horizontal="center" vertical="center"/>
    </xf>
    <xf numFmtId="3" fontId="19" fillId="0" borderId="0" xfId="0" applyNumberFormat="1" applyFont="1" applyAlignment="1">
      <alignment horizontal="center"/>
    </xf>
    <xf numFmtId="0" fontId="19" fillId="0" borderId="0" xfId="0" applyFont="1"/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 wrapText="1"/>
    </xf>
    <xf numFmtId="0" fontId="4" fillId="13" borderId="2" xfId="0" applyFont="1" applyFill="1" applyBorder="1" applyAlignment="1">
      <alignment horizontal="center" vertical="center" wrapText="1"/>
    </xf>
    <xf numFmtId="0" fontId="4" fillId="13" borderId="3" xfId="0" applyFont="1" applyFill="1" applyBorder="1" applyAlignment="1">
      <alignment horizontal="center" vertical="center" wrapText="1"/>
    </xf>
    <xf numFmtId="0" fontId="5" fillId="12" borderId="10" xfId="0" applyFont="1" applyFill="1" applyBorder="1" applyAlignment="1">
      <alignment horizontal="center" vertical="center" textRotation="90" wrapText="1"/>
    </xf>
    <xf numFmtId="0" fontId="5" fillId="12" borderId="5" xfId="0" applyFont="1" applyFill="1" applyBorder="1" applyAlignment="1">
      <alignment horizontal="center" vertical="center" textRotation="90" wrapText="1"/>
    </xf>
    <xf numFmtId="0" fontId="5" fillId="12" borderId="9" xfId="0" applyFont="1" applyFill="1" applyBorder="1" applyAlignment="1">
      <alignment horizontal="center" vertical="center" textRotation="90" wrapText="1"/>
    </xf>
    <xf numFmtId="0" fontId="4" fillId="13" borderId="4" xfId="0" applyFont="1" applyFill="1" applyBorder="1" applyAlignment="1">
      <alignment horizontal="center" wrapText="1"/>
    </xf>
    <xf numFmtId="2" fontId="6" fillId="5" borderId="11" xfId="0" applyNumberFormat="1" applyFont="1" applyFill="1" applyBorder="1" applyAlignment="1">
      <alignment horizontal="center" vertical="center" wrapText="1"/>
    </xf>
    <xf numFmtId="2" fontId="6" fillId="5" borderId="13" xfId="0" applyNumberFormat="1" applyFont="1" applyFill="1" applyBorder="1" applyAlignment="1">
      <alignment horizontal="center" vertical="center" wrapText="1"/>
    </xf>
    <xf numFmtId="2" fontId="6" fillId="5" borderId="6" xfId="0" applyNumberFormat="1" applyFont="1" applyFill="1" applyBorder="1" applyAlignment="1">
      <alignment horizontal="center" vertical="center" wrapText="1"/>
    </xf>
    <xf numFmtId="2" fontId="6" fillId="5" borderId="8" xfId="0" applyNumberFormat="1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5" fillId="0" borderId="25" xfId="0" applyFont="1" applyFill="1" applyBorder="1" applyAlignment="1">
      <alignment horizontal="left" wrapText="1"/>
    </xf>
    <xf numFmtId="0" fontId="0" fillId="0" borderId="26" xfId="0" applyFill="1" applyBorder="1" applyAlignment="1">
      <alignment horizontal="left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18" fillId="8" borderId="0" xfId="0" applyFont="1" applyFill="1" applyBorder="1" applyAlignment="1">
      <alignment horizontal="center" vertical="center" textRotation="90" wrapText="1"/>
    </xf>
    <xf numFmtId="0" fontId="18" fillId="17" borderId="0" xfId="0" applyFont="1" applyFill="1" applyBorder="1" applyAlignment="1">
      <alignment horizontal="center" vertical="center" textRotation="90" wrapText="1"/>
    </xf>
    <xf numFmtId="2" fontId="18" fillId="8" borderId="0" xfId="0" applyNumberFormat="1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00FFFF"/>
      <color rgb="FF33CC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1685925</xdr:colOff>
      <xdr:row>11</xdr:row>
      <xdr:rowOff>28575</xdr:rowOff>
    </xdr:from>
    <xdr:to>
      <xdr:col>6</xdr:col>
      <xdr:colOff>1685925</xdr:colOff>
      <xdr:row>11</xdr:row>
      <xdr:rowOff>142875</xdr:rowOff>
    </xdr:to>
    <xdr:sp macro="" textlink="">
      <xdr:nvSpPr>
        <xdr:cNvPr id="13493" name="Line 1"/>
        <xdr:cNvSpPr>
          <a:spLocks noChangeShapeType="1"/>
        </xdr:cNvSpPr>
      </xdr:nvSpPr>
      <xdr:spPr bwMode="auto">
        <a:xfrm>
          <a:off x="8334375" y="2447925"/>
          <a:ext cx="0" cy="114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6</xdr:col>
      <xdr:colOff>1704975</xdr:colOff>
      <xdr:row>13</xdr:row>
      <xdr:rowOff>57150</xdr:rowOff>
    </xdr:from>
    <xdr:to>
      <xdr:col>6</xdr:col>
      <xdr:colOff>1704975</xdr:colOff>
      <xdr:row>13</xdr:row>
      <xdr:rowOff>152400</xdr:rowOff>
    </xdr:to>
    <xdr:sp macro="" textlink="">
      <xdr:nvSpPr>
        <xdr:cNvPr id="13494" name="Line 2"/>
        <xdr:cNvSpPr>
          <a:spLocks noChangeShapeType="1"/>
        </xdr:cNvSpPr>
      </xdr:nvSpPr>
      <xdr:spPr bwMode="auto">
        <a:xfrm>
          <a:off x="8353425" y="2895600"/>
          <a:ext cx="0" cy="95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2</xdr:row>
      <xdr:rowOff>0</xdr:rowOff>
    </xdr:from>
    <xdr:to>
      <xdr:col>1</xdr:col>
      <xdr:colOff>828675</xdr:colOff>
      <xdr:row>2</xdr:row>
      <xdr:rowOff>590550</xdr:rowOff>
    </xdr:to>
    <xdr:sp macro="" textlink="">
      <xdr:nvSpPr>
        <xdr:cNvPr id="14337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409575" y="1085850"/>
          <a:ext cx="1143000" cy="590550"/>
        </a:xfrm>
        <a:prstGeom prst="leftArrow">
          <a:avLst>
            <a:gd name="adj1" fmla="val 50000"/>
            <a:gd name="adj2" fmla="val 48387"/>
          </a:avLst>
        </a:prstGeom>
        <a:solidFill>
          <a:srgbClr val="FF0000"/>
        </a:solidFill>
        <a:ln w="9525">
          <a:solidFill>
            <a:srgbClr val="00FF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ZA" sz="1000" b="1" i="0" strike="noStrike">
              <a:solidFill>
                <a:srgbClr val="000000"/>
              </a:solidFill>
              <a:latin typeface="Arial"/>
              <a:cs typeface="Arial"/>
            </a:rPr>
            <a:t>Introduction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</xdr:row>
      <xdr:rowOff>9525</xdr:rowOff>
    </xdr:from>
    <xdr:to>
      <xdr:col>0</xdr:col>
      <xdr:colOff>1200150</xdr:colOff>
      <xdr:row>2</xdr:row>
      <xdr:rowOff>0</xdr:rowOff>
    </xdr:to>
    <xdr:sp macro="" textlink="">
      <xdr:nvSpPr>
        <xdr:cNvPr id="1025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19075" y="361950"/>
          <a:ext cx="981075" cy="485775"/>
        </a:xfrm>
        <a:prstGeom prst="leftArrow">
          <a:avLst>
            <a:gd name="adj1" fmla="val 50000"/>
            <a:gd name="adj2" fmla="val 50490"/>
          </a:avLst>
        </a:prstGeom>
        <a:solidFill>
          <a:srgbClr val="FF0000"/>
        </a:solidFill>
        <a:ln w="9525">
          <a:solidFill>
            <a:srgbClr val="00FF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ZA" sz="1000" b="1" i="0" strike="noStrike">
              <a:solidFill>
                <a:srgbClr val="000000"/>
              </a:solidFill>
              <a:latin typeface="Arial"/>
              <a:cs typeface="Arial"/>
            </a:rPr>
            <a:t>Introduction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</xdr:row>
      <xdr:rowOff>9525</xdr:rowOff>
    </xdr:from>
    <xdr:to>
      <xdr:col>0</xdr:col>
      <xdr:colOff>1200150</xdr:colOff>
      <xdr:row>2</xdr:row>
      <xdr:rowOff>0</xdr:rowOff>
    </xdr:to>
    <xdr:sp macro="" textlink="">
      <xdr:nvSpPr>
        <xdr:cNvPr id="2049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19075" y="361950"/>
          <a:ext cx="981075" cy="485775"/>
        </a:xfrm>
        <a:prstGeom prst="leftArrow">
          <a:avLst>
            <a:gd name="adj1" fmla="val 50000"/>
            <a:gd name="adj2" fmla="val 50490"/>
          </a:avLst>
        </a:prstGeom>
        <a:solidFill>
          <a:srgbClr val="FF0000"/>
        </a:solidFill>
        <a:ln w="9525">
          <a:solidFill>
            <a:srgbClr val="00FF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ZA" sz="1000" b="1" i="0" strike="noStrike">
              <a:solidFill>
                <a:srgbClr val="000000"/>
              </a:solidFill>
              <a:latin typeface="Arial"/>
              <a:cs typeface="Arial"/>
            </a:rPr>
            <a:t>Introduction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</xdr:row>
      <xdr:rowOff>38100</xdr:rowOff>
    </xdr:from>
    <xdr:to>
      <xdr:col>0</xdr:col>
      <xdr:colOff>1200150</xdr:colOff>
      <xdr:row>2</xdr:row>
      <xdr:rowOff>0</xdr:rowOff>
    </xdr:to>
    <xdr:sp macro="" textlink="">
      <xdr:nvSpPr>
        <xdr:cNvPr id="3073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19075" y="361950"/>
          <a:ext cx="981075" cy="485775"/>
        </a:xfrm>
        <a:prstGeom prst="leftArrow">
          <a:avLst>
            <a:gd name="adj1" fmla="val 50000"/>
            <a:gd name="adj2" fmla="val 50490"/>
          </a:avLst>
        </a:prstGeom>
        <a:solidFill>
          <a:srgbClr val="FF0000"/>
        </a:solidFill>
        <a:ln w="9525">
          <a:solidFill>
            <a:srgbClr val="00FF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ZA" sz="1000" b="1" i="0" strike="noStrike">
              <a:solidFill>
                <a:srgbClr val="000000"/>
              </a:solidFill>
              <a:latin typeface="Arial"/>
              <a:cs typeface="Arial"/>
            </a:rPr>
            <a:t>Introduction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1</xdr:row>
      <xdr:rowOff>19050</xdr:rowOff>
    </xdr:from>
    <xdr:to>
      <xdr:col>0</xdr:col>
      <xdr:colOff>1190625</xdr:colOff>
      <xdr:row>2</xdr:row>
      <xdr:rowOff>0</xdr:rowOff>
    </xdr:to>
    <xdr:sp macro="" textlink="">
      <xdr:nvSpPr>
        <xdr:cNvPr id="4097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09550" y="323850"/>
          <a:ext cx="981075" cy="485775"/>
        </a:xfrm>
        <a:prstGeom prst="leftArrow">
          <a:avLst>
            <a:gd name="adj1" fmla="val 50000"/>
            <a:gd name="adj2" fmla="val 50490"/>
          </a:avLst>
        </a:prstGeom>
        <a:solidFill>
          <a:srgbClr val="FF0000"/>
        </a:solidFill>
        <a:ln w="9525">
          <a:solidFill>
            <a:srgbClr val="00FF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ZA" sz="1000" b="1" i="0" strike="noStrike">
              <a:solidFill>
                <a:srgbClr val="000000"/>
              </a:solidFill>
              <a:latin typeface="Arial"/>
              <a:cs typeface="Arial"/>
            </a:rPr>
            <a:t>Introduction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</xdr:row>
      <xdr:rowOff>28575</xdr:rowOff>
    </xdr:from>
    <xdr:to>
      <xdr:col>0</xdr:col>
      <xdr:colOff>1200150</xdr:colOff>
      <xdr:row>2</xdr:row>
      <xdr:rowOff>0</xdr:rowOff>
    </xdr:to>
    <xdr:sp macro="" textlink="">
      <xdr:nvSpPr>
        <xdr:cNvPr id="5121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19075" y="361950"/>
          <a:ext cx="981075" cy="485775"/>
        </a:xfrm>
        <a:prstGeom prst="leftArrow">
          <a:avLst>
            <a:gd name="adj1" fmla="val 50000"/>
            <a:gd name="adj2" fmla="val 50490"/>
          </a:avLst>
        </a:prstGeom>
        <a:solidFill>
          <a:srgbClr val="FF0000"/>
        </a:solidFill>
        <a:ln w="9525">
          <a:solidFill>
            <a:srgbClr val="00FF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ZA" sz="1000" b="1" i="0" strike="noStrike">
              <a:solidFill>
                <a:srgbClr val="000000"/>
              </a:solidFill>
              <a:latin typeface="Arial"/>
              <a:cs typeface="Arial"/>
            </a:rPr>
            <a:t>Introduction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</xdr:row>
      <xdr:rowOff>57150</xdr:rowOff>
    </xdr:from>
    <xdr:to>
      <xdr:col>0</xdr:col>
      <xdr:colOff>1257300</xdr:colOff>
      <xdr:row>1</xdr:row>
      <xdr:rowOff>542925</xdr:rowOff>
    </xdr:to>
    <xdr:sp macro="" textlink="">
      <xdr:nvSpPr>
        <xdr:cNvPr id="6145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76225" y="504825"/>
          <a:ext cx="981075" cy="485775"/>
        </a:xfrm>
        <a:prstGeom prst="leftArrow">
          <a:avLst>
            <a:gd name="adj1" fmla="val 50000"/>
            <a:gd name="adj2" fmla="val 50490"/>
          </a:avLst>
        </a:prstGeom>
        <a:solidFill>
          <a:srgbClr val="FF0000"/>
        </a:solidFill>
        <a:ln w="9525">
          <a:solidFill>
            <a:srgbClr val="00FF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ZA" sz="1000" b="1" i="0" strike="noStrike">
              <a:solidFill>
                <a:srgbClr val="000000"/>
              </a:solidFill>
              <a:latin typeface="Arial"/>
              <a:cs typeface="Arial"/>
            </a:rPr>
            <a:t>Introduction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1</xdr:row>
      <xdr:rowOff>9525</xdr:rowOff>
    </xdr:from>
    <xdr:to>
      <xdr:col>0</xdr:col>
      <xdr:colOff>1209675</xdr:colOff>
      <xdr:row>2</xdr:row>
      <xdr:rowOff>0</xdr:rowOff>
    </xdr:to>
    <xdr:sp macro="" textlink="">
      <xdr:nvSpPr>
        <xdr:cNvPr id="7169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28600" y="419100"/>
          <a:ext cx="981075" cy="485775"/>
        </a:xfrm>
        <a:prstGeom prst="leftArrow">
          <a:avLst>
            <a:gd name="adj1" fmla="val 50000"/>
            <a:gd name="adj2" fmla="val 50490"/>
          </a:avLst>
        </a:prstGeom>
        <a:solidFill>
          <a:srgbClr val="FF0000"/>
        </a:solidFill>
        <a:ln w="9525">
          <a:solidFill>
            <a:srgbClr val="00FF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ZA" sz="1000" b="1" i="0" strike="noStrike">
              <a:solidFill>
                <a:srgbClr val="000000"/>
              </a:solidFill>
              <a:latin typeface="Arial"/>
              <a:cs typeface="Arial"/>
            </a:rPr>
            <a:t>Introduction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</xdr:row>
      <xdr:rowOff>28575</xdr:rowOff>
    </xdr:from>
    <xdr:to>
      <xdr:col>0</xdr:col>
      <xdr:colOff>1200150</xdr:colOff>
      <xdr:row>1</xdr:row>
      <xdr:rowOff>514350</xdr:rowOff>
    </xdr:to>
    <xdr:sp macro="" textlink="">
      <xdr:nvSpPr>
        <xdr:cNvPr id="8193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19075" y="314325"/>
          <a:ext cx="981075" cy="485775"/>
        </a:xfrm>
        <a:prstGeom prst="leftArrow">
          <a:avLst>
            <a:gd name="adj1" fmla="val 50000"/>
            <a:gd name="adj2" fmla="val 50490"/>
          </a:avLst>
        </a:prstGeom>
        <a:solidFill>
          <a:srgbClr val="FF0000"/>
        </a:solidFill>
        <a:ln w="9525">
          <a:solidFill>
            <a:srgbClr val="00FF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ZA" sz="1000" b="1" i="0" strike="noStrike">
              <a:solidFill>
                <a:srgbClr val="000000"/>
              </a:solidFill>
              <a:latin typeface="Arial"/>
              <a:cs typeface="Arial"/>
            </a:rPr>
            <a:t>Introduction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</xdr:row>
      <xdr:rowOff>76200</xdr:rowOff>
    </xdr:from>
    <xdr:to>
      <xdr:col>0</xdr:col>
      <xdr:colOff>1200150</xdr:colOff>
      <xdr:row>2</xdr:row>
      <xdr:rowOff>0</xdr:rowOff>
    </xdr:to>
    <xdr:sp macro="" textlink="">
      <xdr:nvSpPr>
        <xdr:cNvPr id="9217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19075" y="361950"/>
          <a:ext cx="981075" cy="485775"/>
        </a:xfrm>
        <a:prstGeom prst="leftArrow">
          <a:avLst>
            <a:gd name="adj1" fmla="val 50000"/>
            <a:gd name="adj2" fmla="val 50490"/>
          </a:avLst>
        </a:prstGeom>
        <a:solidFill>
          <a:srgbClr val="FF0000"/>
        </a:solidFill>
        <a:ln w="9525">
          <a:solidFill>
            <a:srgbClr val="00FF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ZA" sz="1000" b="1" i="0" strike="noStrike">
              <a:solidFill>
                <a:srgbClr val="000000"/>
              </a:solidFill>
              <a:latin typeface="Arial"/>
              <a:cs typeface="Arial"/>
            </a:rPr>
            <a:t>Introduction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1</xdr:row>
      <xdr:rowOff>66675</xdr:rowOff>
    </xdr:from>
    <xdr:to>
      <xdr:col>0</xdr:col>
      <xdr:colOff>1209675</xdr:colOff>
      <xdr:row>2</xdr:row>
      <xdr:rowOff>0</xdr:rowOff>
    </xdr:to>
    <xdr:sp macro="" textlink="">
      <xdr:nvSpPr>
        <xdr:cNvPr id="10241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28600" y="533400"/>
          <a:ext cx="981075" cy="485775"/>
        </a:xfrm>
        <a:prstGeom prst="leftArrow">
          <a:avLst>
            <a:gd name="adj1" fmla="val 50000"/>
            <a:gd name="adj2" fmla="val 50490"/>
          </a:avLst>
        </a:prstGeom>
        <a:solidFill>
          <a:srgbClr val="FF0000"/>
        </a:solidFill>
        <a:ln w="9525">
          <a:solidFill>
            <a:srgbClr val="00FF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ZA" sz="1000" b="1" i="0" strike="noStrike">
              <a:solidFill>
                <a:srgbClr val="000000"/>
              </a:solidFill>
              <a:latin typeface="Arial"/>
              <a:cs typeface="Arial"/>
            </a:rPr>
            <a:t>Introduction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619125</xdr:colOff>
      <xdr:row>1</xdr:row>
      <xdr:rowOff>47625</xdr:rowOff>
    </xdr:from>
    <xdr:to>
      <xdr:col>0</xdr:col>
      <xdr:colOff>1533525</xdr:colOff>
      <xdr:row>1</xdr:row>
      <xdr:rowOff>523875</xdr:rowOff>
    </xdr:to>
    <xdr:sp macro="" textlink="">
      <xdr:nvSpPr>
        <xdr:cNvPr id="11265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619125" y="314325"/>
          <a:ext cx="914400" cy="476250"/>
        </a:xfrm>
        <a:prstGeom prst="leftArrow">
          <a:avLst>
            <a:gd name="adj1" fmla="val 50000"/>
            <a:gd name="adj2" fmla="val 48000"/>
          </a:avLst>
        </a:prstGeom>
        <a:solidFill>
          <a:srgbClr val="FF0000"/>
        </a:solidFill>
        <a:ln w="9525">
          <a:solidFill>
            <a:srgbClr val="00FF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ZA" sz="1000" b="1" i="0" strike="noStrike">
              <a:solidFill>
                <a:srgbClr val="000000"/>
              </a:solidFill>
              <a:latin typeface="Arial"/>
              <a:cs typeface="Arial"/>
            </a:rPr>
            <a:t>Introduction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133349</xdr:colOff>
      <xdr:row>0</xdr:row>
      <xdr:rowOff>0</xdr:rowOff>
    </xdr:from>
    <xdr:to>
      <xdr:col>0</xdr:col>
      <xdr:colOff>1133474</xdr:colOff>
      <xdr:row>1</xdr:row>
      <xdr:rowOff>19050</xdr:rowOff>
    </xdr:to>
    <xdr:sp macro="" textlink="">
      <xdr:nvSpPr>
        <xdr:cNvPr id="11265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33349" y="0"/>
          <a:ext cx="1000125" cy="571500"/>
        </a:xfrm>
        <a:prstGeom prst="leftArrow">
          <a:avLst>
            <a:gd name="adj1" fmla="val 50000"/>
            <a:gd name="adj2" fmla="val 48000"/>
          </a:avLst>
        </a:prstGeom>
        <a:solidFill>
          <a:srgbClr val="FF0000"/>
        </a:solidFill>
        <a:ln w="9525">
          <a:solidFill>
            <a:srgbClr val="00FF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ZA" sz="1000" b="1" i="0" strike="noStrike">
              <a:solidFill>
                <a:srgbClr val="000000"/>
              </a:solidFill>
              <a:latin typeface="Arial"/>
              <a:cs typeface="Arial"/>
            </a:rPr>
            <a:t>Introduction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0</xdr:row>
      <xdr:rowOff>485775</xdr:rowOff>
    </xdr:from>
    <xdr:to>
      <xdr:col>0</xdr:col>
      <xdr:colOff>1200150</xdr:colOff>
      <xdr:row>1</xdr:row>
      <xdr:rowOff>285750</xdr:rowOff>
    </xdr:to>
    <xdr:sp macro="" textlink="">
      <xdr:nvSpPr>
        <xdr:cNvPr id="12289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19075" y="485775"/>
          <a:ext cx="981075" cy="323850"/>
        </a:xfrm>
        <a:prstGeom prst="leftArrow">
          <a:avLst>
            <a:gd name="adj1" fmla="val 50000"/>
            <a:gd name="adj2" fmla="val 50490"/>
          </a:avLst>
        </a:prstGeom>
        <a:solidFill>
          <a:srgbClr val="FF0000"/>
        </a:solidFill>
        <a:ln w="9525">
          <a:solidFill>
            <a:srgbClr val="00FF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ZA" sz="1000" b="1" i="0" strike="noStrike">
              <a:solidFill>
                <a:srgbClr val="000000"/>
              </a:solidFill>
              <a:latin typeface="Arial"/>
              <a:cs typeface="Arial"/>
            </a:rPr>
            <a:t>Introduction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7"/>
  <sheetViews>
    <sheetView tabSelected="1" workbookViewId="0">
      <selection sqref="A1:I1"/>
    </sheetView>
  </sheetViews>
  <sheetFormatPr defaultRowHeight="12.75"/>
  <cols>
    <col min="4" max="4" width="54" customWidth="1"/>
    <col min="7" max="7" width="51.85546875" bestFit="1" customWidth="1"/>
  </cols>
  <sheetData>
    <row r="1" spans="1:12" ht="28.5" customHeight="1" thickBot="1">
      <c r="A1" s="137" t="s">
        <v>134</v>
      </c>
      <c r="B1" s="138"/>
      <c r="C1" s="138"/>
      <c r="D1" s="138"/>
      <c r="E1" s="138"/>
      <c r="F1" s="138"/>
      <c r="G1" s="138"/>
      <c r="H1" s="138"/>
      <c r="I1" s="139"/>
      <c r="J1" s="66"/>
      <c r="K1" s="66"/>
      <c r="L1" s="66"/>
    </row>
    <row r="2" spans="1:12" ht="13.5" thickBot="1">
      <c r="A2" s="66"/>
      <c r="B2" s="66"/>
      <c r="C2" s="75"/>
      <c r="D2" s="75"/>
      <c r="E2" s="75"/>
      <c r="F2" s="75"/>
      <c r="G2" s="75"/>
      <c r="H2" s="66"/>
      <c r="I2" s="66"/>
      <c r="J2" s="66"/>
      <c r="K2" s="66"/>
      <c r="L2" s="66"/>
    </row>
    <row r="3" spans="1:12" ht="18.75" thickBot="1">
      <c r="A3" s="66"/>
      <c r="B3" s="70"/>
      <c r="C3" s="75"/>
      <c r="D3" s="76" t="s">
        <v>96</v>
      </c>
      <c r="E3" s="68"/>
      <c r="F3" s="68"/>
      <c r="G3" s="68"/>
      <c r="H3" s="66"/>
      <c r="I3" s="66"/>
      <c r="J3" s="66"/>
      <c r="K3" s="66"/>
      <c r="L3" s="66"/>
    </row>
    <row r="4" spans="1:12" ht="15.75" thickBot="1">
      <c r="A4" s="66"/>
      <c r="B4" s="71"/>
      <c r="C4" s="75"/>
      <c r="D4" s="68"/>
      <c r="E4" s="68"/>
      <c r="F4" s="68"/>
      <c r="G4" s="68"/>
      <c r="H4" s="66"/>
      <c r="I4" s="66"/>
      <c r="J4" s="66"/>
      <c r="K4" s="66"/>
      <c r="L4" s="66"/>
    </row>
    <row r="5" spans="1:12" ht="15.75">
      <c r="A5" s="66"/>
      <c r="B5" s="71"/>
      <c r="C5" s="75"/>
      <c r="D5" s="77" t="s">
        <v>93</v>
      </c>
      <c r="E5" s="68"/>
      <c r="F5" s="68"/>
      <c r="G5" s="78" t="s">
        <v>111</v>
      </c>
      <c r="H5" s="66"/>
      <c r="I5" s="66"/>
      <c r="J5" s="66"/>
      <c r="K5" s="66"/>
      <c r="L5" s="66"/>
    </row>
    <row r="6" spans="1:12" ht="15.75">
      <c r="A6" s="66"/>
      <c r="B6" s="71"/>
      <c r="C6" s="75"/>
      <c r="D6" s="79"/>
      <c r="E6" s="68"/>
      <c r="F6" s="68"/>
      <c r="G6" s="80"/>
      <c r="H6" s="66"/>
      <c r="I6" s="66"/>
      <c r="J6" s="66"/>
      <c r="K6" s="66"/>
      <c r="L6" s="66"/>
    </row>
    <row r="7" spans="1:12" ht="16.5" thickBot="1">
      <c r="A7" s="66"/>
      <c r="B7" s="71"/>
      <c r="C7" s="75"/>
      <c r="D7" s="81" t="s">
        <v>97</v>
      </c>
      <c r="E7" s="68"/>
      <c r="F7" s="68"/>
      <c r="G7" s="82" t="s">
        <v>115</v>
      </c>
      <c r="H7" s="66"/>
      <c r="I7" s="66"/>
      <c r="J7" s="66"/>
      <c r="K7" s="66"/>
      <c r="L7" s="66"/>
    </row>
    <row r="8" spans="1:12" ht="16.5" thickBot="1">
      <c r="A8" s="66"/>
      <c r="B8" s="71"/>
      <c r="C8" s="75"/>
      <c r="D8" s="79"/>
      <c r="E8" s="68"/>
      <c r="F8" s="68"/>
      <c r="G8" s="68"/>
      <c r="H8" s="66"/>
      <c r="I8" s="66"/>
      <c r="J8" s="66"/>
      <c r="K8" s="66"/>
      <c r="L8" s="66"/>
    </row>
    <row r="9" spans="1:12" ht="16.5" thickBot="1">
      <c r="A9" s="66"/>
      <c r="B9" s="71"/>
      <c r="C9" s="75"/>
      <c r="D9" s="81" t="s">
        <v>6</v>
      </c>
      <c r="E9" s="68"/>
      <c r="F9" s="68"/>
      <c r="G9" s="91" t="s">
        <v>127</v>
      </c>
      <c r="H9" s="66"/>
      <c r="I9" s="66"/>
      <c r="J9" s="66"/>
      <c r="K9" s="66"/>
      <c r="L9" s="66"/>
    </row>
    <row r="10" spans="1:12" ht="16.5" thickBot="1">
      <c r="A10" s="66"/>
      <c r="B10" s="71"/>
      <c r="C10" s="75"/>
      <c r="D10" s="79"/>
      <c r="E10" s="68"/>
      <c r="F10" s="68"/>
      <c r="G10" s="68"/>
      <c r="H10" s="66"/>
      <c r="I10" s="66"/>
      <c r="J10" s="66"/>
      <c r="K10" s="66"/>
      <c r="L10" s="66"/>
    </row>
    <row r="11" spans="1:12" ht="16.5" thickBot="1">
      <c r="A11" s="66"/>
      <c r="B11" s="71"/>
      <c r="C11" s="75"/>
      <c r="D11" s="81" t="s">
        <v>7</v>
      </c>
      <c r="E11" s="68"/>
      <c r="F11" s="68"/>
      <c r="G11" s="85" t="s">
        <v>114</v>
      </c>
      <c r="H11" s="66"/>
      <c r="I11" s="66"/>
      <c r="J11" s="66"/>
      <c r="K11" s="66"/>
      <c r="L11" s="66"/>
    </row>
    <row r="12" spans="1:12" ht="16.5" thickBot="1">
      <c r="A12" s="66"/>
      <c r="B12" s="71"/>
      <c r="C12" s="75"/>
      <c r="D12" s="79"/>
      <c r="E12" s="68"/>
      <c r="F12" s="68"/>
      <c r="G12" s="68"/>
      <c r="H12" s="66"/>
      <c r="I12" s="66"/>
      <c r="J12" s="66"/>
      <c r="K12" s="66"/>
      <c r="L12" s="66"/>
    </row>
    <row r="13" spans="1:12" ht="16.5" thickBot="1">
      <c r="A13" s="66"/>
      <c r="B13" s="71"/>
      <c r="C13" s="75"/>
      <c r="D13" s="81" t="s">
        <v>9</v>
      </c>
      <c r="E13" s="68"/>
      <c r="F13" s="68"/>
      <c r="G13" s="69" t="s">
        <v>112</v>
      </c>
      <c r="H13" s="66"/>
      <c r="I13" s="66"/>
      <c r="J13" s="66"/>
      <c r="K13" s="66"/>
      <c r="L13" s="66"/>
    </row>
    <row r="14" spans="1:12" ht="16.5" thickBot="1">
      <c r="A14" s="66"/>
      <c r="B14" s="71"/>
      <c r="C14" s="75"/>
      <c r="D14" s="79"/>
      <c r="E14" s="68"/>
      <c r="F14" s="68"/>
      <c r="G14" s="68"/>
      <c r="H14" s="66"/>
      <c r="I14" s="66"/>
      <c r="J14" s="66"/>
      <c r="K14" s="66"/>
      <c r="L14" s="66"/>
    </row>
    <row r="15" spans="1:12" ht="16.5" thickBot="1">
      <c r="A15" s="66"/>
      <c r="B15" s="71"/>
      <c r="C15" s="75"/>
      <c r="D15" s="81" t="s">
        <v>8</v>
      </c>
      <c r="E15" s="68"/>
      <c r="F15" s="68"/>
      <c r="G15" s="69" t="s">
        <v>113</v>
      </c>
      <c r="H15" s="66"/>
      <c r="I15" s="66"/>
      <c r="J15" s="66"/>
      <c r="K15" s="66"/>
      <c r="L15" s="66"/>
    </row>
    <row r="16" spans="1:12" ht="15.75">
      <c r="A16" s="66"/>
      <c r="B16" s="71"/>
      <c r="C16" s="75"/>
      <c r="D16" s="79"/>
      <c r="E16" s="68"/>
      <c r="F16" s="68"/>
      <c r="G16" s="68"/>
      <c r="H16" s="66"/>
      <c r="I16" s="66"/>
      <c r="J16" s="66"/>
      <c r="K16" s="66"/>
      <c r="L16" s="66"/>
    </row>
    <row r="17" spans="1:12" ht="15.75">
      <c r="A17" s="66"/>
      <c r="B17" s="71"/>
      <c r="C17" s="75"/>
      <c r="D17" s="81" t="s">
        <v>99</v>
      </c>
      <c r="E17" s="68"/>
      <c r="F17" s="68"/>
      <c r="G17" s="68"/>
      <c r="H17" s="66"/>
      <c r="I17" s="66"/>
      <c r="J17" s="66"/>
      <c r="K17" s="66"/>
      <c r="L17" s="66"/>
    </row>
    <row r="18" spans="1:12" ht="16.5" thickBot="1">
      <c r="A18" s="66"/>
      <c r="B18" s="71"/>
      <c r="C18" s="75"/>
      <c r="D18" s="79"/>
      <c r="E18" s="68"/>
      <c r="F18" s="68"/>
      <c r="G18" s="68"/>
      <c r="H18" s="66"/>
      <c r="I18" s="66"/>
      <c r="J18" s="66"/>
      <c r="K18" s="66"/>
      <c r="L18" s="66"/>
    </row>
    <row r="19" spans="1:12" ht="16.5" thickBot="1">
      <c r="A19" s="66"/>
      <c r="B19" s="71"/>
      <c r="C19" s="75"/>
      <c r="D19" s="81" t="s">
        <v>0</v>
      </c>
      <c r="E19" s="68"/>
      <c r="F19" s="68"/>
      <c r="G19" s="86" t="s">
        <v>118</v>
      </c>
      <c r="H19" s="66"/>
      <c r="I19" s="66"/>
      <c r="J19" s="66"/>
      <c r="K19" s="66"/>
      <c r="L19" s="66"/>
    </row>
    <row r="20" spans="1:12" ht="15.75">
      <c r="A20" s="66"/>
      <c r="B20" s="71"/>
      <c r="C20" s="75"/>
      <c r="D20" s="79"/>
      <c r="E20" s="68"/>
      <c r="F20" s="68"/>
      <c r="G20" s="68"/>
      <c r="H20" s="66"/>
      <c r="I20" s="66"/>
      <c r="J20" s="66"/>
      <c r="K20" s="66"/>
      <c r="L20" s="66"/>
    </row>
    <row r="21" spans="1:12" ht="16.5" thickBot="1">
      <c r="A21" s="66"/>
      <c r="B21" s="71"/>
      <c r="C21" s="75"/>
      <c r="D21" s="81" t="s">
        <v>1</v>
      </c>
      <c r="E21" s="68"/>
      <c r="F21" s="68"/>
      <c r="G21" s="68"/>
      <c r="H21" s="66"/>
      <c r="I21" s="66"/>
      <c r="J21" s="66"/>
      <c r="K21" s="66"/>
      <c r="L21" s="66"/>
    </row>
    <row r="22" spans="1:12" ht="16.5" thickBot="1">
      <c r="A22" s="66"/>
      <c r="B22" s="71"/>
      <c r="C22" s="75"/>
      <c r="D22" s="79"/>
      <c r="E22" s="68"/>
      <c r="F22" s="68"/>
      <c r="G22" s="83"/>
      <c r="H22" s="73"/>
      <c r="I22" s="74"/>
      <c r="J22" s="66"/>
      <c r="K22" s="66"/>
      <c r="L22" s="66"/>
    </row>
    <row r="23" spans="1:12" ht="16.5" thickBot="1">
      <c r="A23" s="66"/>
      <c r="B23" s="71"/>
      <c r="C23" s="75"/>
      <c r="D23" s="84" t="s">
        <v>2</v>
      </c>
      <c r="E23" s="68"/>
      <c r="F23" s="68"/>
      <c r="G23" s="68"/>
      <c r="H23" s="66"/>
      <c r="I23" s="66"/>
      <c r="J23" s="66"/>
      <c r="K23" s="66"/>
      <c r="L23" s="66"/>
    </row>
    <row r="24" spans="1:12" ht="15.75" thickBot="1">
      <c r="A24" s="66"/>
      <c r="B24" s="72"/>
      <c r="C24" s="66"/>
      <c r="D24" s="67"/>
      <c r="E24" s="67"/>
      <c r="F24" s="67"/>
      <c r="G24" s="67"/>
      <c r="H24" s="66"/>
      <c r="I24" s="66"/>
      <c r="J24" s="66"/>
      <c r="K24" s="66"/>
      <c r="L24" s="66"/>
    </row>
    <row r="25" spans="1:12">
      <c r="A25" s="66"/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</row>
    <row r="26" spans="1:12">
      <c r="A26" s="66"/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</row>
    <row r="27" spans="1:12">
      <c r="A27" s="66"/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</row>
  </sheetData>
  <mergeCells count="1">
    <mergeCell ref="A1:I1"/>
  </mergeCells>
  <phoneticPr fontId="1" type="noConversion"/>
  <hyperlinks>
    <hyperlink ref="D5" location="'Dwellings - Small'!A1" display="Dwellings less than 80m²"/>
    <hyperlink ref="D7" location="'Dwellings - Large'!A1" display="Dwellings equal and more than 80m²"/>
    <hyperlink ref="D9" location="Flats!A1" display="Flats"/>
    <hyperlink ref="D11" location="Townhouses!A1" display="Townhouses"/>
    <hyperlink ref="D13" location="Other!A1" display="Other residential buildings"/>
    <hyperlink ref="D15" location="'Schools, ETC'!A1" display="Schools, nursery schools, crèches, hospitals"/>
    <hyperlink ref="D17" location="'Churches, ETC'!A1" display="Churches, Sport and Recreaction"/>
    <hyperlink ref="D19" location="'Office, Banking'!A1" display="Office &amp; Banking Space"/>
    <hyperlink ref="D21" location="Retail!A1" display="Shopping Space"/>
    <hyperlink ref="D23" location="'Industrial, ETC'!A1" display="Industrial &amp; Warehouse Space"/>
    <hyperlink ref="G5" location="'Total Space'!A1" display="Total Provincial Space Expansion"/>
    <hyperlink ref="G7" location="'Urban-Rural'!A1" display="Urban vs Rural Space Expansion"/>
    <hyperlink ref="G19" location="Data!A1" display="To view Actual Data click HERE"/>
    <hyperlink ref="G9" location="Rank!A1" display="Rank Structure and Rank Correlation"/>
  </hyperlinks>
  <pageMargins left="0.75" right="0.75" top="1" bottom="1" header="0.5" footer="0.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J726"/>
  <sheetViews>
    <sheetView workbookViewId="0">
      <selection sqref="A1:B2"/>
    </sheetView>
  </sheetViews>
  <sheetFormatPr defaultRowHeight="12.75"/>
  <cols>
    <col min="1" max="1" width="10.85546875" style="1" customWidth="1"/>
    <col min="2" max="2" width="18.7109375" style="1" customWidth="1"/>
    <col min="3" max="3" width="10.140625" style="1" customWidth="1"/>
    <col min="4" max="4" width="13.42578125" style="1" customWidth="1"/>
    <col min="5" max="6" width="9.85546875" style="1" customWidth="1"/>
    <col min="7" max="7" width="13.42578125" style="1" customWidth="1"/>
    <col min="8" max="8" width="10.7109375" style="1" customWidth="1"/>
    <col min="9" max="9" width="10.140625" style="1" customWidth="1"/>
    <col min="10" max="10" width="13.42578125" style="1" customWidth="1"/>
    <col min="11" max="11" width="11.140625" style="1" customWidth="1"/>
    <col min="12" max="12" width="9.85546875" style="1" customWidth="1"/>
    <col min="13" max="13" width="13.42578125" style="1" customWidth="1"/>
    <col min="14" max="14" width="10.85546875" style="1" customWidth="1"/>
    <col min="15" max="15" width="10.5703125" style="1" customWidth="1"/>
    <col min="16" max="16" width="13.42578125" style="1" customWidth="1"/>
    <col min="17" max="17" width="10.7109375" style="1" customWidth="1"/>
    <col min="18" max="18" width="11.28515625" style="1" customWidth="1"/>
    <col min="19" max="19" width="15" style="1" customWidth="1"/>
    <col min="20" max="20" width="14" style="1" customWidth="1"/>
    <col min="21" max="21" width="9.7109375" style="1" customWidth="1"/>
    <col min="22" max="22" width="13.42578125" style="1" customWidth="1"/>
    <col min="23" max="23" width="9.28515625" style="1" customWidth="1"/>
    <col min="24" max="24" width="9.7109375" style="1" customWidth="1"/>
    <col min="25" max="25" width="13.42578125" style="1" customWidth="1"/>
    <col min="26" max="26" width="10.42578125" style="1" customWidth="1"/>
    <col min="27" max="27" width="9.7109375" style="1" customWidth="1"/>
    <col min="28" max="28" width="13.42578125" style="1" bestFit="1" customWidth="1"/>
    <col min="29" max="29" width="10.7109375" style="1" bestFit="1" customWidth="1"/>
    <col min="30" max="30" width="10.28515625" style="1" customWidth="1"/>
    <col min="31" max="31" width="13.42578125" style="1" bestFit="1" customWidth="1"/>
    <col min="32" max="32" width="10.140625" style="1" customWidth="1"/>
    <col min="33" max="33" width="10.85546875" style="1" hidden="1" customWidth="1"/>
    <col min="34" max="34" width="12.85546875" style="1" hidden="1" customWidth="1"/>
    <col min="35" max="35" width="9.7109375" style="1" hidden="1" customWidth="1"/>
    <col min="36" max="16384" width="9.140625" style="1"/>
  </cols>
  <sheetData>
    <row r="1" spans="1:36" ht="51" customHeight="1" thickBot="1">
      <c r="A1" s="147" t="s">
        <v>96</v>
      </c>
      <c r="B1" s="148"/>
      <c r="C1" s="140" t="s">
        <v>93</v>
      </c>
      <c r="D1" s="141"/>
      <c r="E1" s="142"/>
      <c r="F1" s="140" t="s">
        <v>97</v>
      </c>
      <c r="G1" s="141"/>
      <c r="H1" s="142"/>
      <c r="I1" s="140" t="s">
        <v>6</v>
      </c>
      <c r="J1" s="141"/>
      <c r="K1" s="142"/>
      <c r="L1" s="140" t="s">
        <v>7</v>
      </c>
      <c r="M1" s="141"/>
      <c r="N1" s="142"/>
      <c r="O1" s="140" t="s">
        <v>9</v>
      </c>
      <c r="P1" s="141"/>
      <c r="Q1" s="142"/>
      <c r="R1" s="140" t="s">
        <v>8</v>
      </c>
      <c r="S1" s="141"/>
      <c r="T1" s="142"/>
      <c r="U1" s="140" t="s">
        <v>99</v>
      </c>
      <c r="V1" s="141"/>
      <c r="W1" s="142"/>
      <c r="X1" s="140" t="s">
        <v>0</v>
      </c>
      <c r="Y1" s="141"/>
      <c r="Z1" s="142"/>
      <c r="AA1" s="140" t="s">
        <v>1</v>
      </c>
      <c r="AB1" s="141"/>
      <c r="AC1" s="142"/>
      <c r="AD1" s="140" t="s">
        <v>2</v>
      </c>
      <c r="AE1" s="141"/>
      <c r="AF1" s="142"/>
      <c r="AG1" s="146" t="s">
        <v>14</v>
      </c>
      <c r="AH1" s="146"/>
      <c r="AI1" s="146"/>
    </row>
    <row r="2" spans="1:36" ht="34.5" customHeight="1" thickBot="1">
      <c r="A2" s="149"/>
      <c r="B2" s="150"/>
      <c r="C2" s="23" t="s">
        <v>3</v>
      </c>
      <c r="D2" s="24" t="s">
        <v>4</v>
      </c>
      <c r="E2" s="25" t="s">
        <v>5</v>
      </c>
      <c r="F2" s="23" t="s">
        <v>3</v>
      </c>
      <c r="G2" s="24" t="s">
        <v>4</v>
      </c>
      <c r="H2" s="25" t="s">
        <v>5</v>
      </c>
      <c r="I2" s="23" t="s">
        <v>3</v>
      </c>
      <c r="J2" s="24" t="s">
        <v>4</v>
      </c>
      <c r="K2" s="25" t="s">
        <v>5</v>
      </c>
      <c r="L2" s="23" t="s">
        <v>3</v>
      </c>
      <c r="M2" s="24" t="s">
        <v>4</v>
      </c>
      <c r="N2" s="25" t="s">
        <v>5</v>
      </c>
      <c r="O2" s="23" t="s">
        <v>3</v>
      </c>
      <c r="P2" s="24" t="s">
        <v>4</v>
      </c>
      <c r="Q2" s="25" t="s">
        <v>5</v>
      </c>
      <c r="R2" s="23" t="s">
        <v>3</v>
      </c>
      <c r="S2" s="24" t="s">
        <v>4</v>
      </c>
      <c r="T2" s="25" t="s">
        <v>5</v>
      </c>
      <c r="U2" s="23" t="s">
        <v>3</v>
      </c>
      <c r="V2" s="24" t="s">
        <v>4</v>
      </c>
      <c r="W2" s="25" t="s">
        <v>5</v>
      </c>
      <c r="X2" s="26" t="s">
        <v>3</v>
      </c>
      <c r="Y2" s="27" t="s">
        <v>4</v>
      </c>
      <c r="Z2" s="28" t="s">
        <v>5</v>
      </c>
      <c r="AA2" s="23" t="s">
        <v>3</v>
      </c>
      <c r="AB2" s="24" t="s">
        <v>4</v>
      </c>
      <c r="AC2" s="25" t="s">
        <v>5</v>
      </c>
      <c r="AD2" s="23" t="s">
        <v>3</v>
      </c>
      <c r="AE2" s="24" t="s">
        <v>4</v>
      </c>
      <c r="AF2" s="25" t="s">
        <v>5</v>
      </c>
      <c r="AG2" s="6" t="s">
        <v>3</v>
      </c>
      <c r="AH2" s="7" t="s">
        <v>4</v>
      </c>
      <c r="AI2" s="8" t="s">
        <v>5</v>
      </c>
    </row>
    <row r="3" spans="1:36" ht="51.75" customHeight="1">
      <c r="A3" s="87"/>
      <c r="B3" s="87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8"/>
      <c r="AH3" s="88"/>
      <c r="AI3" s="88"/>
    </row>
    <row r="4" spans="1:36" ht="13.5" thickBot="1"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2"/>
    </row>
    <row r="5" spans="1:36" ht="12.75" customHeight="1">
      <c r="A5" s="143" t="s">
        <v>25</v>
      </c>
      <c r="B5" s="1">
        <v>2001</v>
      </c>
      <c r="C5" s="3">
        <v>197</v>
      </c>
      <c r="D5" s="3">
        <v>5031</v>
      </c>
      <c r="E5" s="3">
        <v>3337</v>
      </c>
      <c r="F5" s="3">
        <v>18</v>
      </c>
      <c r="G5" s="3">
        <v>3030</v>
      </c>
      <c r="H5" s="3">
        <v>3181</v>
      </c>
      <c r="I5" s="3">
        <v>0</v>
      </c>
      <c r="J5" s="3">
        <v>0</v>
      </c>
      <c r="K5" s="3">
        <v>0</v>
      </c>
      <c r="L5" s="3">
        <v>16</v>
      </c>
      <c r="M5" s="3">
        <v>3143</v>
      </c>
      <c r="N5" s="3">
        <v>3300</v>
      </c>
      <c r="O5" s="3">
        <v>54</v>
      </c>
      <c r="P5" s="3">
        <v>8216</v>
      </c>
      <c r="Q5" s="3">
        <v>8216</v>
      </c>
      <c r="R5" s="3">
        <v>0</v>
      </c>
      <c r="S5" s="3">
        <v>0</v>
      </c>
      <c r="T5" s="3">
        <v>0</v>
      </c>
      <c r="U5" s="3">
        <v>1</v>
      </c>
      <c r="V5" s="3">
        <v>156</v>
      </c>
      <c r="W5" s="3">
        <v>140</v>
      </c>
      <c r="X5" s="3">
        <v>0</v>
      </c>
      <c r="Y5" s="3">
        <v>0</v>
      </c>
      <c r="Z5" s="3">
        <v>0</v>
      </c>
      <c r="AA5" s="3">
        <v>1</v>
      </c>
      <c r="AB5" s="3">
        <v>273</v>
      </c>
      <c r="AC5" s="3">
        <v>290</v>
      </c>
      <c r="AD5" s="3">
        <v>3</v>
      </c>
      <c r="AE5" s="3">
        <v>3861</v>
      </c>
      <c r="AF5" s="3">
        <v>3250</v>
      </c>
      <c r="AG5" s="3">
        <v>0</v>
      </c>
      <c r="AH5" s="3">
        <v>0</v>
      </c>
      <c r="AI5" s="3">
        <v>0</v>
      </c>
      <c r="AJ5" s="2"/>
    </row>
    <row r="6" spans="1:36">
      <c r="A6" s="144"/>
      <c r="B6" s="1">
        <v>2002</v>
      </c>
      <c r="C6" s="3">
        <v>8</v>
      </c>
      <c r="D6" s="3">
        <v>444</v>
      </c>
      <c r="E6" s="3">
        <v>545</v>
      </c>
      <c r="F6" s="3">
        <v>13</v>
      </c>
      <c r="G6" s="3">
        <v>2738</v>
      </c>
      <c r="H6" s="3">
        <v>3085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44</v>
      </c>
      <c r="AH6" s="3">
        <v>4723</v>
      </c>
      <c r="AI6" s="3">
        <v>5650</v>
      </c>
      <c r="AJ6" s="2"/>
    </row>
    <row r="7" spans="1:36">
      <c r="A7" s="144"/>
      <c r="B7" s="1">
        <v>2003</v>
      </c>
      <c r="C7" s="3">
        <v>3</v>
      </c>
      <c r="D7" s="3">
        <v>157</v>
      </c>
      <c r="E7" s="3">
        <v>175</v>
      </c>
      <c r="F7" s="3">
        <v>16</v>
      </c>
      <c r="G7" s="3">
        <v>2500</v>
      </c>
      <c r="H7" s="3">
        <v>2541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0</v>
      </c>
      <c r="AG7" s="3">
        <v>29</v>
      </c>
      <c r="AH7" s="3">
        <v>2577</v>
      </c>
      <c r="AI7" s="3">
        <v>2668</v>
      </c>
      <c r="AJ7" s="2"/>
    </row>
    <row r="8" spans="1:36">
      <c r="A8" s="144"/>
      <c r="B8" s="1">
        <v>2004</v>
      </c>
      <c r="C8" s="3">
        <v>977</v>
      </c>
      <c r="D8" s="3">
        <v>29430</v>
      </c>
      <c r="E8" s="3">
        <v>13902</v>
      </c>
      <c r="F8" s="3">
        <v>18</v>
      </c>
      <c r="G8" s="3">
        <v>2618</v>
      </c>
      <c r="H8" s="3">
        <v>5637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2</v>
      </c>
      <c r="AB8" s="3">
        <v>635</v>
      </c>
      <c r="AC8" s="3">
        <v>1270</v>
      </c>
      <c r="AD8" s="3">
        <v>3</v>
      </c>
      <c r="AE8" s="3">
        <v>520</v>
      </c>
      <c r="AF8" s="3">
        <v>936</v>
      </c>
      <c r="AG8" s="3">
        <v>26</v>
      </c>
      <c r="AH8" s="3">
        <v>2919</v>
      </c>
      <c r="AI8" s="3">
        <v>9970</v>
      </c>
      <c r="AJ8" s="2"/>
    </row>
    <row r="9" spans="1:36">
      <c r="A9" s="144"/>
      <c r="B9" s="1">
        <v>2005</v>
      </c>
      <c r="C9" s="3">
        <v>491</v>
      </c>
      <c r="D9" s="3">
        <v>14797</v>
      </c>
      <c r="E9" s="3">
        <v>6962</v>
      </c>
      <c r="F9" s="3">
        <v>5</v>
      </c>
      <c r="G9" s="3">
        <v>907</v>
      </c>
      <c r="H9" s="3">
        <v>2086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</v>
      </c>
      <c r="Y9" s="3">
        <v>699</v>
      </c>
      <c r="Z9" s="3">
        <v>200</v>
      </c>
      <c r="AA9" s="3">
        <v>1</v>
      </c>
      <c r="AB9" s="3">
        <v>3748</v>
      </c>
      <c r="AC9" s="3">
        <v>8000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2"/>
    </row>
    <row r="10" spans="1:36">
      <c r="A10" s="144"/>
      <c r="B10" s="1">
        <v>2006</v>
      </c>
      <c r="C10" s="3">
        <v>3</v>
      </c>
      <c r="D10" s="3">
        <v>163</v>
      </c>
      <c r="E10" s="3">
        <v>387</v>
      </c>
      <c r="F10" s="3">
        <v>9</v>
      </c>
      <c r="G10" s="3">
        <v>1702</v>
      </c>
      <c r="H10" s="3">
        <v>4258</v>
      </c>
      <c r="I10" s="3">
        <v>0</v>
      </c>
      <c r="J10" s="3">
        <v>0</v>
      </c>
      <c r="K10" s="3">
        <v>0</v>
      </c>
      <c r="L10" s="3">
        <v>5</v>
      </c>
      <c r="M10" s="3">
        <v>344</v>
      </c>
      <c r="N10" s="3">
        <v>817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</v>
      </c>
      <c r="AB10" s="3">
        <v>687</v>
      </c>
      <c r="AC10" s="3">
        <v>1580</v>
      </c>
      <c r="AD10" s="3">
        <v>0</v>
      </c>
      <c r="AE10" s="3">
        <v>0</v>
      </c>
      <c r="AF10" s="3">
        <v>0</v>
      </c>
      <c r="AG10" s="3"/>
      <c r="AH10" s="3"/>
      <c r="AI10" s="3"/>
      <c r="AJ10" s="2"/>
    </row>
    <row r="11" spans="1:36">
      <c r="A11" s="144"/>
      <c r="B11" s="1">
        <v>2007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17</v>
      </c>
      <c r="M11" s="3">
        <v>2228</v>
      </c>
      <c r="N11" s="3">
        <v>5695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773</v>
      </c>
      <c r="AC11" s="3">
        <v>1800</v>
      </c>
      <c r="AD11" s="3">
        <v>1</v>
      </c>
      <c r="AE11" s="3">
        <v>356</v>
      </c>
      <c r="AF11" s="3">
        <v>680</v>
      </c>
      <c r="AG11" s="3">
        <v>26</v>
      </c>
      <c r="AH11" s="3" t="s">
        <v>64</v>
      </c>
      <c r="AI11" s="3">
        <v>5190</v>
      </c>
      <c r="AJ11" s="2"/>
    </row>
    <row r="12" spans="1:36">
      <c r="A12" s="144"/>
      <c r="B12" s="1">
        <v>2008</v>
      </c>
      <c r="C12" s="3">
        <v>66</v>
      </c>
      <c r="D12" s="3">
        <v>2640</v>
      </c>
      <c r="E12" s="3">
        <v>2640</v>
      </c>
      <c r="F12" s="3">
        <v>7</v>
      </c>
      <c r="G12" s="3">
        <v>1892</v>
      </c>
      <c r="H12" s="3">
        <v>5862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285</v>
      </c>
      <c r="AC12" s="3">
        <v>1000</v>
      </c>
      <c r="AD12" s="3">
        <v>0</v>
      </c>
      <c r="AE12" s="3">
        <v>0</v>
      </c>
      <c r="AF12" s="3">
        <v>0</v>
      </c>
      <c r="AG12" s="3"/>
      <c r="AH12" s="3"/>
      <c r="AI12" s="3"/>
      <c r="AJ12" s="2"/>
    </row>
    <row r="13" spans="1:36">
      <c r="A13" s="144"/>
      <c r="B13" s="1">
        <v>2009</v>
      </c>
      <c r="C13" s="3">
        <v>1078</v>
      </c>
      <c r="D13" s="3">
        <v>43120</v>
      </c>
      <c r="E13" s="3">
        <v>47344</v>
      </c>
      <c r="F13" s="3">
        <v>12</v>
      </c>
      <c r="G13" s="3">
        <v>3276</v>
      </c>
      <c r="H13" s="3">
        <v>8000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/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927</v>
      </c>
      <c r="Z13" s="3">
        <v>3000</v>
      </c>
      <c r="AA13" s="3">
        <v>0</v>
      </c>
      <c r="AB13" s="3">
        <v>0</v>
      </c>
      <c r="AC13" s="3">
        <v>0</v>
      </c>
      <c r="AD13" s="3">
        <v>1</v>
      </c>
      <c r="AE13" s="3">
        <v>280</v>
      </c>
      <c r="AF13" s="3">
        <v>900</v>
      </c>
      <c r="AG13" s="3"/>
      <c r="AH13" s="3"/>
      <c r="AI13" s="3"/>
      <c r="AJ13" s="2"/>
    </row>
    <row r="14" spans="1:36" ht="13.5" thickBot="1">
      <c r="A14" s="145"/>
      <c r="B14" s="1">
        <v>2010</v>
      </c>
      <c r="C14" s="3">
        <v>0</v>
      </c>
      <c r="D14" s="3">
        <v>0</v>
      </c>
      <c r="E14" s="3">
        <v>0</v>
      </c>
      <c r="F14" s="3">
        <v>10</v>
      </c>
      <c r="G14" s="3">
        <v>1785</v>
      </c>
      <c r="H14" s="3">
        <v>8500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595</v>
      </c>
      <c r="W14" s="3">
        <v>1400</v>
      </c>
      <c r="X14" s="3">
        <v>0</v>
      </c>
      <c r="Y14" s="3">
        <v>0</v>
      </c>
      <c r="Z14" s="3">
        <v>0</v>
      </c>
      <c r="AA14" s="3">
        <v>2</v>
      </c>
      <c r="AB14" s="3">
        <v>2168</v>
      </c>
      <c r="AC14" s="3">
        <v>9000</v>
      </c>
      <c r="AD14" s="3">
        <v>0</v>
      </c>
      <c r="AE14" s="3">
        <v>0</v>
      </c>
      <c r="AF14" s="3">
        <v>0</v>
      </c>
      <c r="AG14" s="3">
        <v>26</v>
      </c>
      <c r="AH14" s="3" t="s">
        <v>64</v>
      </c>
      <c r="AI14" s="3">
        <v>5190</v>
      </c>
      <c r="AJ14" s="2"/>
    </row>
    <row r="15" spans="1:36"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2"/>
    </row>
    <row r="16" spans="1:36">
      <c r="B16" s="1" t="s">
        <v>16</v>
      </c>
      <c r="C16" s="3">
        <f t="shared" ref="C16:AI16" si="0">AVERAGE(C5:C14)</f>
        <v>282.3</v>
      </c>
      <c r="D16" s="3">
        <f t="shared" si="0"/>
        <v>9578.2000000000007</v>
      </c>
      <c r="E16" s="3">
        <f t="shared" si="0"/>
        <v>7529.2</v>
      </c>
      <c r="F16" s="3">
        <f t="shared" si="0"/>
        <v>10.8</v>
      </c>
      <c r="G16" s="3">
        <f t="shared" si="0"/>
        <v>2044.8</v>
      </c>
      <c r="H16" s="3">
        <f t="shared" si="0"/>
        <v>4315</v>
      </c>
      <c r="I16" s="3">
        <f t="shared" si="0"/>
        <v>0</v>
      </c>
      <c r="J16" s="3">
        <f t="shared" si="0"/>
        <v>0</v>
      </c>
      <c r="K16" s="3">
        <f t="shared" si="0"/>
        <v>0</v>
      </c>
      <c r="L16" s="3">
        <f t="shared" si="0"/>
        <v>3.8</v>
      </c>
      <c r="M16" s="3">
        <f t="shared" si="0"/>
        <v>571.5</v>
      </c>
      <c r="N16" s="3">
        <f t="shared" si="0"/>
        <v>1090.2222222222222</v>
      </c>
      <c r="O16" s="3">
        <f t="shared" si="0"/>
        <v>5.4</v>
      </c>
      <c r="P16" s="3">
        <f t="shared" si="0"/>
        <v>821.6</v>
      </c>
      <c r="Q16" s="3">
        <f t="shared" si="0"/>
        <v>821.6</v>
      </c>
      <c r="R16" s="3">
        <f t="shared" si="0"/>
        <v>0</v>
      </c>
      <c r="S16" s="3">
        <f t="shared" si="0"/>
        <v>0</v>
      </c>
      <c r="T16" s="3">
        <f t="shared" si="0"/>
        <v>0</v>
      </c>
      <c r="U16" s="3">
        <f t="shared" si="0"/>
        <v>0.2</v>
      </c>
      <c r="V16" s="3">
        <f t="shared" si="0"/>
        <v>75.099999999999994</v>
      </c>
      <c r="W16" s="3">
        <f t="shared" si="0"/>
        <v>154</v>
      </c>
      <c r="X16" s="3">
        <f t="shared" si="0"/>
        <v>0.2</v>
      </c>
      <c r="Y16" s="3">
        <f t="shared" si="0"/>
        <v>162.6</v>
      </c>
      <c r="Z16" s="3">
        <f t="shared" si="0"/>
        <v>320</v>
      </c>
      <c r="AA16" s="3">
        <f t="shared" si="0"/>
        <v>1</v>
      </c>
      <c r="AB16" s="3">
        <f t="shared" si="0"/>
        <v>856.9</v>
      </c>
      <c r="AC16" s="3">
        <f t="shared" si="0"/>
        <v>2294</v>
      </c>
      <c r="AD16" s="3">
        <f t="shared" si="0"/>
        <v>0.9</v>
      </c>
      <c r="AE16" s="3">
        <f t="shared" si="0"/>
        <v>501.7</v>
      </c>
      <c r="AF16" s="3">
        <f t="shared" si="0"/>
        <v>576.6</v>
      </c>
      <c r="AG16" s="3">
        <f t="shared" si="0"/>
        <v>21.571428571428573</v>
      </c>
      <c r="AH16" s="3">
        <f t="shared" si="0"/>
        <v>2043.8</v>
      </c>
      <c r="AI16" s="3">
        <f t="shared" si="0"/>
        <v>4095.4285714285716</v>
      </c>
      <c r="AJ16" s="2"/>
    </row>
    <row r="17" spans="1:36">
      <c r="B17" s="1" t="s">
        <v>17</v>
      </c>
      <c r="C17" s="3">
        <f t="shared" ref="C17:AI17" si="1">SUM(C5:C14)</f>
        <v>2823</v>
      </c>
      <c r="D17" s="3">
        <f t="shared" si="1"/>
        <v>95782</v>
      </c>
      <c r="E17" s="3">
        <f t="shared" si="1"/>
        <v>75292</v>
      </c>
      <c r="F17" s="3">
        <f t="shared" si="1"/>
        <v>108</v>
      </c>
      <c r="G17" s="3">
        <f t="shared" si="1"/>
        <v>20448</v>
      </c>
      <c r="H17" s="3">
        <f t="shared" si="1"/>
        <v>43150</v>
      </c>
      <c r="I17" s="3">
        <f t="shared" si="1"/>
        <v>0</v>
      </c>
      <c r="J17" s="3">
        <f t="shared" si="1"/>
        <v>0</v>
      </c>
      <c r="K17" s="3">
        <f t="shared" si="1"/>
        <v>0</v>
      </c>
      <c r="L17" s="3">
        <f t="shared" si="1"/>
        <v>38</v>
      </c>
      <c r="M17" s="3">
        <f t="shared" si="1"/>
        <v>5715</v>
      </c>
      <c r="N17" s="3">
        <f t="shared" si="1"/>
        <v>9812</v>
      </c>
      <c r="O17" s="3">
        <f t="shared" si="1"/>
        <v>54</v>
      </c>
      <c r="P17" s="3">
        <f t="shared" si="1"/>
        <v>8216</v>
      </c>
      <c r="Q17" s="3">
        <f t="shared" si="1"/>
        <v>8216</v>
      </c>
      <c r="R17" s="3">
        <f t="shared" si="1"/>
        <v>0</v>
      </c>
      <c r="S17" s="3">
        <f t="shared" si="1"/>
        <v>0</v>
      </c>
      <c r="T17" s="3">
        <f t="shared" si="1"/>
        <v>0</v>
      </c>
      <c r="U17" s="3">
        <f t="shared" si="1"/>
        <v>2</v>
      </c>
      <c r="V17" s="3">
        <f t="shared" si="1"/>
        <v>751</v>
      </c>
      <c r="W17" s="3">
        <f t="shared" si="1"/>
        <v>1540</v>
      </c>
      <c r="X17" s="3">
        <f t="shared" si="1"/>
        <v>2</v>
      </c>
      <c r="Y17" s="3">
        <f t="shared" si="1"/>
        <v>1626</v>
      </c>
      <c r="Z17" s="3">
        <f t="shared" si="1"/>
        <v>3200</v>
      </c>
      <c r="AA17" s="3">
        <f t="shared" si="1"/>
        <v>10</v>
      </c>
      <c r="AB17" s="3">
        <f t="shared" si="1"/>
        <v>8569</v>
      </c>
      <c r="AC17" s="3">
        <f t="shared" si="1"/>
        <v>22940</v>
      </c>
      <c r="AD17" s="3">
        <f t="shared" si="1"/>
        <v>9</v>
      </c>
      <c r="AE17" s="3">
        <f t="shared" si="1"/>
        <v>5017</v>
      </c>
      <c r="AF17" s="3">
        <f t="shared" si="1"/>
        <v>5766</v>
      </c>
      <c r="AG17" s="3">
        <f t="shared" si="1"/>
        <v>151</v>
      </c>
      <c r="AH17" s="3">
        <f t="shared" si="1"/>
        <v>10219</v>
      </c>
      <c r="AI17" s="3">
        <f t="shared" si="1"/>
        <v>28668</v>
      </c>
      <c r="AJ17" s="2"/>
    </row>
    <row r="18" spans="1:36" ht="13.5" thickBot="1"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2"/>
    </row>
    <row r="19" spans="1:36" ht="12.75" customHeight="1">
      <c r="A19" s="143" t="s">
        <v>26</v>
      </c>
      <c r="B19" s="1">
        <v>2001</v>
      </c>
      <c r="C19" s="3">
        <v>550</v>
      </c>
      <c r="D19" s="3">
        <v>16500</v>
      </c>
      <c r="E19" s="3">
        <v>10120</v>
      </c>
      <c r="F19" s="3">
        <v>2</v>
      </c>
      <c r="G19" s="3">
        <v>404</v>
      </c>
      <c r="H19" s="3">
        <v>650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2"/>
    </row>
    <row r="20" spans="1:36">
      <c r="A20" s="144"/>
      <c r="B20" s="1">
        <v>2002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1226</v>
      </c>
      <c r="Q20" s="3">
        <v>1594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4</v>
      </c>
      <c r="AE20" s="3">
        <v>124</v>
      </c>
      <c r="AF20" s="3">
        <v>156</v>
      </c>
      <c r="AG20" s="3">
        <v>44</v>
      </c>
      <c r="AH20" s="3">
        <v>4723</v>
      </c>
      <c r="AI20" s="3">
        <v>5650</v>
      </c>
      <c r="AJ20" s="2"/>
    </row>
    <row r="21" spans="1:36">
      <c r="A21" s="144"/>
      <c r="B21" s="1">
        <v>2003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3</v>
      </c>
      <c r="AB21" s="3">
        <v>1097</v>
      </c>
      <c r="AC21" s="3" t="s">
        <v>86</v>
      </c>
      <c r="AD21" s="3">
        <v>0</v>
      </c>
      <c r="AE21" s="3">
        <v>0</v>
      </c>
      <c r="AF21" s="3">
        <v>0</v>
      </c>
      <c r="AG21" s="3">
        <v>3</v>
      </c>
      <c r="AH21" s="3">
        <v>143</v>
      </c>
      <c r="AI21" s="3">
        <v>405</v>
      </c>
      <c r="AJ21" s="2"/>
    </row>
    <row r="22" spans="1:36">
      <c r="A22" s="144"/>
      <c r="B22" s="1">
        <v>2004</v>
      </c>
      <c r="C22" s="3">
        <v>4</v>
      </c>
      <c r="D22" s="3">
        <v>280</v>
      </c>
      <c r="E22" s="3">
        <v>504</v>
      </c>
      <c r="F22" s="3">
        <v>13</v>
      </c>
      <c r="G22" s="3">
        <v>2730</v>
      </c>
      <c r="H22" s="3">
        <v>5187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1650</v>
      </c>
      <c r="Q22" s="3">
        <v>2700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  <c r="Y22" s="3">
        <v>340</v>
      </c>
      <c r="Z22" s="3">
        <v>680</v>
      </c>
      <c r="AA22" s="3">
        <v>2</v>
      </c>
      <c r="AB22" s="3">
        <v>635</v>
      </c>
      <c r="AC22" s="3">
        <v>1270</v>
      </c>
      <c r="AD22" s="3">
        <v>3</v>
      </c>
      <c r="AE22" s="3">
        <v>520</v>
      </c>
      <c r="AF22" s="3">
        <v>936</v>
      </c>
      <c r="AG22" s="3">
        <v>6</v>
      </c>
      <c r="AH22" s="3">
        <v>495</v>
      </c>
      <c r="AI22" s="3">
        <v>929</v>
      </c>
      <c r="AJ22" s="2"/>
    </row>
    <row r="23" spans="1:36">
      <c r="A23" s="144"/>
      <c r="B23" s="1">
        <v>2005</v>
      </c>
      <c r="C23" s="3">
        <v>0</v>
      </c>
      <c r="D23" s="3">
        <v>0</v>
      </c>
      <c r="E23" s="3">
        <v>0</v>
      </c>
      <c r="F23" s="3">
        <v>7</v>
      </c>
      <c r="G23" s="3">
        <v>813</v>
      </c>
      <c r="H23" s="3">
        <v>2280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4</v>
      </c>
      <c r="P23" s="3">
        <v>865</v>
      </c>
      <c r="Q23" s="3">
        <v>3380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  <c r="Y23" s="3">
        <v>285</v>
      </c>
      <c r="Z23" s="3">
        <v>855</v>
      </c>
      <c r="AA23" s="3">
        <v>3</v>
      </c>
      <c r="AB23" s="3">
        <v>6246</v>
      </c>
      <c r="AC23" s="3">
        <v>18740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2"/>
    </row>
    <row r="24" spans="1:36">
      <c r="A24" s="144"/>
      <c r="B24" s="1">
        <v>2006</v>
      </c>
      <c r="C24" s="3">
        <v>0</v>
      </c>
      <c r="D24" s="3">
        <v>0</v>
      </c>
      <c r="E24" s="3">
        <v>0</v>
      </c>
      <c r="F24" s="3">
        <v>7</v>
      </c>
      <c r="G24" s="3">
        <v>1489</v>
      </c>
      <c r="H24" s="3">
        <v>5940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4</v>
      </c>
      <c r="P24" s="3">
        <v>930</v>
      </c>
      <c r="Q24" s="3">
        <v>3255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970</v>
      </c>
      <c r="AF24" s="3">
        <v>2910</v>
      </c>
      <c r="AG24" s="3"/>
      <c r="AH24" s="3"/>
      <c r="AI24" s="3"/>
      <c r="AJ24" s="2"/>
    </row>
    <row r="25" spans="1:36">
      <c r="A25" s="144"/>
      <c r="B25" s="1">
        <v>2007</v>
      </c>
      <c r="C25" s="3">
        <v>0</v>
      </c>
      <c r="D25" s="3">
        <v>0</v>
      </c>
      <c r="E25" s="3">
        <v>0</v>
      </c>
      <c r="F25" s="3">
        <v>3</v>
      </c>
      <c r="G25" s="3">
        <v>280</v>
      </c>
      <c r="H25" s="3">
        <v>776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</v>
      </c>
      <c r="AB25" s="3">
        <v>1299</v>
      </c>
      <c r="AC25" s="3">
        <v>3600</v>
      </c>
      <c r="AD25" s="3">
        <v>0</v>
      </c>
      <c r="AE25" s="3">
        <v>0</v>
      </c>
      <c r="AF25" s="3">
        <v>0</v>
      </c>
      <c r="AG25" s="3">
        <v>3</v>
      </c>
      <c r="AH25" s="3">
        <v>250</v>
      </c>
      <c r="AI25" s="3">
        <v>1069</v>
      </c>
      <c r="AJ25" s="2"/>
    </row>
    <row r="26" spans="1:36">
      <c r="A26" s="144"/>
      <c r="B26" s="1">
        <v>2008</v>
      </c>
      <c r="C26" s="3">
        <v>3500</v>
      </c>
      <c r="D26" s="3">
        <v>147000</v>
      </c>
      <c r="E26" s="3">
        <v>153615</v>
      </c>
      <c r="F26" s="3">
        <v>2</v>
      </c>
      <c r="G26" s="3">
        <v>603</v>
      </c>
      <c r="H26" s="3">
        <v>1812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1299</v>
      </c>
      <c r="AC26" s="3">
        <v>4287</v>
      </c>
      <c r="AD26" s="3">
        <v>0</v>
      </c>
      <c r="AE26" s="3">
        <v>0</v>
      </c>
      <c r="AF26" s="3">
        <v>0</v>
      </c>
      <c r="AG26" s="3"/>
      <c r="AH26" s="3"/>
      <c r="AI26" s="3"/>
      <c r="AJ26" s="2"/>
    </row>
    <row r="27" spans="1:36">
      <c r="A27" s="144"/>
      <c r="B27" s="1">
        <v>2009</v>
      </c>
      <c r="C27" s="3">
        <v>2400</v>
      </c>
      <c r="D27" s="3">
        <v>96000</v>
      </c>
      <c r="E27" s="3">
        <v>148800</v>
      </c>
      <c r="F27" s="3">
        <v>1</v>
      </c>
      <c r="G27" s="3">
        <v>181</v>
      </c>
      <c r="H27" s="3">
        <v>634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/>
      <c r="AH27" s="3"/>
      <c r="AI27" s="3"/>
      <c r="AJ27" s="2"/>
    </row>
    <row r="28" spans="1:36" ht="13.5" thickBot="1">
      <c r="A28" s="145"/>
      <c r="B28" s="1">
        <v>2010</v>
      </c>
      <c r="C28" s="3">
        <v>100</v>
      </c>
      <c r="D28" s="3">
        <v>4000</v>
      </c>
      <c r="E28" s="3">
        <v>6200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3</v>
      </c>
      <c r="AH28" s="3">
        <v>250</v>
      </c>
      <c r="AI28" s="3">
        <v>1069</v>
      </c>
      <c r="AJ28" s="2"/>
    </row>
    <row r="29" spans="1:36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2"/>
    </row>
    <row r="30" spans="1:36">
      <c r="B30" s="1" t="s">
        <v>16</v>
      </c>
      <c r="C30" s="3">
        <f>AVERAGE(C19:C28)</f>
        <v>655.4</v>
      </c>
      <c r="D30" s="3">
        <f t="shared" ref="D30:AF30" si="2">AVERAGE(D19:D28)</f>
        <v>26378</v>
      </c>
      <c r="E30" s="3">
        <f t="shared" si="2"/>
        <v>31923.9</v>
      </c>
      <c r="F30" s="3">
        <f t="shared" si="2"/>
        <v>3.5</v>
      </c>
      <c r="G30" s="3">
        <f t="shared" si="2"/>
        <v>650</v>
      </c>
      <c r="H30" s="3">
        <f t="shared" si="2"/>
        <v>1727.9</v>
      </c>
      <c r="I30" s="3">
        <f t="shared" si="2"/>
        <v>0</v>
      </c>
      <c r="J30" s="3">
        <f t="shared" si="2"/>
        <v>0</v>
      </c>
      <c r="K30" s="3">
        <f t="shared" si="2"/>
        <v>0</v>
      </c>
      <c r="L30" s="3">
        <f t="shared" si="2"/>
        <v>0</v>
      </c>
      <c r="M30" s="3">
        <f t="shared" si="2"/>
        <v>0</v>
      </c>
      <c r="N30" s="3">
        <f t="shared" si="2"/>
        <v>0</v>
      </c>
      <c r="O30" s="3">
        <f t="shared" si="2"/>
        <v>1.1000000000000001</v>
      </c>
      <c r="P30" s="3">
        <f t="shared" si="2"/>
        <v>467.1</v>
      </c>
      <c r="Q30" s="3">
        <f t="shared" si="2"/>
        <v>1092.9000000000001</v>
      </c>
      <c r="R30" s="3">
        <f t="shared" si="2"/>
        <v>0</v>
      </c>
      <c r="S30" s="3">
        <f t="shared" si="2"/>
        <v>0</v>
      </c>
      <c r="T30" s="3">
        <f t="shared" si="2"/>
        <v>0</v>
      </c>
      <c r="U30" s="3">
        <f t="shared" si="2"/>
        <v>0</v>
      </c>
      <c r="V30" s="3">
        <f t="shared" si="2"/>
        <v>0</v>
      </c>
      <c r="W30" s="3">
        <f t="shared" si="2"/>
        <v>0</v>
      </c>
      <c r="X30" s="3">
        <f t="shared" si="2"/>
        <v>0.4</v>
      </c>
      <c r="Y30" s="3">
        <f t="shared" si="2"/>
        <v>62.5</v>
      </c>
      <c r="Z30" s="3">
        <f t="shared" si="2"/>
        <v>153.5</v>
      </c>
      <c r="AA30" s="3">
        <f t="shared" si="2"/>
        <v>1</v>
      </c>
      <c r="AB30" s="3">
        <f t="shared" si="2"/>
        <v>1057.5999999999999</v>
      </c>
      <c r="AC30" s="3">
        <f t="shared" si="2"/>
        <v>3099.6666666666665</v>
      </c>
      <c r="AD30" s="3">
        <f t="shared" si="2"/>
        <v>0.8</v>
      </c>
      <c r="AE30" s="3">
        <f t="shared" si="2"/>
        <v>161.4</v>
      </c>
      <c r="AF30" s="3">
        <f t="shared" si="2"/>
        <v>400.2</v>
      </c>
      <c r="AG30" s="3">
        <f>AVERAGE(AG19:AG28)</f>
        <v>8.4285714285714288</v>
      </c>
      <c r="AH30" s="3">
        <f>AVERAGE(AH19:AH28)</f>
        <v>837.28571428571433</v>
      </c>
      <c r="AI30" s="3">
        <f>AVERAGE(AI19:AI28)</f>
        <v>1303.1428571428571</v>
      </c>
      <c r="AJ30" s="2"/>
    </row>
    <row r="31" spans="1:36">
      <c r="B31" s="1" t="s">
        <v>17</v>
      </c>
      <c r="C31" s="3">
        <f>SUM(C19:C28)</f>
        <v>6554</v>
      </c>
      <c r="D31" s="3">
        <f t="shared" ref="D31:AF31" si="3">SUM(D19:D28)</f>
        <v>263780</v>
      </c>
      <c r="E31" s="3">
        <f t="shared" si="3"/>
        <v>319239</v>
      </c>
      <c r="F31" s="3">
        <f t="shared" si="3"/>
        <v>35</v>
      </c>
      <c r="G31" s="3">
        <f t="shared" si="3"/>
        <v>6500</v>
      </c>
      <c r="H31" s="3">
        <f t="shared" si="3"/>
        <v>17279</v>
      </c>
      <c r="I31" s="3">
        <f t="shared" si="3"/>
        <v>0</v>
      </c>
      <c r="J31" s="3">
        <f t="shared" si="3"/>
        <v>0</v>
      </c>
      <c r="K31" s="3">
        <f t="shared" si="3"/>
        <v>0</v>
      </c>
      <c r="L31" s="3">
        <f t="shared" si="3"/>
        <v>0</v>
      </c>
      <c r="M31" s="3">
        <f t="shared" si="3"/>
        <v>0</v>
      </c>
      <c r="N31" s="3">
        <f t="shared" si="3"/>
        <v>0</v>
      </c>
      <c r="O31" s="3">
        <f t="shared" si="3"/>
        <v>11</v>
      </c>
      <c r="P31" s="3">
        <f t="shared" si="3"/>
        <v>4671</v>
      </c>
      <c r="Q31" s="3">
        <f t="shared" si="3"/>
        <v>10929</v>
      </c>
      <c r="R31" s="3">
        <f t="shared" si="3"/>
        <v>0</v>
      </c>
      <c r="S31" s="3">
        <f t="shared" si="3"/>
        <v>0</v>
      </c>
      <c r="T31" s="3">
        <f t="shared" si="3"/>
        <v>0</v>
      </c>
      <c r="U31" s="3">
        <f t="shared" si="3"/>
        <v>0</v>
      </c>
      <c r="V31" s="3">
        <f t="shared" si="3"/>
        <v>0</v>
      </c>
      <c r="W31" s="3">
        <f t="shared" si="3"/>
        <v>0</v>
      </c>
      <c r="X31" s="3">
        <f t="shared" si="3"/>
        <v>4</v>
      </c>
      <c r="Y31" s="3">
        <f t="shared" si="3"/>
        <v>625</v>
      </c>
      <c r="Z31" s="3">
        <f t="shared" si="3"/>
        <v>1535</v>
      </c>
      <c r="AA31" s="3">
        <f t="shared" si="3"/>
        <v>10</v>
      </c>
      <c r="AB31" s="3">
        <f t="shared" si="3"/>
        <v>10576</v>
      </c>
      <c r="AC31" s="3">
        <f t="shared" si="3"/>
        <v>27897</v>
      </c>
      <c r="AD31" s="3">
        <f t="shared" si="3"/>
        <v>8</v>
      </c>
      <c r="AE31" s="3">
        <f t="shared" si="3"/>
        <v>1614</v>
      </c>
      <c r="AF31" s="3">
        <f t="shared" si="3"/>
        <v>4002</v>
      </c>
      <c r="AG31" s="3">
        <f>SUM(AG19:AG28)</f>
        <v>59</v>
      </c>
      <c r="AH31" s="3">
        <f>SUM(AH19:AH28)</f>
        <v>5861</v>
      </c>
      <c r="AI31" s="3">
        <f>SUM(AI19:AI28)</f>
        <v>9122</v>
      </c>
      <c r="AJ31" s="2"/>
    </row>
    <row r="32" spans="1:36" ht="13.5" thickBot="1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2"/>
    </row>
    <row r="33" spans="1:36" ht="12.75" customHeight="1">
      <c r="A33" s="143" t="s">
        <v>28</v>
      </c>
      <c r="B33" s="1">
        <v>2001</v>
      </c>
      <c r="C33" s="3">
        <v>2</v>
      </c>
      <c r="D33" s="3">
        <v>84</v>
      </c>
      <c r="E33" s="3">
        <v>23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1</v>
      </c>
      <c r="AB33" s="3">
        <v>646</v>
      </c>
      <c r="AC33" s="3">
        <v>900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2"/>
    </row>
    <row r="34" spans="1:36">
      <c r="A34" s="144"/>
      <c r="B34" s="1">
        <v>2002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2"/>
    </row>
    <row r="35" spans="1:36">
      <c r="A35" s="144"/>
      <c r="B35" s="1">
        <v>2003</v>
      </c>
      <c r="C35" s="3">
        <v>20</v>
      </c>
      <c r="D35" s="3">
        <v>600</v>
      </c>
      <c r="E35" s="3">
        <v>148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3</v>
      </c>
      <c r="AH35" s="3">
        <v>100</v>
      </c>
      <c r="AI35" s="3">
        <v>200</v>
      </c>
      <c r="AJ35" s="2"/>
    </row>
    <row r="36" spans="1:36">
      <c r="A36" s="144"/>
      <c r="B36" s="1">
        <v>2004</v>
      </c>
      <c r="C36" s="3">
        <v>50</v>
      </c>
      <c r="D36" s="3">
        <v>1740</v>
      </c>
      <c r="E36" s="3">
        <v>452</v>
      </c>
      <c r="F36" s="3">
        <v>2</v>
      </c>
      <c r="G36" s="3">
        <v>240</v>
      </c>
      <c r="H36" s="3">
        <v>480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1</v>
      </c>
      <c r="AB36" s="3">
        <v>553</v>
      </c>
      <c r="AC36" s="3">
        <v>995</v>
      </c>
      <c r="AD36" s="3">
        <v>0</v>
      </c>
      <c r="AE36" s="3">
        <v>0</v>
      </c>
      <c r="AF36" s="3">
        <v>0</v>
      </c>
      <c r="AG36" s="3">
        <v>54</v>
      </c>
      <c r="AH36" s="3">
        <v>2817</v>
      </c>
      <c r="AI36" s="3">
        <v>4429</v>
      </c>
      <c r="AJ36" s="2"/>
    </row>
    <row r="37" spans="1:36">
      <c r="A37" s="144"/>
      <c r="B37" s="1">
        <v>2005</v>
      </c>
      <c r="C37" s="3">
        <v>499</v>
      </c>
      <c r="D37" s="3">
        <v>18962</v>
      </c>
      <c r="E37" s="3">
        <v>10653</v>
      </c>
      <c r="F37" s="3">
        <v>1</v>
      </c>
      <c r="G37" s="3">
        <v>165</v>
      </c>
      <c r="H37" s="3">
        <v>462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2"/>
    </row>
    <row r="38" spans="1:36">
      <c r="A38" s="144"/>
      <c r="B38" s="1">
        <v>2006</v>
      </c>
      <c r="C38" s="3">
        <v>157</v>
      </c>
      <c r="D38" s="3">
        <v>5966</v>
      </c>
      <c r="E38" s="3">
        <v>3352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/>
      <c r="AH38" s="3"/>
      <c r="AI38" s="3"/>
      <c r="AJ38" s="2"/>
    </row>
    <row r="39" spans="1:36">
      <c r="A39" s="144"/>
      <c r="B39" s="1">
        <v>2007</v>
      </c>
      <c r="C39" s="3">
        <v>89</v>
      </c>
      <c r="D39" s="3">
        <v>3724</v>
      </c>
      <c r="E39" s="3">
        <v>2325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3</v>
      </c>
      <c r="AH39" s="3">
        <v>367</v>
      </c>
      <c r="AI39" s="3">
        <v>840</v>
      </c>
      <c r="AJ39" s="2"/>
    </row>
    <row r="40" spans="1:36">
      <c r="A40" s="144"/>
      <c r="B40" s="1">
        <v>2008</v>
      </c>
      <c r="C40" s="3">
        <v>44</v>
      </c>
      <c r="D40" s="3">
        <v>1672</v>
      </c>
      <c r="E40" s="3">
        <v>1760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2</v>
      </c>
      <c r="AE40" s="3">
        <v>1600</v>
      </c>
      <c r="AF40" s="3">
        <v>4800</v>
      </c>
      <c r="AG40" s="3"/>
      <c r="AH40" s="3"/>
      <c r="AI40" s="3"/>
      <c r="AJ40" s="2"/>
    </row>
    <row r="41" spans="1:36">
      <c r="A41" s="144"/>
      <c r="B41" s="1">
        <v>2009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</v>
      </c>
      <c r="S41" s="3">
        <v>230</v>
      </c>
      <c r="T41" s="3">
        <v>690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324</v>
      </c>
      <c r="AF41" s="3">
        <v>972</v>
      </c>
      <c r="AG41" s="3"/>
      <c r="AH41" s="3"/>
      <c r="AI41" s="3"/>
      <c r="AJ41" s="2"/>
    </row>
    <row r="42" spans="1:36" ht="13.5" thickBot="1">
      <c r="A42" s="145"/>
      <c r="B42" s="1">
        <v>2010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3</v>
      </c>
      <c r="AH42" s="3">
        <v>367</v>
      </c>
      <c r="AI42" s="3">
        <v>840</v>
      </c>
      <c r="AJ42" s="2"/>
    </row>
    <row r="43" spans="1:36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2"/>
    </row>
    <row r="44" spans="1:36">
      <c r="B44" s="1" t="s">
        <v>16</v>
      </c>
      <c r="C44" s="3">
        <f>AVERAGE(C33:C42)</f>
        <v>86.1</v>
      </c>
      <c r="D44" s="3">
        <f t="shared" ref="D44:AF44" si="4">AVERAGE(D33:D42)</f>
        <v>3274.8</v>
      </c>
      <c r="E44" s="3">
        <f t="shared" si="4"/>
        <v>1871.3</v>
      </c>
      <c r="F44" s="3">
        <f t="shared" si="4"/>
        <v>0.3</v>
      </c>
      <c r="G44" s="3">
        <f t="shared" si="4"/>
        <v>40.5</v>
      </c>
      <c r="H44" s="3">
        <f t="shared" si="4"/>
        <v>94.2</v>
      </c>
      <c r="I44" s="3">
        <f t="shared" si="4"/>
        <v>0</v>
      </c>
      <c r="J44" s="3">
        <f t="shared" si="4"/>
        <v>0</v>
      </c>
      <c r="K44" s="3">
        <f t="shared" si="4"/>
        <v>0</v>
      </c>
      <c r="L44" s="3">
        <f t="shared" si="4"/>
        <v>0</v>
      </c>
      <c r="M44" s="3">
        <f t="shared" si="4"/>
        <v>0</v>
      </c>
      <c r="N44" s="3">
        <f t="shared" si="4"/>
        <v>0</v>
      </c>
      <c r="O44" s="3">
        <f t="shared" si="4"/>
        <v>0</v>
      </c>
      <c r="P44" s="3">
        <f t="shared" si="4"/>
        <v>0</v>
      </c>
      <c r="Q44" s="3">
        <f t="shared" si="4"/>
        <v>0</v>
      </c>
      <c r="R44" s="3">
        <f t="shared" si="4"/>
        <v>0.1</v>
      </c>
      <c r="S44" s="3">
        <f t="shared" si="4"/>
        <v>23</v>
      </c>
      <c r="T44" s="3">
        <f t="shared" si="4"/>
        <v>69</v>
      </c>
      <c r="U44" s="3">
        <f t="shared" si="4"/>
        <v>0</v>
      </c>
      <c r="V44" s="3">
        <f t="shared" si="4"/>
        <v>0</v>
      </c>
      <c r="W44" s="3">
        <f t="shared" si="4"/>
        <v>0</v>
      </c>
      <c r="X44" s="3">
        <f t="shared" si="4"/>
        <v>0</v>
      </c>
      <c r="Y44" s="3">
        <f t="shared" si="4"/>
        <v>0</v>
      </c>
      <c r="Z44" s="3">
        <f t="shared" si="4"/>
        <v>0</v>
      </c>
      <c r="AA44" s="3">
        <f t="shared" si="4"/>
        <v>0.2</v>
      </c>
      <c r="AB44" s="3">
        <f t="shared" si="4"/>
        <v>119.9</v>
      </c>
      <c r="AC44" s="3">
        <f t="shared" si="4"/>
        <v>189.5</v>
      </c>
      <c r="AD44" s="3">
        <f t="shared" si="4"/>
        <v>0.3</v>
      </c>
      <c r="AE44" s="3">
        <f t="shared" si="4"/>
        <v>192.4</v>
      </c>
      <c r="AF44" s="3">
        <f t="shared" si="4"/>
        <v>577.20000000000005</v>
      </c>
      <c r="AG44" s="3">
        <f>AVERAGE(AG33:AG42)</f>
        <v>9</v>
      </c>
      <c r="AH44" s="3">
        <f>AVERAGE(AH33:AH42)</f>
        <v>521.57142857142856</v>
      </c>
      <c r="AI44" s="3">
        <f>AVERAGE(AI33:AI42)</f>
        <v>901.28571428571433</v>
      </c>
      <c r="AJ44" s="2"/>
    </row>
    <row r="45" spans="1:36">
      <c r="B45" s="1" t="s">
        <v>17</v>
      </c>
      <c r="C45" s="3">
        <f>SUM(C33:C42)</f>
        <v>861</v>
      </c>
      <c r="D45" s="3">
        <f t="shared" ref="D45:AF45" si="5">SUM(D33:D42)</f>
        <v>32748</v>
      </c>
      <c r="E45" s="3">
        <f t="shared" si="5"/>
        <v>18713</v>
      </c>
      <c r="F45" s="3">
        <f t="shared" si="5"/>
        <v>3</v>
      </c>
      <c r="G45" s="3">
        <f t="shared" si="5"/>
        <v>405</v>
      </c>
      <c r="H45" s="3">
        <f t="shared" si="5"/>
        <v>942</v>
      </c>
      <c r="I45" s="3">
        <f t="shared" si="5"/>
        <v>0</v>
      </c>
      <c r="J45" s="3">
        <f t="shared" si="5"/>
        <v>0</v>
      </c>
      <c r="K45" s="3">
        <f t="shared" si="5"/>
        <v>0</v>
      </c>
      <c r="L45" s="3">
        <f t="shared" si="5"/>
        <v>0</v>
      </c>
      <c r="M45" s="3">
        <f t="shared" si="5"/>
        <v>0</v>
      </c>
      <c r="N45" s="3">
        <f t="shared" si="5"/>
        <v>0</v>
      </c>
      <c r="O45" s="3">
        <f t="shared" si="5"/>
        <v>0</v>
      </c>
      <c r="P45" s="3">
        <f t="shared" si="5"/>
        <v>0</v>
      </c>
      <c r="Q45" s="3">
        <f t="shared" si="5"/>
        <v>0</v>
      </c>
      <c r="R45" s="3">
        <f t="shared" si="5"/>
        <v>1</v>
      </c>
      <c r="S45" s="3">
        <f t="shared" si="5"/>
        <v>230</v>
      </c>
      <c r="T45" s="3">
        <f t="shared" si="5"/>
        <v>690</v>
      </c>
      <c r="U45" s="3">
        <f t="shared" si="5"/>
        <v>0</v>
      </c>
      <c r="V45" s="3">
        <f t="shared" si="5"/>
        <v>0</v>
      </c>
      <c r="W45" s="3">
        <f t="shared" si="5"/>
        <v>0</v>
      </c>
      <c r="X45" s="3">
        <f t="shared" si="5"/>
        <v>0</v>
      </c>
      <c r="Y45" s="3">
        <f t="shared" si="5"/>
        <v>0</v>
      </c>
      <c r="Z45" s="3">
        <f t="shared" si="5"/>
        <v>0</v>
      </c>
      <c r="AA45" s="3">
        <f t="shared" si="5"/>
        <v>2</v>
      </c>
      <c r="AB45" s="3">
        <f t="shared" si="5"/>
        <v>1199</v>
      </c>
      <c r="AC45" s="3">
        <f t="shared" si="5"/>
        <v>1895</v>
      </c>
      <c r="AD45" s="3">
        <f t="shared" si="5"/>
        <v>3</v>
      </c>
      <c r="AE45" s="3">
        <f t="shared" si="5"/>
        <v>1924</v>
      </c>
      <c r="AF45" s="3">
        <f t="shared" si="5"/>
        <v>5772</v>
      </c>
      <c r="AG45" s="3">
        <f>SUM(AG33:AG42)</f>
        <v>63</v>
      </c>
      <c r="AH45" s="3">
        <f>SUM(AH33:AH42)</f>
        <v>3651</v>
      </c>
      <c r="AI45" s="3">
        <f>SUM(AI33:AI42)</f>
        <v>6309</v>
      </c>
      <c r="AJ45" s="2"/>
    </row>
    <row r="46" spans="1:36" ht="13.5" thickBot="1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2"/>
    </row>
    <row r="47" spans="1:36" ht="12.75" customHeight="1">
      <c r="A47" s="143" t="s">
        <v>29</v>
      </c>
      <c r="B47" s="1">
        <v>2001</v>
      </c>
      <c r="C47" s="3">
        <v>247</v>
      </c>
      <c r="D47" s="3">
        <v>5928</v>
      </c>
      <c r="E47" s="3">
        <v>1976</v>
      </c>
      <c r="F47" s="3">
        <v>10</v>
      </c>
      <c r="G47" s="3">
        <v>1253</v>
      </c>
      <c r="H47" s="3">
        <v>1195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4</v>
      </c>
      <c r="AH47" s="3">
        <v>124</v>
      </c>
      <c r="AI47" s="3">
        <v>156</v>
      </c>
      <c r="AJ47" s="2"/>
    </row>
    <row r="48" spans="1:36">
      <c r="A48" s="144"/>
      <c r="B48" s="1">
        <v>2002</v>
      </c>
      <c r="C48" s="3">
        <v>0</v>
      </c>
      <c r="D48" s="3">
        <v>0</v>
      </c>
      <c r="E48" s="3">
        <v>0</v>
      </c>
      <c r="F48" s="3">
        <v>5</v>
      </c>
      <c r="G48" s="3">
        <v>840</v>
      </c>
      <c r="H48" s="3">
        <v>900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2"/>
    </row>
    <row r="49" spans="1:36">
      <c r="A49" s="144"/>
      <c r="B49" s="1">
        <v>2003</v>
      </c>
      <c r="C49" s="3">
        <v>3</v>
      </c>
      <c r="D49" s="3">
        <v>180</v>
      </c>
      <c r="E49" s="3">
        <v>300</v>
      </c>
      <c r="F49" s="3">
        <v>5</v>
      </c>
      <c r="G49" s="3">
        <v>1120</v>
      </c>
      <c r="H49" s="3">
        <v>2016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1</v>
      </c>
      <c r="AB49" s="3">
        <v>553</v>
      </c>
      <c r="AC49" s="3">
        <v>995</v>
      </c>
      <c r="AD49" s="3">
        <v>0</v>
      </c>
      <c r="AE49" s="3">
        <v>0</v>
      </c>
      <c r="AF49" s="3">
        <v>0</v>
      </c>
      <c r="AG49" s="3">
        <v>3</v>
      </c>
      <c r="AH49" s="3">
        <v>149</v>
      </c>
      <c r="AI49" s="3">
        <v>224</v>
      </c>
      <c r="AJ49" s="2"/>
    </row>
    <row r="50" spans="1:36">
      <c r="A50" s="144"/>
      <c r="B50" s="1">
        <v>2004</v>
      </c>
      <c r="C50" s="3">
        <v>1</v>
      </c>
      <c r="D50" s="3">
        <v>60</v>
      </c>
      <c r="E50" s="3">
        <v>120</v>
      </c>
      <c r="F50" s="3">
        <v>1</v>
      </c>
      <c r="G50" s="3">
        <v>322</v>
      </c>
      <c r="H50" s="3">
        <v>460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1</v>
      </c>
      <c r="AB50" s="3">
        <v>553</v>
      </c>
      <c r="AC50" s="3">
        <v>995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2"/>
    </row>
    <row r="51" spans="1:36">
      <c r="A51" s="144"/>
      <c r="B51" s="1">
        <v>2005</v>
      </c>
      <c r="C51" s="3">
        <v>3</v>
      </c>
      <c r="D51" s="3">
        <v>186</v>
      </c>
      <c r="E51" s="3">
        <v>500</v>
      </c>
      <c r="F51" s="3">
        <v>7</v>
      </c>
      <c r="G51" s="3">
        <v>2028</v>
      </c>
      <c r="H51" s="3">
        <v>3650</v>
      </c>
      <c r="I51" s="3">
        <v>3</v>
      </c>
      <c r="J51" s="3">
        <v>246</v>
      </c>
      <c r="K51" s="3">
        <v>443</v>
      </c>
      <c r="L51" s="3">
        <v>0</v>
      </c>
      <c r="M51" s="3">
        <v>0</v>
      </c>
      <c r="N51" s="3">
        <v>0</v>
      </c>
      <c r="O51" s="3">
        <v>3</v>
      </c>
      <c r="P51" s="3">
        <v>246</v>
      </c>
      <c r="Q51" s="3">
        <v>443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5</v>
      </c>
      <c r="AB51" s="3">
        <v>4524</v>
      </c>
      <c r="AC51" s="3">
        <v>8143</v>
      </c>
      <c r="AD51" s="3">
        <v>0</v>
      </c>
      <c r="AE51" s="3">
        <v>0</v>
      </c>
      <c r="AF51" s="3">
        <v>0</v>
      </c>
      <c r="AG51" s="3">
        <v>3</v>
      </c>
      <c r="AH51" s="3">
        <v>103</v>
      </c>
      <c r="AI51" s="3">
        <v>155</v>
      </c>
      <c r="AJ51" s="2"/>
    </row>
    <row r="52" spans="1:36">
      <c r="A52" s="144"/>
      <c r="B52" s="1">
        <v>2006</v>
      </c>
      <c r="C52" s="3">
        <v>0</v>
      </c>
      <c r="D52" s="3">
        <v>0</v>
      </c>
      <c r="E52" s="3">
        <v>0</v>
      </c>
      <c r="F52" s="3">
        <v>2</v>
      </c>
      <c r="G52" s="3">
        <v>240</v>
      </c>
      <c r="H52" s="3">
        <v>482</v>
      </c>
      <c r="I52" s="1">
        <v>0</v>
      </c>
      <c r="J52" s="1">
        <v>0</v>
      </c>
      <c r="K52" s="1">
        <v>0</v>
      </c>
      <c r="L52" s="3">
        <v>12</v>
      </c>
      <c r="M52" s="3">
        <v>535</v>
      </c>
      <c r="N52" s="3">
        <v>1231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2</v>
      </c>
      <c r="AB52" s="3">
        <v>3119</v>
      </c>
      <c r="AC52" s="3">
        <v>7174</v>
      </c>
      <c r="AD52" s="3">
        <v>0</v>
      </c>
      <c r="AE52" s="3">
        <v>0</v>
      </c>
      <c r="AF52" s="3">
        <v>0</v>
      </c>
      <c r="AG52" s="3"/>
      <c r="AH52" s="3"/>
      <c r="AI52" s="3"/>
      <c r="AJ52" s="2"/>
    </row>
    <row r="53" spans="1:36">
      <c r="A53" s="144"/>
      <c r="B53" s="1">
        <v>2007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1">
        <v>9</v>
      </c>
      <c r="J53" s="1">
        <v>460</v>
      </c>
      <c r="K53" s="1">
        <v>1280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1</v>
      </c>
      <c r="AB53" s="3">
        <v>140</v>
      </c>
      <c r="AC53" s="3">
        <v>680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2"/>
    </row>
    <row r="54" spans="1:36">
      <c r="A54" s="144"/>
      <c r="B54" s="1">
        <v>2008</v>
      </c>
      <c r="C54" s="3">
        <v>1</v>
      </c>
      <c r="D54" s="3">
        <v>50</v>
      </c>
      <c r="E54" s="3">
        <v>150</v>
      </c>
      <c r="F54" s="3">
        <v>1</v>
      </c>
      <c r="G54" s="3">
        <v>81</v>
      </c>
      <c r="H54" s="3">
        <v>284</v>
      </c>
      <c r="I54" s="1">
        <v>0</v>
      </c>
      <c r="J54" s="1">
        <v>0</v>
      </c>
      <c r="K54" s="1">
        <v>0</v>
      </c>
      <c r="L54" s="3">
        <v>6</v>
      </c>
      <c r="M54" s="3">
        <v>720</v>
      </c>
      <c r="N54" s="3">
        <v>2736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</v>
      </c>
      <c r="AE54" s="3">
        <v>432</v>
      </c>
      <c r="AF54" s="3">
        <v>1296</v>
      </c>
      <c r="AG54" s="3"/>
      <c r="AH54" s="3"/>
      <c r="AI54" s="3"/>
      <c r="AJ54" s="2"/>
    </row>
    <row r="55" spans="1:36">
      <c r="A55" s="144"/>
      <c r="B55" s="1">
        <v>2009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1">
        <v>0</v>
      </c>
      <c r="J55" s="1">
        <v>0</v>
      </c>
      <c r="K55" s="1">
        <v>0</v>
      </c>
      <c r="L55" s="3">
        <v>6</v>
      </c>
      <c r="M55" s="3">
        <v>840</v>
      </c>
      <c r="N55" s="3">
        <v>2352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400</v>
      </c>
      <c r="AF55" s="3">
        <v>720</v>
      </c>
      <c r="AG55" s="3"/>
      <c r="AH55" s="3"/>
      <c r="AI55" s="3"/>
      <c r="AJ55" s="2"/>
    </row>
    <row r="56" spans="1:36" ht="13.5" thickBot="1">
      <c r="A56" s="145"/>
      <c r="B56" s="1">
        <v>2010</v>
      </c>
      <c r="C56" s="3">
        <v>0</v>
      </c>
      <c r="D56" s="3">
        <v>0</v>
      </c>
      <c r="E56" s="3">
        <v>0</v>
      </c>
      <c r="F56" s="3">
        <v>11</v>
      </c>
      <c r="G56" s="3">
        <v>1269</v>
      </c>
      <c r="H56" s="3">
        <v>4568</v>
      </c>
      <c r="I56" s="1">
        <v>0</v>
      </c>
      <c r="J56" s="1">
        <v>0</v>
      </c>
      <c r="K56" s="1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</v>
      </c>
      <c r="V56" s="3">
        <v>184</v>
      </c>
      <c r="W56" s="3">
        <v>589</v>
      </c>
      <c r="X56" s="3">
        <v>0</v>
      </c>
      <c r="Y56" s="3">
        <v>0</v>
      </c>
      <c r="Z56" s="3">
        <v>0</v>
      </c>
      <c r="AA56" s="3">
        <v>4</v>
      </c>
      <c r="AB56" s="3">
        <v>1907</v>
      </c>
      <c r="AC56" s="3">
        <v>5530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2"/>
    </row>
    <row r="57" spans="1:36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2"/>
    </row>
    <row r="58" spans="1:36">
      <c r="B58" s="1" t="s">
        <v>16</v>
      </c>
      <c r="C58" s="3">
        <f>AVERAGE(C47:C56)</f>
        <v>25.5</v>
      </c>
      <c r="D58" s="3">
        <f>AVERAGE(D47:D56)</f>
        <v>640.4</v>
      </c>
      <c r="E58" s="3">
        <f t="shared" ref="E58:AF58" si="6">AVERAGE(E47:E56)</f>
        <v>304.60000000000002</v>
      </c>
      <c r="F58" s="3">
        <f t="shared" si="6"/>
        <v>4.2</v>
      </c>
      <c r="G58" s="3">
        <f t="shared" si="6"/>
        <v>715.3</v>
      </c>
      <c r="H58" s="3">
        <f t="shared" si="6"/>
        <v>1355.5</v>
      </c>
      <c r="I58" s="3">
        <f t="shared" si="6"/>
        <v>1.2</v>
      </c>
      <c r="J58" s="3">
        <f t="shared" si="6"/>
        <v>70.599999999999994</v>
      </c>
      <c r="K58" s="3">
        <f t="shared" si="6"/>
        <v>172.3</v>
      </c>
      <c r="L58" s="3">
        <f t="shared" si="6"/>
        <v>2.4</v>
      </c>
      <c r="M58" s="3">
        <f t="shared" si="6"/>
        <v>209.5</v>
      </c>
      <c r="N58" s="3">
        <f t="shared" si="6"/>
        <v>631.9</v>
      </c>
      <c r="O58" s="3">
        <f t="shared" si="6"/>
        <v>0.3</v>
      </c>
      <c r="P58" s="3">
        <f t="shared" si="6"/>
        <v>24.6</v>
      </c>
      <c r="Q58" s="3">
        <f t="shared" si="6"/>
        <v>44.3</v>
      </c>
      <c r="R58" s="3">
        <f t="shared" si="6"/>
        <v>0</v>
      </c>
      <c r="S58" s="3">
        <f t="shared" si="6"/>
        <v>0</v>
      </c>
      <c r="T58" s="3">
        <f t="shared" si="6"/>
        <v>0</v>
      </c>
      <c r="U58" s="3">
        <f t="shared" si="6"/>
        <v>0.2</v>
      </c>
      <c r="V58" s="3">
        <f t="shared" si="6"/>
        <v>18.399999999999999</v>
      </c>
      <c r="W58" s="3">
        <f t="shared" si="6"/>
        <v>58.9</v>
      </c>
      <c r="X58" s="3">
        <f t="shared" si="6"/>
        <v>0</v>
      </c>
      <c r="Y58" s="3">
        <f t="shared" si="6"/>
        <v>0</v>
      </c>
      <c r="Z58" s="3">
        <f t="shared" si="6"/>
        <v>0</v>
      </c>
      <c r="AA58" s="3">
        <f t="shared" si="6"/>
        <v>1.4</v>
      </c>
      <c r="AB58" s="3">
        <f t="shared" si="6"/>
        <v>1079.5999999999999</v>
      </c>
      <c r="AC58" s="3">
        <f t="shared" si="6"/>
        <v>2351.6999999999998</v>
      </c>
      <c r="AD58" s="3">
        <f t="shared" si="6"/>
        <v>0.2</v>
      </c>
      <c r="AE58" s="3">
        <f t="shared" si="6"/>
        <v>83.2</v>
      </c>
      <c r="AF58" s="3">
        <f t="shared" si="6"/>
        <v>201.6</v>
      </c>
      <c r="AG58" s="3">
        <f>AVERAGE(AG47:AG56)</f>
        <v>1.4285714285714286</v>
      </c>
      <c r="AH58" s="3">
        <f>AVERAGE(AH47:AH56)</f>
        <v>53.714285714285715</v>
      </c>
      <c r="AI58" s="3">
        <f>AVERAGE(AI47:AI56)</f>
        <v>76.428571428571431</v>
      </c>
      <c r="AJ58" s="2"/>
    </row>
    <row r="59" spans="1:36">
      <c r="B59" s="1" t="s">
        <v>17</v>
      </c>
      <c r="C59" s="3">
        <f>SUM(C47:C56)</f>
        <v>255</v>
      </c>
      <c r="D59" s="3">
        <f t="shared" ref="D59:AF59" si="7">SUM(D47:D56)</f>
        <v>6404</v>
      </c>
      <c r="E59" s="3">
        <f t="shared" si="7"/>
        <v>3046</v>
      </c>
      <c r="F59" s="3">
        <f t="shared" si="7"/>
        <v>42</v>
      </c>
      <c r="G59" s="3">
        <f t="shared" si="7"/>
        <v>7153</v>
      </c>
      <c r="H59" s="3">
        <f t="shared" si="7"/>
        <v>13555</v>
      </c>
      <c r="I59" s="3">
        <f t="shared" si="7"/>
        <v>12</v>
      </c>
      <c r="J59" s="3">
        <f t="shared" si="7"/>
        <v>706</v>
      </c>
      <c r="K59" s="3">
        <f t="shared" si="7"/>
        <v>1723</v>
      </c>
      <c r="L59" s="3">
        <f t="shared" si="7"/>
        <v>24</v>
      </c>
      <c r="M59" s="3">
        <f t="shared" si="7"/>
        <v>2095</v>
      </c>
      <c r="N59" s="3">
        <f t="shared" si="7"/>
        <v>6319</v>
      </c>
      <c r="O59" s="3">
        <f t="shared" si="7"/>
        <v>3</v>
      </c>
      <c r="P59" s="3">
        <f t="shared" si="7"/>
        <v>246</v>
      </c>
      <c r="Q59" s="3">
        <f t="shared" si="7"/>
        <v>443</v>
      </c>
      <c r="R59" s="3">
        <f t="shared" si="7"/>
        <v>0</v>
      </c>
      <c r="S59" s="3">
        <f t="shared" si="7"/>
        <v>0</v>
      </c>
      <c r="T59" s="3">
        <f t="shared" si="7"/>
        <v>0</v>
      </c>
      <c r="U59" s="3">
        <f t="shared" si="7"/>
        <v>2</v>
      </c>
      <c r="V59" s="3">
        <f t="shared" si="7"/>
        <v>184</v>
      </c>
      <c r="W59" s="3">
        <f t="shared" si="7"/>
        <v>589</v>
      </c>
      <c r="X59" s="3">
        <f t="shared" si="7"/>
        <v>0</v>
      </c>
      <c r="Y59" s="3">
        <f t="shared" si="7"/>
        <v>0</v>
      </c>
      <c r="Z59" s="3">
        <f t="shared" si="7"/>
        <v>0</v>
      </c>
      <c r="AA59" s="3">
        <f t="shared" si="7"/>
        <v>14</v>
      </c>
      <c r="AB59" s="3">
        <f t="shared" si="7"/>
        <v>10796</v>
      </c>
      <c r="AC59" s="3">
        <f t="shared" si="7"/>
        <v>23517</v>
      </c>
      <c r="AD59" s="3">
        <f t="shared" si="7"/>
        <v>2</v>
      </c>
      <c r="AE59" s="3">
        <f t="shared" si="7"/>
        <v>832</v>
      </c>
      <c r="AF59" s="3">
        <f t="shared" si="7"/>
        <v>2016</v>
      </c>
      <c r="AG59" s="3">
        <f>SUM(AG47:AG56)</f>
        <v>10</v>
      </c>
      <c r="AH59" s="3">
        <f>SUM(AH47:AH56)</f>
        <v>376</v>
      </c>
      <c r="AI59" s="3">
        <f>SUM(AI47:AI56)</f>
        <v>535</v>
      </c>
      <c r="AJ59" s="2"/>
    </row>
    <row r="60" spans="1:36" ht="13.5" thickBot="1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2"/>
    </row>
    <row r="61" spans="1:36" ht="12.75" customHeight="1">
      <c r="A61" s="143" t="s">
        <v>30</v>
      </c>
      <c r="B61" s="1">
        <v>2001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2"/>
    </row>
    <row r="62" spans="1:36">
      <c r="A62" s="144"/>
      <c r="B62" s="1">
        <v>2002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2"/>
    </row>
    <row r="63" spans="1:36">
      <c r="A63" s="144"/>
      <c r="B63" s="1">
        <v>2003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1</v>
      </c>
      <c r="AB63" s="3">
        <v>656</v>
      </c>
      <c r="AC63" s="3">
        <v>656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2"/>
    </row>
    <row r="64" spans="1:36">
      <c r="A64" s="144"/>
      <c r="B64" s="1">
        <v>2004</v>
      </c>
      <c r="C64" s="3">
        <v>1</v>
      </c>
      <c r="D64" s="3">
        <v>60</v>
      </c>
      <c r="E64" s="3">
        <v>120</v>
      </c>
      <c r="F64" s="3">
        <v>1</v>
      </c>
      <c r="G64" s="3">
        <v>322</v>
      </c>
      <c r="H64" s="3">
        <v>460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2"/>
    </row>
    <row r="65" spans="1:36">
      <c r="A65" s="144"/>
      <c r="B65" s="1">
        <v>2005</v>
      </c>
      <c r="C65" s="3">
        <v>54</v>
      </c>
      <c r="D65" s="3">
        <v>3327</v>
      </c>
      <c r="E65" s="3">
        <v>4856</v>
      </c>
      <c r="F65" s="3">
        <v>53</v>
      </c>
      <c r="G65" s="3">
        <v>8327</v>
      </c>
      <c r="H65" s="3">
        <v>16530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143</v>
      </c>
      <c r="AI65" s="3">
        <v>257</v>
      </c>
      <c r="AJ65" s="2"/>
    </row>
    <row r="66" spans="1:36">
      <c r="A66" s="144"/>
      <c r="B66" s="1">
        <v>2006</v>
      </c>
      <c r="C66" s="3">
        <v>3</v>
      </c>
      <c r="D66" s="3">
        <v>181</v>
      </c>
      <c r="E66" s="3">
        <v>362</v>
      </c>
      <c r="F66" s="3">
        <v>1</v>
      </c>
      <c r="G66" s="3">
        <v>96</v>
      </c>
      <c r="H66" s="3">
        <v>192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/>
      <c r="AH66" s="3"/>
      <c r="AI66" s="3"/>
      <c r="AJ66" s="2"/>
    </row>
    <row r="67" spans="1:36">
      <c r="A67" s="144"/>
      <c r="B67" s="1">
        <v>2007</v>
      </c>
      <c r="C67" s="3">
        <v>1</v>
      </c>
      <c r="D67" s="3">
        <v>70</v>
      </c>
      <c r="E67" s="3">
        <v>196</v>
      </c>
      <c r="F67" s="3">
        <v>2</v>
      </c>
      <c r="G67" s="3">
        <v>325</v>
      </c>
      <c r="H67" s="3">
        <v>911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2</v>
      </c>
      <c r="AH67" s="3">
        <v>0</v>
      </c>
      <c r="AI67" s="3">
        <v>0</v>
      </c>
      <c r="AJ67" s="2"/>
    </row>
    <row r="68" spans="1:36">
      <c r="A68" s="144"/>
      <c r="B68" s="1">
        <v>2008</v>
      </c>
      <c r="C68" s="3">
        <v>6</v>
      </c>
      <c r="D68" s="3">
        <v>354</v>
      </c>
      <c r="E68" s="3">
        <v>991</v>
      </c>
      <c r="F68" s="3">
        <v>10</v>
      </c>
      <c r="G68" s="3">
        <v>1521</v>
      </c>
      <c r="H68" s="3">
        <v>4796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2</v>
      </c>
      <c r="AB68" s="3">
        <v>731</v>
      </c>
      <c r="AC68" s="3">
        <v>2193</v>
      </c>
      <c r="AD68" s="3">
        <v>0</v>
      </c>
      <c r="AE68" s="3">
        <v>0</v>
      </c>
      <c r="AF68" s="3">
        <v>0</v>
      </c>
      <c r="AG68" s="3"/>
      <c r="AH68" s="3"/>
      <c r="AI68" s="3"/>
      <c r="AJ68" s="2"/>
    </row>
    <row r="69" spans="1:36">
      <c r="A69" s="144"/>
      <c r="B69" s="1">
        <v>2009</v>
      </c>
      <c r="C69" s="3">
        <v>2</v>
      </c>
      <c r="D69" s="3">
        <v>86</v>
      </c>
      <c r="E69" s="3">
        <v>215</v>
      </c>
      <c r="F69" s="3">
        <v>4</v>
      </c>
      <c r="G69" s="3">
        <v>572</v>
      </c>
      <c r="H69" s="3">
        <v>1430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/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3</v>
      </c>
      <c r="AB69" s="3">
        <v>624</v>
      </c>
      <c r="AC69" s="3">
        <v>1560</v>
      </c>
      <c r="AD69" s="3">
        <v>0</v>
      </c>
      <c r="AE69" s="3">
        <v>0</v>
      </c>
      <c r="AF69" s="3">
        <v>0</v>
      </c>
      <c r="AG69" s="3"/>
      <c r="AH69" s="3"/>
      <c r="AI69" s="3"/>
      <c r="AJ69" s="2"/>
    </row>
    <row r="70" spans="1:36" ht="13.5" thickBot="1">
      <c r="A70" s="145"/>
      <c r="B70" s="1">
        <v>2010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/>
      <c r="AH70" s="3"/>
      <c r="AI70" s="3"/>
      <c r="AJ70" s="2"/>
    </row>
    <row r="71" spans="1:36">
      <c r="A71" s="9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2"/>
    </row>
    <row r="72" spans="1:36">
      <c r="B72" s="1" t="s">
        <v>16</v>
      </c>
      <c r="C72" s="3">
        <f>AVERAGE(C61:C70)</f>
        <v>6.7</v>
      </c>
      <c r="D72" s="3">
        <f t="shared" ref="D72:AF72" si="8">AVERAGE(D61:D70)</f>
        <v>407.8</v>
      </c>
      <c r="E72" s="3">
        <f t="shared" si="8"/>
        <v>674</v>
      </c>
      <c r="F72" s="3">
        <f t="shared" si="8"/>
        <v>7.1</v>
      </c>
      <c r="G72" s="3">
        <f t="shared" si="8"/>
        <v>1116.3</v>
      </c>
      <c r="H72" s="3">
        <f t="shared" si="8"/>
        <v>2431.9</v>
      </c>
      <c r="I72" s="3">
        <f t="shared" si="8"/>
        <v>0</v>
      </c>
      <c r="J72" s="3">
        <f t="shared" si="8"/>
        <v>0</v>
      </c>
      <c r="K72" s="3">
        <f t="shared" si="8"/>
        <v>0</v>
      </c>
      <c r="L72" s="3">
        <f t="shared" si="8"/>
        <v>0</v>
      </c>
      <c r="M72" s="3">
        <f t="shared" si="8"/>
        <v>0</v>
      </c>
      <c r="N72" s="3">
        <f t="shared" si="8"/>
        <v>0</v>
      </c>
      <c r="O72" s="3">
        <f t="shared" si="8"/>
        <v>0</v>
      </c>
      <c r="P72" s="3">
        <f t="shared" si="8"/>
        <v>0</v>
      </c>
      <c r="Q72" s="3">
        <f t="shared" si="8"/>
        <v>0</v>
      </c>
      <c r="R72" s="3">
        <f t="shared" si="8"/>
        <v>0</v>
      </c>
      <c r="S72" s="3">
        <f t="shared" si="8"/>
        <v>0</v>
      </c>
      <c r="T72" s="3">
        <f t="shared" si="8"/>
        <v>0</v>
      </c>
      <c r="U72" s="3">
        <f t="shared" si="8"/>
        <v>0</v>
      </c>
      <c r="V72" s="3">
        <f t="shared" si="8"/>
        <v>0</v>
      </c>
      <c r="W72" s="3">
        <f t="shared" si="8"/>
        <v>0</v>
      </c>
      <c r="X72" s="3">
        <f t="shared" si="8"/>
        <v>0</v>
      </c>
      <c r="Y72" s="3">
        <f t="shared" si="8"/>
        <v>0</v>
      </c>
      <c r="Z72" s="3">
        <f t="shared" si="8"/>
        <v>0</v>
      </c>
      <c r="AA72" s="3">
        <f t="shared" si="8"/>
        <v>0.6</v>
      </c>
      <c r="AB72" s="3">
        <f t="shared" si="8"/>
        <v>201.1</v>
      </c>
      <c r="AC72" s="3">
        <f t="shared" si="8"/>
        <v>440.9</v>
      </c>
      <c r="AD72" s="3">
        <f t="shared" si="8"/>
        <v>0</v>
      </c>
      <c r="AE72" s="3">
        <f t="shared" si="8"/>
        <v>0</v>
      </c>
      <c r="AF72" s="3">
        <f t="shared" si="8"/>
        <v>0</v>
      </c>
      <c r="AG72" s="3">
        <f>AVERAGE(AG61:AG70)</f>
        <v>0.33333333333333331</v>
      </c>
      <c r="AH72" s="3">
        <f>AVERAGE(AH61:AH70)</f>
        <v>23.833333333333332</v>
      </c>
      <c r="AI72" s="3">
        <f>AVERAGE(AI61:AI70)</f>
        <v>42.833333333333336</v>
      </c>
      <c r="AJ72" s="2"/>
    </row>
    <row r="73" spans="1:36">
      <c r="B73" s="1" t="s">
        <v>17</v>
      </c>
      <c r="C73" s="3">
        <f>SUM(C61:C70)</f>
        <v>67</v>
      </c>
      <c r="D73" s="3">
        <f t="shared" ref="D73:AF73" si="9">SUM(D61:D70)</f>
        <v>4078</v>
      </c>
      <c r="E73" s="3">
        <f t="shared" si="9"/>
        <v>6740</v>
      </c>
      <c r="F73" s="3">
        <f t="shared" si="9"/>
        <v>71</v>
      </c>
      <c r="G73" s="3">
        <f t="shared" si="9"/>
        <v>11163</v>
      </c>
      <c r="H73" s="3">
        <f t="shared" si="9"/>
        <v>24319</v>
      </c>
      <c r="I73" s="3">
        <f t="shared" si="9"/>
        <v>0</v>
      </c>
      <c r="J73" s="3">
        <f t="shared" si="9"/>
        <v>0</v>
      </c>
      <c r="K73" s="3">
        <f t="shared" si="9"/>
        <v>0</v>
      </c>
      <c r="L73" s="3">
        <f t="shared" si="9"/>
        <v>0</v>
      </c>
      <c r="M73" s="3">
        <f t="shared" si="9"/>
        <v>0</v>
      </c>
      <c r="N73" s="3">
        <f t="shared" si="9"/>
        <v>0</v>
      </c>
      <c r="O73" s="3">
        <f t="shared" si="9"/>
        <v>0</v>
      </c>
      <c r="P73" s="3">
        <f t="shared" si="9"/>
        <v>0</v>
      </c>
      <c r="Q73" s="3">
        <f t="shared" si="9"/>
        <v>0</v>
      </c>
      <c r="R73" s="3">
        <f t="shared" si="9"/>
        <v>0</v>
      </c>
      <c r="S73" s="3">
        <f t="shared" si="9"/>
        <v>0</v>
      </c>
      <c r="T73" s="3">
        <f t="shared" si="9"/>
        <v>0</v>
      </c>
      <c r="U73" s="3">
        <f t="shared" si="9"/>
        <v>0</v>
      </c>
      <c r="V73" s="3">
        <f t="shared" si="9"/>
        <v>0</v>
      </c>
      <c r="W73" s="3">
        <f t="shared" si="9"/>
        <v>0</v>
      </c>
      <c r="X73" s="3">
        <f t="shared" si="9"/>
        <v>0</v>
      </c>
      <c r="Y73" s="3">
        <f t="shared" si="9"/>
        <v>0</v>
      </c>
      <c r="Z73" s="3">
        <f t="shared" si="9"/>
        <v>0</v>
      </c>
      <c r="AA73" s="3">
        <f t="shared" si="9"/>
        <v>6</v>
      </c>
      <c r="AB73" s="3">
        <f t="shared" si="9"/>
        <v>2011</v>
      </c>
      <c r="AC73" s="3">
        <f t="shared" si="9"/>
        <v>4409</v>
      </c>
      <c r="AD73" s="3">
        <f t="shared" si="9"/>
        <v>0</v>
      </c>
      <c r="AE73" s="3">
        <f t="shared" si="9"/>
        <v>0</v>
      </c>
      <c r="AF73" s="3">
        <f t="shared" si="9"/>
        <v>0</v>
      </c>
      <c r="AG73" s="3">
        <f>SUM(AG61:AG70)</f>
        <v>2</v>
      </c>
      <c r="AH73" s="3">
        <f>SUM(AH61:AH70)</f>
        <v>143</v>
      </c>
      <c r="AI73" s="3">
        <f>SUM(AI61:AI70)</f>
        <v>257</v>
      </c>
      <c r="AJ73" s="2"/>
    </row>
    <row r="74" spans="1:36" ht="13.5" thickBot="1"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2"/>
    </row>
    <row r="75" spans="1:36" ht="12.75" customHeight="1">
      <c r="A75" s="143" t="s">
        <v>13</v>
      </c>
      <c r="B75" s="1">
        <v>2001</v>
      </c>
      <c r="C75" s="3">
        <v>446</v>
      </c>
      <c r="D75" s="3">
        <v>13830</v>
      </c>
      <c r="E75" s="3">
        <v>18153</v>
      </c>
      <c r="F75" s="3">
        <v>8</v>
      </c>
      <c r="G75" s="3">
        <v>939</v>
      </c>
      <c r="H75" s="3">
        <v>1214</v>
      </c>
      <c r="I75" s="3">
        <v>0</v>
      </c>
      <c r="J75" s="3">
        <v>0</v>
      </c>
      <c r="K75" s="3">
        <v>0</v>
      </c>
      <c r="L75" s="3">
        <v>4</v>
      </c>
      <c r="M75" s="3">
        <v>592</v>
      </c>
      <c r="N75" s="3">
        <v>799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2</v>
      </c>
      <c r="V75" s="3">
        <v>652</v>
      </c>
      <c r="W75" s="3">
        <v>616</v>
      </c>
      <c r="X75" s="3">
        <v>1</v>
      </c>
      <c r="Y75" s="3">
        <v>733</v>
      </c>
      <c r="Z75" s="3">
        <v>733</v>
      </c>
      <c r="AA75" s="3">
        <v>0</v>
      </c>
      <c r="AB75" s="3">
        <v>0</v>
      </c>
      <c r="AC75" s="3">
        <v>0</v>
      </c>
      <c r="AD75" s="3">
        <v>1</v>
      </c>
      <c r="AE75" s="3">
        <v>500</v>
      </c>
      <c r="AF75" s="3">
        <v>400</v>
      </c>
      <c r="AG75" s="3">
        <v>124</v>
      </c>
      <c r="AH75" s="3">
        <v>8357</v>
      </c>
      <c r="AI75" s="3">
        <v>10900</v>
      </c>
      <c r="AJ75" s="2"/>
    </row>
    <row r="76" spans="1:36">
      <c r="A76" s="144"/>
      <c r="B76" s="1">
        <v>2002</v>
      </c>
      <c r="C76" s="3">
        <v>185</v>
      </c>
      <c r="D76" s="3">
        <v>6908</v>
      </c>
      <c r="E76" s="3">
        <v>8614</v>
      </c>
      <c r="F76" s="3">
        <v>21</v>
      </c>
      <c r="G76" s="3">
        <v>4910</v>
      </c>
      <c r="H76" s="3">
        <v>5955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2</v>
      </c>
      <c r="S76" s="3">
        <v>662</v>
      </c>
      <c r="T76" s="3">
        <v>832</v>
      </c>
      <c r="U76" s="3">
        <v>1</v>
      </c>
      <c r="V76" s="3">
        <v>490</v>
      </c>
      <c r="W76" s="3">
        <v>392</v>
      </c>
      <c r="X76" s="3">
        <v>0</v>
      </c>
      <c r="Y76" s="3">
        <v>0</v>
      </c>
      <c r="Z76" s="3">
        <v>0</v>
      </c>
      <c r="AA76" s="3">
        <v>1</v>
      </c>
      <c r="AB76" s="3">
        <v>656</v>
      </c>
      <c r="AC76" s="3">
        <v>820</v>
      </c>
      <c r="AD76" s="3">
        <v>1</v>
      </c>
      <c r="AE76" s="3">
        <v>586</v>
      </c>
      <c r="AF76" s="3">
        <v>469</v>
      </c>
      <c r="AG76" s="3">
        <v>108</v>
      </c>
      <c r="AH76" s="3">
        <v>17533</v>
      </c>
      <c r="AI76" s="3">
        <v>18566</v>
      </c>
      <c r="AJ76" s="2"/>
    </row>
    <row r="77" spans="1:36">
      <c r="A77" s="144"/>
      <c r="B77" s="1">
        <v>2003</v>
      </c>
      <c r="C77" s="3">
        <v>69</v>
      </c>
      <c r="D77" s="3">
        <v>4041</v>
      </c>
      <c r="E77" s="3">
        <v>5790</v>
      </c>
      <c r="F77" s="3">
        <v>38</v>
      </c>
      <c r="G77" s="3">
        <v>7228</v>
      </c>
      <c r="H77" s="3">
        <v>11033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1</v>
      </c>
      <c r="P77" s="3">
        <v>474</v>
      </c>
      <c r="Q77" s="3">
        <v>720</v>
      </c>
      <c r="R77" s="3">
        <v>2</v>
      </c>
      <c r="S77" s="3">
        <v>2603</v>
      </c>
      <c r="T77" s="3">
        <v>6160</v>
      </c>
      <c r="U77" s="3">
        <v>2</v>
      </c>
      <c r="V77" s="3">
        <v>1183</v>
      </c>
      <c r="W77" s="3">
        <v>1775</v>
      </c>
      <c r="X77" s="3">
        <v>0</v>
      </c>
      <c r="Y77" s="3">
        <v>0</v>
      </c>
      <c r="Z77" s="3">
        <v>0</v>
      </c>
      <c r="AA77" s="3">
        <v>3</v>
      </c>
      <c r="AB77" s="3">
        <v>1718</v>
      </c>
      <c r="AC77" s="3">
        <v>2094</v>
      </c>
      <c r="AD77" s="3">
        <v>3</v>
      </c>
      <c r="AE77" s="3">
        <v>1894</v>
      </c>
      <c r="AF77" s="3">
        <v>1515</v>
      </c>
      <c r="AG77" s="3">
        <v>240</v>
      </c>
      <c r="AH77" s="3">
        <v>25607</v>
      </c>
      <c r="AI77" s="3">
        <v>28844</v>
      </c>
      <c r="AJ77" s="2"/>
    </row>
    <row r="78" spans="1:36">
      <c r="A78" s="144"/>
      <c r="B78" s="1">
        <v>2004</v>
      </c>
      <c r="C78" s="3">
        <v>87</v>
      </c>
      <c r="D78" s="3">
        <v>4927</v>
      </c>
      <c r="E78" s="3">
        <v>6829</v>
      </c>
      <c r="F78" s="3">
        <v>22</v>
      </c>
      <c r="G78" s="3">
        <v>3212</v>
      </c>
      <c r="H78" s="3">
        <v>5610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4</v>
      </c>
      <c r="V78" s="3">
        <v>1651</v>
      </c>
      <c r="W78" s="3">
        <v>2431</v>
      </c>
      <c r="X78" s="3">
        <v>1</v>
      </c>
      <c r="Y78" s="3">
        <v>2638</v>
      </c>
      <c r="Z78" s="3">
        <v>3957</v>
      </c>
      <c r="AA78" s="3">
        <v>0</v>
      </c>
      <c r="AB78" s="3">
        <v>0</v>
      </c>
      <c r="AC78" s="3">
        <v>0</v>
      </c>
      <c r="AD78" s="3">
        <v>3</v>
      </c>
      <c r="AE78" s="3">
        <v>2832</v>
      </c>
      <c r="AF78" s="3">
        <v>2276</v>
      </c>
      <c r="AG78" s="3">
        <v>133</v>
      </c>
      <c r="AH78" s="3">
        <v>11004</v>
      </c>
      <c r="AI78" s="3">
        <v>18353</v>
      </c>
      <c r="AJ78" s="2"/>
    </row>
    <row r="79" spans="1:36">
      <c r="A79" s="144"/>
      <c r="B79" s="1">
        <v>2005</v>
      </c>
      <c r="C79" s="3">
        <v>34</v>
      </c>
      <c r="D79" s="3">
        <v>1958</v>
      </c>
      <c r="E79" s="3">
        <v>2899</v>
      </c>
      <c r="F79" s="3">
        <v>35</v>
      </c>
      <c r="G79" s="3">
        <v>6565</v>
      </c>
      <c r="H79" s="3">
        <v>13640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4</v>
      </c>
      <c r="P79" s="3">
        <v>704</v>
      </c>
      <c r="Q79" s="3">
        <v>1444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3</v>
      </c>
      <c r="AB79" s="3">
        <v>812</v>
      </c>
      <c r="AC79" s="3">
        <v>2248</v>
      </c>
      <c r="AD79" s="3">
        <v>1</v>
      </c>
      <c r="AE79" s="3">
        <v>394</v>
      </c>
      <c r="AF79" s="3">
        <v>985</v>
      </c>
      <c r="AG79" s="3">
        <v>167</v>
      </c>
      <c r="AH79" s="3">
        <v>16104</v>
      </c>
      <c r="AI79" s="3">
        <v>45826</v>
      </c>
      <c r="AJ79" s="2"/>
    </row>
    <row r="80" spans="1:36">
      <c r="A80" s="144"/>
      <c r="B80" s="1">
        <v>2006</v>
      </c>
      <c r="C80" s="3">
        <v>36</v>
      </c>
      <c r="D80" s="3">
        <v>2163</v>
      </c>
      <c r="E80" s="3">
        <v>5387</v>
      </c>
      <c r="F80" s="3">
        <v>38</v>
      </c>
      <c r="G80" s="3">
        <v>5531</v>
      </c>
      <c r="H80" s="3">
        <v>17177</v>
      </c>
      <c r="I80" s="3">
        <v>18</v>
      </c>
      <c r="J80" s="3">
        <v>1165</v>
      </c>
      <c r="K80" s="3">
        <v>3495</v>
      </c>
      <c r="L80" s="3">
        <v>3</v>
      </c>
      <c r="M80" s="3">
        <v>358</v>
      </c>
      <c r="N80" s="3">
        <v>1074</v>
      </c>
      <c r="O80" s="3">
        <v>4</v>
      </c>
      <c r="P80" s="3">
        <v>160</v>
      </c>
      <c r="Q80" s="3">
        <v>400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2</v>
      </c>
      <c r="Y80" s="3">
        <v>3418</v>
      </c>
      <c r="Z80" s="3">
        <v>8986</v>
      </c>
      <c r="AA80" s="3">
        <v>1</v>
      </c>
      <c r="AB80" s="3">
        <v>135</v>
      </c>
      <c r="AC80" s="3">
        <v>451</v>
      </c>
      <c r="AD80" s="3">
        <v>3</v>
      </c>
      <c r="AE80" s="3">
        <v>11149</v>
      </c>
      <c r="AF80" s="3">
        <v>26194</v>
      </c>
      <c r="AG80" s="3"/>
      <c r="AH80" s="3"/>
      <c r="AI80" s="3"/>
      <c r="AJ80" s="2"/>
    </row>
    <row r="81" spans="1:36">
      <c r="A81" s="144"/>
      <c r="B81" s="1">
        <v>2007</v>
      </c>
      <c r="C81" s="3">
        <v>37</v>
      </c>
      <c r="D81" s="3">
        <v>2211</v>
      </c>
      <c r="E81" s="3">
        <v>6367</v>
      </c>
      <c r="F81" s="3">
        <v>34</v>
      </c>
      <c r="G81" s="3">
        <v>4609</v>
      </c>
      <c r="H81" s="3">
        <v>14558</v>
      </c>
      <c r="I81" s="3">
        <v>0</v>
      </c>
      <c r="J81" s="3">
        <v>0</v>
      </c>
      <c r="K81" s="3">
        <v>0</v>
      </c>
      <c r="L81" s="3">
        <v>4</v>
      </c>
      <c r="M81" s="3">
        <v>501</v>
      </c>
      <c r="N81" s="3">
        <v>1667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1</v>
      </c>
      <c r="Y81" s="3">
        <v>1602</v>
      </c>
      <c r="Z81" s="3">
        <v>5335</v>
      </c>
      <c r="AA81" s="3">
        <v>3</v>
      </c>
      <c r="AB81" s="3">
        <v>1266</v>
      </c>
      <c r="AC81" s="3">
        <v>4216</v>
      </c>
      <c r="AD81" s="3">
        <v>3</v>
      </c>
      <c r="AE81" s="3">
        <v>575</v>
      </c>
      <c r="AF81" s="3">
        <v>1912</v>
      </c>
      <c r="AG81" s="3">
        <v>218</v>
      </c>
      <c r="AH81" s="3">
        <v>22559</v>
      </c>
      <c r="AI81" s="3">
        <v>61010</v>
      </c>
      <c r="AJ81" s="2"/>
    </row>
    <row r="82" spans="1:36">
      <c r="A82" s="144"/>
      <c r="B82" s="1">
        <v>2008</v>
      </c>
      <c r="C82" s="3">
        <v>59</v>
      </c>
      <c r="D82" s="3">
        <v>3524</v>
      </c>
      <c r="E82" s="3">
        <v>13126</v>
      </c>
      <c r="F82" s="3">
        <v>32</v>
      </c>
      <c r="G82" s="3">
        <v>3175</v>
      </c>
      <c r="H82" s="3">
        <v>12705</v>
      </c>
      <c r="I82" s="3">
        <v>0</v>
      </c>
      <c r="J82" s="3">
        <v>0</v>
      </c>
      <c r="K82" s="3">
        <v>0</v>
      </c>
      <c r="L82" s="3">
        <v>6</v>
      </c>
      <c r="M82" s="3">
        <v>678</v>
      </c>
      <c r="N82" s="3">
        <v>3020</v>
      </c>
      <c r="O82" s="3">
        <v>0</v>
      </c>
      <c r="P82" s="3">
        <v>0</v>
      </c>
      <c r="Q82" s="3">
        <v>0</v>
      </c>
      <c r="R82" s="3">
        <v>1</v>
      </c>
      <c r="S82" s="3">
        <v>143</v>
      </c>
      <c r="T82" s="3">
        <v>523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1</v>
      </c>
      <c r="AE82" s="3">
        <v>469</v>
      </c>
      <c r="AF82" s="3">
        <v>2317</v>
      </c>
      <c r="AG82" s="3"/>
      <c r="AH82" s="3"/>
      <c r="AI82" s="3"/>
      <c r="AJ82" s="2"/>
    </row>
    <row r="83" spans="1:36">
      <c r="A83" s="144"/>
      <c r="B83" s="1">
        <v>2009</v>
      </c>
      <c r="C83" s="3">
        <v>15</v>
      </c>
      <c r="D83" s="3">
        <v>882</v>
      </c>
      <c r="E83" s="3">
        <v>3600</v>
      </c>
      <c r="F83" s="3">
        <v>31</v>
      </c>
      <c r="G83" s="3">
        <v>6657</v>
      </c>
      <c r="H83" s="3">
        <v>31617</v>
      </c>
      <c r="I83" s="3">
        <v>26</v>
      </c>
      <c r="J83" s="3">
        <v>1984</v>
      </c>
      <c r="K83" s="3">
        <v>9798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3</v>
      </c>
      <c r="V83" s="3">
        <v>335</v>
      </c>
      <c r="W83" s="3">
        <v>1492</v>
      </c>
      <c r="X83" s="3">
        <v>1</v>
      </c>
      <c r="Y83" s="3">
        <v>958</v>
      </c>
      <c r="Z83" s="3">
        <v>4734</v>
      </c>
      <c r="AA83" s="3">
        <v>1</v>
      </c>
      <c r="AB83" s="3">
        <v>902</v>
      </c>
      <c r="AC83" s="3">
        <v>4454</v>
      </c>
      <c r="AD83" s="3">
        <v>0</v>
      </c>
      <c r="AE83" s="3">
        <v>0</v>
      </c>
      <c r="AF83" s="3">
        <v>0</v>
      </c>
      <c r="AG83" s="3"/>
      <c r="AH83" s="3"/>
      <c r="AI83" s="3"/>
      <c r="AJ83" s="2"/>
    </row>
    <row r="84" spans="1:36" ht="13.5" thickBot="1">
      <c r="A84" s="145"/>
      <c r="B84" s="1">
        <v>2010</v>
      </c>
      <c r="C84" s="3">
        <v>23</v>
      </c>
      <c r="D84" s="3">
        <v>1402</v>
      </c>
      <c r="E84" s="3">
        <v>6213</v>
      </c>
      <c r="F84" s="3">
        <v>31</v>
      </c>
      <c r="G84" s="3">
        <v>6027</v>
      </c>
      <c r="H84" s="3">
        <v>26973</v>
      </c>
      <c r="I84" s="3">
        <v>0</v>
      </c>
      <c r="J84" s="3">
        <v>0</v>
      </c>
      <c r="K84" s="3">
        <v>0</v>
      </c>
      <c r="L84" s="3">
        <v>14</v>
      </c>
      <c r="M84" s="3">
        <v>2207</v>
      </c>
      <c r="N84" s="3">
        <v>10900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2</v>
      </c>
      <c r="Y84" s="3">
        <v>2866</v>
      </c>
      <c r="Z84" s="3">
        <v>14159</v>
      </c>
      <c r="AA84" s="3">
        <v>0</v>
      </c>
      <c r="AB84" s="3">
        <v>0</v>
      </c>
      <c r="AC84" s="3">
        <v>0</v>
      </c>
      <c r="AD84" s="3">
        <v>1</v>
      </c>
      <c r="AE84" s="3">
        <v>394</v>
      </c>
      <c r="AF84" s="3">
        <v>1946</v>
      </c>
      <c r="AG84" s="3">
        <v>218</v>
      </c>
      <c r="AH84" s="3">
        <v>22559</v>
      </c>
      <c r="AI84" s="3">
        <v>61010</v>
      </c>
      <c r="AJ84" s="2"/>
    </row>
    <row r="85" spans="1:36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</row>
    <row r="86" spans="1:36">
      <c r="B86" s="1" t="s">
        <v>16</v>
      </c>
      <c r="C86" s="3">
        <f>AVERAGE(C75:C84)</f>
        <v>99.1</v>
      </c>
      <c r="D86" s="3">
        <f t="shared" ref="D86:AF86" si="10">AVERAGE(D75:D84)</f>
        <v>4184.6000000000004</v>
      </c>
      <c r="E86" s="3">
        <f t="shared" si="10"/>
        <v>7697.8</v>
      </c>
      <c r="F86" s="3">
        <f t="shared" si="10"/>
        <v>29</v>
      </c>
      <c r="G86" s="3">
        <f t="shared" si="10"/>
        <v>4885.3</v>
      </c>
      <c r="H86" s="3">
        <f t="shared" si="10"/>
        <v>14048.2</v>
      </c>
      <c r="I86" s="3">
        <f t="shared" si="10"/>
        <v>4.4000000000000004</v>
      </c>
      <c r="J86" s="3">
        <f t="shared" si="10"/>
        <v>314.89999999999998</v>
      </c>
      <c r="K86" s="3">
        <f t="shared" si="10"/>
        <v>1329.3</v>
      </c>
      <c r="L86" s="3">
        <f t="shared" si="10"/>
        <v>3.1</v>
      </c>
      <c r="M86" s="3">
        <f t="shared" si="10"/>
        <v>433.6</v>
      </c>
      <c r="N86" s="3">
        <f t="shared" si="10"/>
        <v>1746</v>
      </c>
      <c r="O86" s="3">
        <f t="shared" si="10"/>
        <v>0.9</v>
      </c>
      <c r="P86" s="3">
        <f t="shared" si="10"/>
        <v>133.80000000000001</v>
      </c>
      <c r="Q86" s="3">
        <f t="shared" si="10"/>
        <v>256.39999999999998</v>
      </c>
      <c r="R86" s="3">
        <f t="shared" si="10"/>
        <v>0.5</v>
      </c>
      <c r="S86" s="3">
        <f t="shared" si="10"/>
        <v>340.8</v>
      </c>
      <c r="T86" s="3">
        <f t="shared" si="10"/>
        <v>751.5</v>
      </c>
      <c r="U86" s="3">
        <f t="shared" si="10"/>
        <v>1.2</v>
      </c>
      <c r="V86" s="3">
        <f t="shared" si="10"/>
        <v>431.1</v>
      </c>
      <c r="W86" s="3">
        <f t="shared" si="10"/>
        <v>670.6</v>
      </c>
      <c r="X86" s="3">
        <f t="shared" si="10"/>
        <v>0.8</v>
      </c>
      <c r="Y86" s="3">
        <f t="shared" si="10"/>
        <v>1221.5</v>
      </c>
      <c r="Z86" s="3">
        <f t="shared" si="10"/>
        <v>3790.4</v>
      </c>
      <c r="AA86" s="3">
        <f t="shared" si="10"/>
        <v>1.2</v>
      </c>
      <c r="AB86" s="3">
        <f t="shared" si="10"/>
        <v>548.9</v>
      </c>
      <c r="AC86" s="3">
        <f t="shared" si="10"/>
        <v>1428.3</v>
      </c>
      <c r="AD86" s="3">
        <f t="shared" si="10"/>
        <v>1.7</v>
      </c>
      <c r="AE86" s="3">
        <f t="shared" si="10"/>
        <v>1879.3</v>
      </c>
      <c r="AF86" s="3">
        <f t="shared" si="10"/>
        <v>3801.4</v>
      </c>
      <c r="AG86" s="3">
        <f>AVERAGE(AG75:AG84)</f>
        <v>172.57142857142858</v>
      </c>
      <c r="AH86" s="3">
        <f>AVERAGE(AH75:AH84)</f>
        <v>17674.714285714286</v>
      </c>
      <c r="AI86" s="3">
        <f>AVERAGE(AI75:AI84)</f>
        <v>34929.857142857145</v>
      </c>
    </row>
    <row r="87" spans="1:36">
      <c r="B87" s="1" t="s">
        <v>17</v>
      </c>
      <c r="C87" s="3">
        <f>SUM(C75:C84)</f>
        <v>991</v>
      </c>
      <c r="D87" s="3">
        <f t="shared" ref="D87:AF87" si="11">SUM(D75:D84)</f>
        <v>41846</v>
      </c>
      <c r="E87" s="3">
        <f t="shared" si="11"/>
        <v>76978</v>
      </c>
      <c r="F87" s="3">
        <f t="shared" si="11"/>
        <v>290</v>
      </c>
      <c r="G87" s="3">
        <f t="shared" si="11"/>
        <v>48853</v>
      </c>
      <c r="H87" s="3">
        <f t="shared" si="11"/>
        <v>140482</v>
      </c>
      <c r="I87" s="3">
        <f t="shared" si="11"/>
        <v>44</v>
      </c>
      <c r="J87" s="3">
        <f t="shared" si="11"/>
        <v>3149</v>
      </c>
      <c r="K87" s="3">
        <f t="shared" si="11"/>
        <v>13293</v>
      </c>
      <c r="L87" s="3">
        <f t="shared" si="11"/>
        <v>31</v>
      </c>
      <c r="M87" s="3">
        <f t="shared" si="11"/>
        <v>4336</v>
      </c>
      <c r="N87" s="3">
        <f t="shared" si="11"/>
        <v>17460</v>
      </c>
      <c r="O87" s="3">
        <f t="shared" si="11"/>
        <v>9</v>
      </c>
      <c r="P87" s="3">
        <f t="shared" si="11"/>
        <v>1338</v>
      </c>
      <c r="Q87" s="3">
        <f t="shared" si="11"/>
        <v>2564</v>
      </c>
      <c r="R87" s="3">
        <f t="shared" si="11"/>
        <v>5</v>
      </c>
      <c r="S87" s="3">
        <f t="shared" si="11"/>
        <v>3408</v>
      </c>
      <c r="T87" s="3">
        <f t="shared" si="11"/>
        <v>7515</v>
      </c>
      <c r="U87" s="3">
        <f t="shared" si="11"/>
        <v>12</v>
      </c>
      <c r="V87" s="3">
        <f t="shared" si="11"/>
        <v>4311</v>
      </c>
      <c r="W87" s="3">
        <f t="shared" si="11"/>
        <v>6706</v>
      </c>
      <c r="X87" s="3">
        <f t="shared" si="11"/>
        <v>8</v>
      </c>
      <c r="Y87" s="3">
        <f t="shared" si="11"/>
        <v>12215</v>
      </c>
      <c r="Z87" s="3">
        <f t="shared" si="11"/>
        <v>37904</v>
      </c>
      <c r="AA87" s="3">
        <f t="shared" si="11"/>
        <v>12</v>
      </c>
      <c r="AB87" s="3">
        <f t="shared" si="11"/>
        <v>5489</v>
      </c>
      <c r="AC87" s="3">
        <f t="shared" si="11"/>
        <v>14283</v>
      </c>
      <c r="AD87" s="3">
        <f t="shared" si="11"/>
        <v>17</v>
      </c>
      <c r="AE87" s="3">
        <f t="shared" si="11"/>
        <v>18793</v>
      </c>
      <c r="AF87" s="3">
        <f t="shared" si="11"/>
        <v>38014</v>
      </c>
      <c r="AG87" s="3">
        <f>SUM(AG75:AG84)</f>
        <v>1208</v>
      </c>
      <c r="AH87" s="3">
        <f>SUM(AH75:AH84)</f>
        <v>123723</v>
      </c>
      <c r="AI87" s="3">
        <f>SUM(AI75:AI84)</f>
        <v>244509</v>
      </c>
    </row>
    <row r="88" spans="1:36" ht="13.5" thickBot="1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</row>
    <row r="89" spans="1:36" ht="12.75" customHeight="1">
      <c r="A89" s="143" t="s">
        <v>10</v>
      </c>
      <c r="B89" s="1">
        <v>2001</v>
      </c>
      <c r="C89" s="3">
        <v>657</v>
      </c>
      <c r="D89" s="3">
        <v>19917</v>
      </c>
      <c r="E89" s="3">
        <v>7638</v>
      </c>
      <c r="F89" s="3">
        <v>9</v>
      </c>
      <c r="G89" s="3">
        <v>1309</v>
      </c>
      <c r="H89" s="3">
        <v>1347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3</v>
      </c>
      <c r="AE89" s="3">
        <v>652</v>
      </c>
      <c r="AF89" s="3">
        <v>203</v>
      </c>
      <c r="AG89" s="3">
        <v>15</v>
      </c>
      <c r="AH89" s="3">
        <v>1288</v>
      </c>
      <c r="AI89" s="3">
        <v>1730</v>
      </c>
    </row>
    <row r="90" spans="1:36">
      <c r="A90" s="144"/>
      <c r="B90" s="1">
        <v>2002</v>
      </c>
      <c r="C90" s="3">
        <v>4</v>
      </c>
      <c r="D90" s="3">
        <v>237</v>
      </c>
      <c r="E90" s="3">
        <v>307</v>
      </c>
      <c r="F90" s="3">
        <v>15</v>
      </c>
      <c r="G90" s="3">
        <v>2100</v>
      </c>
      <c r="H90" s="3">
        <v>2371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1</v>
      </c>
      <c r="AE90" s="3">
        <v>112</v>
      </c>
      <c r="AF90" s="3">
        <v>65</v>
      </c>
      <c r="AG90" s="3">
        <v>35</v>
      </c>
      <c r="AH90" s="3">
        <v>1251</v>
      </c>
      <c r="AI90" s="3">
        <v>1336</v>
      </c>
    </row>
    <row r="91" spans="1:36">
      <c r="A91" s="144"/>
      <c r="B91" s="1">
        <v>2003</v>
      </c>
      <c r="C91" s="3">
        <v>358</v>
      </c>
      <c r="D91" s="3">
        <v>11032</v>
      </c>
      <c r="E91" s="3">
        <v>5980</v>
      </c>
      <c r="F91" s="3">
        <v>9</v>
      </c>
      <c r="G91" s="3">
        <v>1206</v>
      </c>
      <c r="H91" s="3">
        <v>1518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7</v>
      </c>
      <c r="S91" s="3">
        <v>5054</v>
      </c>
      <c r="T91" s="3">
        <v>8084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13</v>
      </c>
      <c r="AH91" s="3">
        <v>1400</v>
      </c>
      <c r="AI91" s="3">
        <v>1797</v>
      </c>
    </row>
    <row r="92" spans="1:36">
      <c r="A92" s="144"/>
      <c r="B92" s="1">
        <v>2004</v>
      </c>
      <c r="C92" s="3">
        <v>167</v>
      </c>
      <c r="D92" s="3">
        <v>6788</v>
      </c>
      <c r="E92" s="3">
        <v>5506</v>
      </c>
      <c r="F92" s="3">
        <v>24</v>
      </c>
      <c r="G92" s="3">
        <v>3197</v>
      </c>
      <c r="H92" s="3">
        <v>5860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5</v>
      </c>
      <c r="P92" s="3">
        <v>835</v>
      </c>
      <c r="Q92" s="3">
        <v>1530</v>
      </c>
      <c r="R92" s="3">
        <v>0</v>
      </c>
      <c r="S92" s="3">
        <v>0</v>
      </c>
      <c r="T92" s="3">
        <v>0</v>
      </c>
      <c r="U92" s="3">
        <v>1</v>
      </c>
      <c r="V92" s="3">
        <v>181</v>
      </c>
      <c r="W92" s="3">
        <v>332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32</v>
      </c>
      <c r="AH92" s="3">
        <v>2721</v>
      </c>
      <c r="AI92" s="3">
        <v>4988</v>
      </c>
    </row>
    <row r="93" spans="1:36">
      <c r="A93" s="144"/>
      <c r="B93" s="1">
        <v>2005</v>
      </c>
      <c r="C93" s="3">
        <v>424</v>
      </c>
      <c r="D93" s="3">
        <v>20430</v>
      </c>
      <c r="E93" s="3">
        <v>18268</v>
      </c>
      <c r="F93" s="3">
        <v>21</v>
      </c>
      <c r="G93" s="3">
        <v>3662</v>
      </c>
      <c r="H93" s="3">
        <v>8056</v>
      </c>
      <c r="I93" s="3">
        <v>0</v>
      </c>
      <c r="J93" s="3">
        <v>0</v>
      </c>
      <c r="K93" s="3">
        <v>0</v>
      </c>
      <c r="L93" s="3">
        <v>14</v>
      </c>
      <c r="M93" s="3">
        <v>2789</v>
      </c>
      <c r="N93" s="3">
        <v>6129</v>
      </c>
      <c r="O93" s="3">
        <v>0</v>
      </c>
      <c r="P93" s="3">
        <v>0</v>
      </c>
      <c r="Q93" s="3">
        <v>0</v>
      </c>
      <c r="R93" s="3">
        <v>1</v>
      </c>
      <c r="S93" s="3">
        <v>52</v>
      </c>
      <c r="T93" s="3">
        <v>114</v>
      </c>
      <c r="U93" s="3">
        <v>1</v>
      </c>
      <c r="V93" s="3">
        <v>205</v>
      </c>
      <c r="W93" s="3">
        <v>451</v>
      </c>
      <c r="X93" s="3">
        <v>1</v>
      </c>
      <c r="Y93" s="3">
        <v>565</v>
      </c>
      <c r="Z93" s="3">
        <v>1243</v>
      </c>
      <c r="AA93" s="3">
        <v>1</v>
      </c>
      <c r="AB93" s="3">
        <v>385</v>
      </c>
      <c r="AC93" s="3">
        <v>847</v>
      </c>
      <c r="AD93" s="3">
        <v>0</v>
      </c>
      <c r="AE93" s="3">
        <v>0</v>
      </c>
      <c r="AF93" s="3">
        <v>0</v>
      </c>
      <c r="AG93" s="3">
        <v>45</v>
      </c>
      <c r="AH93" s="3">
        <v>4532</v>
      </c>
      <c r="AI93" s="3">
        <v>10087</v>
      </c>
    </row>
    <row r="94" spans="1:36">
      <c r="A94" s="144"/>
      <c r="B94" s="1">
        <v>2006</v>
      </c>
      <c r="C94" s="3">
        <v>309</v>
      </c>
      <c r="D94" s="3">
        <v>13418</v>
      </c>
      <c r="E94" s="3">
        <v>11614</v>
      </c>
      <c r="F94" s="3">
        <v>29</v>
      </c>
      <c r="G94" s="3">
        <v>4379</v>
      </c>
      <c r="H94" s="3">
        <v>10947</v>
      </c>
      <c r="I94" s="3">
        <v>31</v>
      </c>
      <c r="J94" s="3">
        <v>3492</v>
      </c>
      <c r="K94" s="3">
        <v>8731</v>
      </c>
      <c r="L94" s="3">
        <v>35</v>
      </c>
      <c r="M94" s="3">
        <v>6314</v>
      </c>
      <c r="N94" s="3">
        <v>15785</v>
      </c>
      <c r="O94" s="3">
        <v>1</v>
      </c>
      <c r="P94" s="3">
        <v>150</v>
      </c>
      <c r="Q94" s="3">
        <v>375</v>
      </c>
      <c r="R94" s="3">
        <v>0</v>
      </c>
      <c r="S94" s="3">
        <v>0</v>
      </c>
      <c r="T94" s="3">
        <v>0</v>
      </c>
      <c r="U94" s="3">
        <v>1</v>
      </c>
      <c r="V94" s="3">
        <v>72</v>
      </c>
      <c r="W94" s="3">
        <v>182</v>
      </c>
      <c r="X94" s="3">
        <v>0</v>
      </c>
      <c r="Y94" s="3">
        <v>0</v>
      </c>
      <c r="Z94" s="3">
        <v>0</v>
      </c>
      <c r="AA94" s="3">
        <v>1</v>
      </c>
      <c r="AB94" s="3">
        <v>517</v>
      </c>
      <c r="AC94" s="3">
        <v>1293</v>
      </c>
      <c r="AD94" s="3">
        <v>2</v>
      </c>
      <c r="AE94" s="3">
        <v>601</v>
      </c>
      <c r="AF94" s="3">
        <v>1503</v>
      </c>
      <c r="AG94" s="3"/>
      <c r="AH94" s="3"/>
      <c r="AI94" s="3"/>
    </row>
    <row r="95" spans="1:36">
      <c r="A95" s="144"/>
      <c r="B95" s="1">
        <v>2007</v>
      </c>
      <c r="C95" s="3">
        <v>442</v>
      </c>
      <c r="D95" s="3">
        <v>19372</v>
      </c>
      <c r="E95" s="3">
        <v>22752</v>
      </c>
      <c r="F95" s="3">
        <v>60</v>
      </c>
      <c r="G95" s="3">
        <v>19736</v>
      </c>
      <c r="H95" s="3">
        <v>49098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6</v>
      </c>
      <c r="AE95" s="3">
        <v>2835</v>
      </c>
      <c r="AF95" s="3">
        <v>6578</v>
      </c>
      <c r="AG95" s="3"/>
      <c r="AH95" s="3"/>
      <c r="AI95" s="3"/>
    </row>
    <row r="96" spans="1:36">
      <c r="A96" s="144"/>
      <c r="B96" s="1">
        <v>2008</v>
      </c>
      <c r="C96" s="3">
        <v>10</v>
      </c>
      <c r="D96" s="3">
        <v>540</v>
      </c>
      <c r="E96" s="3">
        <v>1620</v>
      </c>
      <c r="F96" s="3">
        <v>19</v>
      </c>
      <c r="G96" s="3">
        <v>4475</v>
      </c>
      <c r="H96" s="3">
        <v>13425</v>
      </c>
      <c r="I96" s="3">
        <v>0</v>
      </c>
      <c r="J96" s="3">
        <v>0</v>
      </c>
      <c r="K96" s="3">
        <v>0</v>
      </c>
      <c r="L96" s="3">
        <v>10</v>
      </c>
      <c r="M96" s="3">
        <v>1586</v>
      </c>
      <c r="N96" s="3">
        <v>4758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3</v>
      </c>
      <c r="V96" s="3">
        <v>770</v>
      </c>
      <c r="W96" s="3">
        <v>2310</v>
      </c>
      <c r="X96" s="3">
        <v>0</v>
      </c>
      <c r="Y96" s="3">
        <v>0</v>
      </c>
      <c r="Z96" s="3">
        <v>0</v>
      </c>
      <c r="AA96" s="3">
        <v>3</v>
      </c>
      <c r="AB96" s="3">
        <v>757</v>
      </c>
      <c r="AC96" s="3">
        <v>2271</v>
      </c>
      <c r="AD96" s="3">
        <v>4</v>
      </c>
      <c r="AE96" s="3">
        <v>1508</v>
      </c>
      <c r="AF96" s="3">
        <v>4254</v>
      </c>
      <c r="AG96" s="3"/>
      <c r="AH96" s="3"/>
      <c r="AI96" s="3"/>
    </row>
    <row r="97" spans="1:35">
      <c r="A97" s="144"/>
      <c r="B97" s="1">
        <v>2009</v>
      </c>
      <c r="C97" s="3">
        <v>16</v>
      </c>
      <c r="D97" s="3">
        <v>972</v>
      </c>
      <c r="E97" s="3">
        <v>2785</v>
      </c>
      <c r="F97" s="3">
        <v>24</v>
      </c>
      <c r="G97" s="3">
        <v>5225</v>
      </c>
      <c r="H97" s="3">
        <v>14976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/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/>
      <c r="AH97" s="3"/>
      <c r="AI97" s="3"/>
    </row>
    <row r="98" spans="1:35" ht="13.5" thickBot="1">
      <c r="A98" s="145"/>
      <c r="B98" s="1">
        <v>2010</v>
      </c>
      <c r="C98" s="3">
        <v>33</v>
      </c>
      <c r="D98" s="3">
        <v>1952</v>
      </c>
      <c r="E98" s="3">
        <v>6170</v>
      </c>
      <c r="F98" s="3">
        <v>54</v>
      </c>
      <c r="G98" s="3">
        <v>12871</v>
      </c>
      <c r="H98" s="3">
        <v>55783</v>
      </c>
      <c r="I98" s="3">
        <v>0</v>
      </c>
      <c r="J98" s="3">
        <v>0</v>
      </c>
      <c r="K98" s="3">
        <v>0</v>
      </c>
      <c r="L98" s="3">
        <v>3</v>
      </c>
      <c r="M98" s="3">
        <v>859</v>
      </c>
      <c r="N98" s="3">
        <v>2787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/>
      <c r="AH98" s="3"/>
      <c r="AI98" s="3"/>
    </row>
    <row r="100" spans="1:35">
      <c r="B100" s="1" t="s">
        <v>16</v>
      </c>
      <c r="C100" s="3">
        <f t="shared" ref="C100:AF100" si="12">AVERAGE(C89:C98)</f>
        <v>242</v>
      </c>
      <c r="D100" s="3">
        <f t="shared" si="12"/>
        <v>9465.7999999999993</v>
      </c>
      <c r="E100" s="3">
        <f t="shared" si="12"/>
        <v>8264</v>
      </c>
      <c r="F100" s="3">
        <f t="shared" si="12"/>
        <v>26.4</v>
      </c>
      <c r="G100" s="3">
        <f t="shared" si="12"/>
        <v>5816</v>
      </c>
      <c r="H100" s="3">
        <f t="shared" si="12"/>
        <v>16338.1</v>
      </c>
      <c r="I100" s="3">
        <f t="shared" si="12"/>
        <v>3.1</v>
      </c>
      <c r="J100" s="3">
        <f t="shared" si="12"/>
        <v>349.2</v>
      </c>
      <c r="K100" s="3">
        <f t="shared" si="12"/>
        <v>873.1</v>
      </c>
      <c r="L100" s="3">
        <f t="shared" si="12"/>
        <v>6.2</v>
      </c>
      <c r="M100" s="3">
        <f t="shared" si="12"/>
        <v>1154.8</v>
      </c>
      <c r="N100" s="3">
        <f t="shared" si="12"/>
        <v>3273.2222222222222</v>
      </c>
      <c r="O100" s="3">
        <f t="shared" si="12"/>
        <v>0.6</v>
      </c>
      <c r="P100" s="3">
        <f t="shared" si="12"/>
        <v>98.5</v>
      </c>
      <c r="Q100" s="3">
        <f t="shared" si="12"/>
        <v>190.5</v>
      </c>
      <c r="R100" s="3">
        <f t="shared" si="12"/>
        <v>0.8</v>
      </c>
      <c r="S100" s="3">
        <f t="shared" si="12"/>
        <v>510.6</v>
      </c>
      <c r="T100" s="3">
        <f t="shared" si="12"/>
        <v>819.8</v>
      </c>
      <c r="U100" s="3">
        <f t="shared" si="12"/>
        <v>0.6</v>
      </c>
      <c r="V100" s="3">
        <f t="shared" si="12"/>
        <v>122.8</v>
      </c>
      <c r="W100" s="3">
        <f t="shared" si="12"/>
        <v>327.5</v>
      </c>
      <c r="X100" s="3">
        <f t="shared" si="12"/>
        <v>0.1</v>
      </c>
      <c r="Y100" s="3">
        <f t="shared" si="12"/>
        <v>56.5</v>
      </c>
      <c r="Z100" s="3">
        <f t="shared" si="12"/>
        <v>124.3</v>
      </c>
      <c r="AA100" s="3">
        <f t="shared" si="12"/>
        <v>0.5</v>
      </c>
      <c r="AB100" s="3">
        <f t="shared" si="12"/>
        <v>165.9</v>
      </c>
      <c r="AC100" s="3">
        <f t="shared" si="12"/>
        <v>441.1</v>
      </c>
      <c r="AD100" s="3">
        <f t="shared" si="12"/>
        <v>1.6</v>
      </c>
      <c r="AE100" s="3">
        <f t="shared" si="12"/>
        <v>570.79999999999995</v>
      </c>
      <c r="AF100" s="3">
        <f t="shared" si="12"/>
        <v>1260.3</v>
      </c>
      <c r="AG100" s="3">
        <f>AVERAGE(AG89:AG93)</f>
        <v>28</v>
      </c>
      <c r="AH100" s="3">
        <f>AVERAGE(AH89:AH93)</f>
        <v>2238.4</v>
      </c>
      <c r="AI100" s="3">
        <f>AVERAGE(AI89:AI93)</f>
        <v>3987.6</v>
      </c>
    </row>
    <row r="101" spans="1:35">
      <c r="B101" s="1" t="s">
        <v>17</v>
      </c>
      <c r="C101" s="3">
        <f t="shared" ref="C101:AI101" si="13">SUM(C89:C98)</f>
        <v>2420</v>
      </c>
      <c r="D101" s="3">
        <f t="shared" si="13"/>
        <v>94658</v>
      </c>
      <c r="E101" s="3">
        <f t="shared" si="13"/>
        <v>82640</v>
      </c>
      <c r="F101" s="3">
        <f t="shared" si="13"/>
        <v>264</v>
      </c>
      <c r="G101" s="3">
        <f t="shared" si="13"/>
        <v>58160</v>
      </c>
      <c r="H101" s="3">
        <f t="shared" si="13"/>
        <v>163381</v>
      </c>
      <c r="I101" s="3">
        <f t="shared" si="13"/>
        <v>31</v>
      </c>
      <c r="J101" s="3">
        <f t="shared" si="13"/>
        <v>3492</v>
      </c>
      <c r="K101" s="3">
        <f t="shared" si="13"/>
        <v>8731</v>
      </c>
      <c r="L101" s="3">
        <f t="shared" si="13"/>
        <v>62</v>
      </c>
      <c r="M101" s="3">
        <f t="shared" si="13"/>
        <v>11548</v>
      </c>
      <c r="N101" s="3">
        <f t="shared" si="13"/>
        <v>29459</v>
      </c>
      <c r="O101" s="3">
        <f t="shared" si="13"/>
        <v>6</v>
      </c>
      <c r="P101" s="3">
        <f t="shared" si="13"/>
        <v>985</v>
      </c>
      <c r="Q101" s="3">
        <f t="shared" si="13"/>
        <v>1905</v>
      </c>
      <c r="R101" s="3">
        <f t="shared" si="13"/>
        <v>8</v>
      </c>
      <c r="S101" s="3">
        <f t="shared" si="13"/>
        <v>5106</v>
      </c>
      <c r="T101" s="3">
        <f t="shared" si="13"/>
        <v>8198</v>
      </c>
      <c r="U101" s="3">
        <f t="shared" si="13"/>
        <v>6</v>
      </c>
      <c r="V101" s="3">
        <f t="shared" si="13"/>
        <v>1228</v>
      </c>
      <c r="W101" s="3">
        <f t="shared" si="13"/>
        <v>3275</v>
      </c>
      <c r="X101" s="3">
        <f t="shared" si="13"/>
        <v>1</v>
      </c>
      <c r="Y101" s="3">
        <f t="shared" si="13"/>
        <v>565</v>
      </c>
      <c r="Z101" s="3">
        <f t="shared" si="13"/>
        <v>1243</v>
      </c>
      <c r="AA101" s="3">
        <f t="shared" si="13"/>
        <v>5</v>
      </c>
      <c r="AB101" s="3">
        <f t="shared" si="13"/>
        <v>1659</v>
      </c>
      <c r="AC101" s="3">
        <f t="shared" si="13"/>
        <v>4411</v>
      </c>
      <c r="AD101" s="3">
        <f t="shared" si="13"/>
        <v>16</v>
      </c>
      <c r="AE101" s="3">
        <f t="shared" si="13"/>
        <v>5708</v>
      </c>
      <c r="AF101" s="3">
        <f t="shared" si="13"/>
        <v>12603</v>
      </c>
      <c r="AG101" s="3">
        <f t="shared" si="13"/>
        <v>140</v>
      </c>
      <c r="AH101" s="3">
        <f t="shared" si="13"/>
        <v>11192</v>
      </c>
      <c r="AI101" s="3">
        <f t="shared" si="13"/>
        <v>19938</v>
      </c>
    </row>
    <row r="102" spans="1:35" ht="13.5" thickBot="1"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</row>
    <row r="103" spans="1:35" ht="12.75" customHeight="1">
      <c r="A103" s="143" t="s">
        <v>21</v>
      </c>
      <c r="B103" s="1">
        <v>2001</v>
      </c>
      <c r="C103" s="3">
        <v>736</v>
      </c>
      <c r="D103" s="3">
        <v>39241</v>
      </c>
      <c r="E103" s="3">
        <v>45872</v>
      </c>
      <c r="F103" s="3">
        <v>1028</v>
      </c>
      <c r="G103" s="3">
        <v>220962</v>
      </c>
      <c r="H103" s="3">
        <v>278883</v>
      </c>
      <c r="I103" s="3">
        <v>9</v>
      </c>
      <c r="J103" s="3">
        <v>1570</v>
      </c>
      <c r="K103" s="3">
        <v>2262</v>
      </c>
      <c r="L103" s="3">
        <v>501</v>
      </c>
      <c r="M103" s="3">
        <v>55801</v>
      </c>
      <c r="N103" s="3">
        <v>71156</v>
      </c>
      <c r="O103" s="22">
        <v>6</v>
      </c>
      <c r="P103" s="22">
        <v>9601</v>
      </c>
      <c r="Q103" s="3">
        <v>41840</v>
      </c>
      <c r="R103" s="22">
        <v>10</v>
      </c>
      <c r="S103" s="22">
        <v>6252</v>
      </c>
      <c r="T103" s="22">
        <v>6632</v>
      </c>
      <c r="U103" s="22">
        <v>20</v>
      </c>
      <c r="V103" s="22">
        <v>15696</v>
      </c>
      <c r="W103" s="22">
        <v>17593</v>
      </c>
      <c r="X103" s="22">
        <v>28</v>
      </c>
      <c r="Y103" s="22">
        <v>68636</v>
      </c>
      <c r="Z103" s="22">
        <v>264698</v>
      </c>
      <c r="AA103" s="22">
        <v>38</v>
      </c>
      <c r="AB103" s="22">
        <v>360053</v>
      </c>
      <c r="AC103" s="22">
        <v>1268558</v>
      </c>
      <c r="AD103" s="3">
        <v>62</v>
      </c>
      <c r="AE103" s="3">
        <v>118310</v>
      </c>
      <c r="AF103" s="3">
        <v>136779</v>
      </c>
      <c r="AG103" s="3">
        <v>4482</v>
      </c>
      <c r="AH103" s="3">
        <v>335207</v>
      </c>
      <c r="AI103" s="3">
        <v>493798</v>
      </c>
    </row>
    <row r="104" spans="1:35">
      <c r="A104" s="144"/>
      <c r="B104" s="1">
        <v>2002</v>
      </c>
      <c r="C104" s="3">
        <v>925</v>
      </c>
      <c r="D104" s="3">
        <v>47182</v>
      </c>
      <c r="E104" s="3">
        <v>54881</v>
      </c>
      <c r="F104" s="3">
        <v>1006</v>
      </c>
      <c r="G104" s="3">
        <v>209724</v>
      </c>
      <c r="H104" s="3">
        <v>302491</v>
      </c>
      <c r="I104" s="3">
        <v>56</v>
      </c>
      <c r="J104" s="3">
        <v>3807</v>
      </c>
      <c r="K104" s="3">
        <v>5340</v>
      </c>
      <c r="L104" s="3">
        <v>200</v>
      </c>
      <c r="M104" s="3">
        <v>34199</v>
      </c>
      <c r="N104" s="3">
        <v>59128</v>
      </c>
      <c r="O104" s="22">
        <v>54</v>
      </c>
      <c r="P104" s="22">
        <v>8216</v>
      </c>
      <c r="Q104" s="3">
        <v>13793</v>
      </c>
      <c r="R104" s="22">
        <v>15</v>
      </c>
      <c r="S104" s="22">
        <v>8083</v>
      </c>
      <c r="T104" s="22">
        <v>11582</v>
      </c>
      <c r="U104" s="22">
        <v>22</v>
      </c>
      <c r="V104" s="22">
        <v>19071</v>
      </c>
      <c r="W104" s="22">
        <v>25080</v>
      </c>
      <c r="X104" s="22">
        <v>48</v>
      </c>
      <c r="Y104" s="22">
        <v>89593</v>
      </c>
      <c r="Z104" s="22">
        <v>200359</v>
      </c>
      <c r="AA104" s="22">
        <v>34</v>
      </c>
      <c r="AB104" s="22">
        <v>70826</v>
      </c>
      <c r="AC104" s="22">
        <v>171408</v>
      </c>
      <c r="AD104" s="22">
        <v>80</v>
      </c>
      <c r="AE104" s="22">
        <v>149416</v>
      </c>
      <c r="AF104" s="22">
        <v>191830</v>
      </c>
      <c r="AG104" s="3">
        <v>4534</v>
      </c>
      <c r="AH104" s="3">
        <v>4491</v>
      </c>
      <c r="AI104" s="3">
        <v>49378</v>
      </c>
    </row>
    <row r="105" spans="1:35" ht="12.75" customHeight="1">
      <c r="A105" s="144"/>
      <c r="B105" s="1">
        <v>2003</v>
      </c>
      <c r="C105" s="3">
        <v>7225</v>
      </c>
      <c r="D105" s="3">
        <v>261520</v>
      </c>
      <c r="E105" s="3">
        <v>153154</v>
      </c>
      <c r="F105" s="3">
        <v>834</v>
      </c>
      <c r="G105" s="3">
        <v>157444</v>
      </c>
      <c r="H105" s="3">
        <v>253380</v>
      </c>
      <c r="I105" s="3">
        <v>29</v>
      </c>
      <c r="J105" s="3">
        <v>4500</v>
      </c>
      <c r="K105" s="3">
        <v>7381</v>
      </c>
      <c r="L105" s="3">
        <v>244</v>
      </c>
      <c r="M105" s="3">
        <v>42392</v>
      </c>
      <c r="N105" s="3">
        <v>80315</v>
      </c>
      <c r="O105" s="3">
        <v>4</v>
      </c>
      <c r="P105" s="3">
        <v>39557</v>
      </c>
      <c r="Q105" s="3">
        <v>467180</v>
      </c>
      <c r="R105" s="3">
        <v>7</v>
      </c>
      <c r="S105" s="3">
        <v>5054</v>
      </c>
      <c r="T105" s="3">
        <v>6232</v>
      </c>
      <c r="U105" s="3">
        <v>16</v>
      </c>
      <c r="V105" s="3">
        <v>14115</v>
      </c>
      <c r="W105" s="3">
        <v>15403</v>
      </c>
      <c r="X105" s="3">
        <v>29</v>
      </c>
      <c r="Y105" s="3">
        <v>53575</v>
      </c>
      <c r="Z105" s="3">
        <v>83841</v>
      </c>
      <c r="AA105" s="3">
        <v>21</v>
      </c>
      <c r="AB105" s="3">
        <v>32390</v>
      </c>
      <c r="AC105" s="3">
        <v>65037</v>
      </c>
      <c r="AD105" s="3">
        <v>57</v>
      </c>
      <c r="AE105" s="3">
        <v>75094</v>
      </c>
      <c r="AF105" s="3">
        <v>106652</v>
      </c>
      <c r="AG105" s="3">
        <v>4412</v>
      </c>
      <c r="AH105" s="3">
        <v>27192</v>
      </c>
      <c r="AI105" s="3">
        <v>107561</v>
      </c>
    </row>
    <row r="106" spans="1:35">
      <c r="A106" s="144"/>
      <c r="B106" s="1">
        <v>2004</v>
      </c>
      <c r="C106" s="3">
        <v>3059</v>
      </c>
      <c r="D106" s="3">
        <v>105379</v>
      </c>
      <c r="E106" s="3">
        <v>120817</v>
      </c>
      <c r="F106" s="3">
        <v>913</v>
      </c>
      <c r="G106" s="3">
        <v>193010</v>
      </c>
      <c r="H106" s="3">
        <v>360695</v>
      </c>
      <c r="I106" s="3">
        <v>534</v>
      </c>
      <c r="J106" s="3">
        <v>137847</v>
      </c>
      <c r="K106" s="3">
        <v>464863</v>
      </c>
      <c r="L106" s="3">
        <v>958</v>
      </c>
      <c r="M106" s="3">
        <v>186130</v>
      </c>
      <c r="N106" s="3">
        <v>415824</v>
      </c>
      <c r="O106" s="3">
        <v>94</v>
      </c>
      <c r="P106" s="3">
        <v>139642</v>
      </c>
      <c r="Q106" s="3">
        <v>898946</v>
      </c>
      <c r="R106" s="3">
        <v>12</v>
      </c>
      <c r="S106" s="3">
        <v>4204</v>
      </c>
      <c r="T106" s="3">
        <v>10240</v>
      </c>
      <c r="U106" s="3">
        <v>32</v>
      </c>
      <c r="V106" s="3">
        <v>15714</v>
      </c>
      <c r="W106" s="3">
        <v>20</v>
      </c>
      <c r="X106" s="3">
        <v>56</v>
      </c>
      <c r="Y106" s="3">
        <v>78442</v>
      </c>
      <c r="Z106" s="3">
        <v>164458</v>
      </c>
      <c r="AA106" s="3">
        <v>70</v>
      </c>
      <c r="AB106" s="3">
        <v>1068978</v>
      </c>
      <c r="AC106" s="3">
        <v>406937</v>
      </c>
      <c r="AD106" s="3">
        <v>45</v>
      </c>
      <c r="AE106" s="3">
        <v>89164</v>
      </c>
      <c r="AF106" s="3">
        <v>169597</v>
      </c>
      <c r="AG106" s="3">
        <v>8698</v>
      </c>
      <c r="AH106" s="3">
        <v>85313</v>
      </c>
      <c r="AI106" s="3">
        <v>156642</v>
      </c>
    </row>
    <row r="107" spans="1:35">
      <c r="A107" s="144"/>
      <c r="B107" s="1">
        <v>2005</v>
      </c>
      <c r="C107" s="3">
        <v>1147</v>
      </c>
      <c r="D107" s="3">
        <v>50892</v>
      </c>
      <c r="E107" s="3">
        <v>86794</v>
      </c>
      <c r="F107" s="3">
        <v>1022</v>
      </c>
      <c r="G107" s="3">
        <v>216839</v>
      </c>
      <c r="H107" s="3">
        <v>475960</v>
      </c>
      <c r="I107" s="3">
        <v>501</v>
      </c>
      <c r="J107" s="3">
        <v>63869</v>
      </c>
      <c r="K107" s="3">
        <v>173565</v>
      </c>
      <c r="L107" s="3">
        <v>861</v>
      </c>
      <c r="M107" s="3">
        <v>167328</v>
      </c>
      <c r="N107" s="3">
        <v>448648</v>
      </c>
      <c r="O107" s="3">
        <v>4</v>
      </c>
      <c r="P107" s="3">
        <v>2530</v>
      </c>
      <c r="Q107" s="3">
        <v>1000</v>
      </c>
      <c r="R107" s="3">
        <v>16</v>
      </c>
      <c r="S107" s="3">
        <v>11124</v>
      </c>
      <c r="T107" s="3">
        <v>47366</v>
      </c>
      <c r="U107" s="3">
        <v>27</v>
      </c>
      <c r="V107" s="3">
        <v>22934</v>
      </c>
      <c r="W107" s="3">
        <v>48082</v>
      </c>
      <c r="X107" s="3">
        <v>72</v>
      </c>
      <c r="Y107" s="3">
        <v>134934</v>
      </c>
      <c r="Z107" s="3">
        <v>349446</v>
      </c>
      <c r="AA107" s="3">
        <v>40</v>
      </c>
      <c r="AB107" s="3">
        <v>71164</v>
      </c>
      <c r="AC107" s="3">
        <v>163154</v>
      </c>
      <c r="AD107" s="3">
        <v>13</v>
      </c>
      <c r="AE107" s="3">
        <v>23573</v>
      </c>
      <c r="AF107" s="3">
        <v>35200</v>
      </c>
      <c r="AG107" s="3" t="s">
        <v>80</v>
      </c>
      <c r="AH107" s="3" t="s">
        <v>81</v>
      </c>
      <c r="AI107" s="3" t="s">
        <v>82</v>
      </c>
    </row>
    <row r="108" spans="1:35">
      <c r="A108" s="144"/>
      <c r="B108" s="1">
        <v>2006</v>
      </c>
      <c r="C108" s="3">
        <v>1314</v>
      </c>
      <c r="D108" s="3">
        <v>66280</v>
      </c>
      <c r="E108" s="3">
        <v>223362</v>
      </c>
      <c r="F108" s="3">
        <v>1808</v>
      </c>
      <c r="G108" s="3">
        <v>363020</v>
      </c>
      <c r="H108" s="3">
        <v>1133130</v>
      </c>
      <c r="I108" s="3">
        <v>581</v>
      </c>
      <c r="J108" s="3">
        <v>109344</v>
      </c>
      <c r="K108" s="3">
        <v>458113</v>
      </c>
      <c r="L108" s="3">
        <v>1127</v>
      </c>
      <c r="M108" s="3">
        <v>212770</v>
      </c>
      <c r="N108" s="3">
        <v>646578</v>
      </c>
      <c r="O108" s="3">
        <v>2</v>
      </c>
      <c r="P108" s="3">
        <v>9976</v>
      </c>
      <c r="Q108" s="3">
        <v>42024</v>
      </c>
      <c r="R108" s="3">
        <v>4</v>
      </c>
      <c r="S108" s="3">
        <v>7814</v>
      </c>
      <c r="T108" s="3">
        <v>25964</v>
      </c>
      <c r="U108" s="3">
        <v>34</v>
      </c>
      <c r="V108" s="3">
        <v>41474</v>
      </c>
      <c r="W108" s="3">
        <v>121852</v>
      </c>
      <c r="X108" s="3">
        <v>62</v>
      </c>
      <c r="Y108" s="3">
        <v>95598</v>
      </c>
      <c r="Z108" s="3">
        <v>28777</v>
      </c>
      <c r="AA108" s="3">
        <v>38</v>
      </c>
      <c r="AB108" s="3">
        <v>78630</v>
      </c>
      <c r="AC108" s="3">
        <v>342682</v>
      </c>
      <c r="AD108" s="3">
        <v>102</v>
      </c>
      <c r="AE108" s="3">
        <v>306410</v>
      </c>
      <c r="AF108" s="3">
        <v>739331</v>
      </c>
      <c r="AG108" s="3"/>
      <c r="AH108" s="3"/>
      <c r="AI108" s="3"/>
    </row>
    <row r="109" spans="1:35">
      <c r="A109" s="144"/>
      <c r="B109" s="1">
        <v>2007</v>
      </c>
      <c r="C109" s="3">
        <v>572</v>
      </c>
      <c r="D109" s="3">
        <v>31275</v>
      </c>
      <c r="E109" s="3">
        <v>130762</v>
      </c>
      <c r="F109" s="3">
        <v>1033</v>
      </c>
      <c r="G109" s="3">
        <v>228060</v>
      </c>
      <c r="H109" s="3">
        <v>981011</v>
      </c>
      <c r="I109" s="3">
        <v>414</v>
      </c>
      <c r="J109" s="3">
        <v>95332</v>
      </c>
      <c r="K109" s="3">
        <v>425392</v>
      </c>
      <c r="L109" s="3">
        <v>993</v>
      </c>
      <c r="M109" s="3">
        <v>200811</v>
      </c>
      <c r="N109" s="3">
        <v>761181</v>
      </c>
      <c r="O109" s="3">
        <v>2</v>
      </c>
      <c r="P109" s="3">
        <v>12606</v>
      </c>
      <c r="Q109" s="3">
        <v>101900</v>
      </c>
      <c r="R109" s="3">
        <v>8</v>
      </c>
      <c r="S109" s="3">
        <v>10538</v>
      </c>
      <c r="T109" s="3">
        <v>35085</v>
      </c>
      <c r="U109" s="3">
        <v>14</v>
      </c>
      <c r="V109" s="3">
        <v>11792</v>
      </c>
      <c r="W109" s="3">
        <v>54098</v>
      </c>
      <c r="X109" s="3">
        <v>27</v>
      </c>
      <c r="Y109" s="3">
        <v>37351</v>
      </c>
      <c r="Z109" s="3">
        <v>153796</v>
      </c>
      <c r="AA109" s="3">
        <v>21</v>
      </c>
      <c r="AB109" s="3">
        <v>57305</v>
      </c>
      <c r="AC109" s="3">
        <v>257387</v>
      </c>
      <c r="AD109" s="3">
        <v>79</v>
      </c>
      <c r="AE109" s="3">
        <v>297113</v>
      </c>
      <c r="AF109" s="3">
        <v>831469</v>
      </c>
      <c r="AG109" s="3">
        <v>3060</v>
      </c>
      <c r="AH109" s="3" t="s">
        <v>66</v>
      </c>
      <c r="AI109" s="3" t="s">
        <v>67</v>
      </c>
    </row>
    <row r="110" spans="1:35">
      <c r="A110" s="144"/>
      <c r="B110" s="1">
        <v>2008</v>
      </c>
      <c r="C110" s="3">
        <v>544</v>
      </c>
      <c r="D110" s="3">
        <v>29042</v>
      </c>
      <c r="E110" s="3">
        <v>134192</v>
      </c>
      <c r="F110" s="3">
        <v>933</v>
      </c>
      <c r="G110" s="3">
        <v>202586</v>
      </c>
      <c r="H110" s="3">
        <v>932674</v>
      </c>
      <c r="I110" s="3">
        <v>806</v>
      </c>
      <c r="J110" s="3">
        <v>111287</v>
      </c>
      <c r="K110" s="3">
        <v>540996</v>
      </c>
      <c r="L110" s="3">
        <v>590</v>
      </c>
      <c r="M110" s="3">
        <v>131535</v>
      </c>
      <c r="N110" s="3">
        <v>540835</v>
      </c>
      <c r="O110" s="3">
        <v>1</v>
      </c>
      <c r="P110" s="3">
        <v>220</v>
      </c>
      <c r="Q110" s="3">
        <v>1100</v>
      </c>
      <c r="R110" s="3">
        <v>3</v>
      </c>
      <c r="S110" s="3">
        <v>4146</v>
      </c>
      <c r="T110" s="3">
        <v>16124</v>
      </c>
      <c r="U110" s="3">
        <v>14</v>
      </c>
      <c r="V110" s="3">
        <v>9943</v>
      </c>
      <c r="W110" s="3">
        <v>46565</v>
      </c>
      <c r="X110" s="3">
        <v>43</v>
      </c>
      <c r="Y110" s="3">
        <v>95451</v>
      </c>
      <c r="Z110" s="3">
        <v>465396</v>
      </c>
      <c r="AA110" s="3">
        <v>19</v>
      </c>
      <c r="AB110" s="3">
        <v>66644</v>
      </c>
      <c r="AC110" s="3">
        <v>345576</v>
      </c>
      <c r="AD110" s="3">
        <v>62</v>
      </c>
      <c r="AE110" s="3">
        <v>222801</v>
      </c>
      <c r="AF110" s="3">
        <v>615740</v>
      </c>
      <c r="AG110" s="3"/>
      <c r="AH110" s="3"/>
      <c r="AI110" s="3"/>
    </row>
    <row r="111" spans="1:35">
      <c r="A111" s="144"/>
      <c r="B111" s="1">
        <v>2009</v>
      </c>
      <c r="C111" s="3">
        <v>417</v>
      </c>
      <c r="D111" s="3">
        <v>22720</v>
      </c>
      <c r="E111" s="3">
        <v>131211</v>
      </c>
      <c r="F111" s="3">
        <v>779</v>
      </c>
      <c r="G111" s="3">
        <v>191881</v>
      </c>
      <c r="H111" s="3">
        <v>1182172</v>
      </c>
      <c r="I111" s="3">
        <v>1189</v>
      </c>
      <c r="J111" s="3">
        <v>118933</v>
      </c>
      <c r="K111" s="3">
        <v>693249</v>
      </c>
      <c r="L111" s="3">
        <v>720</v>
      </c>
      <c r="M111" s="3">
        <v>128887</v>
      </c>
      <c r="N111" s="22">
        <v>707053</v>
      </c>
      <c r="O111" s="3">
        <v>0</v>
      </c>
      <c r="P111" s="3">
        <v>0</v>
      </c>
      <c r="Q111" s="3">
        <v>0</v>
      </c>
      <c r="R111" s="3">
        <v>4</v>
      </c>
      <c r="S111" s="3">
        <v>23702</v>
      </c>
      <c r="T111" s="3">
        <v>122656</v>
      </c>
      <c r="U111" s="3">
        <v>9</v>
      </c>
      <c r="V111" s="3">
        <v>5232</v>
      </c>
      <c r="W111" s="3">
        <v>28313</v>
      </c>
      <c r="X111" s="3">
        <v>28</v>
      </c>
      <c r="Y111" s="3">
        <v>63015</v>
      </c>
      <c r="Z111" s="3">
        <v>320079</v>
      </c>
      <c r="AA111" s="3">
        <v>19</v>
      </c>
      <c r="AB111" s="3">
        <v>140844</v>
      </c>
      <c r="AC111" s="3">
        <v>893525</v>
      </c>
      <c r="AD111" s="3">
        <v>81</v>
      </c>
      <c r="AE111" s="3">
        <v>236262</v>
      </c>
      <c r="AF111" s="3">
        <v>822935</v>
      </c>
      <c r="AG111" s="3"/>
      <c r="AH111" s="3"/>
      <c r="AI111" s="3"/>
    </row>
    <row r="112" spans="1:35" ht="13.5" thickBot="1">
      <c r="A112" s="145"/>
      <c r="B112" s="1">
        <v>2010</v>
      </c>
      <c r="C112" s="3">
        <v>275</v>
      </c>
      <c r="D112" s="3">
        <v>15327</v>
      </c>
      <c r="E112" s="3">
        <v>102786</v>
      </c>
      <c r="F112" s="1">
        <v>493</v>
      </c>
      <c r="G112" s="3">
        <v>108218</v>
      </c>
      <c r="H112" s="3">
        <v>831001</v>
      </c>
      <c r="I112" s="3">
        <v>164</v>
      </c>
      <c r="J112" s="3">
        <v>20288</v>
      </c>
      <c r="K112" s="3">
        <v>146172</v>
      </c>
      <c r="L112" s="3">
        <v>453</v>
      </c>
      <c r="M112" s="3">
        <v>107674</v>
      </c>
      <c r="N112" s="3">
        <v>658290</v>
      </c>
      <c r="O112" s="3">
        <v>4</v>
      </c>
      <c r="P112" s="3">
        <v>39262</v>
      </c>
      <c r="Q112" s="3">
        <v>304769</v>
      </c>
      <c r="R112" s="3">
        <v>3</v>
      </c>
      <c r="S112" s="3">
        <v>2717</v>
      </c>
      <c r="T112" s="3">
        <v>14329</v>
      </c>
      <c r="U112" s="3">
        <v>6</v>
      </c>
      <c r="V112" s="3">
        <v>4572</v>
      </c>
      <c r="W112" s="3">
        <v>28335</v>
      </c>
      <c r="X112" s="3">
        <v>17</v>
      </c>
      <c r="Y112" s="3">
        <v>119547</v>
      </c>
      <c r="Z112" s="3">
        <v>853030</v>
      </c>
      <c r="AA112" s="3">
        <v>13</v>
      </c>
      <c r="AB112" s="3">
        <v>69451</v>
      </c>
      <c r="AC112" s="3">
        <v>500944</v>
      </c>
      <c r="AD112" s="3">
        <v>39</v>
      </c>
      <c r="AE112" s="3">
        <v>91926</v>
      </c>
      <c r="AF112" s="3">
        <v>355634</v>
      </c>
      <c r="AG112" s="3"/>
      <c r="AH112" s="3"/>
      <c r="AI112" s="3"/>
    </row>
    <row r="113" spans="1:35"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</row>
    <row r="114" spans="1:35">
      <c r="B114" s="1" t="s">
        <v>16</v>
      </c>
      <c r="C114" s="3">
        <f>AVERAGE(C103:C112)</f>
        <v>1621.4</v>
      </c>
      <c r="D114" s="3">
        <f t="shared" ref="D114:AF114" si="14">AVERAGE(D103:D112)</f>
        <v>66885.8</v>
      </c>
      <c r="E114" s="3">
        <f t="shared" si="14"/>
        <v>118383.1</v>
      </c>
      <c r="F114" s="3">
        <f t="shared" si="14"/>
        <v>984.9</v>
      </c>
      <c r="G114" s="3">
        <f t="shared" si="14"/>
        <v>209174.39999999999</v>
      </c>
      <c r="H114" s="3">
        <f t="shared" si="14"/>
        <v>673139.7</v>
      </c>
      <c r="I114" s="3">
        <f t="shared" si="14"/>
        <v>428.3</v>
      </c>
      <c r="J114" s="3">
        <f t="shared" si="14"/>
        <v>66677.7</v>
      </c>
      <c r="K114" s="3">
        <f t="shared" si="14"/>
        <v>291733.3</v>
      </c>
      <c r="L114" s="3">
        <f t="shared" si="14"/>
        <v>664.7</v>
      </c>
      <c r="M114" s="3">
        <f t="shared" si="14"/>
        <v>126752.7</v>
      </c>
      <c r="N114" s="3">
        <f t="shared" si="14"/>
        <v>438900.8</v>
      </c>
      <c r="O114" s="3">
        <f t="shared" si="14"/>
        <v>17.100000000000001</v>
      </c>
      <c r="P114" s="3">
        <f t="shared" si="14"/>
        <v>26161</v>
      </c>
      <c r="Q114" s="3">
        <f t="shared" si="14"/>
        <v>187255.2</v>
      </c>
      <c r="R114" s="3">
        <f t="shared" si="14"/>
        <v>8.1999999999999993</v>
      </c>
      <c r="S114" s="3">
        <f t="shared" si="14"/>
        <v>8363.4</v>
      </c>
      <c r="T114" s="3">
        <f t="shared" si="14"/>
        <v>29621</v>
      </c>
      <c r="U114" s="3">
        <f t="shared" si="14"/>
        <v>19.399999999999999</v>
      </c>
      <c r="V114" s="3">
        <f t="shared" si="14"/>
        <v>16054.3</v>
      </c>
      <c r="W114" s="3">
        <f t="shared" si="14"/>
        <v>38534.1</v>
      </c>
      <c r="X114" s="3">
        <f t="shared" si="14"/>
        <v>41</v>
      </c>
      <c r="Y114" s="3">
        <f t="shared" si="14"/>
        <v>83614.2</v>
      </c>
      <c r="Z114" s="3">
        <f t="shared" si="14"/>
        <v>288388</v>
      </c>
      <c r="AA114" s="3">
        <f t="shared" si="14"/>
        <v>31.3</v>
      </c>
      <c r="AB114" s="3">
        <f t="shared" si="14"/>
        <v>201628.5</v>
      </c>
      <c r="AC114" s="3">
        <f t="shared" si="14"/>
        <v>441520.8</v>
      </c>
      <c r="AD114" s="3">
        <f t="shared" si="14"/>
        <v>62</v>
      </c>
      <c r="AE114" s="3">
        <f t="shared" si="14"/>
        <v>161006.9</v>
      </c>
      <c r="AF114" s="3">
        <f t="shared" si="14"/>
        <v>400516.7</v>
      </c>
      <c r="AG114" s="3">
        <f>AVERAGE(AG103:AG112)</f>
        <v>5037.2</v>
      </c>
      <c r="AH114" s="3">
        <f>AVERAGE(AH103:AH112)</f>
        <v>113050.75</v>
      </c>
      <c r="AI114" s="3">
        <f>AVERAGE(AI103:AI112)</f>
        <v>201844.75</v>
      </c>
    </row>
    <row r="115" spans="1:35">
      <c r="B115" s="1" t="s">
        <v>17</v>
      </c>
      <c r="C115" s="3">
        <f>SUM(C103:C112)</f>
        <v>16214</v>
      </c>
      <c r="D115" s="3">
        <f t="shared" ref="D115:AF115" si="15">SUM(D103:D112)</f>
        <v>668858</v>
      </c>
      <c r="E115" s="3">
        <f t="shared" si="15"/>
        <v>1183831</v>
      </c>
      <c r="F115" s="3">
        <f t="shared" si="15"/>
        <v>9849</v>
      </c>
      <c r="G115" s="3">
        <f t="shared" si="15"/>
        <v>2091744</v>
      </c>
      <c r="H115" s="3">
        <f t="shared" si="15"/>
        <v>6731397</v>
      </c>
      <c r="I115" s="3">
        <f t="shared" si="15"/>
        <v>4283</v>
      </c>
      <c r="J115" s="3">
        <f t="shared" si="15"/>
        <v>666777</v>
      </c>
      <c r="K115" s="3">
        <f t="shared" si="15"/>
        <v>2917333</v>
      </c>
      <c r="L115" s="3">
        <f t="shared" si="15"/>
        <v>6647</v>
      </c>
      <c r="M115" s="3">
        <f t="shared" si="15"/>
        <v>1267527</v>
      </c>
      <c r="N115" s="3">
        <f t="shared" si="15"/>
        <v>4389008</v>
      </c>
      <c r="O115" s="3">
        <f t="shared" si="15"/>
        <v>171</v>
      </c>
      <c r="P115" s="3">
        <f t="shared" si="15"/>
        <v>261610</v>
      </c>
      <c r="Q115" s="3">
        <f t="shared" si="15"/>
        <v>1872552</v>
      </c>
      <c r="R115" s="3">
        <f t="shared" si="15"/>
        <v>82</v>
      </c>
      <c r="S115" s="3">
        <f t="shared" si="15"/>
        <v>83634</v>
      </c>
      <c r="T115" s="3">
        <f t="shared" si="15"/>
        <v>296210</v>
      </c>
      <c r="U115" s="3">
        <f t="shared" si="15"/>
        <v>194</v>
      </c>
      <c r="V115" s="3">
        <f t="shared" si="15"/>
        <v>160543</v>
      </c>
      <c r="W115" s="3">
        <f t="shared" si="15"/>
        <v>385341</v>
      </c>
      <c r="X115" s="3">
        <f t="shared" si="15"/>
        <v>410</v>
      </c>
      <c r="Y115" s="3">
        <f t="shared" si="15"/>
        <v>836142</v>
      </c>
      <c r="Z115" s="3">
        <f t="shared" si="15"/>
        <v>2883880</v>
      </c>
      <c r="AA115" s="3">
        <f t="shared" si="15"/>
        <v>313</v>
      </c>
      <c r="AB115" s="3">
        <f t="shared" si="15"/>
        <v>2016285</v>
      </c>
      <c r="AC115" s="3">
        <f t="shared" si="15"/>
        <v>4415208</v>
      </c>
      <c r="AD115" s="3">
        <f t="shared" si="15"/>
        <v>620</v>
      </c>
      <c r="AE115" s="3">
        <f t="shared" si="15"/>
        <v>1610069</v>
      </c>
      <c r="AF115" s="3">
        <f t="shared" si="15"/>
        <v>4005167</v>
      </c>
      <c r="AG115" s="3">
        <f>SUM(AG103:AG112)</f>
        <v>25186</v>
      </c>
      <c r="AH115" s="3">
        <f>SUM(AH103:AH112)</f>
        <v>452203</v>
      </c>
      <c r="AI115" s="3">
        <f>SUM(AI103:AI112)</f>
        <v>807379</v>
      </c>
    </row>
    <row r="116" spans="1:35" ht="13.5" thickBot="1"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</row>
    <row r="117" spans="1:35" ht="12.75" customHeight="1">
      <c r="A117" s="143" t="s">
        <v>31</v>
      </c>
      <c r="B117" s="1">
        <v>2001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</row>
    <row r="118" spans="1:35">
      <c r="A118" s="144"/>
      <c r="B118" s="1">
        <v>2002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</row>
    <row r="119" spans="1:35">
      <c r="A119" s="144"/>
      <c r="B119" s="1">
        <v>2003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9</v>
      </c>
      <c r="AH119" s="3">
        <v>384</v>
      </c>
      <c r="AI119" s="3">
        <v>590</v>
      </c>
    </row>
    <row r="120" spans="1:35">
      <c r="A120" s="144"/>
      <c r="B120" s="1">
        <v>2004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</row>
    <row r="121" spans="1:35">
      <c r="A121" s="144"/>
      <c r="B121" s="1">
        <v>2005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1</v>
      </c>
      <c r="P121" s="3">
        <v>216</v>
      </c>
      <c r="Q121" s="3">
        <v>389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</row>
    <row r="122" spans="1:35">
      <c r="A122" s="144"/>
      <c r="B122" s="1">
        <v>2006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51</v>
      </c>
      <c r="AE122" s="3">
        <v>153205</v>
      </c>
      <c r="AF122" s="3">
        <v>368914</v>
      </c>
      <c r="AG122" s="3"/>
      <c r="AH122" s="3"/>
      <c r="AI122" s="3"/>
    </row>
    <row r="123" spans="1:35">
      <c r="A123" s="144"/>
      <c r="B123" s="1">
        <v>2007</v>
      </c>
      <c r="C123" s="3">
        <v>1165</v>
      </c>
      <c r="D123" s="3">
        <v>46600</v>
      </c>
      <c r="E123" s="3">
        <v>44270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</row>
    <row r="124" spans="1:35">
      <c r="A124" s="144"/>
      <c r="B124" s="1">
        <v>2008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/>
      <c r="AH124" s="3"/>
      <c r="AI124" s="3"/>
    </row>
    <row r="125" spans="1:35">
      <c r="A125" s="144"/>
      <c r="B125" s="1">
        <v>2009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/>
      <c r="AH125" s="3"/>
      <c r="AI125" s="3"/>
    </row>
    <row r="126" spans="1:35" ht="13.5" thickBot="1">
      <c r="A126" s="145"/>
      <c r="B126" s="1">
        <v>2010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/>
      <c r="AH126" s="3"/>
      <c r="AI126" s="3"/>
    </row>
    <row r="127" spans="1:35"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</row>
    <row r="128" spans="1:35">
      <c r="B128" s="1" t="s">
        <v>16</v>
      </c>
      <c r="C128" s="3">
        <f>AVERAGE(C117:C126)</f>
        <v>116.5</v>
      </c>
      <c r="D128" s="3">
        <f t="shared" ref="D128:AF128" si="16">AVERAGE(D117:D126)</f>
        <v>4660</v>
      </c>
      <c r="E128" s="3">
        <f t="shared" si="16"/>
        <v>4427</v>
      </c>
      <c r="F128" s="3">
        <f t="shared" si="16"/>
        <v>0</v>
      </c>
      <c r="G128" s="3">
        <f t="shared" si="16"/>
        <v>0</v>
      </c>
      <c r="H128" s="3">
        <f t="shared" si="16"/>
        <v>0</v>
      </c>
      <c r="I128" s="3">
        <f t="shared" si="16"/>
        <v>0</v>
      </c>
      <c r="J128" s="3">
        <f t="shared" si="16"/>
        <v>0</v>
      </c>
      <c r="K128" s="3">
        <f t="shared" si="16"/>
        <v>0</v>
      </c>
      <c r="L128" s="3">
        <f t="shared" si="16"/>
        <v>0</v>
      </c>
      <c r="M128" s="3">
        <f t="shared" si="16"/>
        <v>0</v>
      </c>
      <c r="N128" s="3">
        <f t="shared" si="16"/>
        <v>0</v>
      </c>
      <c r="O128" s="3">
        <f t="shared" si="16"/>
        <v>0.1</v>
      </c>
      <c r="P128" s="3">
        <f t="shared" si="16"/>
        <v>21.6</v>
      </c>
      <c r="Q128" s="3">
        <f t="shared" si="16"/>
        <v>38.9</v>
      </c>
      <c r="R128" s="3">
        <f t="shared" si="16"/>
        <v>0</v>
      </c>
      <c r="S128" s="3">
        <f t="shared" si="16"/>
        <v>0</v>
      </c>
      <c r="T128" s="3">
        <f t="shared" si="16"/>
        <v>0</v>
      </c>
      <c r="U128" s="3">
        <f t="shared" si="16"/>
        <v>0</v>
      </c>
      <c r="V128" s="3">
        <f t="shared" si="16"/>
        <v>0</v>
      </c>
      <c r="W128" s="3">
        <f t="shared" si="16"/>
        <v>0</v>
      </c>
      <c r="X128" s="3">
        <f t="shared" si="16"/>
        <v>0</v>
      </c>
      <c r="Y128" s="3">
        <f t="shared" si="16"/>
        <v>0</v>
      </c>
      <c r="Z128" s="3">
        <f t="shared" si="16"/>
        <v>0</v>
      </c>
      <c r="AA128" s="3">
        <f t="shared" si="16"/>
        <v>0</v>
      </c>
      <c r="AB128" s="3">
        <f t="shared" si="16"/>
        <v>0</v>
      </c>
      <c r="AC128" s="3">
        <f t="shared" si="16"/>
        <v>0</v>
      </c>
      <c r="AD128" s="3">
        <f t="shared" si="16"/>
        <v>5.0999999999999996</v>
      </c>
      <c r="AE128" s="3">
        <f t="shared" si="16"/>
        <v>15320.5</v>
      </c>
      <c r="AF128" s="3">
        <f t="shared" si="16"/>
        <v>36891.4</v>
      </c>
      <c r="AG128" s="3">
        <f>AVERAGE(AG117:AG126)</f>
        <v>1.5</v>
      </c>
      <c r="AH128" s="3">
        <f>AVERAGE(AH117:AH126)</f>
        <v>64</v>
      </c>
      <c r="AI128" s="3">
        <f>AVERAGE(AI117:AI126)</f>
        <v>98.333333333333329</v>
      </c>
    </row>
    <row r="129" spans="1:35">
      <c r="B129" s="1" t="s">
        <v>17</v>
      </c>
      <c r="C129" s="3">
        <f>SUM(C117:C126)</f>
        <v>1165</v>
      </c>
      <c r="D129" s="3">
        <f t="shared" ref="D129:AF129" si="17">SUM(D117:D126)</f>
        <v>46600</v>
      </c>
      <c r="E129" s="3">
        <f t="shared" si="17"/>
        <v>44270</v>
      </c>
      <c r="F129" s="3">
        <f t="shared" si="17"/>
        <v>0</v>
      </c>
      <c r="G129" s="3">
        <f t="shared" si="17"/>
        <v>0</v>
      </c>
      <c r="H129" s="3">
        <f t="shared" si="17"/>
        <v>0</v>
      </c>
      <c r="I129" s="3">
        <f t="shared" si="17"/>
        <v>0</v>
      </c>
      <c r="J129" s="3">
        <f t="shared" si="17"/>
        <v>0</v>
      </c>
      <c r="K129" s="3">
        <f t="shared" si="17"/>
        <v>0</v>
      </c>
      <c r="L129" s="3">
        <f t="shared" si="17"/>
        <v>0</v>
      </c>
      <c r="M129" s="3">
        <f t="shared" si="17"/>
        <v>0</v>
      </c>
      <c r="N129" s="3">
        <f t="shared" si="17"/>
        <v>0</v>
      </c>
      <c r="O129" s="3">
        <f t="shared" si="17"/>
        <v>1</v>
      </c>
      <c r="P129" s="3">
        <f t="shared" si="17"/>
        <v>216</v>
      </c>
      <c r="Q129" s="3">
        <f t="shared" si="17"/>
        <v>389</v>
      </c>
      <c r="R129" s="3">
        <f t="shared" si="17"/>
        <v>0</v>
      </c>
      <c r="S129" s="3">
        <f t="shared" si="17"/>
        <v>0</v>
      </c>
      <c r="T129" s="3">
        <f t="shared" si="17"/>
        <v>0</v>
      </c>
      <c r="U129" s="3">
        <f t="shared" si="17"/>
        <v>0</v>
      </c>
      <c r="V129" s="3">
        <f t="shared" si="17"/>
        <v>0</v>
      </c>
      <c r="W129" s="3">
        <f t="shared" si="17"/>
        <v>0</v>
      </c>
      <c r="X129" s="3">
        <f t="shared" si="17"/>
        <v>0</v>
      </c>
      <c r="Y129" s="3">
        <f t="shared" si="17"/>
        <v>0</v>
      </c>
      <c r="Z129" s="3">
        <f t="shared" si="17"/>
        <v>0</v>
      </c>
      <c r="AA129" s="3">
        <f t="shared" si="17"/>
        <v>0</v>
      </c>
      <c r="AB129" s="3">
        <f t="shared" si="17"/>
        <v>0</v>
      </c>
      <c r="AC129" s="3">
        <f t="shared" si="17"/>
        <v>0</v>
      </c>
      <c r="AD129" s="3">
        <f t="shared" si="17"/>
        <v>51</v>
      </c>
      <c r="AE129" s="3">
        <f t="shared" si="17"/>
        <v>153205</v>
      </c>
      <c r="AF129" s="3">
        <f t="shared" si="17"/>
        <v>368914</v>
      </c>
      <c r="AG129" s="3">
        <f>SUM(AG117:AG126)</f>
        <v>9</v>
      </c>
      <c r="AH129" s="3">
        <f>SUM(AH117:AH126)</f>
        <v>384</v>
      </c>
      <c r="AI129" s="3">
        <f>SUM(AI117:AI126)</f>
        <v>590</v>
      </c>
    </row>
    <row r="130" spans="1:35" ht="13.5" thickBot="1"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</row>
    <row r="131" spans="1:35" ht="12.75" customHeight="1">
      <c r="A131" s="143" t="s">
        <v>20</v>
      </c>
      <c r="B131" s="1">
        <v>2001</v>
      </c>
      <c r="C131" s="3">
        <v>21</v>
      </c>
      <c r="D131" s="3">
        <v>1183</v>
      </c>
      <c r="E131" s="3">
        <v>1778</v>
      </c>
      <c r="F131" s="3">
        <v>10</v>
      </c>
      <c r="G131" s="3">
        <v>1211</v>
      </c>
      <c r="H131" s="3">
        <v>2109</v>
      </c>
      <c r="I131" s="3">
        <v>0</v>
      </c>
      <c r="J131" s="3">
        <v>0</v>
      </c>
      <c r="K131" s="3">
        <v>0</v>
      </c>
      <c r="L131" s="3">
        <v>23</v>
      </c>
      <c r="M131" s="3">
        <v>1415</v>
      </c>
      <c r="N131" s="3">
        <v>2092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1</v>
      </c>
      <c r="Y131" s="3">
        <v>171</v>
      </c>
      <c r="Z131" s="3">
        <v>270</v>
      </c>
      <c r="AA131" s="3">
        <v>0</v>
      </c>
      <c r="AB131" s="3">
        <v>0</v>
      </c>
      <c r="AC131" s="3">
        <v>0</v>
      </c>
      <c r="AD131" s="3">
        <v>1</v>
      </c>
      <c r="AE131" s="3">
        <v>120</v>
      </c>
      <c r="AF131" s="3">
        <v>180</v>
      </c>
      <c r="AG131" s="3">
        <v>0</v>
      </c>
      <c r="AH131" s="3">
        <v>0</v>
      </c>
      <c r="AI131" s="3">
        <v>0</v>
      </c>
    </row>
    <row r="132" spans="1:35">
      <c r="A132" s="144"/>
      <c r="B132" s="1">
        <v>2002</v>
      </c>
      <c r="C132" s="3">
        <v>18</v>
      </c>
      <c r="D132" s="3">
        <v>1060</v>
      </c>
      <c r="E132" s="3">
        <v>1578</v>
      </c>
      <c r="F132" s="3">
        <v>4</v>
      </c>
      <c r="G132" s="3">
        <v>610</v>
      </c>
      <c r="H132" s="3">
        <v>1199</v>
      </c>
      <c r="I132" s="3">
        <v>0</v>
      </c>
      <c r="J132" s="3">
        <v>0</v>
      </c>
      <c r="K132" s="3">
        <v>0</v>
      </c>
      <c r="L132" s="3">
        <v>16</v>
      </c>
      <c r="M132" s="3">
        <v>932</v>
      </c>
      <c r="N132" s="3">
        <v>1360</v>
      </c>
      <c r="O132" s="3">
        <v>2</v>
      </c>
      <c r="P132" s="3">
        <v>547</v>
      </c>
      <c r="Q132" s="3">
        <v>821</v>
      </c>
      <c r="R132" s="3">
        <v>3</v>
      </c>
      <c r="S132" s="3">
        <v>1054</v>
      </c>
      <c r="T132" s="3">
        <v>2370</v>
      </c>
      <c r="U132" s="3">
        <v>2</v>
      </c>
      <c r="V132" s="3">
        <v>236</v>
      </c>
      <c r="W132" s="3">
        <v>352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2</v>
      </c>
      <c r="AE132" s="3">
        <v>1308</v>
      </c>
      <c r="AF132" s="3">
        <v>1350</v>
      </c>
      <c r="AG132" s="3">
        <v>9</v>
      </c>
      <c r="AH132" s="3">
        <v>384</v>
      </c>
      <c r="AI132" s="3">
        <v>590</v>
      </c>
    </row>
    <row r="133" spans="1:35">
      <c r="A133" s="144"/>
      <c r="B133" s="1">
        <v>2003</v>
      </c>
      <c r="C133" s="3">
        <v>64</v>
      </c>
      <c r="D133" s="3">
        <v>3631</v>
      </c>
      <c r="E133" s="3">
        <v>5080</v>
      </c>
      <c r="F133" s="3">
        <v>4</v>
      </c>
      <c r="G133" s="3">
        <v>437</v>
      </c>
      <c r="H133" s="3">
        <v>617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6</v>
      </c>
      <c r="AH133" s="3">
        <v>287</v>
      </c>
      <c r="AI133" s="3">
        <v>414</v>
      </c>
    </row>
    <row r="134" spans="1:35">
      <c r="A134" s="144"/>
      <c r="B134" s="1">
        <v>2004</v>
      </c>
      <c r="C134" s="3">
        <v>137</v>
      </c>
      <c r="D134" s="3">
        <v>5697</v>
      </c>
      <c r="E134" s="3">
        <v>3480</v>
      </c>
      <c r="F134" s="3">
        <v>3</v>
      </c>
      <c r="G134" s="3">
        <v>536</v>
      </c>
      <c r="H134" s="3">
        <v>830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6</v>
      </c>
      <c r="AH134" s="3">
        <v>372</v>
      </c>
      <c r="AI134" s="3">
        <v>591</v>
      </c>
    </row>
    <row r="135" spans="1:35">
      <c r="A135" s="144"/>
      <c r="B135" s="1">
        <v>2005</v>
      </c>
      <c r="C135" s="3">
        <v>5</v>
      </c>
      <c r="D135" s="3">
        <v>333</v>
      </c>
      <c r="E135" s="3">
        <v>601</v>
      </c>
      <c r="F135" s="3">
        <v>11</v>
      </c>
      <c r="G135" s="3">
        <v>1078</v>
      </c>
      <c r="H135" s="3">
        <v>1903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1</v>
      </c>
      <c r="P135" s="3">
        <v>216</v>
      </c>
      <c r="Q135" s="3">
        <v>389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</row>
    <row r="136" spans="1:35">
      <c r="A136" s="144"/>
      <c r="B136" s="1">
        <v>2006</v>
      </c>
      <c r="C136" s="3">
        <v>6</v>
      </c>
      <c r="D136" s="3">
        <v>355</v>
      </c>
      <c r="E136" s="3">
        <v>639</v>
      </c>
      <c r="F136" s="3">
        <v>10</v>
      </c>
      <c r="G136" s="3">
        <v>2522</v>
      </c>
      <c r="H136" s="3">
        <v>4439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25</v>
      </c>
      <c r="AE136" s="3">
        <v>83477</v>
      </c>
      <c r="AF136" s="3">
        <v>221564</v>
      </c>
      <c r="AG136" s="3"/>
      <c r="AH136" s="3"/>
      <c r="AI136" s="3"/>
    </row>
    <row r="137" spans="1:35">
      <c r="A137" s="144"/>
      <c r="B137" s="1">
        <v>2007</v>
      </c>
      <c r="C137" s="3">
        <v>113</v>
      </c>
      <c r="D137" s="3">
        <v>4877</v>
      </c>
      <c r="E137" s="3">
        <v>4917</v>
      </c>
      <c r="F137" s="3">
        <v>5</v>
      </c>
      <c r="G137" s="3">
        <v>655</v>
      </c>
      <c r="H137" s="3">
        <v>1717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1</v>
      </c>
      <c r="V137" s="3">
        <v>249</v>
      </c>
      <c r="W137" s="3">
        <v>658</v>
      </c>
      <c r="X137" s="3">
        <v>1</v>
      </c>
      <c r="Y137" s="3">
        <v>96</v>
      </c>
      <c r="Z137" s="3">
        <v>248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2</v>
      </c>
      <c r="AH137" s="3">
        <v>56</v>
      </c>
      <c r="AI137" s="3">
        <v>97</v>
      </c>
    </row>
    <row r="138" spans="1:35">
      <c r="A138" s="144"/>
      <c r="B138" s="1">
        <v>2008</v>
      </c>
      <c r="C138" s="3">
        <v>48</v>
      </c>
      <c r="D138" s="3">
        <v>2792</v>
      </c>
      <c r="E138" s="3">
        <v>8144</v>
      </c>
      <c r="F138" s="3">
        <v>4</v>
      </c>
      <c r="G138" s="3">
        <v>483</v>
      </c>
      <c r="H138" s="3">
        <v>1934</v>
      </c>
      <c r="I138" s="3">
        <v>0</v>
      </c>
      <c r="J138" s="3">
        <v>0</v>
      </c>
      <c r="K138" s="3">
        <v>0</v>
      </c>
      <c r="L138" s="3">
        <v>3</v>
      </c>
      <c r="M138" s="3">
        <v>276</v>
      </c>
      <c r="N138" s="3">
        <v>790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1</v>
      </c>
      <c r="V138" s="3">
        <v>98</v>
      </c>
      <c r="W138" s="3">
        <v>283</v>
      </c>
      <c r="X138" s="3">
        <v>1</v>
      </c>
      <c r="Y138" s="3">
        <v>280</v>
      </c>
      <c r="Z138" s="3">
        <v>833</v>
      </c>
      <c r="AA138" s="3">
        <v>0</v>
      </c>
      <c r="AB138" s="3">
        <v>0</v>
      </c>
      <c r="AC138" s="3">
        <v>0</v>
      </c>
      <c r="AD138" s="3">
        <v>1</v>
      </c>
      <c r="AE138" s="3">
        <v>115</v>
      </c>
      <c r="AF138" s="3">
        <v>337</v>
      </c>
      <c r="AG138" s="3"/>
      <c r="AH138" s="3"/>
      <c r="AI138" s="3"/>
    </row>
    <row r="139" spans="1:35">
      <c r="A139" s="144"/>
      <c r="B139" s="1">
        <v>2009</v>
      </c>
      <c r="C139" s="3">
        <v>28</v>
      </c>
      <c r="D139" s="3">
        <v>1579</v>
      </c>
      <c r="E139" s="3">
        <v>5361</v>
      </c>
      <c r="F139" s="3">
        <v>5</v>
      </c>
      <c r="G139" s="3">
        <v>892</v>
      </c>
      <c r="H139" s="3">
        <v>3081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/>
      <c r="AH139" s="3"/>
      <c r="AI139" s="3"/>
    </row>
    <row r="140" spans="1:35" ht="13.5" thickBot="1">
      <c r="A140" s="145"/>
      <c r="B140" s="1">
        <v>2010</v>
      </c>
      <c r="C140" s="3">
        <v>4</v>
      </c>
      <c r="D140" s="3">
        <v>258</v>
      </c>
      <c r="E140" s="3">
        <v>901</v>
      </c>
      <c r="F140" s="3">
        <v>6</v>
      </c>
      <c r="G140" s="3">
        <v>987</v>
      </c>
      <c r="H140" s="3">
        <v>3454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/>
      <c r="AH140" s="3"/>
      <c r="AI140" s="3"/>
    </row>
    <row r="141" spans="1:35"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</row>
    <row r="142" spans="1:35">
      <c r="B142" s="1" t="s">
        <v>16</v>
      </c>
      <c r="C142" s="3">
        <f>AVERAGE(C131:C140)</f>
        <v>44.4</v>
      </c>
      <c r="D142" s="3">
        <f t="shared" ref="D142:AF142" si="18">AVERAGE(D131:D140)</f>
        <v>2176.5</v>
      </c>
      <c r="E142" s="3">
        <f t="shared" si="18"/>
        <v>3247.9</v>
      </c>
      <c r="F142" s="3">
        <f t="shared" si="18"/>
        <v>6.2</v>
      </c>
      <c r="G142" s="3">
        <f t="shared" si="18"/>
        <v>941.1</v>
      </c>
      <c r="H142" s="3">
        <f t="shared" si="18"/>
        <v>2128.3000000000002</v>
      </c>
      <c r="I142" s="3">
        <f t="shared" si="18"/>
        <v>0</v>
      </c>
      <c r="J142" s="3">
        <f t="shared" si="18"/>
        <v>0</v>
      </c>
      <c r="K142" s="3">
        <f t="shared" si="18"/>
        <v>0</v>
      </c>
      <c r="L142" s="3">
        <f t="shared" si="18"/>
        <v>4.2</v>
      </c>
      <c r="M142" s="3">
        <f t="shared" si="18"/>
        <v>262.3</v>
      </c>
      <c r="N142" s="3">
        <f t="shared" si="18"/>
        <v>424.2</v>
      </c>
      <c r="O142" s="3">
        <f t="shared" si="18"/>
        <v>0.3</v>
      </c>
      <c r="P142" s="3">
        <f t="shared" si="18"/>
        <v>76.3</v>
      </c>
      <c r="Q142" s="3">
        <f t="shared" si="18"/>
        <v>121</v>
      </c>
      <c r="R142" s="3">
        <f t="shared" si="18"/>
        <v>0.3</v>
      </c>
      <c r="S142" s="3">
        <f t="shared" si="18"/>
        <v>105.4</v>
      </c>
      <c r="T142" s="3">
        <f t="shared" si="18"/>
        <v>237</v>
      </c>
      <c r="U142" s="3">
        <f t="shared" si="18"/>
        <v>0.4</v>
      </c>
      <c r="V142" s="3">
        <f t="shared" si="18"/>
        <v>58.3</v>
      </c>
      <c r="W142" s="3">
        <f t="shared" si="18"/>
        <v>129.30000000000001</v>
      </c>
      <c r="X142" s="3">
        <f t="shared" si="18"/>
        <v>0.3</v>
      </c>
      <c r="Y142" s="3">
        <f t="shared" si="18"/>
        <v>54.7</v>
      </c>
      <c r="Z142" s="3">
        <f t="shared" si="18"/>
        <v>135.1</v>
      </c>
      <c r="AA142" s="3">
        <f t="shared" si="18"/>
        <v>0</v>
      </c>
      <c r="AB142" s="3">
        <f t="shared" si="18"/>
        <v>0</v>
      </c>
      <c r="AC142" s="3">
        <f t="shared" si="18"/>
        <v>0</v>
      </c>
      <c r="AD142" s="3">
        <f t="shared" si="18"/>
        <v>2.9</v>
      </c>
      <c r="AE142" s="3">
        <f t="shared" si="18"/>
        <v>8502</v>
      </c>
      <c r="AF142" s="3">
        <f t="shared" si="18"/>
        <v>22343.1</v>
      </c>
      <c r="AG142" s="3">
        <f>AVERAGE(AG131:AG140)</f>
        <v>3.8333333333333335</v>
      </c>
      <c r="AH142" s="3">
        <f>AVERAGE(AH131:AH140)</f>
        <v>183.16666666666666</v>
      </c>
      <c r="AI142" s="3">
        <f>AVERAGE(AI131:AI140)</f>
        <v>282</v>
      </c>
    </row>
    <row r="143" spans="1:35">
      <c r="B143" s="1" t="s">
        <v>17</v>
      </c>
      <c r="C143" s="3">
        <f>SUM(C131:C140)</f>
        <v>444</v>
      </c>
      <c r="D143" s="3">
        <f t="shared" ref="D143:AF143" si="19">SUM(D131:D140)</f>
        <v>21765</v>
      </c>
      <c r="E143" s="3">
        <f t="shared" si="19"/>
        <v>32479</v>
      </c>
      <c r="F143" s="3">
        <f t="shared" si="19"/>
        <v>62</v>
      </c>
      <c r="G143" s="3">
        <f t="shared" si="19"/>
        <v>9411</v>
      </c>
      <c r="H143" s="3">
        <f t="shared" si="19"/>
        <v>21283</v>
      </c>
      <c r="I143" s="3">
        <f t="shared" si="19"/>
        <v>0</v>
      </c>
      <c r="J143" s="3">
        <f t="shared" si="19"/>
        <v>0</v>
      </c>
      <c r="K143" s="3">
        <f t="shared" si="19"/>
        <v>0</v>
      </c>
      <c r="L143" s="3">
        <f t="shared" si="19"/>
        <v>42</v>
      </c>
      <c r="M143" s="3">
        <f t="shared" si="19"/>
        <v>2623</v>
      </c>
      <c r="N143" s="3">
        <f t="shared" si="19"/>
        <v>4242</v>
      </c>
      <c r="O143" s="3">
        <f t="shared" si="19"/>
        <v>3</v>
      </c>
      <c r="P143" s="3">
        <f t="shared" si="19"/>
        <v>763</v>
      </c>
      <c r="Q143" s="3">
        <f t="shared" si="19"/>
        <v>1210</v>
      </c>
      <c r="R143" s="3">
        <f t="shared" si="19"/>
        <v>3</v>
      </c>
      <c r="S143" s="3">
        <f t="shared" si="19"/>
        <v>1054</v>
      </c>
      <c r="T143" s="3">
        <f t="shared" si="19"/>
        <v>2370</v>
      </c>
      <c r="U143" s="3">
        <f t="shared" si="19"/>
        <v>4</v>
      </c>
      <c r="V143" s="3">
        <f t="shared" si="19"/>
        <v>583</v>
      </c>
      <c r="W143" s="3">
        <f t="shared" si="19"/>
        <v>1293</v>
      </c>
      <c r="X143" s="3">
        <f t="shared" si="19"/>
        <v>3</v>
      </c>
      <c r="Y143" s="3">
        <f t="shared" si="19"/>
        <v>547</v>
      </c>
      <c r="Z143" s="3">
        <f t="shared" si="19"/>
        <v>1351</v>
      </c>
      <c r="AA143" s="3">
        <f t="shared" si="19"/>
        <v>0</v>
      </c>
      <c r="AB143" s="3">
        <f t="shared" si="19"/>
        <v>0</v>
      </c>
      <c r="AC143" s="3">
        <f t="shared" si="19"/>
        <v>0</v>
      </c>
      <c r="AD143" s="3">
        <f t="shared" si="19"/>
        <v>29</v>
      </c>
      <c r="AE143" s="3">
        <f t="shared" si="19"/>
        <v>85020</v>
      </c>
      <c r="AF143" s="3">
        <f t="shared" si="19"/>
        <v>223431</v>
      </c>
      <c r="AG143" s="3">
        <f>SUM(AG131:AG140)</f>
        <v>23</v>
      </c>
      <c r="AH143" s="3">
        <f>SUM(AH131:AH140)</f>
        <v>1099</v>
      </c>
      <c r="AI143" s="3">
        <f>SUM(AI131:AI140)</f>
        <v>1692</v>
      </c>
    </row>
    <row r="144" spans="1:35" ht="13.5" thickBot="1"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</row>
    <row r="145" spans="1:35" ht="12.75" customHeight="1">
      <c r="A145" s="143" t="s">
        <v>15</v>
      </c>
      <c r="B145" s="1">
        <v>2001</v>
      </c>
      <c r="C145" s="3">
        <v>27</v>
      </c>
      <c r="D145" s="3">
        <v>1520</v>
      </c>
      <c r="E145" s="3">
        <v>1505</v>
      </c>
      <c r="F145" s="3">
        <v>110</v>
      </c>
      <c r="G145" s="3">
        <v>22374</v>
      </c>
      <c r="H145" s="3">
        <v>32399</v>
      </c>
      <c r="I145" s="3">
        <v>31</v>
      </c>
      <c r="J145" s="3">
        <v>3622</v>
      </c>
      <c r="K145" s="3">
        <v>4000</v>
      </c>
      <c r="L145" s="3">
        <v>13</v>
      </c>
      <c r="M145" s="3">
        <v>1696</v>
      </c>
      <c r="N145" s="3">
        <v>2576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2</v>
      </c>
      <c r="AB145" s="3">
        <v>18000</v>
      </c>
      <c r="AC145" s="3">
        <v>26000</v>
      </c>
      <c r="AD145" s="3">
        <v>3</v>
      </c>
      <c r="AE145" s="3">
        <v>2183</v>
      </c>
      <c r="AF145" s="3">
        <v>2404</v>
      </c>
      <c r="AG145" s="3">
        <v>0</v>
      </c>
      <c r="AH145" s="3">
        <v>0</v>
      </c>
      <c r="AI145" s="3">
        <v>0</v>
      </c>
    </row>
    <row r="146" spans="1:35">
      <c r="A146" s="144"/>
      <c r="B146" s="1">
        <v>2002</v>
      </c>
      <c r="C146" s="3">
        <v>27</v>
      </c>
      <c r="D146" s="3">
        <v>1666</v>
      </c>
      <c r="E146" s="3">
        <v>2445</v>
      </c>
      <c r="F146" s="3">
        <v>78</v>
      </c>
      <c r="G146" s="3">
        <v>16110</v>
      </c>
      <c r="H146" s="3">
        <v>25490</v>
      </c>
      <c r="I146" s="3">
        <v>98</v>
      </c>
      <c r="J146" s="3">
        <v>8671</v>
      </c>
      <c r="K146" s="3">
        <v>15587</v>
      </c>
      <c r="L146" s="3">
        <v>27</v>
      </c>
      <c r="M146" s="3">
        <v>3702</v>
      </c>
      <c r="N146" s="3">
        <v>5714</v>
      </c>
      <c r="O146" s="3">
        <v>2</v>
      </c>
      <c r="P146" s="3">
        <v>137</v>
      </c>
      <c r="Q146" s="3">
        <v>274</v>
      </c>
      <c r="R146" s="3">
        <v>2</v>
      </c>
      <c r="S146" s="3">
        <v>60</v>
      </c>
      <c r="T146" s="3">
        <v>24</v>
      </c>
      <c r="U146" s="3">
        <v>4</v>
      </c>
      <c r="V146" s="3">
        <v>1181</v>
      </c>
      <c r="W146" s="3">
        <v>1919</v>
      </c>
      <c r="X146" s="3">
        <v>2</v>
      </c>
      <c r="Y146" s="3">
        <v>123</v>
      </c>
      <c r="Z146" s="3">
        <v>170</v>
      </c>
      <c r="AA146" s="3">
        <v>1</v>
      </c>
      <c r="AB146" s="3">
        <v>577</v>
      </c>
      <c r="AC146" s="3">
        <v>692</v>
      </c>
      <c r="AD146" s="3">
        <v>3</v>
      </c>
      <c r="AE146" s="3">
        <v>2183</v>
      </c>
      <c r="AF146" s="3">
        <v>2404</v>
      </c>
      <c r="AG146" s="3">
        <v>388</v>
      </c>
      <c r="AH146" s="3">
        <v>12519</v>
      </c>
      <c r="AI146" s="3">
        <v>16114</v>
      </c>
    </row>
    <row r="147" spans="1:35">
      <c r="A147" s="144"/>
      <c r="B147" s="1">
        <v>2003</v>
      </c>
      <c r="C147" s="3">
        <v>15</v>
      </c>
      <c r="D147" s="3">
        <v>904</v>
      </c>
      <c r="E147" s="3">
        <v>1563</v>
      </c>
      <c r="F147" s="3">
        <v>170</v>
      </c>
      <c r="G147" s="3">
        <v>36111</v>
      </c>
      <c r="H147" s="3">
        <v>70735</v>
      </c>
      <c r="I147" s="3">
        <v>14</v>
      </c>
      <c r="J147" s="3">
        <v>897</v>
      </c>
      <c r="K147" s="3">
        <v>1501</v>
      </c>
      <c r="L147" s="3">
        <v>6</v>
      </c>
      <c r="M147" s="3">
        <v>426</v>
      </c>
      <c r="N147" s="3">
        <v>840</v>
      </c>
      <c r="O147" s="3">
        <v>1</v>
      </c>
      <c r="P147" s="3">
        <v>103</v>
      </c>
      <c r="Q147" s="3">
        <v>186</v>
      </c>
      <c r="R147" s="3">
        <v>1</v>
      </c>
      <c r="S147" s="3">
        <v>297</v>
      </c>
      <c r="T147" s="3">
        <v>650</v>
      </c>
      <c r="U147" s="3">
        <v>2</v>
      </c>
      <c r="V147" s="3">
        <v>282</v>
      </c>
      <c r="W147" s="3">
        <v>522</v>
      </c>
      <c r="X147" s="3">
        <v>0</v>
      </c>
      <c r="Y147" s="3">
        <v>0</v>
      </c>
      <c r="Z147" s="3">
        <v>0</v>
      </c>
      <c r="AA147" s="3">
        <v>1</v>
      </c>
      <c r="AB147" s="3">
        <v>1383</v>
      </c>
      <c r="AC147" s="3">
        <v>1500</v>
      </c>
      <c r="AD147" s="3">
        <v>0</v>
      </c>
      <c r="AE147" s="3">
        <v>0</v>
      </c>
      <c r="AF147" s="3">
        <v>0</v>
      </c>
      <c r="AG147" s="3">
        <v>217</v>
      </c>
      <c r="AH147" s="3">
        <v>14277</v>
      </c>
      <c r="AI147" s="3">
        <v>21080</v>
      </c>
    </row>
    <row r="148" spans="1:35">
      <c r="A148" s="144"/>
      <c r="B148" s="1">
        <v>2004</v>
      </c>
      <c r="C148" s="3">
        <v>13</v>
      </c>
      <c r="D148" s="3">
        <v>846</v>
      </c>
      <c r="E148" s="3">
        <v>1560</v>
      </c>
      <c r="F148" s="3">
        <v>144</v>
      </c>
      <c r="G148" s="3">
        <v>33256</v>
      </c>
      <c r="H148" s="3">
        <v>68193</v>
      </c>
      <c r="I148" s="3">
        <v>36</v>
      </c>
      <c r="J148" s="3">
        <v>3650</v>
      </c>
      <c r="K148" s="3">
        <v>10950</v>
      </c>
      <c r="L148" s="3">
        <v>92</v>
      </c>
      <c r="M148" s="3">
        <v>14529</v>
      </c>
      <c r="N148" s="3">
        <v>35538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1</v>
      </c>
      <c r="AE148" s="3">
        <v>900</v>
      </c>
      <c r="AF148" s="3">
        <v>450</v>
      </c>
      <c r="AG148" s="3">
        <v>115</v>
      </c>
      <c r="AH148" s="3">
        <v>8545</v>
      </c>
      <c r="AI148" s="3">
        <v>16181</v>
      </c>
    </row>
    <row r="149" spans="1:35" ht="12.75" customHeight="1">
      <c r="A149" s="144"/>
      <c r="B149" s="1">
        <v>2005</v>
      </c>
      <c r="C149" s="3">
        <v>12</v>
      </c>
      <c r="D149" s="3">
        <v>773</v>
      </c>
      <c r="E149" s="3">
        <v>1972</v>
      </c>
      <c r="F149" s="3">
        <v>165</v>
      </c>
      <c r="G149" s="3">
        <v>35892</v>
      </c>
      <c r="H149" s="3">
        <v>97360</v>
      </c>
      <c r="I149" s="3">
        <v>59</v>
      </c>
      <c r="J149" s="3">
        <v>10790</v>
      </c>
      <c r="K149" s="3">
        <v>32370</v>
      </c>
      <c r="L149" s="3">
        <v>395</v>
      </c>
      <c r="M149" s="3">
        <v>60877</v>
      </c>
      <c r="N149" s="3">
        <v>177091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2</v>
      </c>
      <c r="AB149" s="3">
        <v>1563</v>
      </c>
      <c r="AC149" s="3">
        <v>4689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</row>
    <row r="150" spans="1:35" ht="12.75" customHeight="1">
      <c r="A150" s="144"/>
      <c r="B150" s="1">
        <v>2006</v>
      </c>
      <c r="C150" s="3">
        <v>9</v>
      </c>
      <c r="D150" s="3">
        <v>611</v>
      </c>
      <c r="E150" s="3">
        <v>1833</v>
      </c>
      <c r="F150" s="3">
        <v>118</v>
      </c>
      <c r="G150" s="3">
        <v>25937</v>
      </c>
      <c r="H150" s="3">
        <v>81145</v>
      </c>
      <c r="I150" s="3">
        <v>26</v>
      </c>
      <c r="J150" s="3">
        <v>3059</v>
      </c>
      <c r="K150" s="3">
        <v>10707</v>
      </c>
      <c r="L150" s="3">
        <v>583</v>
      </c>
      <c r="M150" s="3">
        <v>95483</v>
      </c>
      <c r="N150" s="3">
        <v>306371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2</v>
      </c>
      <c r="Y150" s="3">
        <v>4854</v>
      </c>
      <c r="Z150" s="3">
        <v>16989</v>
      </c>
      <c r="AA150" s="3">
        <v>1</v>
      </c>
      <c r="AB150" s="3">
        <v>193</v>
      </c>
      <c r="AC150" s="3">
        <v>676</v>
      </c>
      <c r="AD150" s="3">
        <v>1</v>
      </c>
      <c r="AE150" s="3">
        <v>407</v>
      </c>
      <c r="AF150" s="3">
        <v>1221</v>
      </c>
      <c r="AG150" s="3"/>
      <c r="AH150" s="3"/>
      <c r="AI150" s="3"/>
    </row>
    <row r="151" spans="1:35">
      <c r="A151" s="144"/>
      <c r="B151" s="1">
        <v>2007</v>
      </c>
      <c r="C151" s="3">
        <v>10</v>
      </c>
      <c r="D151" s="3">
        <v>616</v>
      </c>
      <c r="E151" s="3">
        <v>2245</v>
      </c>
      <c r="F151" s="3">
        <v>143</v>
      </c>
      <c r="G151" s="3">
        <v>33795</v>
      </c>
      <c r="H151" s="3">
        <v>121538</v>
      </c>
      <c r="I151" s="3">
        <v>48</v>
      </c>
      <c r="J151" s="3">
        <v>4674</v>
      </c>
      <c r="K151" s="3">
        <v>17389</v>
      </c>
      <c r="L151" s="3">
        <v>484</v>
      </c>
      <c r="M151" s="3">
        <v>73867</v>
      </c>
      <c r="N151" s="3">
        <v>267938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3</v>
      </c>
      <c r="V151" s="3">
        <v>2338</v>
      </c>
      <c r="W151" s="3">
        <v>8664</v>
      </c>
      <c r="X151" s="3">
        <v>0</v>
      </c>
      <c r="Y151" s="3">
        <v>0</v>
      </c>
      <c r="Z151" s="3">
        <v>0</v>
      </c>
      <c r="AA151" s="3">
        <v>6</v>
      </c>
      <c r="AB151" s="3">
        <v>37490</v>
      </c>
      <c r="AC151" s="3">
        <v>130226</v>
      </c>
      <c r="AD151" s="3">
        <v>1</v>
      </c>
      <c r="AE151" s="3">
        <v>478</v>
      </c>
      <c r="AF151" s="3">
        <v>1711</v>
      </c>
      <c r="AG151" s="3">
        <v>69</v>
      </c>
      <c r="AH151" s="3" t="s">
        <v>68</v>
      </c>
      <c r="AI151" s="3" t="s">
        <v>69</v>
      </c>
    </row>
    <row r="152" spans="1:35">
      <c r="A152" s="144"/>
      <c r="B152" s="1">
        <v>2008</v>
      </c>
      <c r="C152" s="3">
        <v>4</v>
      </c>
      <c r="D152" s="3">
        <v>259</v>
      </c>
      <c r="E152" s="3">
        <v>1040</v>
      </c>
      <c r="F152" s="3">
        <v>121</v>
      </c>
      <c r="G152" s="3">
        <v>32744</v>
      </c>
      <c r="H152" s="3">
        <v>135968</v>
      </c>
      <c r="I152" s="3">
        <v>0</v>
      </c>
      <c r="J152" s="3">
        <v>0</v>
      </c>
      <c r="K152" s="3">
        <v>0</v>
      </c>
      <c r="L152" s="3">
        <v>420</v>
      </c>
      <c r="M152" s="3">
        <v>55540</v>
      </c>
      <c r="N152" s="3">
        <v>227053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3</v>
      </c>
      <c r="Y152" s="3">
        <v>1455</v>
      </c>
      <c r="Z152" s="3">
        <v>5269</v>
      </c>
      <c r="AA152" s="3">
        <v>4</v>
      </c>
      <c r="AB152" s="3">
        <v>3068</v>
      </c>
      <c r="AC152" s="3">
        <v>13065</v>
      </c>
      <c r="AD152" s="3">
        <v>6</v>
      </c>
      <c r="AE152" s="3">
        <v>1678</v>
      </c>
      <c r="AF152" s="3">
        <v>6788</v>
      </c>
      <c r="AG152" s="3"/>
      <c r="AH152" s="3"/>
      <c r="AI152" s="3"/>
    </row>
    <row r="153" spans="1:35">
      <c r="A153" s="144"/>
      <c r="B153" s="1">
        <v>2009</v>
      </c>
      <c r="C153" s="3">
        <v>22</v>
      </c>
      <c r="D153" s="3">
        <v>1164</v>
      </c>
      <c r="E153" s="3">
        <v>5230</v>
      </c>
      <c r="F153" s="3">
        <v>101</v>
      </c>
      <c r="G153" s="3">
        <v>30766</v>
      </c>
      <c r="H153" s="3">
        <v>137971</v>
      </c>
      <c r="I153" s="3">
        <v>12</v>
      </c>
      <c r="J153" s="3">
        <v>1083</v>
      </c>
      <c r="K153" s="3">
        <v>4724</v>
      </c>
      <c r="L153" s="3">
        <v>136</v>
      </c>
      <c r="M153" s="3">
        <v>21296</v>
      </c>
      <c r="N153" s="22">
        <v>95516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6</v>
      </c>
      <c r="AB153" s="3">
        <v>7382</v>
      </c>
      <c r="AC153" s="3">
        <v>33190</v>
      </c>
      <c r="AD153" s="3">
        <v>1</v>
      </c>
      <c r="AE153" s="3">
        <v>748</v>
      </c>
      <c r="AF153" s="3">
        <v>3366</v>
      </c>
      <c r="AG153" s="3"/>
      <c r="AH153" s="3"/>
      <c r="AI153" s="3"/>
    </row>
    <row r="154" spans="1:35" ht="13.5" thickBot="1">
      <c r="A154" s="145"/>
      <c r="B154" s="1">
        <v>2010</v>
      </c>
      <c r="C154" s="3">
        <v>17</v>
      </c>
      <c r="D154" s="3">
        <v>942</v>
      </c>
      <c r="E154" s="3">
        <v>4244</v>
      </c>
      <c r="F154" s="3">
        <v>128</v>
      </c>
      <c r="G154" s="3">
        <v>36767</v>
      </c>
      <c r="H154" s="3">
        <v>165456</v>
      </c>
      <c r="I154" s="3">
        <v>24</v>
      </c>
      <c r="J154" s="3">
        <v>3880</v>
      </c>
      <c r="K154" s="3">
        <v>17458</v>
      </c>
      <c r="L154" s="3">
        <v>81</v>
      </c>
      <c r="M154" s="3">
        <v>13609</v>
      </c>
      <c r="N154" s="3">
        <v>61245</v>
      </c>
      <c r="O154" s="3">
        <v>0</v>
      </c>
      <c r="P154" s="3">
        <v>0</v>
      </c>
      <c r="Q154" s="3">
        <v>0</v>
      </c>
      <c r="R154" s="3">
        <v>1</v>
      </c>
      <c r="S154" s="3">
        <v>432</v>
      </c>
      <c r="T154" s="3">
        <v>1944</v>
      </c>
      <c r="U154" s="3">
        <v>3</v>
      </c>
      <c r="V154" s="3">
        <v>1606</v>
      </c>
      <c r="W154" s="3">
        <v>7228</v>
      </c>
      <c r="X154" s="3">
        <v>7</v>
      </c>
      <c r="Y154" s="3">
        <v>7816</v>
      </c>
      <c r="Z154" s="3">
        <v>35173</v>
      </c>
      <c r="AA154" s="3">
        <v>2</v>
      </c>
      <c r="AB154" s="3">
        <v>1735</v>
      </c>
      <c r="AC154" s="3">
        <v>7808</v>
      </c>
      <c r="AD154" s="3">
        <v>5</v>
      </c>
      <c r="AE154" s="3">
        <v>7996</v>
      </c>
      <c r="AF154" s="3">
        <v>35983</v>
      </c>
      <c r="AG154" s="3">
        <v>69</v>
      </c>
      <c r="AH154" s="3" t="s">
        <v>68</v>
      </c>
      <c r="AI154" s="3" t="s">
        <v>69</v>
      </c>
    </row>
    <row r="155" spans="1:35"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</row>
    <row r="156" spans="1:35">
      <c r="B156" s="1" t="s">
        <v>16</v>
      </c>
      <c r="C156" s="3">
        <f>AVERAGE(C145:C154)</f>
        <v>15.6</v>
      </c>
      <c r="D156" s="3">
        <f t="shared" ref="D156:AF156" si="20">AVERAGE(D145:D154)</f>
        <v>930.1</v>
      </c>
      <c r="E156" s="3">
        <f t="shared" si="20"/>
        <v>2363.6999999999998</v>
      </c>
      <c r="F156" s="3">
        <f t="shared" si="20"/>
        <v>127.8</v>
      </c>
      <c r="G156" s="3">
        <f t="shared" si="20"/>
        <v>30375.200000000001</v>
      </c>
      <c r="H156" s="3">
        <f t="shared" si="20"/>
        <v>93625.5</v>
      </c>
      <c r="I156" s="3">
        <f t="shared" si="20"/>
        <v>34.799999999999997</v>
      </c>
      <c r="J156" s="3">
        <f t="shared" si="20"/>
        <v>4032.6</v>
      </c>
      <c r="K156" s="3">
        <f t="shared" si="20"/>
        <v>11468.6</v>
      </c>
      <c r="L156" s="3">
        <f t="shared" si="20"/>
        <v>223.7</v>
      </c>
      <c r="M156" s="3">
        <f t="shared" si="20"/>
        <v>34102.5</v>
      </c>
      <c r="N156" s="3">
        <f t="shared" si="20"/>
        <v>117988.2</v>
      </c>
      <c r="O156" s="3">
        <f t="shared" si="20"/>
        <v>0.3</v>
      </c>
      <c r="P156" s="3">
        <f t="shared" si="20"/>
        <v>24</v>
      </c>
      <c r="Q156" s="3">
        <f t="shared" si="20"/>
        <v>46</v>
      </c>
      <c r="R156" s="3">
        <f t="shared" si="20"/>
        <v>0.4</v>
      </c>
      <c r="S156" s="3">
        <f t="shared" si="20"/>
        <v>78.900000000000006</v>
      </c>
      <c r="T156" s="3">
        <f t="shared" si="20"/>
        <v>261.8</v>
      </c>
      <c r="U156" s="3">
        <f t="shared" si="20"/>
        <v>1.2</v>
      </c>
      <c r="V156" s="3">
        <f t="shared" si="20"/>
        <v>540.70000000000005</v>
      </c>
      <c r="W156" s="3">
        <f t="shared" si="20"/>
        <v>1833.3</v>
      </c>
      <c r="X156" s="3">
        <f t="shared" si="20"/>
        <v>1.4</v>
      </c>
      <c r="Y156" s="3">
        <f t="shared" si="20"/>
        <v>1424.8</v>
      </c>
      <c r="Z156" s="3">
        <f t="shared" si="20"/>
        <v>5760.1</v>
      </c>
      <c r="AA156" s="3">
        <f t="shared" si="20"/>
        <v>2.5</v>
      </c>
      <c r="AB156" s="3">
        <f t="shared" si="20"/>
        <v>7139.1</v>
      </c>
      <c r="AC156" s="3">
        <f t="shared" si="20"/>
        <v>21784.6</v>
      </c>
      <c r="AD156" s="3">
        <f t="shared" si="20"/>
        <v>2.1</v>
      </c>
      <c r="AE156" s="3">
        <f t="shared" si="20"/>
        <v>1657.3</v>
      </c>
      <c r="AF156" s="3">
        <f t="shared" si="20"/>
        <v>5432.7</v>
      </c>
      <c r="AG156" s="3">
        <f>AVERAGE(AG145:AG154)</f>
        <v>122.57142857142857</v>
      </c>
      <c r="AH156" s="3">
        <f>AVERAGE(AH145:AH154)</f>
        <v>7068.2</v>
      </c>
      <c r="AI156" s="3">
        <f>AVERAGE(AI145:AI154)</f>
        <v>10675</v>
      </c>
    </row>
    <row r="157" spans="1:35">
      <c r="B157" s="1" t="s">
        <v>17</v>
      </c>
      <c r="C157" s="3">
        <f>SUM(C145:C154)</f>
        <v>156</v>
      </c>
      <c r="D157" s="3">
        <f t="shared" ref="D157:AF157" si="21">SUM(D145:D154)</f>
        <v>9301</v>
      </c>
      <c r="E157" s="3">
        <f t="shared" si="21"/>
        <v>23637</v>
      </c>
      <c r="F157" s="3">
        <f t="shared" si="21"/>
        <v>1278</v>
      </c>
      <c r="G157" s="3">
        <f t="shared" si="21"/>
        <v>303752</v>
      </c>
      <c r="H157" s="3">
        <f t="shared" si="21"/>
        <v>936255</v>
      </c>
      <c r="I157" s="3">
        <f t="shared" si="21"/>
        <v>348</v>
      </c>
      <c r="J157" s="3">
        <f t="shared" si="21"/>
        <v>40326</v>
      </c>
      <c r="K157" s="3">
        <f t="shared" si="21"/>
        <v>114686</v>
      </c>
      <c r="L157" s="3">
        <f t="shared" si="21"/>
        <v>2237</v>
      </c>
      <c r="M157" s="3">
        <f t="shared" si="21"/>
        <v>341025</v>
      </c>
      <c r="N157" s="3">
        <f t="shared" si="21"/>
        <v>1179882</v>
      </c>
      <c r="O157" s="3">
        <f t="shared" si="21"/>
        <v>3</v>
      </c>
      <c r="P157" s="3">
        <f t="shared" si="21"/>
        <v>240</v>
      </c>
      <c r="Q157" s="3">
        <f t="shared" si="21"/>
        <v>460</v>
      </c>
      <c r="R157" s="3">
        <f t="shared" si="21"/>
        <v>4</v>
      </c>
      <c r="S157" s="3">
        <f t="shared" si="21"/>
        <v>789</v>
      </c>
      <c r="T157" s="3">
        <f t="shared" si="21"/>
        <v>2618</v>
      </c>
      <c r="U157" s="3">
        <f t="shared" si="21"/>
        <v>12</v>
      </c>
      <c r="V157" s="3">
        <f t="shared" si="21"/>
        <v>5407</v>
      </c>
      <c r="W157" s="3">
        <f t="shared" si="21"/>
        <v>18333</v>
      </c>
      <c r="X157" s="3">
        <f t="shared" si="21"/>
        <v>14</v>
      </c>
      <c r="Y157" s="3">
        <f t="shared" si="21"/>
        <v>14248</v>
      </c>
      <c r="Z157" s="3">
        <f t="shared" si="21"/>
        <v>57601</v>
      </c>
      <c r="AA157" s="3">
        <f t="shared" si="21"/>
        <v>25</v>
      </c>
      <c r="AB157" s="3">
        <f t="shared" si="21"/>
        <v>71391</v>
      </c>
      <c r="AC157" s="3">
        <f t="shared" si="21"/>
        <v>217846</v>
      </c>
      <c r="AD157" s="3">
        <f t="shared" si="21"/>
        <v>21</v>
      </c>
      <c r="AE157" s="3">
        <f t="shared" si="21"/>
        <v>16573</v>
      </c>
      <c r="AF157" s="3">
        <f t="shared" si="21"/>
        <v>54327</v>
      </c>
      <c r="AG157" s="3">
        <f>SUM(AG145:AG154)</f>
        <v>858</v>
      </c>
      <c r="AH157" s="3">
        <f>SUM(AH145:AH154)</f>
        <v>35341</v>
      </c>
      <c r="AI157" s="3">
        <f>SUM(AI145:AI154)</f>
        <v>53375</v>
      </c>
    </row>
    <row r="158" spans="1:35" ht="13.5" thickBot="1"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</row>
    <row r="159" spans="1:35" ht="12.75" customHeight="1">
      <c r="A159" s="143" t="s">
        <v>32</v>
      </c>
      <c r="B159" s="1">
        <v>2001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</row>
    <row r="160" spans="1:35">
      <c r="A160" s="144"/>
      <c r="B160" s="1">
        <v>2002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</row>
    <row r="161" spans="1:35">
      <c r="A161" s="144"/>
      <c r="B161" s="1">
        <v>2003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1</v>
      </c>
      <c r="AB161" s="3">
        <v>0</v>
      </c>
      <c r="AC161" s="3">
        <v>1500</v>
      </c>
      <c r="AD161" s="3">
        <v>1</v>
      </c>
      <c r="AE161" s="3">
        <v>195</v>
      </c>
      <c r="AF161" s="3">
        <v>75</v>
      </c>
      <c r="AG161" s="3">
        <v>0</v>
      </c>
      <c r="AH161" s="3">
        <v>0</v>
      </c>
      <c r="AI161" s="3">
        <v>0</v>
      </c>
    </row>
    <row r="162" spans="1:35">
      <c r="A162" s="144"/>
      <c r="B162" s="1">
        <v>2004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115</v>
      </c>
      <c r="AH162" s="3">
        <v>8545</v>
      </c>
      <c r="AI162" s="3">
        <v>16181</v>
      </c>
    </row>
    <row r="163" spans="1:35">
      <c r="A163" s="144"/>
      <c r="B163" s="1">
        <v>2005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2</v>
      </c>
      <c r="AB163" s="3">
        <v>1563</v>
      </c>
      <c r="AC163" s="3">
        <v>4689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</row>
    <row r="164" spans="1:35">
      <c r="A164" s="144"/>
      <c r="B164" s="1">
        <v>2006</v>
      </c>
      <c r="C164" s="3">
        <v>175</v>
      </c>
      <c r="D164" s="3">
        <v>7000</v>
      </c>
      <c r="E164" s="3">
        <v>6650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1</v>
      </c>
      <c r="AB164" s="3">
        <v>3597</v>
      </c>
      <c r="AC164" s="3">
        <v>9424</v>
      </c>
      <c r="AD164" s="3">
        <v>0</v>
      </c>
      <c r="AE164" s="3">
        <v>0</v>
      </c>
      <c r="AF164" s="3">
        <v>0</v>
      </c>
      <c r="AG164" s="3"/>
      <c r="AH164" s="3"/>
      <c r="AI164" s="3"/>
    </row>
    <row r="165" spans="1:35">
      <c r="A165" s="144"/>
      <c r="B165" s="1">
        <v>2007</v>
      </c>
      <c r="C165" s="3">
        <v>483</v>
      </c>
      <c r="D165" s="3">
        <v>18354</v>
      </c>
      <c r="E165" s="3">
        <v>16170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1</v>
      </c>
      <c r="Y165" s="3">
        <v>3894</v>
      </c>
      <c r="Z165" s="3">
        <v>1200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</row>
    <row r="166" spans="1:35">
      <c r="A166" s="144"/>
      <c r="B166" s="1">
        <v>2008</v>
      </c>
      <c r="C166" s="3">
        <v>257</v>
      </c>
      <c r="D166" s="3">
        <v>10280</v>
      </c>
      <c r="E166" s="3">
        <v>9766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/>
      <c r="AH166" s="3"/>
      <c r="AI166" s="3"/>
    </row>
    <row r="167" spans="1:35">
      <c r="A167" s="144"/>
      <c r="B167" s="1">
        <v>2009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/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/>
      <c r="AH167" s="3"/>
      <c r="AI167" s="3"/>
    </row>
    <row r="168" spans="1:35" ht="13.5" thickBot="1">
      <c r="A168" s="145"/>
      <c r="B168" s="1">
        <v>2010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/>
      <c r="AH168" s="3"/>
      <c r="AI168" s="3"/>
    </row>
    <row r="169" spans="1:35"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</row>
    <row r="170" spans="1:35">
      <c r="B170" s="1" t="s">
        <v>16</v>
      </c>
      <c r="C170" s="3">
        <f>AVERAGE(C159:C168)</f>
        <v>91.5</v>
      </c>
      <c r="D170" s="3">
        <f t="shared" ref="D170:AF170" si="22">AVERAGE(D159:D168)</f>
        <v>3563.4</v>
      </c>
      <c r="E170" s="3">
        <f t="shared" si="22"/>
        <v>3258.6</v>
      </c>
      <c r="F170" s="3">
        <f t="shared" si="22"/>
        <v>0</v>
      </c>
      <c r="G170" s="3">
        <f t="shared" si="22"/>
        <v>0</v>
      </c>
      <c r="H170" s="3">
        <f t="shared" si="22"/>
        <v>0</v>
      </c>
      <c r="I170" s="3">
        <f t="shared" si="22"/>
        <v>0</v>
      </c>
      <c r="J170" s="3">
        <f t="shared" si="22"/>
        <v>0</v>
      </c>
      <c r="K170" s="3">
        <f t="shared" si="22"/>
        <v>0</v>
      </c>
      <c r="L170" s="3">
        <f t="shared" si="22"/>
        <v>0</v>
      </c>
      <c r="M170" s="3">
        <f t="shared" si="22"/>
        <v>0</v>
      </c>
      <c r="N170" s="3">
        <f t="shared" si="22"/>
        <v>0</v>
      </c>
      <c r="O170" s="3">
        <f t="shared" si="22"/>
        <v>0</v>
      </c>
      <c r="P170" s="3">
        <f t="shared" si="22"/>
        <v>0</v>
      </c>
      <c r="Q170" s="3">
        <f t="shared" si="22"/>
        <v>0</v>
      </c>
      <c r="R170" s="3">
        <f t="shared" si="22"/>
        <v>0</v>
      </c>
      <c r="S170" s="3">
        <f t="shared" si="22"/>
        <v>0</v>
      </c>
      <c r="T170" s="3">
        <f t="shared" si="22"/>
        <v>0</v>
      </c>
      <c r="U170" s="3">
        <f t="shared" si="22"/>
        <v>0</v>
      </c>
      <c r="V170" s="3">
        <f t="shared" si="22"/>
        <v>0</v>
      </c>
      <c r="W170" s="3">
        <f t="shared" si="22"/>
        <v>0</v>
      </c>
      <c r="X170" s="3">
        <f t="shared" si="22"/>
        <v>0.1</v>
      </c>
      <c r="Y170" s="3">
        <f t="shared" si="22"/>
        <v>389.4</v>
      </c>
      <c r="Z170" s="3">
        <f t="shared" si="22"/>
        <v>120</v>
      </c>
      <c r="AA170" s="3">
        <f t="shared" si="22"/>
        <v>0.4</v>
      </c>
      <c r="AB170" s="3">
        <f t="shared" si="22"/>
        <v>516</v>
      </c>
      <c r="AC170" s="3">
        <f t="shared" si="22"/>
        <v>1561.3</v>
      </c>
      <c r="AD170" s="3">
        <f t="shared" si="22"/>
        <v>0.1</v>
      </c>
      <c r="AE170" s="3">
        <f t="shared" si="22"/>
        <v>19.5</v>
      </c>
      <c r="AF170" s="3">
        <f t="shared" si="22"/>
        <v>7.5</v>
      </c>
      <c r="AG170" s="3">
        <f>AVERAGE(AG159:AG168)</f>
        <v>19.166666666666668</v>
      </c>
      <c r="AH170" s="3">
        <f>AVERAGE(AH159:AH168)</f>
        <v>1424.1666666666667</v>
      </c>
      <c r="AI170" s="3">
        <f>AVERAGE(AI159:AI168)</f>
        <v>2696.8333333333335</v>
      </c>
    </row>
    <row r="171" spans="1:35">
      <c r="B171" s="1" t="s">
        <v>17</v>
      </c>
      <c r="C171" s="3">
        <f>SUM(C159:C168)</f>
        <v>915</v>
      </c>
      <c r="D171" s="3">
        <f t="shared" ref="D171:AF171" si="23">SUM(D159:D168)</f>
        <v>35634</v>
      </c>
      <c r="E171" s="3">
        <f t="shared" si="23"/>
        <v>32586</v>
      </c>
      <c r="F171" s="3">
        <f t="shared" si="23"/>
        <v>0</v>
      </c>
      <c r="G171" s="3">
        <f t="shared" si="23"/>
        <v>0</v>
      </c>
      <c r="H171" s="3">
        <f t="shared" si="23"/>
        <v>0</v>
      </c>
      <c r="I171" s="3">
        <f t="shared" si="23"/>
        <v>0</v>
      </c>
      <c r="J171" s="3">
        <f t="shared" si="23"/>
        <v>0</v>
      </c>
      <c r="K171" s="3">
        <f t="shared" si="23"/>
        <v>0</v>
      </c>
      <c r="L171" s="3">
        <f t="shared" si="23"/>
        <v>0</v>
      </c>
      <c r="M171" s="3">
        <f t="shared" si="23"/>
        <v>0</v>
      </c>
      <c r="N171" s="3">
        <f t="shared" si="23"/>
        <v>0</v>
      </c>
      <c r="O171" s="3">
        <f t="shared" si="23"/>
        <v>0</v>
      </c>
      <c r="P171" s="3">
        <f t="shared" si="23"/>
        <v>0</v>
      </c>
      <c r="Q171" s="3">
        <f t="shared" si="23"/>
        <v>0</v>
      </c>
      <c r="R171" s="3">
        <f t="shared" si="23"/>
        <v>0</v>
      </c>
      <c r="S171" s="3">
        <f t="shared" si="23"/>
        <v>0</v>
      </c>
      <c r="T171" s="3">
        <f t="shared" si="23"/>
        <v>0</v>
      </c>
      <c r="U171" s="3">
        <f t="shared" si="23"/>
        <v>0</v>
      </c>
      <c r="V171" s="3">
        <f t="shared" si="23"/>
        <v>0</v>
      </c>
      <c r="W171" s="3">
        <f t="shared" si="23"/>
        <v>0</v>
      </c>
      <c r="X171" s="3">
        <f t="shared" si="23"/>
        <v>1</v>
      </c>
      <c r="Y171" s="3">
        <f t="shared" si="23"/>
        <v>3894</v>
      </c>
      <c r="Z171" s="3">
        <f t="shared" si="23"/>
        <v>1200</v>
      </c>
      <c r="AA171" s="3">
        <f t="shared" si="23"/>
        <v>4</v>
      </c>
      <c r="AB171" s="3">
        <f t="shared" si="23"/>
        <v>5160</v>
      </c>
      <c r="AC171" s="3">
        <f t="shared" si="23"/>
        <v>15613</v>
      </c>
      <c r="AD171" s="3">
        <f t="shared" si="23"/>
        <v>1</v>
      </c>
      <c r="AE171" s="3">
        <f t="shared" si="23"/>
        <v>195</v>
      </c>
      <c r="AF171" s="3">
        <f t="shared" si="23"/>
        <v>75</v>
      </c>
      <c r="AG171" s="3">
        <f>SUM(AG159:AG168)</f>
        <v>115</v>
      </c>
      <c r="AH171" s="3">
        <f>SUM(AH159:AH168)</f>
        <v>8545</v>
      </c>
      <c r="AI171" s="3">
        <f>SUM(AI159:AI168)</f>
        <v>16181</v>
      </c>
    </row>
    <row r="172" spans="1:35" ht="13.5" thickBot="1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</row>
    <row r="173" spans="1:35" ht="12.75" customHeight="1">
      <c r="A173" s="143" t="s">
        <v>33</v>
      </c>
      <c r="B173" s="1">
        <v>2001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</row>
    <row r="174" spans="1:35">
      <c r="A174" s="144"/>
      <c r="B174" s="1">
        <v>2002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</row>
    <row r="175" spans="1:35">
      <c r="A175" s="144"/>
      <c r="B175" s="1">
        <v>2003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</row>
    <row r="176" spans="1:35">
      <c r="A176" s="144"/>
      <c r="B176" s="1">
        <v>2004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</row>
    <row r="177" spans="1:35">
      <c r="A177" s="144"/>
      <c r="B177" s="1">
        <v>2005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</row>
    <row r="178" spans="1:35">
      <c r="A178" s="144"/>
      <c r="B178" s="1">
        <v>2006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1</v>
      </c>
      <c r="AB178" s="3">
        <v>3597</v>
      </c>
      <c r="AC178" s="3">
        <v>9424</v>
      </c>
      <c r="AD178" s="3">
        <v>0</v>
      </c>
      <c r="AE178" s="3">
        <v>0</v>
      </c>
      <c r="AF178" s="3">
        <v>0</v>
      </c>
      <c r="AG178" s="3"/>
      <c r="AH178" s="3"/>
      <c r="AI178" s="3"/>
    </row>
    <row r="179" spans="1:35">
      <c r="A179" s="144"/>
      <c r="B179" s="1">
        <v>2007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</row>
    <row r="180" spans="1:35">
      <c r="A180" s="144"/>
      <c r="B180" s="1">
        <v>2008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/>
      <c r="AH180" s="3"/>
      <c r="AI180" s="3"/>
    </row>
    <row r="181" spans="1:35">
      <c r="A181" s="144"/>
      <c r="B181" s="1">
        <v>2009</v>
      </c>
      <c r="C181" s="3">
        <v>210</v>
      </c>
      <c r="D181" s="3">
        <v>8610</v>
      </c>
      <c r="E181" s="3">
        <v>11698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/>
      <c r="AH181" s="3"/>
      <c r="AI181" s="3"/>
    </row>
    <row r="182" spans="1:35" ht="13.5" thickBot="1">
      <c r="A182" s="145"/>
      <c r="B182" s="1">
        <v>2010</v>
      </c>
      <c r="C182" s="3">
        <v>1300</v>
      </c>
      <c r="D182" s="3">
        <v>53300</v>
      </c>
      <c r="E182" s="3">
        <v>70200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/>
      <c r="AH182" s="3"/>
      <c r="AI182" s="3"/>
    </row>
    <row r="183" spans="1:35"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</row>
    <row r="184" spans="1:35">
      <c r="B184" s="1" t="s">
        <v>16</v>
      </c>
      <c r="C184" s="3">
        <f>AVERAGE(C173:C182)</f>
        <v>151</v>
      </c>
      <c r="D184" s="3">
        <f t="shared" ref="D184:AF184" si="24">AVERAGE(D173:D182)</f>
        <v>6191</v>
      </c>
      <c r="E184" s="3">
        <f t="shared" si="24"/>
        <v>8189.8</v>
      </c>
      <c r="F184" s="3">
        <f t="shared" si="24"/>
        <v>0</v>
      </c>
      <c r="G184" s="3">
        <f t="shared" si="24"/>
        <v>0</v>
      </c>
      <c r="H184" s="3">
        <f t="shared" si="24"/>
        <v>0</v>
      </c>
      <c r="I184" s="3">
        <f t="shared" si="24"/>
        <v>0</v>
      </c>
      <c r="J184" s="3">
        <f t="shared" si="24"/>
        <v>0</v>
      </c>
      <c r="K184" s="3">
        <f t="shared" si="24"/>
        <v>0</v>
      </c>
      <c r="L184" s="3">
        <f t="shared" si="24"/>
        <v>0</v>
      </c>
      <c r="M184" s="3">
        <f t="shared" si="24"/>
        <v>0</v>
      </c>
      <c r="N184" s="3">
        <f t="shared" si="24"/>
        <v>0</v>
      </c>
      <c r="O184" s="3">
        <f t="shared" si="24"/>
        <v>0</v>
      </c>
      <c r="P184" s="3">
        <f t="shared" si="24"/>
        <v>0</v>
      </c>
      <c r="Q184" s="3">
        <f t="shared" si="24"/>
        <v>0</v>
      </c>
      <c r="R184" s="3">
        <f t="shared" si="24"/>
        <v>0</v>
      </c>
      <c r="S184" s="3">
        <f t="shared" si="24"/>
        <v>0</v>
      </c>
      <c r="T184" s="3">
        <f t="shared" si="24"/>
        <v>0</v>
      </c>
      <c r="U184" s="3">
        <f t="shared" si="24"/>
        <v>0</v>
      </c>
      <c r="V184" s="3">
        <f t="shared" si="24"/>
        <v>0</v>
      </c>
      <c r="W184" s="3">
        <f t="shared" si="24"/>
        <v>0</v>
      </c>
      <c r="X184" s="3">
        <f t="shared" si="24"/>
        <v>0</v>
      </c>
      <c r="Y184" s="3">
        <f t="shared" si="24"/>
        <v>0</v>
      </c>
      <c r="Z184" s="3">
        <f t="shared" si="24"/>
        <v>0</v>
      </c>
      <c r="AA184" s="3">
        <f t="shared" si="24"/>
        <v>0.1</v>
      </c>
      <c r="AB184" s="3">
        <f t="shared" si="24"/>
        <v>359.7</v>
      </c>
      <c r="AC184" s="3">
        <f t="shared" si="24"/>
        <v>942.4</v>
      </c>
      <c r="AD184" s="3">
        <f t="shared" si="24"/>
        <v>0</v>
      </c>
      <c r="AE184" s="3">
        <f t="shared" si="24"/>
        <v>0</v>
      </c>
      <c r="AF184" s="3">
        <f t="shared" si="24"/>
        <v>0</v>
      </c>
      <c r="AG184" s="3">
        <f>AVERAGE(AG173:AG182)</f>
        <v>0</v>
      </c>
      <c r="AH184" s="3">
        <f>AVERAGE(AH173:AH182)</f>
        <v>0</v>
      </c>
      <c r="AI184" s="3">
        <f>AVERAGE(AI173:AI182)</f>
        <v>0</v>
      </c>
    </row>
    <row r="185" spans="1:35">
      <c r="B185" s="1" t="s">
        <v>17</v>
      </c>
      <c r="C185" s="3">
        <f>SUM(C173:C182)</f>
        <v>1510</v>
      </c>
      <c r="D185" s="3">
        <f t="shared" ref="D185:AF185" si="25">SUM(D173:D182)</f>
        <v>61910</v>
      </c>
      <c r="E185" s="3">
        <f t="shared" si="25"/>
        <v>81898</v>
      </c>
      <c r="F185" s="3">
        <f t="shared" si="25"/>
        <v>0</v>
      </c>
      <c r="G185" s="3">
        <f t="shared" si="25"/>
        <v>0</v>
      </c>
      <c r="H185" s="3">
        <f t="shared" si="25"/>
        <v>0</v>
      </c>
      <c r="I185" s="3">
        <f t="shared" si="25"/>
        <v>0</v>
      </c>
      <c r="J185" s="3">
        <f t="shared" si="25"/>
        <v>0</v>
      </c>
      <c r="K185" s="3">
        <f t="shared" si="25"/>
        <v>0</v>
      </c>
      <c r="L185" s="3">
        <f t="shared" si="25"/>
        <v>0</v>
      </c>
      <c r="M185" s="3">
        <f t="shared" si="25"/>
        <v>0</v>
      </c>
      <c r="N185" s="3">
        <f t="shared" si="25"/>
        <v>0</v>
      </c>
      <c r="O185" s="3">
        <f t="shared" si="25"/>
        <v>0</v>
      </c>
      <c r="P185" s="3">
        <f t="shared" si="25"/>
        <v>0</v>
      </c>
      <c r="Q185" s="3">
        <f t="shared" si="25"/>
        <v>0</v>
      </c>
      <c r="R185" s="3">
        <f t="shared" si="25"/>
        <v>0</v>
      </c>
      <c r="S185" s="3">
        <f t="shared" si="25"/>
        <v>0</v>
      </c>
      <c r="T185" s="3">
        <f t="shared" si="25"/>
        <v>0</v>
      </c>
      <c r="U185" s="3">
        <f t="shared" si="25"/>
        <v>0</v>
      </c>
      <c r="V185" s="3">
        <f t="shared" si="25"/>
        <v>0</v>
      </c>
      <c r="W185" s="3">
        <f t="shared" si="25"/>
        <v>0</v>
      </c>
      <c r="X185" s="3">
        <f t="shared" si="25"/>
        <v>0</v>
      </c>
      <c r="Y185" s="3">
        <f t="shared" si="25"/>
        <v>0</v>
      </c>
      <c r="Z185" s="3">
        <f t="shared" si="25"/>
        <v>0</v>
      </c>
      <c r="AA185" s="3">
        <f t="shared" si="25"/>
        <v>1</v>
      </c>
      <c r="AB185" s="3">
        <f t="shared" si="25"/>
        <v>3597</v>
      </c>
      <c r="AC185" s="3">
        <f t="shared" si="25"/>
        <v>9424</v>
      </c>
      <c r="AD185" s="3">
        <f t="shared" si="25"/>
        <v>0</v>
      </c>
      <c r="AE185" s="3">
        <f t="shared" si="25"/>
        <v>0</v>
      </c>
      <c r="AF185" s="3">
        <f t="shared" si="25"/>
        <v>0</v>
      </c>
      <c r="AG185" s="3">
        <f>SUM(AG173:AG182)</f>
        <v>0</v>
      </c>
      <c r="AH185" s="3">
        <f>SUM(AH173:AH182)</f>
        <v>0</v>
      </c>
      <c r="AI185" s="3">
        <f>SUM(AI173:AI182)</f>
        <v>0</v>
      </c>
    </row>
    <row r="186" spans="1:35" ht="13.5" thickBot="1"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</row>
    <row r="187" spans="1:35" ht="12.75" customHeight="1">
      <c r="A187" s="143" t="s">
        <v>34</v>
      </c>
      <c r="B187" s="1">
        <v>2001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</row>
    <row r="188" spans="1:35">
      <c r="A188" s="144"/>
      <c r="B188" s="1">
        <v>2002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2</v>
      </c>
      <c r="P188" s="3">
        <v>500</v>
      </c>
      <c r="Q188" s="3">
        <v>340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</row>
    <row r="189" spans="1:35">
      <c r="A189" s="144"/>
      <c r="B189" s="1">
        <v>2003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</row>
    <row r="190" spans="1:35">
      <c r="A190" s="144"/>
      <c r="B190" s="1">
        <v>2004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</row>
    <row r="191" spans="1:35">
      <c r="A191" s="144"/>
      <c r="B191" s="1">
        <v>2005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</row>
    <row r="192" spans="1:35">
      <c r="A192" s="144"/>
      <c r="B192" s="1">
        <v>2006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/>
      <c r="AH192" s="3"/>
      <c r="AI192" s="3"/>
    </row>
    <row r="193" spans="1:35">
      <c r="A193" s="144"/>
      <c r="B193" s="1">
        <v>2007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2</v>
      </c>
      <c r="P193" s="3">
        <v>500</v>
      </c>
      <c r="Q193" s="3">
        <v>340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</row>
    <row r="194" spans="1:35">
      <c r="A194" s="144"/>
      <c r="B194" s="1">
        <v>2008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/>
      <c r="AH194" s="3"/>
      <c r="AI194" s="3"/>
    </row>
    <row r="195" spans="1:35">
      <c r="A195" s="144"/>
      <c r="B195" s="1">
        <v>2009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/>
      <c r="AH195" s="3"/>
      <c r="AI195" s="3"/>
    </row>
    <row r="196" spans="1:35" ht="13.5" thickBot="1">
      <c r="A196" s="145"/>
      <c r="B196" s="1">
        <v>2010</v>
      </c>
      <c r="C196" s="3">
        <v>950</v>
      </c>
      <c r="D196" s="3">
        <v>38000</v>
      </c>
      <c r="E196" s="3">
        <v>52161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</row>
    <row r="197" spans="1:35"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</row>
    <row r="198" spans="1:35">
      <c r="B198" s="1" t="s">
        <v>16</v>
      </c>
      <c r="C198" s="3">
        <f t="shared" ref="C198:AI198" si="26">AVERAGE(C187:C196)</f>
        <v>95</v>
      </c>
      <c r="D198" s="3">
        <f>AVERAGE(D187:D196)</f>
        <v>3800</v>
      </c>
      <c r="E198" s="3">
        <f t="shared" si="26"/>
        <v>5216.1000000000004</v>
      </c>
      <c r="F198" s="3">
        <f t="shared" si="26"/>
        <v>0</v>
      </c>
      <c r="G198" s="3">
        <f t="shared" si="26"/>
        <v>0</v>
      </c>
      <c r="H198" s="3">
        <f t="shared" si="26"/>
        <v>0</v>
      </c>
      <c r="I198" s="3">
        <f t="shared" si="26"/>
        <v>0</v>
      </c>
      <c r="J198" s="3">
        <f t="shared" si="26"/>
        <v>0</v>
      </c>
      <c r="K198" s="3">
        <f t="shared" si="26"/>
        <v>0</v>
      </c>
      <c r="L198" s="3">
        <f t="shared" si="26"/>
        <v>0</v>
      </c>
      <c r="M198" s="3">
        <f t="shared" si="26"/>
        <v>0</v>
      </c>
      <c r="N198" s="3">
        <f t="shared" si="26"/>
        <v>0</v>
      </c>
      <c r="O198" s="3">
        <f t="shared" si="26"/>
        <v>0.4</v>
      </c>
      <c r="P198" s="3">
        <f t="shared" si="26"/>
        <v>100</v>
      </c>
      <c r="Q198" s="3">
        <f t="shared" si="26"/>
        <v>68</v>
      </c>
      <c r="R198" s="3">
        <f t="shared" si="26"/>
        <v>0</v>
      </c>
      <c r="S198" s="3">
        <f t="shared" si="26"/>
        <v>0</v>
      </c>
      <c r="T198" s="3">
        <f t="shared" si="26"/>
        <v>0</v>
      </c>
      <c r="U198" s="3">
        <f t="shared" si="26"/>
        <v>0</v>
      </c>
      <c r="V198" s="3">
        <f t="shared" si="26"/>
        <v>0</v>
      </c>
      <c r="W198" s="3">
        <f t="shared" si="26"/>
        <v>0</v>
      </c>
      <c r="X198" s="3">
        <f t="shared" si="26"/>
        <v>0</v>
      </c>
      <c r="Y198" s="3">
        <f t="shared" si="26"/>
        <v>0</v>
      </c>
      <c r="Z198" s="3">
        <f t="shared" si="26"/>
        <v>0</v>
      </c>
      <c r="AA198" s="3">
        <f t="shared" si="26"/>
        <v>0</v>
      </c>
      <c r="AB198" s="3">
        <f t="shared" si="26"/>
        <v>0</v>
      </c>
      <c r="AC198" s="3">
        <f t="shared" si="26"/>
        <v>0</v>
      </c>
      <c r="AD198" s="3">
        <f t="shared" si="26"/>
        <v>0</v>
      </c>
      <c r="AE198" s="3">
        <f t="shared" si="26"/>
        <v>0</v>
      </c>
      <c r="AF198" s="3">
        <f t="shared" si="26"/>
        <v>0</v>
      </c>
      <c r="AG198" s="3">
        <f t="shared" si="26"/>
        <v>0</v>
      </c>
      <c r="AH198" s="3">
        <f t="shared" si="26"/>
        <v>0</v>
      </c>
      <c r="AI198" s="3">
        <f t="shared" si="26"/>
        <v>0</v>
      </c>
    </row>
    <row r="199" spans="1:35">
      <c r="B199" s="1" t="s">
        <v>17</v>
      </c>
      <c r="C199" s="3">
        <f t="shared" ref="C199:AI199" si="27">SUM(C187:C196)</f>
        <v>950</v>
      </c>
      <c r="D199" s="3">
        <f t="shared" si="27"/>
        <v>38000</v>
      </c>
      <c r="E199" s="3">
        <f t="shared" si="27"/>
        <v>52161</v>
      </c>
      <c r="F199" s="3">
        <f t="shared" si="27"/>
        <v>0</v>
      </c>
      <c r="G199" s="3">
        <f t="shared" si="27"/>
        <v>0</v>
      </c>
      <c r="H199" s="3">
        <f t="shared" si="27"/>
        <v>0</v>
      </c>
      <c r="I199" s="3">
        <f t="shared" si="27"/>
        <v>0</v>
      </c>
      <c r="J199" s="3">
        <f t="shared" si="27"/>
        <v>0</v>
      </c>
      <c r="K199" s="3">
        <f t="shared" si="27"/>
        <v>0</v>
      </c>
      <c r="L199" s="3">
        <f t="shared" si="27"/>
        <v>0</v>
      </c>
      <c r="M199" s="3">
        <f t="shared" si="27"/>
        <v>0</v>
      </c>
      <c r="N199" s="3">
        <f t="shared" si="27"/>
        <v>0</v>
      </c>
      <c r="O199" s="3">
        <f t="shared" si="27"/>
        <v>4</v>
      </c>
      <c r="P199" s="3">
        <f t="shared" si="27"/>
        <v>1000</v>
      </c>
      <c r="Q199" s="3">
        <f t="shared" si="27"/>
        <v>680</v>
      </c>
      <c r="R199" s="3">
        <f t="shared" si="27"/>
        <v>0</v>
      </c>
      <c r="S199" s="3">
        <f t="shared" si="27"/>
        <v>0</v>
      </c>
      <c r="T199" s="3">
        <f t="shared" si="27"/>
        <v>0</v>
      </c>
      <c r="U199" s="3">
        <f t="shared" si="27"/>
        <v>0</v>
      </c>
      <c r="V199" s="3">
        <f t="shared" si="27"/>
        <v>0</v>
      </c>
      <c r="W199" s="3">
        <f t="shared" si="27"/>
        <v>0</v>
      </c>
      <c r="X199" s="3">
        <f t="shared" si="27"/>
        <v>0</v>
      </c>
      <c r="Y199" s="3">
        <f t="shared" si="27"/>
        <v>0</v>
      </c>
      <c r="Z199" s="3">
        <f t="shared" si="27"/>
        <v>0</v>
      </c>
      <c r="AA199" s="3">
        <f t="shared" si="27"/>
        <v>0</v>
      </c>
      <c r="AB199" s="3">
        <f t="shared" si="27"/>
        <v>0</v>
      </c>
      <c r="AC199" s="3">
        <f t="shared" si="27"/>
        <v>0</v>
      </c>
      <c r="AD199" s="3">
        <f t="shared" si="27"/>
        <v>0</v>
      </c>
      <c r="AE199" s="3">
        <f t="shared" si="27"/>
        <v>0</v>
      </c>
      <c r="AF199" s="3">
        <f t="shared" si="27"/>
        <v>0</v>
      </c>
      <c r="AG199" s="3">
        <f t="shared" si="27"/>
        <v>0</v>
      </c>
      <c r="AH199" s="3">
        <f t="shared" si="27"/>
        <v>0</v>
      </c>
      <c r="AI199" s="3">
        <f t="shared" si="27"/>
        <v>0</v>
      </c>
    </row>
    <row r="200" spans="1:35" ht="13.5" thickBot="1"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</row>
    <row r="201" spans="1:35" ht="12.75" customHeight="1">
      <c r="A201" s="143" t="s">
        <v>35</v>
      </c>
      <c r="B201" s="1">
        <v>2001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</row>
    <row r="202" spans="1:35">
      <c r="A202" s="144"/>
      <c r="B202" s="1">
        <v>2002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</row>
    <row r="203" spans="1:35">
      <c r="A203" s="144"/>
      <c r="B203" s="1">
        <v>2003</v>
      </c>
      <c r="C203" s="3">
        <v>300</v>
      </c>
      <c r="D203" s="3">
        <v>9000</v>
      </c>
      <c r="E203" s="3">
        <v>6900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</row>
    <row r="204" spans="1:35">
      <c r="A204" s="144"/>
      <c r="B204" s="1">
        <v>2004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</row>
    <row r="205" spans="1:35">
      <c r="A205" s="144"/>
      <c r="B205" s="1">
        <v>2005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</row>
    <row r="206" spans="1:35">
      <c r="A206" s="144"/>
      <c r="B206" s="1">
        <v>2006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1</v>
      </c>
      <c r="Y206" s="3">
        <v>1230</v>
      </c>
      <c r="Z206" s="3">
        <v>2300</v>
      </c>
      <c r="AA206" s="3">
        <v>0</v>
      </c>
      <c r="AB206" s="3">
        <v>0</v>
      </c>
      <c r="AC206" s="3">
        <v>0</v>
      </c>
      <c r="AD206" s="3">
        <v>1</v>
      </c>
      <c r="AE206" s="3">
        <v>60</v>
      </c>
      <c r="AF206" s="3">
        <v>90</v>
      </c>
      <c r="AG206" s="3"/>
      <c r="AH206" s="3"/>
      <c r="AI206" s="3"/>
    </row>
    <row r="207" spans="1:35">
      <c r="A207" s="144"/>
      <c r="B207" s="1">
        <v>2007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/>
      <c r="AH207" s="3"/>
      <c r="AI207" s="3"/>
    </row>
    <row r="208" spans="1:35">
      <c r="A208" s="144"/>
      <c r="B208" s="1">
        <v>2008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/>
      <c r="AH208" s="3"/>
      <c r="AI208" s="3"/>
    </row>
    <row r="209" spans="1:35">
      <c r="A209" s="144"/>
      <c r="B209" s="1">
        <v>2009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3</v>
      </c>
      <c r="S209" s="3">
        <v>210</v>
      </c>
      <c r="T209" s="3">
        <v>588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/>
      <c r="AH209" s="3"/>
      <c r="AI209" s="3"/>
    </row>
    <row r="210" spans="1:35" ht="13.5" thickBot="1">
      <c r="A210" s="145"/>
      <c r="B210" s="1">
        <v>2010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/>
      <c r="AH210" s="3"/>
      <c r="AI210" s="3"/>
    </row>
    <row r="211" spans="1:35"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</row>
    <row r="212" spans="1:35">
      <c r="B212" s="1" t="s">
        <v>16</v>
      </c>
      <c r="C212" s="3">
        <f>AVERAGE(C201:C210)</f>
        <v>30</v>
      </c>
      <c r="D212" s="3">
        <f t="shared" ref="D212:AF212" si="28">AVERAGE(D201:D210)</f>
        <v>900</v>
      </c>
      <c r="E212" s="3">
        <f t="shared" si="28"/>
        <v>690</v>
      </c>
      <c r="F212" s="3">
        <f t="shared" si="28"/>
        <v>0</v>
      </c>
      <c r="G212" s="3">
        <f t="shared" si="28"/>
        <v>0</v>
      </c>
      <c r="H212" s="3">
        <f t="shared" si="28"/>
        <v>0</v>
      </c>
      <c r="I212" s="3">
        <f t="shared" si="28"/>
        <v>0</v>
      </c>
      <c r="J212" s="3">
        <f t="shared" si="28"/>
        <v>0</v>
      </c>
      <c r="K212" s="3">
        <f t="shared" si="28"/>
        <v>0</v>
      </c>
      <c r="L212" s="3">
        <f t="shared" si="28"/>
        <v>0</v>
      </c>
      <c r="M212" s="3">
        <f t="shared" si="28"/>
        <v>0</v>
      </c>
      <c r="N212" s="3">
        <f t="shared" si="28"/>
        <v>0</v>
      </c>
      <c r="O212" s="3">
        <f t="shared" si="28"/>
        <v>0</v>
      </c>
      <c r="P212" s="3">
        <f t="shared" si="28"/>
        <v>0</v>
      </c>
      <c r="Q212" s="3">
        <f t="shared" si="28"/>
        <v>0</v>
      </c>
      <c r="R212" s="3">
        <f t="shared" si="28"/>
        <v>0.3</v>
      </c>
      <c r="S212" s="3">
        <f t="shared" si="28"/>
        <v>21</v>
      </c>
      <c r="T212" s="3">
        <f t="shared" si="28"/>
        <v>58.8</v>
      </c>
      <c r="U212" s="3">
        <f t="shared" si="28"/>
        <v>0</v>
      </c>
      <c r="V212" s="3">
        <f t="shared" si="28"/>
        <v>0</v>
      </c>
      <c r="W212" s="3">
        <f t="shared" si="28"/>
        <v>0</v>
      </c>
      <c r="X212" s="3">
        <f t="shared" si="28"/>
        <v>0.1</v>
      </c>
      <c r="Y212" s="3">
        <f t="shared" si="28"/>
        <v>123</v>
      </c>
      <c r="Z212" s="3">
        <f t="shared" si="28"/>
        <v>230</v>
      </c>
      <c r="AA212" s="3">
        <f t="shared" si="28"/>
        <v>0</v>
      </c>
      <c r="AB212" s="3">
        <f t="shared" si="28"/>
        <v>0</v>
      </c>
      <c r="AC212" s="3">
        <f t="shared" si="28"/>
        <v>0</v>
      </c>
      <c r="AD212" s="3">
        <f t="shared" si="28"/>
        <v>0.1</v>
      </c>
      <c r="AE212" s="3">
        <f t="shared" si="28"/>
        <v>6</v>
      </c>
      <c r="AF212" s="3">
        <f t="shared" si="28"/>
        <v>9</v>
      </c>
      <c r="AG212" s="3">
        <f>AVERAGE(AG201:AG210)</f>
        <v>0</v>
      </c>
      <c r="AH212" s="3">
        <f>AVERAGE(AH201:AH210)</f>
        <v>0</v>
      </c>
      <c r="AI212" s="3">
        <f>AVERAGE(AI201:AI210)</f>
        <v>0</v>
      </c>
    </row>
    <row r="213" spans="1:35">
      <c r="B213" s="1" t="s">
        <v>17</v>
      </c>
      <c r="C213" s="3">
        <f>SUM(C201:C210)</f>
        <v>300</v>
      </c>
      <c r="D213" s="3">
        <f t="shared" ref="D213:AF213" si="29">SUM(D201:D210)</f>
        <v>9000</v>
      </c>
      <c r="E213" s="3">
        <f t="shared" si="29"/>
        <v>6900</v>
      </c>
      <c r="F213" s="3">
        <f t="shared" si="29"/>
        <v>0</v>
      </c>
      <c r="G213" s="3">
        <f t="shared" si="29"/>
        <v>0</v>
      </c>
      <c r="H213" s="3">
        <f t="shared" si="29"/>
        <v>0</v>
      </c>
      <c r="I213" s="3">
        <f t="shared" si="29"/>
        <v>0</v>
      </c>
      <c r="J213" s="3">
        <f t="shared" si="29"/>
        <v>0</v>
      </c>
      <c r="K213" s="3">
        <f t="shared" si="29"/>
        <v>0</v>
      </c>
      <c r="L213" s="3">
        <f t="shared" si="29"/>
        <v>0</v>
      </c>
      <c r="M213" s="3">
        <f t="shared" si="29"/>
        <v>0</v>
      </c>
      <c r="N213" s="3">
        <f t="shared" si="29"/>
        <v>0</v>
      </c>
      <c r="O213" s="3">
        <f t="shared" si="29"/>
        <v>0</v>
      </c>
      <c r="P213" s="3">
        <f t="shared" si="29"/>
        <v>0</v>
      </c>
      <c r="Q213" s="3">
        <f t="shared" si="29"/>
        <v>0</v>
      </c>
      <c r="R213" s="3">
        <f t="shared" si="29"/>
        <v>3</v>
      </c>
      <c r="S213" s="3">
        <f t="shared" si="29"/>
        <v>210</v>
      </c>
      <c r="T213" s="3">
        <f t="shared" si="29"/>
        <v>588</v>
      </c>
      <c r="U213" s="3">
        <f t="shared" si="29"/>
        <v>0</v>
      </c>
      <c r="V213" s="3">
        <f t="shared" si="29"/>
        <v>0</v>
      </c>
      <c r="W213" s="3">
        <f t="shared" si="29"/>
        <v>0</v>
      </c>
      <c r="X213" s="3">
        <f t="shared" si="29"/>
        <v>1</v>
      </c>
      <c r="Y213" s="3">
        <f t="shared" si="29"/>
        <v>1230</v>
      </c>
      <c r="Z213" s="3">
        <f t="shared" si="29"/>
        <v>2300</v>
      </c>
      <c r="AA213" s="3">
        <f t="shared" si="29"/>
        <v>0</v>
      </c>
      <c r="AB213" s="3">
        <f t="shared" si="29"/>
        <v>0</v>
      </c>
      <c r="AC213" s="3">
        <f t="shared" si="29"/>
        <v>0</v>
      </c>
      <c r="AD213" s="3">
        <f t="shared" si="29"/>
        <v>1</v>
      </c>
      <c r="AE213" s="3">
        <f t="shared" si="29"/>
        <v>60</v>
      </c>
      <c r="AF213" s="3">
        <f t="shared" si="29"/>
        <v>90</v>
      </c>
      <c r="AG213" s="3">
        <f>SUM(AG201:AG210)</f>
        <v>0</v>
      </c>
      <c r="AH213" s="3">
        <f>SUM(AH201:AH210)</f>
        <v>0</v>
      </c>
      <c r="AI213" s="3">
        <f>SUM(AI201:AI210)</f>
        <v>0</v>
      </c>
    </row>
    <row r="214" spans="1:35" ht="13.5" thickBot="1"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</row>
    <row r="215" spans="1:35" ht="12.75" customHeight="1">
      <c r="A215" s="143" t="s">
        <v>36</v>
      </c>
      <c r="B215" s="1">
        <v>2001</v>
      </c>
      <c r="C215" s="3">
        <v>0</v>
      </c>
      <c r="D215" s="3">
        <v>0</v>
      </c>
      <c r="E215" s="3">
        <v>0</v>
      </c>
      <c r="F215" s="3">
        <v>1</v>
      </c>
      <c r="G215" s="3">
        <v>110</v>
      </c>
      <c r="H215" s="3">
        <v>100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1</v>
      </c>
      <c r="AB215" s="3">
        <v>251</v>
      </c>
      <c r="AC215" s="3">
        <v>140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</row>
    <row r="216" spans="1:35">
      <c r="A216" s="144"/>
      <c r="B216" s="1">
        <v>2002</v>
      </c>
      <c r="C216" s="3">
        <v>2</v>
      </c>
      <c r="D216" s="3">
        <v>137</v>
      </c>
      <c r="E216" s="3">
        <v>165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</row>
    <row r="217" spans="1:35">
      <c r="A217" s="144"/>
      <c r="B217" s="1">
        <v>2003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</row>
    <row r="218" spans="1:35">
      <c r="A218" s="144"/>
      <c r="B218" s="1">
        <v>2004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1</v>
      </c>
      <c r="P218" s="3">
        <v>1132</v>
      </c>
      <c r="Q218" s="3">
        <v>3500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</row>
    <row r="219" spans="1:35">
      <c r="A219" s="144"/>
      <c r="B219" s="1">
        <v>2005</v>
      </c>
      <c r="C219" s="3">
        <v>290</v>
      </c>
      <c r="D219" s="3">
        <v>11600</v>
      </c>
      <c r="E219" s="3">
        <v>4640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4</v>
      </c>
      <c r="V219" s="3">
        <v>1400</v>
      </c>
      <c r="W219" s="3">
        <v>2310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</row>
    <row r="220" spans="1:35">
      <c r="A220" s="144"/>
      <c r="B220" s="1">
        <v>2006</v>
      </c>
      <c r="C220" s="3">
        <v>0</v>
      </c>
      <c r="D220" s="3">
        <v>0</v>
      </c>
      <c r="E220" s="3">
        <v>0</v>
      </c>
      <c r="F220" s="3">
        <v>1</v>
      </c>
      <c r="G220" s="3">
        <v>240</v>
      </c>
      <c r="H220" s="3">
        <v>431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/>
      <c r="AH220" s="3"/>
      <c r="AI220" s="3"/>
    </row>
    <row r="221" spans="1:35">
      <c r="A221" s="144"/>
      <c r="B221" s="1">
        <v>2007</v>
      </c>
      <c r="C221" s="3">
        <v>226</v>
      </c>
      <c r="D221" s="3">
        <v>9040</v>
      </c>
      <c r="E221" s="3">
        <v>7910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</row>
    <row r="222" spans="1:35">
      <c r="A222" s="144"/>
      <c r="B222" s="1">
        <v>2008</v>
      </c>
      <c r="C222" s="3">
        <v>316</v>
      </c>
      <c r="D222" s="3">
        <v>12590</v>
      </c>
      <c r="E222" s="3">
        <v>10354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/>
      <c r="AH222" s="3"/>
      <c r="AI222" s="3"/>
    </row>
    <row r="223" spans="1:35">
      <c r="A223" s="144"/>
      <c r="B223" s="1">
        <v>2009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/>
      <c r="AH223" s="3"/>
      <c r="AI223" s="3"/>
    </row>
    <row r="224" spans="1:35" ht="13.5" thickBot="1">
      <c r="A224" s="145"/>
      <c r="B224" s="1">
        <v>2010</v>
      </c>
      <c r="C224" s="3">
        <v>0</v>
      </c>
      <c r="D224" s="3">
        <v>0</v>
      </c>
      <c r="E224" s="3">
        <v>0</v>
      </c>
      <c r="F224" s="3">
        <v>1</v>
      </c>
      <c r="G224" s="3">
        <v>114</v>
      </c>
      <c r="H224" s="3">
        <v>342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</row>
    <row r="225" spans="1:35"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</row>
    <row r="226" spans="1:35">
      <c r="B226" s="1" t="s">
        <v>16</v>
      </c>
      <c r="C226" s="3">
        <f>AVERAGE(C215:C224)</f>
        <v>83.4</v>
      </c>
      <c r="D226" s="3">
        <f t="shared" ref="D226:AF226" si="30">AVERAGE(D215:D224)</f>
        <v>3336.7</v>
      </c>
      <c r="E226" s="3">
        <f t="shared" si="30"/>
        <v>2306.9</v>
      </c>
      <c r="F226" s="3">
        <f t="shared" si="30"/>
        <v>0.3</v>
      </c>
      <c r="G226" s="3">
        <f t="shared" si="30"/>
        <v>46.4</v>
      </c>
      <c r="H226" s="3">
        <f t="shared" si="30"/>
        <v>87.3</v>
      </c>
      <c r="I226" s="3">
        <f t="shared" si="30"/>
        <v>0</v>
      </c>
      <c r="J226" s="3">
        <f t="shared" si="30"/>
        <v>0</v>
      </c>
      <c r="K226" s="3">
        <f t="shared" si="30"/>
        <v>0</v>
      </c>
      <c r="L226" s="3">
        <f t="shared" si="30"/>
        <v>0</v>
      </c>
      <c r="M226" s="3">
        <f t="shared" si="30"/>
        <v>0</v>
      </c>
      <c r="N226" s="3">
        <f t="shared" si="30"/>
        <v>0</v>
      </c>
      <c r="O226" s="3">
        <f t="shared" si="30"/>
        <v>0.1</v>
      </c>
      <c r="P226" s="3">
        <f t="shared" si="30"/>
        <v>113.2</v>
      </c>
      <c r="Q226" s="3">
        <f t="shared" si="30"/>
        <v>350</v>
      </c>
      <c r="R226" s="3">
        <f t="shared" si="30"/>
        <v>0</v>
      </c>
      <c r="S226" s="3">
        <f t="shared" si="30"/>
        <v>0</v>
      </c>
      <c r="T226" s="3">
        <f t="shared" si="30"/>
        <v>0</v>
      </c>
      <c r="U226" s="3">
        <f t="shared" si="30"/>
        <v>0.4</v>
      </c>
      <c r="V226" s="3">
        <f t="shared" si="30"/>
        <v>140</v>
      </c>
      <c r="W226" s="3">
        <f t="shared" si="30"/>
        <v>231</v>
      </c>
      <c r="X226" s="3">
        <f t="shared" si="30"/>
        <v>0</v>
      </c>
      <c r="Y226" s="3">
        <f t="shared" si="30"/>
        <v>0</v>
      </c>
      <c r="Z226" s="3">
        <f t="shared" si="30"/>
        <v>0</v>
      </c>
      <c r="AA226" s="3">
        <f t="shared" si="30"/>
        <v>0.1</v>
      </c>
      <c r="AB226" s="3">
        <f t="shared" si="30"/>
        <v>25.1</v>
      </c>
      <c r="AC226" s="3">
        <f t="shared" si="30"/>
        <v>14</v>
      </c>
      <c r="AD226" s="3">
        <f t="shared" si="30"/>
        <v>0</v>
      </c>
      <c r="AE226" s="3">
        <f t="shared" si="30"/>
        <v>0</v>
      </c>
      <c r="AF226" s="3">
        <f t="shared" si="30"/>
        <v>0</v>
      </c>
      <c r="AG226" s="3">
        <f>AVERAGE(AG215:AG224)</f>
        <v>0</v>
      </c>
      <c r="AH226" s="3">
        <f>AVERAGE(AH215:AH224)</f>
        <v>0</v>
      </c>
      <c r="AI226" s="3">
        <f>AVERAGE(AI215:AI224)</f>
        <v>0</v>
      </c>
    </row>
    <row r="227" spans="1:35">
      <c r="B227" s="1" t="s">
        <v>17</v>
      </c>
      <c r="C227" s="3">
        <f>SUM(C215:C224)</f>
        <v>834</v>
      </c>
      <c r="D227" s="3">
        <f t="shared" ref="D227:AF227" si="31">SUM(D215:D224)</f>
        <v>33367</v>
      </c>
      <c r="E227" s="3">
        <f t="shared" si="31"/>
        <v>23069</v>
      </c>
      <c r="F227" s="3">
        <f t="shared" si="31"/>
        <v>3</v>
      </c>
      <c r="G227" s="3">
        <f t="shared" si="31"/>
        <v>464</v>
      </c>
      <c r="H227" s="3">
        <f t="shared" si="31"/>
        <v>873</v>
      </c>
      <c r="I227" s="3">
        <f t="shared" si="31"/>
        <v>0</v>
      </c>
      <c r="J227" s="3">
        <f t="shared" si="31"/>
        <v>0</v>
      </c>
      <c r="K227" s="3">
        <f t="shared" si="31"/>
        <v>0</v>
      </c>
      <c r="L227" s="3">
        <f t="shared" si="31"/>
        <v>0</v>
      </c>
      <c r="M227" s="3">
        <f t="shared" si="31"/>
        <v>0</v>
      </c>
      <c r="N227" s="3">
        <f t="shared" si="31"/>
        <v>0</v>
      </c>
      <c r="O227" s="3">
        <f t="shared" si="31"/>
        <v>1</v>
      </c>
      <c r="P227" s="3">
        <f t="shared" si="31"/>
        <v>1132</v>
      </c>
      <c r="Q227" s="3">
        <f t="shared" si="31"/>
        <v>3500</v>
      </c>
      <c r="R227" s="3">
        <f t="shared" si="31"/>
        <v>0</v>
      </c>
      <c r="S227" s="3">
        <f t="shared" si="31"/>
        <v>0</v>
      </c>
      <c r="T227" s="3">
        <f t="shared" si="31"/>
        <v>0</v>
      </c>
      <c r="U227" s="3">
        <f t="shared" si="31"/>
        <v>4</v>
      </c>
      <c r="V227" s="3">
        <f t="shared" si="31"/>
        <v>1400</v>
      </c>
      <c r="W227" s="3">
        <f t="shared" si="31"/>
        <v>2310</v>
      </c>
      <c r="X227" s="3">
        <f t="shared" si="31"/>
        <v>0</v>
      </c>
      <c r="Y227" s="3">
        <f t="shared" si="31"/>
        <v>0</v>
      </c>
      <c r="Z227" s="3">
        <f t="shared" si="31"/>
        <v>0</v>
      </c>
      <c r="AA227" s="3">
        <f t="shared" si="31"/>
        <v>1</v>
      </c>
      <c r="AB227" s="3">
        <f t="shared" si="31"/>
        <v>251</v>
      </c>
      <c r="AC227" s="3">
        <f t="shared" si="31"/>
        <v>140</v>
      </c>
      <c r="AD227" s="3">
        <f t="shared" si="31"/>
        <v>0</v>
      </c>
      <c r="AE227" s="3">
        <f t="shared" si="31"/>
        <v>0</v>
      </c>
      <c r="AF227" s="3">
        <f t="shared" si="31"/>
        <v>0</v>
      </c>
      <c r="AG227" s="3">
        <f>SUM(AG215:AG224)</f>
        <v>0</v>
      </c>
      <c r="AH227" s="3">
        <f>SUM(AH215:AH224)</f>
        <v>0</v>
      </c>
      <c r="AI227" s="3">
        <f>SUM(AI215:AI224)</f>
        <v>0</v>
      </c>
    </row>
    <row r="228" spans="1:35" ht="13.5" thickBot="1"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</row>
    <row r="229" spans="1:35" ht="12.75" customHeight="1">
      <c r="A229" s="143" t="s">
        <v>37</v>
      </c>
      <c r="B229" s="1">
        <v>2001</v>
      </c>
      <c r="C229" s="3">
        <v>556</v>
      </c>
      <c r="D229" s="3">
        <v>17180</v>
      </c>
      <c r="E229" s="3">
        <v>9282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</row>
    <row r="230" spans="1:35">
      <c r="A230" s="144"/>
      <c r="B230" s="1">
        <v>2002</v>
      </c>
      <c r="C230" s="3">
        <v>0</v>
      </c>
      <c r="D230" s="3">
        <v>0</v>
      </c>
      <c r="E230" s="3">
        <v>0</v>
      </c>
      <c r="F230" s="3">
        <v>6</v>
      </c>
      <c r="G230" s="3">
        <v>746</v>
      </c>
      <c r="H230" s="3">
        <v>789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</row>
    <row r="231" spans="1:35">
      <c r="A231" s="144"/>
      <c r="B231" s="1">
        <v>2003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</row>
    <row r="232" spans="1:35">
      <c r="A232" s="144"/>
      <c r="B232" s="1">
        <v>2004</v>
      </c>
      <c r="C232" s="3">
        <v>522</v>
      </c>
      <c r="D232" s="3">
        <v>16970</v>
      </c>
      <c r="E232" s="3">
        <v>22000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</row>
    <row r="233" spans="1:35">
      <c r="A233" s="144"/>
      <c r="B233" s="1">
        <v>2005</v>
      </c>
      <c r="C233" s="3">
        <v>0</v>
      </c>
      <c r="D233" s="3">
        <v>0</v>
      </c>
      <c r="E233" s="3">
        <v>0</v>
      </c>
      <c r="F233" s="3">
        <v>2</v>
      </c>
      <c r="G233" s="3">
        <v>312</v>
      </c>
      <c r="H233" s="3">
        <v>290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7</v>
      </c>
      <c r="AB233" s="3">
        <v>338</v>
      </c>
      <c r="AC233" s="3">
        <v>1000</v>
      </c>
      <c r="AD233" s="3">
        <v>1</v>
      </c>
      <c r="AE233" s="3">
        <v>101</v>
      </c>
      <c r="AF233" s="3">
        <v>55</v>
      </c>
      <c r="AG233" s="3">
        <v>0</v>
      </c>
      <c r="AH233" s="3">
        <v>0</v>
      </c>
      <c r="AI233" s="3">
        <v>0</v>
      </c>
    </row>
    <row r="234" spans="1:35">
      <c r="A234" s="144"/>
      <c r="B234" s="1">
        <v>2006</v>
      </c>
      <c r="C234" s="3">
        <v>10</v>
      </c>
      <c r="D234" s="3">
        <v>533</v>
      </c>
      <c r="E234" s="3">
        <v>761</v>
      </c>
      <c r="F234" s="3">
        <v>16</v>
      </c>
      <c r="G234" s="3">
        <v>2042</v>
      </c>
      <c r="H234" s="3">
        <v>3111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1</v>
      </c>
      <c r="V234" s="3">
        <v>255</v>
      </c>
      <c r="W234" s="3">
        <v>510</v>
      </c>
      <c r="X234" s="3">
        <v>1</v>
      </c>
      <c r="Y234" s="3">
        <v>301</v>
      </c>
      <c r="Z234" s="3">
        <v>512</v>
      </c>
      <c r="AA234" s="3">
        <v>4</v>
      </c>
      <c r="AB234" s="3">
        <v>1633</v>
      </c>
      <c r="AC234" s="3">
        <v>5257</v>
      </c>
      <c r="AD234" s="3">
        <v>1</v>
      </c>
      <c r="AE234" s="3">
        <v>60</v>
      </c>
      <c r="AF234" s="3">
        <v>90</v>
      </c>
      <c r="AG234" s="3"/>
      <c r="AH234" s="3"/>
      <c r="AI234" s="3"/>
    </row>
    <row r="235" spans="1:35">
      <c r="A235" s="144"/>
      <c r="B235" s="1">
        <v>2007</v>
      </c>
      <c r="C235" s="3">
        <v>1175</v>
      </c>
      <c r="D235" s="3">
        <v>49350</v>
      </c>
      <c r="E235" s="3">
        <v>57986</v>
      </c>
      <c r="F235" s="3">
        <v>7</v>
      </c>
      <c r="G235" s="3">
        <v>1199</v>
      </c>
      <c r="H235" s="3">
        <v>2398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1</v>
      </c>
      <c r="Y235" s="3">
        <v>5625</v>
      </c>
      <c r="Z235" s="3">
        <v>12386</v>
      </c>
      <c r="AA235" s="3">
        <v>1</v>
      </c>
      <c r="AB235" s="3">
        <v>628</v>
      </c>
      <c r="AC235" s="3">
        <v>1383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</row>
    <row r="236" spans="1:35">
      <c r="A236" s="144"/>
      <c r="B236" s="1">
        <v>2008</v>
      </c>
      <c r="C236" s="3">
        <v>25</v>
      </c>
      <c r="D236" s="3">
        <v>1050</v>
      </c>
      <c r="E236" s="3">
        <v>1050</v>
      </c>
      <c r="F236" s="3">
        <v>3</v>
      </c>
      <c r="G236" s="3">
        <v>500</v>
      </c>
      <c r="H236" s="3">
        <v>1115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3</v>
      </c>
      <c r="AB236" s="3">
        <v>1205</v>
      </c>
      <c r="AC236" s="3">
        <v>3875</v>
      </c>
      <c r="AD236" s="3">
        <v>0</v>
      </c>
      <c r="AE236" s="3">
        <v>0</v>
      </c>
      <c r="AF236" s="3">
        <v>0</v>
      </c>
      <c r="AG236" s="3"/>
      <c r="AH236" s="3"/>
      <c r="AI236" s="3"/>
    </row>
    <row r="237" spans="1:35">
      <c r="A237" s="144"/>
      <c r="B237" s="1">
        <v>2009</v>
      </c>
      <c r="C237" s="3">
        <v>0</v>
      </c>
      <c r="D237" s="3">
        <v>0</v>
      </c>
      <c r="E237" s="3">
        <v>0</v>
      </c>
      <c r="F237" s="3">
        <v>12</v>
      </c>
      <c r="G237" s="3">
        <v>2009</v>
      </c>
      <c r="H237" s="3">
        <v>4870</v>
      </c>
      <c r="I237" s="3">
        <v>0</v>
      </c>
      <c r="J237" s="3">
        <v>0</v>
      </c>
      <c r="K237" s="3">
        <v>0</v>
      </c>
      <c r="L237" s="3">
        <v>33</v>
      </c>
      <c r="M237" s="3">
        <v>4371</v>
      </c>
      <c r="N237" s="3">
        <v>10610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2</v>
      </c>
      <c r="Y237" s="3">
        <v>1737</v>
      </c>
      <c r="Z237" s="3">
        <v>4200</v>
      </c>
      <c r="AA237" s="3">
        <v>0</v>
      </c>
      <c r="AB237" s="3">
        <v>0</v>
      </c>
      <c r="AC237" s="3">
        <v>0</v>
      </c>
      <c r="AD237" s="3">
        <v>1</v>
      </c>
      <c r="AE237" s="3">
        <v>127</v>
      </c>
      <c r="AF237" s="3">
        <v>307</v>
      </c>
      <c r="AG237" s="3"/>
      <c r="AH237" s="3"/>
      <c r="AI237" s="3"/>
    </row>
    <row r="238" spans="1:35" ht="13.5" thickBot="1">
      <c r="A238" s="145"/>
      <c r="B238" s="1">
        <v>2010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3</v>
      </c>
      <c r="AB238" s="3">
        <v>1737</v>
      </c>
      <c r="AC238" s="3">
        <v>5212</v>
      </c>
      <c r="AD238" s="3">
        <v>1</v>
      </c>
      <c r="AE238" s="3">
        <v>126</v>
      </c>
      <c r="AF238" s="3">
        <v>403</v>
      </c>
      <c r="AG238" s="3">
        <v>0</v>
      </c>
      <c r="AH238" s="3">
        <v>0</v>
      </c>
      <c r="AI238" s="3">
        <v>0</v>
      </c>
    </row>
    <row r="239" spans="1:35"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</row>
    <row r="240" spans="1:35">
      <c r="B240" s="1" t="s">
        <v>16</v>
      </c>
      <c r="C240" s="3">
        <f>AVERAGE(C229:C238)</f>
        <v>228.8</v>
      </c>
      <c r="D240" s="3">
        <f t="shared" ref="D240:AF240" si="32">AVERAGE(D229:D238)</f>
        <v>8508.2999999999993</v>
      </c>
      <c r="E240" s="3">
        <f t="shared" si="32"/>
        <v>9107.9</v>
      </c>
      <c r="F240" s="3">
        <f t="shared" si="32"/>
        <v>4.5999999999999996</v>
      </c>
      <c r="G240" s="3">
        <f t="shared" si="32"/>
        <v>680.8</v>
      </c>
      <c r="H240" s="3">
        <f t="shared" si="32"/>
        <v>1257.3</v>
      </c>
      <c r="I240" s="3">
        <f t="shared" si="32"/>
        <v>0</v>
      </c>
      <c r="J240" s="3">
        <f t="shared" si="32"/>
        <v>0</v>
      </c>
      <c r="K240" s="3">
        <f t="shared" si="32"/>
        <v>0</v>
      </c>
      <c r="L240" s="3">
        <f t="shared" si="32"/>
        <v>3.3</v>
      </c>
      <c r="M240" s="3">
        <f t="shared" si="32"/>
        <v>437.1</v>
      </c>
      <c r="N240" s="3">
        <f t="shared" si="32"/>
        <v>1061</v>
      </c>
      <c r="O240" s="3">
        <f t="shared" si="32"/>
        <v>0</v>
      </c>
      <c r="P240" s="3">
        <f t="shared" si="32"/>
        <v>0</v>
      </c>
      <c r="Q240" s="3">
        <f t="shared" si="32"/>
        <v>0</v>
      </c>
      <c r="R240" s="3">
        <f t="shared" si="32"/>
        <v>0</v>
      </c>
      <c r="S240" s="3">
        <f t="shared" si="32"/>
        <v>0</v>
      </c>
      <c r="T240" s="3">
        <f t="shared" si="32"/>
        <v>0</v>
      </c>
      <c r="U240" s="3">
        <f t="shared" si="32"/>
        <v>0.1</v>
      </c>
      <c r="V240" s="3">
        <f t="shared" si="32"/>
        <v>25.5</v>
      </c>
      <c r="W240" s="3">
        <f t="shared" si="32"/>
        <v>51</v>
      </c>
      <c r="X240" s="3">
        <f t="shared" si="32"/>
        <v>0.4</v>
      </c>
      <c r="Y240" s="3">
        <f t="shared" si="32"/>
        <v>766.3</v>
      </c>
      <c r="Z240" s="3">
        <f t="shared" si="32"/>
        <v>1709.8</v>
      </c>
      <c r="AA240" s="3">
        <f t="shared" si="32"/>
        <v>1.8</v>
      </c>
      <c r="AB240" s="3">
        <f t="shared" si="32"/>
        <v>554.1</v>
      </c>
      <c r="AC240" s="3">
        <f t="shared" si="32"/>
        <v>1672.7</v>
      </c>
      <c r="AD240" s="3">
        <f t="shared" si="32"/>
        <v>0.4</v>
      </c>
      <c r="AE240" s="3">
        <f t="shared" si="32"/>
        <v>41.4</v>
      </c>
      <c r="AF240" s="3">
        <f t="shared" si="32"/>
        <v>85.5</v>
      </c>
      <c r="AG240" s="3">
        <f>AVERAGE(AG229:AG238)</f>
        <v>0</v>
      </c>
      <c r="AH240" s="3">
        <f>AVERAGE(AH229:AH238)</f>
        <v>0</v>
      </c>
      <c r="AI240" s="3">
        <f>AVERAGE(AI229:AI238)</f>
        <v>0</v>
      </c>
    </row>
    <row r="241" spans="1:35">
      <c r="B241" s="1" t="s">
        <v>17</v>
      </c>
      <c r="C241" s="3">
        <f>SUM(C229:C238)</f>
        <v>2288</v>
      </c>
      <c r="D241" s="3">
        <f t="shared" ref="D241:AF241" si="33">SUM(D229:D238)</f>
        <v>85083</v>
      </c>
      <c r="E241" s="3">
        <f t="shared" si="33"/>
        <v>91079</v>
      </c>
      <c r="F241" s="3">
        <f t="shared" si="33"/>
        <v>46</v>
      </c>
      <c r="G241" s="3">
        <f t="shared" si="33"/>
        <v>6808</v>
      </c>
      <c r="H241" s="3">
        <f t="shared" si="33"/>
        <v>12573</v>
      </c>
      <c r="I241" s="3">
        <f t="shared" si="33"/>
        <v>0</v>
      </c>
      <c r="J241" s="3">
        <f t="shared" si="33"/>
        <v>0</v>
      </c>
      <c r="K241" s="3">
        <f t="shared" si="33"/>
        <v>0</v>
      </c>
      <c r="L241" s="3">
        <f t="shared" si="33"/>
        <v>33</v>
      </c>
      <c r="M241" s="3">
        <f t="shared" si="33"/>
        <v>4371</v>
      </c>
      <c r="N241" s="3">
        <f t="shared" si="33"/>
        <v>10610</v>
      </c>
      <c r="O241" s="3">
        <f t="shared" si="33"/>
        <v>0</v>
      </c>
      <c r="P241" s="3">
        <f t="shared" si="33"/>
        <v>0</v>
      </c>
      <c r="Q241" s="3">
        <f t="shared" si="33"/>
        <v>0</v>
      </c>
      <c r="R241" s="3">
        <f t="shared" si="33"/>
        <v>0</v>
      </c>
      <c r="S241" s="3">
        <f t="shared" si="33"/>
        <v>0</v>
      </c>
      <c r="T241" s="3">
        <f t="shared" si="33"/>
        <v>0</v>
      </c>
      <c r="U241" s="3">
        <f t="shared" si="33"/>
        <v>1</v>
      </c>
      <c r="V241" s="3">
        <f t="shared" si="33"/>
        <v>255</v>
      </c>
      <c r="W241" s="3">
        <f t="shared" si="33"/>
        <v>510</v>
      </c>
      <c r="X241" s="3">
        <f t="shared" si="33"/>
        <v>4</v>
      </c>
      <c r="Y241" s="3">
        <f t="shared" si="33"/>
        <v>7663</v>
      </c>
      <c r="Z241" s="3">
        <f t="shared" si="33"/>
        <v>17098</v>
      </c>
      <c r="AA241" s="3">
        <f t="shared" si="33"/>
        <v>18</v>
      </c>
      <c r="AB241" s="3">
        <f t="shared" si="33"/>
        <v>5541</v>
      </c>
      <c r="AC241" s="3">
        <f t="shared" si="33"/>
        <v>16727</v>
      </c>
      <c r="AD241" s="3">
        <f t="shared" si="33"/>
        <v>4</v>
      </c>
      <c r="AE241" s="3">
        <f t="shared" si="33"/>
        <v>414</v>
      </c>
      <c r="AF241" s="3">
        <f t="shared" si="33"/>
        <v>855</v>
      </c>
      <c r="AG241" s="3">
        <f>SUM(AG229:AG238)</f>
        <v>0</v>
      </c>
      <c r="AH241" s="3">
        <f>SUM(AH229:AH238)</f>
        <v>0</v>
      </c>
      <c r="AI241" s="3">
        <f>SUM(AI229:AI238)</f>
        <v>0</v>
      </c>
    </row>
    <row r="242" spans="1:35" ht="13.5" thickBot="1"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</row>
    <row r="243" spans="1:35" ht="12.75" customHeight="1">
      <c r="A243" s="143" t="s">
        <v>38</v>
      </c>
      <c r="B243" s="1">
        <v>2001</v>
      </c>
      <c r="C243" s="3">
        <v>0</v>
      </c>
      <c r="D243" s="3">
        <v>0</v>
      </c>
      <c r="E243" s="3">
        <v>0</v>
      </c>
      <c r="F243" s="3">
        <v>5</v>
      </c>
      <c r="G243" s="3">
        <v>1079</v>
      </c>
      <c r="H243" s="3">
        <v>2266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5</v>
      </c>
      <c r="AB243" s="3">
        <v>1990</v>
      </c>
      <c r="AC243" s="3">
        <v>3781</v>
      </c>
      <c r="AD243" s="3">
        <v>0</v>
      </c>
      <c r="AE243" s="3">
        <v>0</v>
      </c>
      <c r="AF243" s="3">
        <v>0</v>
      </c>
      <c r="AG243" s="3"/>
      <c r="AH243" s="3"/>
      <c r="AI243" s="3"/>
    </row>
    <row r="244" spans="1:35">
      <c r="A244" s="144"/>
      <c r="B244" s="1">
        <v>2002</v>
      </c>
      <c r="C244" s="3">
        <v>0</v>
      </c>
      <c r="D244" s="3">
        <v>0</v>
      </c>
      <c r="E244" s="3">
        <v>0</v>
      </c>
      <c r="F244" s="3">
        <v>8</v>
      </c>
      <c r="G244" s="3">
        <v>1263</v>
      </c>
      <c r="H244" s="3">
        <v>2526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1</v>
      </c>
      <c r="S244" s="3">
        <v>300</v>
      </c>
      <c r="T244" s="3">
        <v>750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5</v>
      </c>
      <c r="AB244" s="3">
        <v>1990</v>
      </c>
      <c r="AC244" s="3">
        <v>3781</v>
      </c>
      <c r="AD244" s="3">
        <v>1</v>
      </c>
      <c r="AE244" s="3">
        <v>680</v>
      </c>
      <c r="AF244" s="3">
        <v>1224</v>
      </c>
      <c r="AG244" s="3">
        <v>0</v>
      </c>
      <c r="AH244" s="3">
        <v>0</v>
      </c>
      <c r="AI244" s="3">
        <v>0</v>
      </c>
    </row>
    <row r="245" spans="1:35">
      <c r="A245" s="144"/>
      <c r="B245" s="1">
        <v>2003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1</v>
      </c>
      <c r="S245" s="3">
        <v>300</v>
      </c>
      <c r="T245" s="3">
        <v>750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35</v>
      </c>
      <c r="AH245" s="3">
        <v>1075</v>
      </c>
      <c r="AI245" s="3">
        <v>2307</v>
      </c>
    </row>
    <row r="246" spans="1:35">
      <c r="A246" s="144"/>
      <c r="B246" s="1">
        <v>2004</v>
      </c>
      <c r="C246" s="3">
        <v>17</v>
      </c>
      <c r="D246" s="3">
        <v>1128</v>
      </c>
      <c r="E246" s="3">
        <v>2632</v>
      </c>
      <c r="F246" s="3">
        <v>47</v>
      </c>
      <c r="G246" s="3">
        <v>13160</v>
      </c>
      <c r="H246" s="3">
        <v>36848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2</v>
      </c>
      <c r="P246" s="3">
        <v>600</v>
      </c>
      <c r="Q246" s="3">
        <v>930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7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32</v>
      </c>
      <c r="AH246" s="3">
        <v>896</v>
      </c>
      <c r="AI246" s="3">
        <v>2380</v>
      </c>
    </row>
    <row r="247" spans="1:35">
      <c r="A247" s="144"/>
      <c r="B247" s="1">
        <v>2005</v>
      </c>
      <c r="C247" s="3">
        <v>6</v>
      </c>
      <c r="D247" s="3">
        <v>239</v>
      </c>
      <c r="E247" s="3">
        <v>762</v>
      </c>
      <c r="F247" s="3">
        <v>21</v>
      </c>
      <c r="G247" s="3">
        <v>3891</v>
      </c>
      <c r="H247" s="3">
        <v>12452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2</v>
      </c>
      <c r="P247" s="3">
        <v>489</v>
      </c>
      <c r="Q247" s="3">
        <v>1564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1</v>
      </c>
      <c r="AE247" s="3">
        <v>103</v>
      </c>
      <c r="AF247" s="3">
        <v>331</v>
      </c>
      <c r="AG247" s="3">
        <v>0</v>
      </c>
      <c r="AH247" s="3">
        <v>0</v>
      </c>
      <c r="AI247" s="3">
        <v>0</v>
      </c>
    </row>
    <row r="248" spans="1:35">
      <c r="A248" s="144"/>
      <c r="B248" s="1">
        <v>2006</v>
      </c>
      <c r="C248" s="3">
        <v>27</v>
      </c>
      <c r="D248" s="3">
        <v>1022</v>
      </c>
      <c r="E248" s="3">
        <v>2902</v>
      </c>
      <c r="F248" s="3">
        <v>42</v>
      </c>
      <c r="G248" s="3">
        <v>94262</v>
      </c>
      <c r="H248" s="3">
        <v>38917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36</v>
      </c>
      <c r="P248" s="3">
        <v>900</v>
      </c>
      <c r="Q248" s="3">
        <v>3420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2</v>
      </c>
      <c r="AB248" s="3">
        <v>3750</v>
      </c>
      <c r="AC248" s="3">
        <v>19500</v>
      </c>
      <c r="AD248" s="3">
        <v>1</v>
      </c>
      <c r="AE248" s="3">
        <v>60</v>
      </c>
      <c r="AF248" s="3">
        <v>90</v>
      </c>
      <c r="AG248" s="3"/>
      <c r="AH248" s="3"/>
      <c r="AI248" s="3"/>
    </row>
    <row r="249" spans="1:35">
      <c r="A249" s="144"/>
      <c r="B249" s="1">
        <v>2007</v>
      </c>
      <c r="C249" s="3">
        <v>655</v>
      </c>
      <c r="D249" s="3">
        <v>20350</v>
      </c>
      <c r="E249" s="3">
        <v>32726</v>
      </c>
      <c r="F249" s="3">
        <v>57</v>
      </c>
      <c r="G249" s="3">
        <v>15960</v>
      </c>
      <c r="H249" s="3">
        <v>67032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18</v>
      </c>
      <c r="P249" s="3">
        <v>1224</v>
      </c>
      <c r="Q249" s="3">
        <v>4774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66</v>
      </c>
      <c r="AH249" s="3" t="s">
        <v>70</v>
      </c>
      <c r="AI249" s="3" t="s">
        <v>71</v>
      </c>
    </row>
    <row r="250" spans="1:35">
      <c r="A250" s="144"/>
      <c r="B250" s="1">
        <v>2008</v>
      </c>
      <c r="C250" s="3">
        <v>103</v>
      </c>
      <c r="D250" s="3">
        <v>4380</v>
      </c>
      <c r="E250" s="3">
        <v>9963</v>
      </c>
      <c r="F250" s="3">
        <v>38</v>
      </c>
      <c r="G250" s="3">
        <v>8816</v>
      </c>
      <c r="H250" s="3">
        <v>27027</v>
      </c>
      <c r="I250" s="3">
        <v>0</v>
      </c>
      <c r="J250" s="3">
        <v>0</v>
      </c>
      <c r="K250" s="3">
        <v>0</v>
      </c>
      <c r="L250" s="3">
        <v>2</v>
      </c>
      <c r="M250" s="3">
        <v>300</v>
      </c>
      <c r="N250" s="3">
        <v>1350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/>
      <c r="AH250" s="3"/>
      <c r="AI250" s="3"/>
    </row>
    <row r="251" spans="1:35">
      <c r="A251" s="144"/>
      <c r="B251" s="1">
        <v>2009</v>
      </c>
      <c r="C251" s="3">
        <v>370</v>
      </c>
      <c r="D251" s="3">
        <v>10577</v>
      </c>
      <c r="E251" s="3">
        <v>24189</v>
      </c>
      <c r="F251" s="3">
        <v>36</v>
      </c>
      <c r="G251" s="3">
        <v>10296</v>
      </c>
      <c r="H251" s="3">
        <v>51480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8</v>
      </c>
      <c r="AB251" s="3">
        <v>5100</v>
      </c>
      <c r="AC251" s="3">
        <v>20400</v>
      </c>
      <c r="AD251" s="3">
        <v>0</v>
      </c>
      <c r="AE251" s="3">
        <v>0</v>
      </c>
      <c r="AF251" s="3">
        <v>0</v>
      </c>
      <c r="AG251" s="3"/>
      <c r="AH251" s="3"/>
      <c r="AI251" s="3"/>
    </row>
    <row r="252" spans="1:35" ht="13.5" thickBot="1">
      <c r="A252" s="145"/>
      <c r="B252" s="1">
        <v>2010</v>
      </c>
      <c r="C252" s="3">
        <v>95</v>
      </c>
      <c r="D252" s="3">
        <v>3620</v>
      </c>
      <c r="E252" s="3">
        <v>11449</v>
      </c>
      <c r="F252" s="3">
        <v>77</v>
      </c>
      <c r="G252" s="3">
        <v>17710</v>
      </c>
      <c r="H252" s="3">
        <v>79695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28</v>
      </c>
      <c r="P252" s="3">
        <v>10640</v>
      </c>
      <c r="Q252" s="3">
        <v>48944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1</v>
      </c>
      <c r="AB252" s="3">
        <v>2400</v>
      </c>
      <c r="AC252" s="3">
        <v>11520</v>
      </c>
      <c r="AD252" s="3">
        <v>0</v>
      </c>
      <c r="AE252" s="3">
        <v>0</v>
      </c>
      <c r="AF252" s="3">
        <v>0</v>
      </c>
      <c r="AG252" s="3">
        <v>66</v>
      </c>
      <c r="AH252" s="3" t="s">
        <v>70</v>
      </c>
      <c r="AI252" s="3" t="s">
        <v>71</v>
      </c>
    </row>
    <row r="253" spans="1:35"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</row>
    <row r="254" spans="1:35">
      <c r="B254" s="1" t="s">
        <v>16</v>
      </c>
      <c r="C254" s="3">
        <f>AVERAGE(C243:C252)</f>
        <v>127.3</v>
      </c>
      <c r="D254" s="3">
        <f t="shared" ref="D254:AF254" si="34">AVERAGE(D243:D252)</f>
        <v>4131.6000000000004</v>
      </c>
      <c r="E254" s="3">
        <f t="shared" si="34"/>
        <v>8462.2999999999993</v>
      </c>
      <c r="F254" s="3">
        <f t="shared" si="34"/>
        <v>33.1</v>
      </c>
      <c r="G254" s="3">
        <f t="shared" si="34"/>
        <v>16643.7</v>
      </c>
      <c r="H254" s="3">
        <f t="shared" si="34"/>
        <v>31824.3</v>
      </c>
      <c r="I254" s="3">
        <f t="shared" si="34"/>
        <v>0</v>
      </c>
      <c r="J254" s="3">
        <f t="shared" si="34"/>
        <v>0</v>
      </c>
      <c r="K254" s="3">
        <f t="shared" si="34"/>
        <v>0</v>
      </c>
      <c r="L254" s="3">
        <f t="shared" si="34"/>
        <v>0.2</v>
      </c>
      <c r="M254" s="3">
        <f t="shared" si="34"/>
        <v>30</v>
      </c>
      <c r="N254" s="3">
        <f t="shared" si="34"/>
        <v>135</v>
      </c>
      <c r="O254" s="3">
        <f t="shared" si="34"/>
        <v>8.6</v>
      </c>
      <c r="P254" s="3">
        <f>AVERAGE(P243:P252)</f>
        <v>1385.3</v>
      </c>
      <c r="Q254" s="3">
        <f t="shared" si="34"/>
        <v>5963.2</v>
      </c>
      <c r="R254" s="3">
        <f t="shared" si="34"/>
        <v>0.2</v>
      </c>
      <c r="S254" s="3">
        <f t="shared" si="34"/>
        <v>60</v>
      </c>
      <c r="T254" s="3">
        <f t="shared" si="34"/>
        <v>150</v>
      </c>
      <c r="U254" s="3">
        <f t="shared" si="34"/>
        <v>0</v>
      </c>
      <c r="V254" s="3">
        <f t="shared" si="34"/>
        <v>0</v>
      </c>
      <c r="W254" s="3">
        <f t="shared" si="34"/>
        <v>0</v>
      </c>
      <c r="X254" s="3">
        <f t="shared" si="34"/>
        <v>0</v>
      </c>
      <c r="Y254" s="3">
        <f t="shared" si="34"/>
        <v>0</v>
      </c>
      <c r="Z254" s="3">
        <f t="shared" si="34"/>
        <v>0</v>
      </c>
      <c r="AA254" s="3">
        <f t="shared" si="34"/>
        <v>2.8</v>
      </c>
      <c r="AB254" s="3">
        <f t="shared" si="34"/>
        <v>1523</v>
      </c>
      <c r="AC254" s="3">
        <f t="shared" si="34"/>
        <v>5898.2</v>
      </c>
      <c r="AD254" s="3">
        <f t="shared" si="34"/>
        <v>0.3</v>
      </c>
      <c r="AE254" s="3">
        <f t="shared" si="34"/>
        <v>84.3</v>
      </c>
      <c r="AF254" s="3">
        <f t="shared" si="34"/>
        <v>164.5</v>
      </c>
      <c r="AG254" s="3">
        <f>AVERAGE(AG243:AG252)</f>
        <v>33.166666666666664</v>
      </c>
      <c r="AH254" s="3">
        <f>AVERAGE(AH243:AH252)</f>
        <v>492.75</v>
      </c>
      <c r="AI254" s="3">
        <f>AVERAGE(AI243:AI252)</f>
        <v>1171.75</v>
      </c>
    </row>
    <row r="255" spans="1:35">
      <c r="B255" s="1" t="s">
        <v>17</v>
      </c>
      <c r="C255" s="3">
        <f>SUM(C243:C252)</f>
        <v>1273</v>
      </c>
      <c r="D255" s="3">
        <f t="shared" ref="D255:AF255" si="35">SUM(D243:D252)</f>
        <v>41316</v>
      </c>
      <c r="E255" s="3">
        <f t="shared" si="35"/>
        <v>84623</v>
      </c>
      <c r="F255" s="3">
        <f t="shared" si="35"/>
        <v>331</v>
      </c>
      <c r="G255" s="3">
        <f t="shared" si="35"/>
        <v>166437</v>
      </c>
      <c r="H255" s="3">
        <f t="shared" si="35"/>
        <v>318243</v>
      </c>
      <c r="I255" s="3">
        <f t="shared" si="35"/>
        <v>0</v>
      </c>
      <c r="J255" s="3">
        <f t="shared" si="35"/>
        <v>0</v>
      </c>
      <c r="K255" s="3">
        <f t="shared" si="35"/>
        <v>0</v>
      </c>
      <c r="L255" s="3">
        <f t="shared" si="35"/>
        <v>2</v>
      </c>
      <c r="M255" s="3">
        <f t="shared" si="35"/>
        <v>300</v>
      </c>
      <c r="N255" s="3">
        <f t="shared" si="35"/>
        <v>1350</v>
      </c>
      <c r="O255" s="3">
        <f t="shared" si="35"/>
        <v>86</v>
      </c>
      <c r="P255" s="3">
        <f>SUM(P243:P252)</f>
        <v>13853</v>
      </c>
      <c r="Q255" s="3">
        <f t="shared" si="35"/>
        <v>59632</v>
      </c>
      <c r="R255" s="3">
        <f t="shared" si="35"/>
        <v>2</v>
      </c>
      <c r="S255" s="3">
        <f t="shared" si="35"/>
        <v>600</v>
      </c>
      <c r="T255" s="3">
        <f t="shared" si="35"/>
        <v>1500</v>
      </c>
      <c r="U255" s="3">
        <f t="shared" si="35"/>
        <v>0</v>
      </c>
      <c r="V255" s="3">
        <f t="shared" si="35"/>
        <v>0</v>
      </c>
      <c r="W255" s="3">
        <f t="shared" si="35"/>
        <v>0</v>
      </c>
      <c r="X255" s="3">
        <f t="shared" si="35"/>
        <v>0</v>
      </c>
      <c r="Y255" s="3">
        <f t="shared" si="35"/>
        <v>0</v>
      </c>
      <c r="Z255" s="3">
        <f t="shared" si="35"/>
        <v>0</v>
      </c>
      <c r="AA255" s="3">
        <f t="shared" si="35"/>
        <v>28</v>
      </c>
      <c r="AB255" s="3">
        <f t="shared" si="35"/>
        <v>15230</v>
      </c>
      <c r="AC255" s="3">
        <f t="shared" si="35"/>
        <v>58982</v>
      </c>
      <c r="AD255" s="3">
        <f t="shared" si="35"/>
        <v>3</v>
      </c>
      <c r="AE255" s="3">
        <f t="shared" si="35"/>
        <v>843</v>
      </c>
      <c r="AF255" s="3">
        <f t="shared" si="35"/>
        <v>1645</v>
      </c>
      <c r="AG255" s="3">
        <f>SUM(AG243:AG252)</f>
        <v>199</v>
      </c>
      <c r="AH255" s="3">
        <f>SUM(AH243:AH252)</f>
        <v>1971</v>
      </c>
      <c r="AI255" s="3">
        <f>SUM(AI243:AI252)</f>
        <v>4687</v>
      </c>
    </row>
    <row r="256" spans="1:35" ht="13.5" thickBot="1"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</row>
    <row r="257" spans="1:35" ht="12.75" customHeight="1">
      <c r="A257" s="143" t="s">
        <v>22</v>
      </c>
      <c r="B257" s="1">
        <v>2001</v>
      </c>
      <c r="C257" s="3">
        <v>432</v>
      </c>
      <c r="D257" s="3">
        <v>11282</v>
      </c>
      <c r="E257" s="3">
        <v>7434</v>
      </c>
      <c r="F257" s="3">
        <v>92</v>
      </c>
      <c r="G257" s="3">
        <v>27655</v>
      </c>
      <c r="H257" s="3">
        <v>52911</v>
      </c>
      <c r="I257" s="3">
        <v>9</v>
      </c>
      <c r="J257" s="3">
        <v>687</v>
      </c>
      <c r="K257" s="3">
        <v>700</v>
      </c>
      <c r="L257" s="3">
        <v>43</v>
      </c>
      <c r="M257" s="3">
        <v>16746</v>
      </c>
      <c r="N257" s="3">
        <v>31635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2</v>
      </c>
      <c r="V257" s="3">
        <v>358</v>
      </c>
      <c r="W257" s="3">
        <v>444</v>
      </c>
      <c r="X257" s="3">
        <v>2</v>
      </c>
      <c r="Y257" s="3">
        <v>371</v>
      </c>
      <c r="Z257" s="3">
        <v>393</v>
      </c>
      <c r="AA257" s="3">
        <v>1</v>
      </c>
      <c r="AB257" s="3">
        <v>54</v>
      </c>
      <c r="AC257" s="3">
        <v>1500</v>
      </c>
      <c r="AD257" s="3">
        <v>1</v>
      </c>
      <c r="AE257" s="3">
        <v>96</v>
      </c>
      <c r="AF257" s="3">
        <v>100</v>
      </c>
      <c r="AG257" s="3">
        <v>0</v>
      </c>
      <c r="AH257" s="3">
        <v>0</v>
      </c>
      <c r="AI257" s="3">
        <v>0</v>
      </c>
    </row>
    <row r="258" spans="1:35">
      <c r="A258" s="144"/>
      <c r="B258" s="1">
        <v>2002</v>
      </c>
      <c r="C258" s="3">
        <v>106</v>
      </c>
      <c r="D258" s="3">
        <v>3063</v>
      </c>
      <c r="E258" s="3">
        <v>2888</v>
      </c>
      <c r="F258" s="3">
        <v>84</v>
      </c>
      <c r="G258" s="3">
        <v>22653</v>
      </c>
      <c r="H258" s="3">
        <v>45826</v>
      </c>
      <c r="I258" s="3">
        <v>0</v>
      </c>
      <c r="J258" s="3">
        <v>0</v>
      </c>
      <c r="K258" s="3">
        <v>0</v>
      </c>
      <c r="L258" s="3">
        <v>117</v>
      </c>
      <c r="M258" s="3">
        <v>17018</v>
      </c>
      <c r="N258" s="3">
        <v>36640</v>
      </c>
      <c r="O258" s="3">
        <v>2</v>
      </c>
      <c r="P258" s="3">
        <v>2475</v>
      </c>
      <c r="Q258" s="3">
        <v>1950</v>
      </c>
      <c r="R258" s="3">
        <v>1</v>
      </c>
      <c r="S258" s="3">
        <v>616</v>
      </c>
      <c r="T258" s="3">
        <v>1302</v>
      </c>
      <c r="U258" s="3">
        <v>1</v>
      </c>
      <c r="V258" s="3">
        <v>300</v>
      </c>
      <c r="W258" s="3">
        <v>600</v>
      </c>
      <c r="X258" s="3">
        <v>0</v>
      </c>
      <c r="Y258" s="3">
        <v>0</v>
      </c>
      <c r="Z258" s="3">
        <v>0</v>
      </c>
      <c r="AA258" s="3">
        <v>2</v>
      </c>
      <c r="AB258" s="3">
        <v>1162</v>
      </c>
      <c r="AC258" s="3">
        <v>1900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</row>
    <row r="259" spans="1:35" ht="12.75" customHeight="1">
      <c r="A259" s="144"/>
      <c r="B259" s="1">
        <v>2003</v>
      </c>
      <c r="C259" s="3">
        <v>53</v>
      </c>
      <c r="D259" s="3">
        <v>1388</v>
      </c>
      <c r="E259" s="3">
        <v>15563</v>
      </c>
      <c r="F259" s="3">
        <v>81</v>
      </c>
      <c r="G259" s="3">
        <v>22760</v>
      </c>
      <c r="H259" s="3">
        <v>49831</v>
      </c>
      <c r="I259" s="3">
        <v>51</v>
      </c>
      <c r="J259" s="3">
        <v>4165</v>
      </c>
      <c r="K259" s="3">
        <v>4930</v>
      </c>
      <c r="L259" s="3">
        <v>79</v>
      </c>
      <c r="M259" s="3">
        <v>17056</v>
      </c>
      <c r="N259" s="3">
        <v>34971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1</v>
      </c>
      <c r="Y259" s="3">
        <v>1883</v>
      </c>
      <c r="Z259" s="3">
        <v>4500</v>
      </c>
      <c r="AA259" s="3">
        <v>1</v>
      </c>
      <c r="AB259" s="3">
        <v>791</v>
      </c>
      <c r="AC259" s="3">
        <v>950</v>
      </c>
      <c r="AD259" s="3">
        <v>2</v>
      </c>
      <c r="AE259" s="3">
        <v>460</v>
      </c>
      <c r="AF259" s="3">
        <v>300</v>
      </c>
      <c r="AG259" s="3">
        <v>9098</v>
      </c>
      <c r="AH259" s="3">
        <v>17196</v>
      </c>
      <c r="AI259" s="3">
        <v>58192</v>
      </c>
    </row>
    <row r="260" spans="1:35">
      <c r="A260" s="144"/>
      <c r="B260" s="1">
        <v>2004</v>
      </c>
      <c r="C260" s="3">
        <v>7</v>
      </c>
      <c r="D260" s="3">
        <v>470</v>
      </c>
      <c r="E260" s="3">
        <v>625</v>
      </c>
      <c r="F260" s="3">
        <v>185</v>
      </c>
      <c r="G260" s="3">
        <v>47502</v>
      </c>
      <c r="H260" s="3">
        <v>141217</v>
      </c>
      <c r="I260" s="3">
        <v>0</v>
      </c>
      <c r="J260" s="3">
        <v>0</v>
      </c>
      <c r="K260" s="3">
        <v>0</v>
      </c>
      <c r="L260" s="3">
        <v>69</v>
      </c>
      <c r="M260" s="3">
        <v>14938</v>
      </c>
      <c r="N260" s="3">
        <v>44440</v>
      </c>
      <c r="O260" s="3">
        <v>56</v>
      </c>
      <c r="P260" s="3">
        <v>6032</v>
      </c>
      <c r="Q260" s="3">
        <v>10288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1</v>
      </c>
      <c r="Y260" s="3">
        <v>1882</v>
      </c>
      <c r="Z260" s="3">
        <v>3000</v>
      </c>
      <c r="AA260" s="3">
        <v>0</v>
      </c>
      <c r="AB260" s="3">
        <v>0</v>
      </c>
      <c r="AC260" s="3">
        <v>0</v>
      </c>
      <c r="AD260" s="3">
        <v>1</v>
      </c>
      <c r="AE260" s="3">
        <v>242</v>
      </c>
      <c r="AF260" s="3">
        <v>250</v>
      </c>
      <c r="AG260" s="3">
        <v>116</v>
      </c>
      <c r="AH260" s="3">
        <v>11989</v>
      </c>
      <c r="AI260" s="3">
        <v>32551</v>
      </c>
    </row>
    <row r="261" spans="1:35">
      <c r="A261" s="144"/>
      <c r="B261" s="1">
        <v>2005</v>
      </c>
      <c r="C261" s="3">
        <v>11</v>
      </c>
      <c r="D261" s="3">
        <v>687</v>
      </c>
      <c r="E261" s="3">
        <v>899</v>
      </c>
      <c r="F261" s="3">
        <v>421</v>
      </c>
      <c r="G261" s="3">
        <v>77532</v>
      </c>
      <c r="H261" s="3">
        <v>263791</v>
      </c>
      <c r="I261" s="3">
        <v>196</v>
      </c>
      <c r="J261" s="3">
        <v>50249</v>
      </c>
      <c r="K261" s="3">
        <v>232117</v>
      </c>
      <c r="L261" s="3">
        <v>53</v>
      </c>
      <c r="M261" s="3">
        <v>11760</v>
      </c>
      <c r="N261" s="3">
        <v>52099</v>
      </c>
      <c r="O261" s="3">
        <v>2</v>
      </c>
      <c r="P261" s="3">
        <v>9401</v>
      </c>
      <c r="Q261" s="3">
        <v>16500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2</v>
      </c>
      <c r="AB261" s="3">
        <v>8049</v>
      </c>
      <c r="AC261" s="3">
        <v>24989</v>
      </c>
      <c r="AD261" s="3">
        <v>0</v>
      </c>
      <c r="AE261" s="3">
        <v>0</v>
      </c>
      <c r="AF261" s="3">
        <v>0</v>
      </c>
      <c r="AG261" s="3">
        <v>116</v>
      </c>
      <c r="AH261" s="3">
        <v>11989</v>
      </c>
      <c r="AI261" s="3">
        <v>32551</v>
      </c>
    </row>
    <row r="262" spans="1:35">
      <c r="A262" s="144"/>
      <c r="B262" s="1">
        <v>2006</v>
      </c>
      <c r="C262" s="3">
        <v>19</v>
      </c>
      <c r="D262" s="3">
        <v>1244</v>
      </c>
      <c r="E262" s="3">
        <v>2168</v>
      </c>
      <c r="F262" s="3">
        <v>170</v>
      </c>
      <c r="G262" s="3">
        <v>41058</v>
      </c>
      <c r="H262" s="3">
        <v>162298</v>
      </c>
      <c r="I262" s="3">
        <v>306</v>
      </c>
      <c r="J262" s="3">
        <v>54935</v>
      </c>
      <c r="K262" s="3">
        <v>285572</v>
      </c>
      <c r="L262" s="3">
        <v>235</v>
      </c>
      <c r="M262" s="3">
        <v>59153</v>
      </c>
      <c r="N262" s="3">
        <v>231724</v>
      </c>
      <c r="O262" s="3">
        <v>5</v>
      </c>
      <c r="P262" s="3">
        <v>3041</v>
      </c>
      <c r="Q262" s="3">
        <v>10000</v>
      </c>
      <c r="R262" s="3">
        <v>0</v>
      </c>
      <c r="S262" s="3">
        <v>0</v>
      </c>
      <c r="T262" s="3">
        <v>0</v>
      </c>
      <c r="U262" s="3">
        <v>1</v>
      </c>
      <c r="V262" s="3">
        <v>255</v>
      </c>
      <c r="W262" s="3">
        <v>510</v>
      </c>
      <c r="X262" s="3">
        <v>1</v>
      </c>
      <c r="Y262" s="3">
        <v>262</v>
      </c>
      <c r="Z262" s="3">
        <v>1310</v>
      </c>
      <c r="AA262" s="3">
        <v>4</v>
      </c>
      <c r="AB262" s="3">
        <v>2425</v>
      </c>
      <c r="AC262" s="3">
        <v>9958</v>
      </c>
      <c r="AD262" s="3">
        <v>1</v>
      </c>
      <c r="AE262" s="3">
        <v>1464</v>
      </c>
      <c r="AF262" s="3">
        <v>5856</v>
      </c>
      <c r="AG262" s="3"/>
      <c r="AH262" s="3"/>
      <c r="AI262" s="3"/>
    </row>
    <row r="263" spans="1:35">
      <c r="A263" s="144"/>
      <c r="B263" s="1">
        <v>2007</v>
      </c>
      <c r="C263" s="3">
        <v>135</v>
      </c>
      <c r="D263" s="3">
        <v>4475</v>
      </c>
      <c r="E263" s="3">
        <v>9839</v>
      </c>
      <c r="F263" s="3">
        <v>163</v>
      </c>
      <c r="G263" s="3">
        <v>47779</v>
      </c>
      <c r="H263" s="3">
        <v>206232</v>
      </c>
      <c r="I263" s="3">
        <v>193</v>
      </c>
      <c r="J263" s="3">
        <v>30815</v>
      </c>
      <c r="K263" s="3">
        <v>123993</v>
      </c>
      <c r="L263" s="3">
        <v>91</v>
      </c>
      <c r="M263" s="3">
        <v>19625</v>
      </c>
      <c r="N263" s="3">
        <v>73197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3</v>
      </c>
      <c r="V263" s="3">
        <v>1503</v>
      </c>
      <c r="W263" s="3">
        <v>3839</v>
      </c>
      <c r="X263" s="3">
        <v>4</v>
      </c>
      <c r="Y263" s="3">
        <v>350</v>
      </c>
      <c r="Z263" s="3">
        <v>875</v>
      </c>
      <c r="AA263" s="3">
        <v>2</v>
      </c>
      <c r="AB263" s="3">
        <v>2813</v>
      </c>
      <c r="AC263" s="3">
        <v>11048</v>
      </c>
      <c r="AD263" s="3">
        <v>1</v>
      </c>
      <c r="AE263" s="3">
        <v>1044</v>
      </c>
      <c r="AF263" s="3">
        <v>3654</v>
      </c>
      <c r="AG263" s="3">
        <v>84</v>
      </c>
      <c r="AH263" s="3" t="s">
        <v>72</v>
      </c>
      <c r="AI263" s="3" t="s">
        <v>73</v>
      </c>
    </row>
    <row r="264" spans="1:35">
      <c r="A264" s="144"/>
      <c r="B264" s="1">
        <v>2008</v>
      </c>
      <c r="C264" s="3">
        <v>9</v>
      </c>
      <c r="D264" s="3">
        <v>587</v>
      </c>
      <c r="E264" s="3">
        <v>1572</v>
      </c>
      <c r="F264" s="3">
        <v>167</v>
      </c>
      <c r="G264" s="3">
        <v>58270</v>
      </c>
      <c r="H264" s="3">
        <v>276283</v>
      </c>
      <c r="I264" s="3">
        <v>368</v>
      </c>
      <c r="J264" s="3">
        <v>50707</v>
      </c>
      <c r="K264" s="3">
        <v>247679</v>
      </c>
      <c r="L264" s="3">
        <v>162</v>
      </c>
      <c r="M264" s="3">
        <v>38269</v>
      </c>
      <c r="N264" s="3">
        <v>164335</v>
      </c>
      <c r="O264" s="3">
        <v>2</v>
      </c>
      <c r="P264" s="3">
        <v>86</v>
      </c>
      <c r="Q264" s="3">
        <v>189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4</v>
      </c>
      <c r="Y264" s="3">
        <v>15083</v>
      </c>
      <c r="Z264" s="3">
        <v>60600</v>
      </c>
      <c r="AA264" s="3">
        <v>3</v>
      </c>
      <c r="AB264" s="3">
        <v>36796</v>
      </c>
      <c r="AC264" s="3">
        <v>115901</v>
      </c>
      <c r="AD264" s="3">
        <v>7</v>
      </c>
      <c r="AE264" s="3">
        <v>16686</v>
      </c>
      <c r="AF264" s="3">
        <v>64867</v>
      </c>
      <c r="AG264" s="3"/>
      <c r="AH264" s="3"/>
      <c r="AI264" s="3"/>
    </row>
    <row r="265" spans="1:35">
      <c r="A265" s="144"/>
      <c r="B265" s="1">
        <v>2009</v>
      </c>
      <c r="C265" s="3">
        <v>3</v>
      </c>
      <c r="D265" s="3">
        <v>178</v>
      </c>
      <c r="E265" s="3">
        <v>520</v>
      </c>
      <c r="F265" s="3">
        <v>157</v>
      </c>
      <c r="G265" s="3">
        <v>59307</v>
      </c>
      <c r="H265" s="3">
        <v>323371</v>
      </c>
      <c r="I265" s="3">
        <v>423</v>
      </c>
      <c r="J265" s="3">
        <v>73085</v>
      </c>
      <c r="K265" s="3">
        <v>457526</v>
      </c>
      <c r="L265" s="3">
        <v>121</v>
      </c>
      <c r="M265" s="3">
        <v>28160</v>
      </c>
      <c r="N265" s="3">
        <v>132569</v>
      </c>
      <c r="O265" s="3">
        <v>0</v>
      </c>
      <c r="P265" s="3">
        <v>0</v>
      </c>
      <c r="Q265" s="3">
        <v>0</v>
      </c>
      <c r="R265" s="3">
        <v>1</v>
      </c>
      <c r="S265" s="3">
        <v>10452</v>
      </c>
      <c r="T265" s="3">
        <v>31688</v>
      </c>
      <c r="U265" s="3">
        <v>2</v>
      </c>
      <c r="V265" s="3">
        <v>499</v>
      </c>
      <c r="W265" s="3">
        <v>3688</v>
      </c>
      <c r="X265" s="3">
        <v>3</v>
      </c>
      <c r="Y265" s="3">
        <v>6952</v>
      </c>
      <c r="Z265" s="3">
        <v>25198</v>
      </c>
      <c r="AA265" s="3">
        <v>6</v>
      </c>
      <c r="AB265" s="3">
        <v>22675</v>
      </c>
      <c r="AC265" s="3">
        <v>82653</v>
      </c>
      <c r="AD265" s="3">
        <v>5</v>
      </c>
      <c r="AE265" s="3">
        <v>30193</v>
      </c>
      <c r="AF265" s="3">
        <v>129761</v>
      </c>
      <c r="AG265" s="3"/>
      <c r="AH265" s="3"/>
      <c r="AI265" s="3"/>
    </row>
    <row r="266" spans="1:35" ht="13.5" thickBot="1">
      <c r="A266" s="145"/>
      <c r="B266" s="1">
        <v>2010</v>
      </c>
      <c r="C266" s="3">
        <v>9</v>
      </c>
      <c r="D266" s="3">
        <v>581</v>
      </c>
      <c r="E266" s="3">
        <v>1775</v>
      </c>
      <c r="F266" s="3">
        <v>132</v>
      </c>
      <c r="G266" s="3">
        <v>55082</v>
      </c>
      <c r="H266" s="3">
        <v>387387</v>
      </c>
      <c r="I266" s="3">
        <v>158</v>
      </c>
      <c r="J266" s="3">
        <v>26867</v>
      </c>
      <c r="K266" s="3">
        <v>206423</v>
      </c>
      <c r="L266" s="3">
        <v>72</v>
      </c>
      <c r="M266" s="3">
        <v>13267</v>
      </c>
      <c r="N266" s="3">
        <v>84225</v>
      </c>
      <c r="O266" s="3">
        <v>1</v>
      </c>
      <c r="P266" s="3">
        <v>5511</v>
      </c>
      <c r="Q266" s="3">
        <v>49398</v>
      </c>
      <c r="R266" s="3">
        <v>0</v>
      </c>
      <c r="S266" s="3">
        <v>0</v>
      </c>
      <c r="T266" s="3">
        <v>0</v>
      </c>
      <c r="U266" s="3">
        <v>2</v>
      </c>
      <c r="V266" s="3">
        <v>1475</v>
      </c>
      <c r="W266" s="3">
        <v>8036</v>
      </c>
      <c r="X266" s="3">
        <v>4</v>
      </c>
      <c r="Y266" s="3">
        <v>10954</v>
      </c>
      <c r="Z266" s="3">
        <v>37809</v>
      </c>
      <c r="AA266" s="3">
        <v>2</v>
      </c>
      <c r="AB266" s="3">
        <v>1478</v>
      </c>
      <c r="AC266" s="3">
        <v>4813</v>
      </c>
      <c r="AD266" s="3">
        <v>37</v>
      </c>
      <c r="AE266" s="3">
        <v>26256</v>
      </c>
      <c r="AF266" s="3">
        <v>104817</v>
      </c>
      <c r="AG266" s="3">
        <v>84</v>
      </c>
      <c r="AH266" s="3" t="s">
        <v>72</v>
      </c>
      <c r="AI266" s="3" t="s">
        <v>73</v>
      </c>
    </row>
    <row r="267" spans="1:35"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</row>
    <row r="268" spans="1:35">
      <c r="B268" s="1" t="s">
        <v>16</v>
      </c>
      <c r="C268" s="3">
        <f>AVERAGE(C257:C266)</f>
        <v>78.400000000000006</v>
      </c>
      <c r="D268" s="3">
        <f t="shared" ref="D268:AF268" si="36">AVERAGE(D257:D266)</f>
        <v>2395.5</v>
      </c>
      <c r="E268" s="3">
        <f t="shared" si="36"/>
        <v>4328.3</v>
      </c>
      <c r="F268" s="3">
        <f t="shared" si="36"/>
        <v>165.2</v>
      </c>
      <c r="G268" s="3">
        <f t="shared" si="36"/>
        <v>45959.8</v>
      </c>
      <c r="H268" s="3">
        <f t="shared" si="36"/>
        <v>190914.7</v>
      </c>
      <c r="I268" s="3">
        <f t="shared" si="36"/>
        <v>170.4</v>
      </c>
      <c r="J268" s="3">
        <f t="shared" si="36"/>
        <v>29151</v>
      </c>
      <c r="K268" s="3">
        <f t="shared" si="36"/>
        <v>155894</v>
      </c>
      <c r="L268" s="3">
        <f t="shared" si="36"/>
        <v>104.2</v>
      </c>
      <c r="M268" s="3">
        <f t="shared" si="36"/>
        <v>23599.200000000001</v>
      </c>
      <c r="N268" s="3">
        <f t="shared" si="36"/>
        <v>88583.5</v>
      </c>
      <c r="O268" s="3">
        <f t="shared" si="36"/>
        <v>6.8</v>
      </c>
      <c r="P268" s="3">
        <f t="shared" si="36"/>
        <v>2654.6</v>
      </c>
      <c r="Q268" s="3">
        <f t="shared" si="36"/>
        <v>8832.5</v>
      </c>
      <c r="R268" s="3">
        <f t="shared" si="36"/>
        <v>0.2</v>
      </c>
      <c r="S268" s="3">
        <f t="shared" si="36"/>
        <v>1106.8</v>
      </c>
      <c r="T268" s="3">
        <f t="shared" si="36"/>
        <v>3299</v>
      </c>
      <c r="U268" s="3">
        <f t="shared" si="36"/>
        <v>1.1000000000000001</v>
      </c>
      <c r="V268" s="3">
        <f t="shared" si="36"/>
        <v>439</v>
      </c>
      <c r="W268" s="3">
        <f t="shared" si="36"/>
        <v>1711.7</v>
      </c>
      <c r="X268" s="3">
        <f t="shared" si="36"/>
        <v>2</v>
      </c>
      <c r="Y268" s="3">
        <f t="shared" si="36"/>
        <v>3773.7</v>
      </c>
      <c r="Z268" s="3">
        <f t="shared" si="36"/>
        <v>13368.5</v>
      </c>
      <c r="AA268" s="3">
        <f t="shared" si="36"/>
        <v>2.2999999999999998</v>
      </c>
      <c r="AB268" s="3">
        <f t="shared" si="36"/>
        <v>7624.3</v>
      </c>
      <c r="AC268" s="3">
        <f t="shared" si="36"/>
        <v>25371.200000000001</v>
      </c>
      <c r="AD268" s="3">
        <f t="shared" si="36"/>
        <v>5.5</v>
      </c>
      <c r="AE268" s="3">
        <f t="shared" si="36"/>
        <v>7644.1</v>
      </c>
      <c r="AF268" s="3">
        <f t="shared" si="36"/>
        <v>30960.5</v>
      </c>
      <c r="AG268" s="3">
        <f>AVERAGE(AG257:AG266)</f>
        <v>1356.8571428571429</v>
      </c>
      <c r="AH268" s="3">
        <f>AVERAGE(AH257:AH266)</f>
        <v>8234.7999999999993</v>
      </c>
      <c r="AI268" s="3">
        <f>AVERAGE(AI257:AI266)</f>
        <v>24658.799999999999</v>
      </c>
    </row>
    <row r="269" spans="1:35">
      <c r="B269" s="1" t="s">
        <v>17</v>
      </c>
      <c r="C269" s="3">
        <f>SUM(C257:C266)</f>
        <v>784</v>
      </c>
      <c r="D269" s="3">
        <f t="shared" ref="D269:AF269" si="37">SUM(D257:D266)</f>
        <v>23955</v>
      </c>
      <c r="E269" s="3">
        <f t="shared" si="37"/>
        <v>43283</v>
      </c>
      <c r="F269" s="3">
        <f t="shared" si="37"/>
        <v>1652</v>
      </c>
      <c r="G269" s="3">
        <f t="shared" si="37"/>
        <v>459598</v>
      </c>
      <c r="H269" s="3">
        <f t="shared" si="37"/>
        <v>1909147</v>
      </c>
      <c r="I269" s="3">
        <f t="shared" si="37"/>
        <v>1704</v>
      </c>
      <c r="J269" s="3">
        <f t="shared" si="37"/>
        <v>291510</v>
      </c>
      <c r="K269" s="3">
        <f t="shared" si="37"/>
        <v>1558940</v>
      </c>
      <c r="L269" s="3">
        <f t="shared" si="37"/>
        <v>1042</v>
      </c>
      <c r="M269" s="3">
        <f t="shared" si="37"/>
        <v>235992</v>
      </c>
      <c r="N269" s="3">
        <f t="shared" si="37"/>
        <v>885835</v>
      </c>
      <c r="O269" s="3">
        <f t="shared" si="37"/>
        <v>68</v>
      </c>
      <c r="P269" s="3">
        <f t="shared" si="37"/>
        <v>26546</v>
      </c>
      <c r="Q269" s="3">
        <f t="shared" si="37"/>
        <v>88325</v>
      </c>
      <c r="R269" s="3">
        <f t="shared" si="37"/>
        <v>2</v>
      </c>
      <c r="S269" s="3">
        <f t="shared" si="37"/>
        <v>11068</v>
      </c>
      <c r="T269" s="3">
        <f t="shared" si="37"/>
        <v>32990</v>
      </c>
      <c r="U269" s="3">
        <f t="shared" si="37"/>
        <v>11</v>
      </c>
      <c r="V269" s="3">
        <f t="shared" si="37"/>
        <v>4390</v>
      </c>
      <c r="W269" s="3">
        <f t="shared" si="37"/>
        <v>17117</v>
      </c>
      <c r="X269" s="3">
        <f t="shared" si="37"/>
        <v>20</v>
      </c>
      <c r="Y269" s="3">
        <f t="shared" si="37"/>
        <v>37737</v>
      </c>
      <c r="Z269" s="3">
        <f t="shared" si="37"/>
        <v>133685</v>
      </c>
      <c r="AA269" s="3">
        <f t="shared" si="37"/>
        <v>23</v>
      </c>
      <c r="AB269" s="3">
        <f t="shared" si="37"/>
        <v>76243</v>
      </c>
      <c r="AC269" s="3">
        <f t="shared" si="37"/>
        <v>253712</v>
      </c>
      <c r="AD269" s="3">
        <f t="shared" si="37"/>
        <v>55</v>
      </c>
      <c r="AE269" s="3">
        <f t="shared" si="37"/>
        <v>76441</v>
      </c>
      <c r="AF269" s="3">
        <f t="shared" si="37"/>
        <v>309605</v>
      </c>
      <c r="AG269" s="3">
        <f>SUM(AG257:AG266)</f>
        <v>9498</v>
      </c>
      <c r="AH269" s="3">
        <f>SUM(AH257:AH266)</f>
        <v>41174</v>
      </c>
      <c r="AI269" s="3">
        <f>SUM(AI257:AI266)</f>
        <v>123294</v>
      </c>
    </row>
    <row r="270" spans="1:35" ht="13.5" thickBot="1"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</row>
    <row r="271" spans="1:35">
      <c r="A271" s="143" t="s">
        <v>39</v>
      </c>
      <c r="B271" s="1">
        <v>2001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/>
      <c r="AH271" s="3"/>
      <c r="AI271" s="3"/>
    </row>
    <row r="272" spans="1:35">
      <c r="A272" s="144"/>
      <c r="B272" s="1">
        <v>2002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</row>
    <row r="273" spans="1:35">
      <c r="A273" s="144"/>
      <c r="B273" s="1">
        <v>2003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</row>
    <row r="274" spans="1:35">
      <c r="A274" s="144"/>
      <c r="B274" s="1">
        <v>2004</v>
      </c>
      <c r="C274" s="3">
        <v>17</v>
      </c>
      <c r="D274" s="3">
        <v>1128</v>
      </c>
      <c r="E274" s="3">
        <v>2632</v>
      </c>
      <c r="F274" s="3">
        <v>47</v>
      </c>
      <c r="G274" s="3">
        <v>13160</v>
      </c>
      <c r="H274" s="3">
        <v>36848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6</v>
      </c>
      <c r="AH274" s="3">
        <v>495</v>
      </c>
      <c r="AI274" s="3">
        <v>929</v>
      </c>
    </row>
    <row r="275" spans="1:35">
      <c r="A275" s="144"/>
      <c r="B275" s="1">
        <v>2005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25</v>
      </c>
      <c r="AH275" s="3" t="s">
        <v>83</v>
      </c>
      <c r="AI275" s="3" t="s">
        <v>84</v>
      </c>
    </row>
    <row r="276" spans="1:35">
      <c r="A276" s="144"/>
      <c r="B276" s="1">
        <v>2006</v>
      </c>
      <c r="C276" s="3">
        <v>4</v>
      </c>
      <c r="D276" s="3">
        <v>257</v>
      </c>
      <c r="E276" s="3">
        <v>559</v>
      </c>
      <c r="F276" s="3">
        <v>7</v>
      </c>
      <c r="G276" s="3">
        <v>1156</v>
      </c>
      <c r="H276" s="3">
        <v>2514</v>
      </c>
      <c r="I276" s="3">
        <v>106</v>
      </c>
      <c r="J276" s="3">
        <v>8720</v>
      </c>
      <c r="K276" s="3">
        <v>12028</v>
      </c>
      <c r="L276" s="3">
        <v>114</v>
      </c>
      <c r="M276" s="3">
        <v>12600</v>
      </c>
      <c r="N276" s="3">
        <v>36126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/>
      <c r="AH276" s="3"/>
      <c r="AI276" s="3"/>
    </row>
    <row r="277" spans="1:35">
      <c r="A277" s="144"/>
      <c r="B277" s="1">
        <v>2007</v>
      </c>
      <c r="C277" s="3">
        <v>563</v>
      </c>
      <c r="D277" s="3">
        <v>15818</v>
      </c>
      <c r="E277" s="3">
        <v>14289</v>
      </c>
      <c r="F277" s="3">
        <v>13</v>
      </c>
      <c r="G277" s="3">
        <v>1577</v>
      </c>
      <c r="H277" s="3">
        <v>3785</v>
      </c>
      <c r="I277" s="3">
        <v>0</v>
      </c>
      <c r="J277" s="3">
        <v>0</v>
      </c>
      <c r="K277" s="3">
        <v>0</v>
      </c>
      <c r="L277" s="3"/>
      <c r="M277" s="3">
        <v>0</v>
      </c>
      <c r="N277" s="3">
        <v>0</v>
      </c>
      <c r="O277" s="3">
        <v>3</v>
      </c>
      <c r="P277" s="3">
        <v>2014</v>
      </c>
      <c r="Q277" s="3">
        <v>4833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21</v>
      </c>
      <c r="AH277" s="3" t="s">
        <v>74</v>
      </c>
      <c r="AI277" s="3" t="s">
        <v>75</v>
      </c>
    </row>
    <row r="278" spans="1:35">
      <c r="A278" s="144"/>
      <c r="B278" s="1">
        <v>2008</v>
      </c>
      <c r="C278" s="3">
        <v>3</v>
      </c>
      <c r="D278" s="3">
        <v>164</v>
      </c>
      <c r="E278" s="3">
        <v>451</v>
      </c>
      <c r="F278" s="3">
        <v>4</v>
      </c>
      <c r="G278" s="3">
        <v>431</v>
      </c>
      <c r="H278" s="3">
        <v>1208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2</v>
      </c>
      <c r="AE278" s="3">
        <v>1611</v>
      </c>
      <c r="AF278" s="3">
        <v>4501</v>
      </c>
      <c r="AG278" s="3"/>
      <c r="AH278" s="3"/>
      <c r="AI278" s="3"/>
    </row>
    <row r="279" spans="1:35">
      <c r="A279" s="144"/>
      <c r="B279" s="1">
        <v>2009</v>
      </c>
      <c r="C279" s="3">
        <v>1370</v>
      </c>
      <c r="D279" s="3">
        <v>64390</v>
      </c>
      <c r="E279" s="3">
        <v>61650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1</v>
      </c>
      <c r="AB279" s="3">
        <v>600</v>
      </c>
      <c r="AC279" s="3">
        <v>1680</v>
      </c>
      <c r="AD279" s="3">
        <v>0</v>
      </c>
      <c r="AE279" s="3">
        <v>0</v>
      </c>
      <c r="AF279" s="3">
        <v>0</v>
      </c>
      <c r="AG279" s="3"/>
      <c r="AH279" s="3"/>
      <c r="AI279" s="3"/>
    </row>
    <row r="280" spans="1:35" ht="13.5" thickBot="1">
      <c r="A280" s="145"/>
      <c r="B280" s="1">
        <v>2010</v>
      </c>
      <c r="C280" s="3">
        <v>1311</v>
      </c>
      <c r="D280" s="3">
        <v>45885</v>
      </c>
      <c r="E280" s="3">
        <v>85215</v>
      </c>
      <c r="F280" s="3">
        <v>5</v>
      </c>
      <c r="G280" s="3">
        <v>786</v>
      </c>
      <c r="H280" s="3">
        <v>2468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1</v>
      </c>
      <c r="V280" s="3">
        <v>140</v>
      </c>
      <c r="W280" s="3">
        <v>392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1</v>
      </c>
      <c r="AE280" s="3">
        <v>522</v>
      </c>
      <c r="AF280" s="3">
        <v>1462</v>
      </c>
      <c r="AG280" s="3">
        <v>21</v>
      </c>
      <c r="AH280" s="3" t="s">
        <v>74</v>
      </c>
      <c r="AI280" s="3" t="s">
        <v>75</v>
      </c>
    </row>
    <row r="281" spans="1:35"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</row>
    <row r="282" spans="1:35">
      <c r="B282" s="1" t="s">
        <v>16</v>
      </c>
      <c r="C282" s="3">
        <f>AVERAGE(C271:C280)</f>
        <v>326.8</v>
      </c>
      <c r="D282" s="3">
        <f t="shared" ref="D282:AF282" si="38">AVERAGE(D271:D280)</f>
        <v>12764.2</v>
      </c>
      <c r="E282" s="3">
        <f t="shared" si="38"/>
        <v>16479.599999999999</v>
      </c>
      <c r="F282" s="3">
        <f t="shared" si="38"/>
        <v>7.6</v>
      </c>
      <c r="G282" s="3">
        <f t="shared" si="38"/>
        <v>1711</v>
      </c>
      <c r="H282" s="3">
        <f t="shared" si="38"/>
        <v>4682.3</v>
      </c>
      <c r="I282" s="3">
        <f t="shared" si="38"/>
        <v>10.6</v>
      </c>
      <c r="J282" s="3">
        <f t="shared" si="38"/>
        <v>872</v>
      </c>
      <c r="K282" s="3">
        <f t="shared" si="38"/>
        <v>1202.8</v>
      </c>
      <c r="L282" s="3">
        <f t="shared" si="38"/>
        <v>12.666666666666666</v>
      </c>
      <c r="M282" s="3">
        <f t="shared" si="38"/>
        <v>1260</v>
      </c>
      <c r="N282" s="3">
        <f t="shared" si="38"/>
        <v>3612.6</v>
      </c>
      <c r="O282" s="3">
        <f t="shared" si="38"/>
        <v>0.3</v>
      </c>
      <c r="P282" s="3">
        <f t="shared" si="38"/>
        <v>201.4</v>
      </c>
      <c r="Q282" s="3">
        <f t="shared" si="38"/>
        <v>483.3</v>
      </c>
      <c r="R282" s="3">
        <f t="shared" si="38"/>
        <v>0</v>
      </c>
      <c r="S282" s="3">
        <f t="shared" si="38"/>
        <v>0</v>
      </c>
      <c r="T282" s="3">
        <f t="shared" si="38"/>
        <v>0</v>
      </c>
      <c r="U282" s="3">
        <f t="shared" si="38"/>
        <v>0.1</v>
      </c>
      <c r="V282" s="3">
        <f t="shared" si="38"/>
        <v>14</v>
      </c>
      <c r="W282" s="3">
        <f t="shared" si="38"/>
        <v>39.200000000000003</v>
      </c>
      <c r="X282" s="3">
        <f t="shared" si="38"/>
        <v>0</v>
      </c>
      <c r="Y282" s="3">
        <f t="shared" si="38"/>
        <v>0</v>
      </c>
      <c r="Z282" s="3">
        <f t="shared" si="38"/>
        <v>0</v>
      </c>
      <c r="AA282" s="3">
        <f t="shared" si="38"/>
        <v>0.1</v>
      </c>
      <c r="AB282" s="3">
        <f t="shared" si="38"/>
        <v>60</v>
      </c>
      <c r="AC282" s="3">
        <f t="shared" si="38"/>
        <v>168</v>
      </c>
      <c r="AD282" s="3">
        <f t="shared" si="38"/>
        <v>0.3</v>
      </c>
      <c r="AE282" s="3">
        <f t="shared" si="38"/>
        <v>213.3</v>
      </c>
      <c r="AF282" s="3">
        <f t="shared" si="38"/>
        <v>596.29999999999995</v>
      </c>
      <c r="AG282" s="3">
        <f>AVERAGE(AG271:AG280)</f>
        <v>12.166666666666666</v>
      </c>
      <c r="AH282" s="3">
        <f>AVERAGE(AH271:AH280)</f>
        <v>165</v>
      </c>
      <c r="AI282" s="3">
        <f>AVERAGE(AI271:AI280)</f>
        <v>309.66666666666669</v>
      </c>
    </row>
    <row r="283" spans="1:35">
      <c r="B283" s="1" t="s">
        <v>17</v>
      </c>
      <c r="C283" s="3">
        <f>SUM(C271:C280)</f>
        <v>3268</v>
      </c>
      <c r="D283" s="3">
        <f t="shared" ref="D283:AF283" si="39">SUM(D271:D280)</f>
        <v>127642</v>
      </c>
      <c r="E283" s="3">
        <f t="shared" si="39"/>
        <v>164796</v>
      </c>
      <c r="F283" s="3">
        <f t="shared" si="39"/>
        <v>76</v>
      </c>
      <c r="G283" s="3">
        <f t="shared" si="39"/>
        <v>17110</v>
      </c>
      <c r="H283" s="3">
        <f t="shared" si="39"/>
        <v>46823</v>
      </c>
      <c r="I283" s="3">
        <f t="shared" si="39"/>
        <v>106</v>
      </c>
      <c r="J283" s="3">
        <f t="shared" si="39"/>
        <v>8720</v>
      </c>
      <c r="K283" s="3">
        <f t="shared" si="39"/>
        <v>12028</v>
      </c>
      <c r="L283" s="3">
        <f t="shared" si="39"/>
        <v>114</v>
      </c>
      <c r="M283" s="3">
        <f t="shared" si="39"/>
        <v>12600</v>
      </c>
      <c r="N283" s="3">
        <f t="shared" si="39"/>
        <v>36126</v>
      </c>
      <c r="O283" s="3">
        <f t="shared" si="39"/>
        <v>3</v>
      </c>
      <c r="P283" s="3">
        <f t="shared" si="39"/>
        <v>2014</v>
      </c>
      <c r="Q283" s="3">
        <f t="shared" si="39"/>
        <v>4833</v>
      </c>
      <c r="R283" s="3">
        <f t="shared" si="39"/>
        <v>0</v>
      </c>
      <c r="S283" s="3">
        <f t="shared" si="39"/>
        <v>0</v>
      </c>
      <c r="T283" s="3">
        <f t="shared" si="39"/>
        <v>0</v>
      </c>
      <c r="U283" s="3">
        <f t="shared" si="39"/>
        <v>1</v>
      </c>
      <c r="V283" s="3">
        <f t="shared" si="39"/>
        <v>140</v>
      </c>
      <c r="W283" s="3">
        <f t="shared" si="39"/>
        <v>392</v>
      </c>
      <c r="X283" s="3">
        <f t="shared" si="39"/>
        <v>0</v>
      </c>
      <c r="Y283" s="3">
        <f t="shared" si="39"/>
        <v>0</v>
      </c>
      <c r="Z283" s="3">
        <f t="shared" si="39"/>
        <v>0</v>
      </c>
      <c r="AA283" s="3">
        <f t="shared" si="39"/>
        <v>1</v>
      </c>
      <c r="AB283" s="3">
        <f t="shared" si="39"/>
        <v>600</v>
      </c>
      <c r="AC283" s="3">
        <f t="shared" si="39"/>
        <v>1680</v>
      </c>
      <c r="AD283" s="3">
        <f t="shared" si="39"/>
        <v>3</v>
      </c>
      <c r="AE283" s="3">
        <f t="shared" si="39"/>
        <v>2133</v>
      </c>
      <c r="AF283" s="3">
        <f t="shared" si="39"/>
        <v>5963</v>
      </c>
      <c r="AG283" s="3">
        <f>SUM(AG271:AG280)</f>
        <v>73</v>
      </c>
      <c r="AH283" s="3">
        <f>SUM(AH271:AH280)</f>
        <v>495</v>
      </c>
      <c r="AI283" s="3">
        <f>SUM(AI271:AI280)</f>
        <v>929</v>
      </c>
    </row>
    <row r="284" spans="1:35" ht="13.5" thickBot="1"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</row>
    <row r="285" spans="1:35">
      <c r="A285" s="143" t="s">
        <v>40</v>
      </c>
      <c r="B285" s="1">
        <v>2001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</row>
    <row r="286" spans="1:35">
      <c r="A286" s="144"/>
      <c r="B286" s="1">
        <v>2002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</row>
    <row r="287" spans="1:35">
      <c r="A287" s="144"/>
      <c r="B287" s="1">
        <v>2003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</row>
    <row r="288" spans="1:35">
      <c r="A288" s="144"/>
      <c r="B288" s="1">
        <v>2004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</row>
    <row r="289" spans="1:35">
      <c r="A289" s="144"/>
      <c r="B289" s="1">
        <v>2005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</row>
    <row r="290" spans="1:35">
      <c r="A290" s="144"/>
      <c r="B290" s="1">
        <v>2006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/>
      <c r="AH290" s="3"/>
      <c r="AI290" s="3"/>
    </row>
    <row r="291" spans="1:35" ht="13.5" thickBot="1">
      <c r="A291" s="145"/>
      <c r="B291" s="1">
        <v>2010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</row>
    <row r="292" spans="1:35"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</row>
    <row r="293" spans="1:35">
      <c r="B293" s="1" t="s">
        <v>16</v>
      </c>
      <c r="C293" s="3">
        <f>AVERAGE(C285:C291)</f>
        <v>0</v>
      </c>
      <c r="D293" s="3">
        <f t="shared" ref="D293:AI293" si="40">AVERAGE(D285:D291)</f>
        <v>0</v>
      </c>
      <c r="E293" s="3">
        <f t="shared" si="40"/>
        <v>0</v>
      </c>
      <c r="F293" s="3">
        <f t="shared" si="40"/>
        <v>0</v>
      </c>
      <c r="G293" s="3">
        <f t="shared" si="40"/>
        <v>0</v>
      </c>
      <c r="H293" s="3">
        <f t="shared" si="40"/>
        <v>0</v>
      </c>
      <c r="I293" s="3">
        <f t="shared" si="40"/>
        <v>0</v>
      </c>
      <c r="J293" s="3">
        <f t="shared" si="40"/>
        <v>0</v>
      </c>
      <c r="K293" s="3">
        <f t="shared" si="40"/>
        <v>0</v>
      </c>
      <c r="L293" s="3">
        <f t="shared" si="40"/>
        <v>0</v>
      </c>
      <c r="M293" s="3">
        <f t="shared" si="40"/>
        <v>0</v>
      </c>
      <c r="N293" s="3">
        <f t="shared" si="40"/>
        <v>0</v>
      </c>
      <c r="O293" s="3">
        <f t="shared" si="40"/>
        <v>0</v>
      </c>
      <c r="P293" s="3">
        <f t="shared" si="40"/>
        <v>0</v>
      </c>
      <c r="Q293" s="3">
        <f t="shared" si="40"/>
        <v>0</v>
      </c>
      <c r="R293" s="3">
        <f t="shared" si="40"/>
        <v>0</v>
      </c>
      <c r="S293" s="3">
        <f t="shared" si="40"/>
        <v>0</v>
      </c>
      <c r="T293" s="3">
        <f t="shared" si="40"/>
        <v>0</v>
      </c>
      <c r="U293" s="3">
        <f t="shared" si="40"/>
        <v>0</v>
      </c>
      <c r="V293" s="3">
        <f t="shared" si="40"/>
        <v>0</v>
      </c>
      <c r="W293" s="3">
        <f t="shared" si="40"/>
        <v>0</v>
      </c>
      <c r="X293" s="3">
        <f t="shared" si="40"/>
        <v>0</v>
      </c>
      <c r="Y293" s="3">
        <f t="shared" si="40"/>
        <v>0</v>
      </c>
      <c r="Z293" s="3">
        <f t="shared" si="40"/>
        <v>0</v>
      </c>
      <c r="AA293" s="3">
        <f t="shared" si="40"/>
        <v>0</v>
      </c>
      <c r="AB293" s="3">
        <f t="shared" si="40"/>
        <v>0</v>
      </c>
      <c r="AC293" s="3">
        <f t="shared" si="40"/>
        <v>0</v>
      </c>
      <c r="AD293" s="3">
        <f t="shared" si="40"/>
        <v>0</v>
      </c>
      <c r="AE293" s="3">
        <f t="shared" si="40"/>
        <v>0</v>
      </c>
      <c r="AF293" s="3">
        <f t="shared" si="40"/>
        <v>0</v>
      </c>
      <c r="AG293" s="3">
        <f t="shared" si="40"/>
        <v>0</v>
      </c>
      <c r="AH293" s="3">
        <f t="shared" si="40"/>
        <v>0</v>
      </c>
      <c r="AI293" s="3">
        <f t="shared" si="40"/>
        <v>0</v>
      </c>
    </row>
    <row r="294" spans="1:35">
      <c r="B294" s="1" t="s">
        <v>17</v>
      </c>
      <c r="C294" s="3">
        <f>SUM(C285:C291)</f>
        <v>0</v>
      </c>
      <c r="D294" s="3">
        <f t="shared" ref="D294:AI294" si="41">SUM(D285:D291)</f>
        <v>0</v>
      </c>
      <c r="E294" s="3">
        <f t="shared" si="41"/>
        <v>0</v>
      </c>
      <c r="F294" s="3">
        <f t="shared" si="41"/>
        <v>0</v>
      </c>
      <c r="G294" s="3">
        <f t="shared" si="41"/>
        <v>0</v>
      </c>
      <c r="H294" s="3">
        <f t="shared" si="41"/>
        <v>0</v>
      </c>
      <c r="I294" s="3">
        <f t="shared" si="41"/>
        <v>0</v>
      </c>
      <c r="J294" s="3">
        <f t="shared" si="41"/>
        <v>0</v>
      </c>
      <c r="K294" s="3">
        <f t="shared" si="41"/>
        <v>0</v>
      </c>
      <c r="L294" s="3">
        <f t="shared" si="41"/>
        <v>0</v>
      </c>
      <c r="M294" s="3">
        <f t="shared" si="41"/>
        <v>0</v>
      </c>
      <c r="N294" s="3">
        <f t="shared" si="41"/>
        <v>0</v>
      </c>
      <c r="O294" s="3">
        <f t="shared" si="41"/>
        <v>0</v>
      </c>
      <c r="P294" s="3">
        <f t="shared" si="41"/>
        <v>0</v>
      </c>
      <c r="Q294" s="3">
        <f t="shared" si="41"/>
        <v>0</v>
      </c>
      <c r="R294" s="3">
        <f t="shared" si="41"/>
        <v>0</v>
      </c>
      <c r="S294" s="3">
        <f t="shared" si="41"/>
        <v>0</v>
      </c>
      <c r="T294" s="3">
        <f t="shared" si="41"/>
        <v>0</v>
      </c>
      <c r="U294" s="3">
        <f t="shared" si="41"/>
        <v>0</v>
      </c>
      <c r="V294" s="3">
        <f t="shared" si="41"/>
        <v>0</v>
      </c>
      <c r="W294" s="3">
        <f t="shared" si="41"/>
        <v>0</v>
      </c>
      <c r="X294" s="3">
        <f t="shared" si="41"/>
        <v>0</v>
      </c>
      <c r="Y294" s="3">
        <f t="shared" si="41"/>
        <v>0</v>
      </c>
      <c r="Z294" s="3">
        <f t="shared" si="41"/>
        <v>0</v>
      </c>
      <c r="AA294" s="3">
        <f t="shared" si="41"/>
        <v>0</v>
      </c>
      <c r="AB294" s="3">
        <f t="shared" si="41"/>
        <v>0</v>
      </c>
      <c r="AC294" s="3">
        <f t="shared" si="41"/>
        <v>0</v>
      </c>
      <c r="AD294" s="3">
        <f t="shared" si="41"/>
        <v>0</v>
      </c>
      <c r="AE294" s="3">
        <f t="shared" si="41"/>
        <v>0</v>
      </c>
      <c r="AF294" s="3">
        <f t="shared" si="41"/>
        <v>0</v>
      </c>
      <c r="AG294" s="3">
        <f t="shared" si="41"/>
        <v>0</v>
      </c>
      <c r="AH294" s="3">
        <f t="shared" si="41"/>
        <v>0</v>
      </c>
      <c r="AI294" s="3">
        <f t="shared" si="41"/>
        <v>0</v>
      </c>
    </row>
    <row r="295" spans="1:35" ht="13.5" thickBot="1"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</row>
    <row r="296" spans="1:35">
      <c r="A296" s="143" t="s">
        <v>41</v>
      </c>
      <c r="B296" s="1">
        <v>2001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</row>
    <row r="297" spans="1:35">
      <c r="A297" s="144"/>
      <c r="B297" s="1">
        <v>2002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</row>
    <row r="298" spans="1:35">
      <c r="A298" s="144"/>
      <c r="B298" s="1">
        <v>2003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</row>
    <row r="299" spans="1:35">
      <c r="A299" s="144"/>
      <c r="B299" s="1">
        <v>2004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</row>
    <row r="300" spans="1:35">
      <c r="A300" s="144"/>
      <c r="B300" s="1">
        <v>2005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</row>
    <row r="301" spans="1:35">
      <c r="A301" s="144"/>
      <c r="B301" s="1">
        <v>2006</v>
      </c>
      <c r="C301" s="3">
        <v>0</v>
      </c>
      <c r="D301" s="3">
        <v>0</v>
      </c>
      <c r="E301" s="3">
        <v>0</v>
      </c>
      <c r="F301" s="3">
        <v>4</v>
      </c>
      <c r="G301" s="3">
        <v>1119</v>
      </c>
      <c r="H301" s="3">
        <v>2300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/>
      <c r="AH301" s="3"/>
      <c r="AI301" s="3"/>
    </row>
    <row r="302" spans="1:35">
      <c r="A302" s="144"/>
      <c r="B302" s="1">
        <v>2007</v>
      </c>
      <c r="C302" s="3">
        <v>238</v>
      </c>
      <c r="D302" s="3">
        <v>7616</v>
      </c>
      <c r="E302" s="3">
        <v>11424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1</v>
      </c>
      <c r="AE302" s="3">
        <v>380</v>
      </c>
      <c r="AF302" s="3">
        <v>420</v>
      </c>
      <c r="AG302" s="3">
        <v>3</v>
      </c>
      <c r="AH302" s="3">
        <v>127</v>
      </c>
      <c r="AI302" s="3">
        <v>250</v>
      </c>
    </row>
    <row r="303" spans="1:35">
      <c r="A303" s="144"/>
      <c r="B303" s="1">
        <v>2008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1</v>
      </c>
      <c r="AB303" s="3">
        <v>382</v>
      </c>
      <c r="AC303" s="3">
        <v>953</v>
      </c>
      <c r="AD303" s="3">
        <v>0</v>
      </c>
      <c r="AE303" s="3">
        <v>0</v>
      </c>
      <c r="AF303" s="3">
        <v>0</v>
      </c>
      <c r="AG303" s="3"/>
      <c r="AH303" s="3"/>
      <c r="AI303" s="3"/>
    </row>
    <row r="304" spans="1:35">
      <c r="A304" s="144"/>
      <c r="B304" s="1">
        <v>2009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1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/>
      <c r="AH304" s="3"/>
      <c r="AI304" s="3"/>
    </row>
    <row r="305" spans="1:35" ht="13.5" thickBot="1">
      <c r="A305" s="145"/>
      <c r="B305" s="1">
        <v>2010</v>
      </c>
      <c r="C305" s="3">
        <v>231</v>
      </c>
      <c r="D305" s="3">
        <v>7392</v>
      </c>
      <c r="E305" s="3">
        <v>10626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3</v>
      </c>
      <c r="AH305" s="3">
        <v>127</v>
      </c>
      <c r="AI305" s="3">
        <v>250</v>
      </c>
    </row>
    <row r="306" spans="1:35"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</row>
    <row r="307" spans="1:35">
      <c r="B307" s="1" t="s">
        <v>16</v>
      </c>
      <c r="C307" s="3">
        <f t="shared" ref="C307:AI307" si="42">AVERAGE(C296:C305)</f>
        <v>46.9</v>
      </c>
      <c r="D307" s="3">
        <f t="shared" si="42"/>
        <v>1500.8</v>
      </c>
      <c r="E307" s="3">
        <f t="shared" si="42"/>
        <v>2205</v>
      </c>
      <c r="F307" s="3">
        <f t="shared" si="42"/>
        <v>0.4</v>
      </c>
      <c r="G307" s="3">
        <f t="shared" si="42"/>
        <v>111.9</v>
      </c>
      <c r="H307" s="3">
        <f t="shared" si="42"/>
        <v>230</v>
      </c>
      <c r="I307" s="3">
        <f t="shared" si="42"/>
        <v>0</v>
      </c>
      <c r="J307" s="3">
        <f t="shared" si="42"/>
        <v>0</v>
      </c>
      <c r="K307" s="3">
        <f t="shared" si="42"/>
        <v>0</v>
      </c>
      <c r="L307" s="3">
        <f t="shared" si="42"/>
        <v>0</v>
      </c>
      <c r="M307" s="3">
        <f t="shared" si="42"/>
        <v>0</v>
      </c>
      <c r="N307" s="3">
        <f t="shared" si="42"/>
        <v>0</v>
      </c>
      <c r="O307" s="3">
        <f t="shared" si="42"/>
        <v>0</v>
      </c>
      <c r="P307" s="3">
        <f t="shared" si="42"/>
        <v>0</v>
      </c>
      <c r="Q307" s="3">
        <f t="shared" si="42"/>
        <v>0</v>
      </c>
      <c r="R307" s="3">
        <f t="shared" si="42"/>
        <v>0</v>
      </c>
      <c r="S307" s="3">
        <f t="shared" si="42"/>
        <v>0</v>
      </c>
      <c r="T307" s="3">
        <f t="shared" si="42"/>
        <v>0</v>
      </c>
      <c r="U307" s="3">
        <f t="shared" si="42"/>
        <v>0</v>
      </c>
      <c r="V307" s="3">
        <f t="shared" si="42"/>
        <v>0</v>
      </c>
      <c r="W307" s="3">
        <f t="shared" si="42"/>
        <v>0</v>
      </c>
      <c r="X307" s="3">
        <f t="shared" si="42"/>
        <v>0</v>
      </c>
      <c r="Y307" s="3">
        <f t="shared" si="42"/>
        <v>0</v>
      </c>
      <c r="Z307" s="3">
        <f t="shared" si="42"/>
        <v>0</v>
      </c>
      <c r="AA307" s="3">
        <f t="shared" si="42"/>
        <v>0.2</v>
      </c>
      <c r="AB307" s="3">
        <f t="shared" si="42"/>
        <v>38.200000000000003</v>
      </c>
      <c r="AC307" s="3">
        <f t="shared" si="42"/>
        <v>95.3</v>
      </c>
      <c r="AD307" s="3">
        <f t="shared" si="42"/>
        <v>0.1</v>
      </c>
      <c r="AE307" s="3">
        <f t="shared" si="42"/>
        <v>38</v>
      </c>
      <c r="AF307" s="3">
        <f t="shared" si="42"/>
        <v>42</v>
      </c>
      <c r="AG307" s="3">
        <f t="shared" si="42"/>
        <v>0.8571428571428571</v>
      </c>
      <c r="AH307" s="3">
        <f t="shared" si="42"/>
        <v>36.285714285714285</v>
      </c>
      <c r="AI307" s="3">
        <f t="shared" si="42"/>
        <v>71.428571428571431</v>
      </c>
    </row>
    <row r="308" spans="1:35">
      <c r="B308" s="1" t="s">
        <v>17</v>
      </c>
      <c r="C308" s="3">
        <f t="shared" ref="C308:AI308" si="43">SUM(C296:C305)</f>
        <v>469</v>
      </c>
      <c r="D308" s="3">
        <f t="shared" si="43"/>
        <v>15008</v>
      </c>
      <c r="E308" s="3">
        <f t="shared" si="43"/>
        <v>22050</v>
      </c>
      <c r="F308" s="3">
        <f t="shared" si="43"/>
        <v>4</v>
      </c>
      <c r="G308" s="3">
        <f t="shared" si="43"/>
        <v>1119</v>
      </c>
      <c r="H308" s="3">
        <f t="shared" si="43"/>
        <v>2300</v>
      </c>
      <c r="I308" s="3">
        <f t="shared" si="43"/>
        <v>0</v>
      </c>
      <c r="J308" s="3">
        <f t="shared" si="43"/>
        <v>0</v>
      </c>
      <c r="K308" s="3">
        <f t="shared" si="43"/>
        <v>0</v>
      </c>
      <c r="L308" s="3">
        <f t="shared" si="43"/>
        <v>0</v>
      </c>
      <c r="M308" s="3">
        <f t="shared" si="43"/>
        <v>0</v>
      </c>
      <c r="N308" s="3">
        <f t="shared" si="43"/>
        <v>0</v>
      </c>
      <c r="O308" s="3">
        <f t="shared" si="43"/>
        <v>0</v>
      </c>
      <c r="P308" s="3">
        <f t="shared" si="43"/>
        <v>0</v>
      </c>
      <c r="Q308" s="3">
        <f t="shared" si="43"/>
        <v>0</v>
      </c>
      <c r="R308" s="3">
        <f t="shared" si="43"/>
        <v>0</v>
      </c>
      <c r="S308" s="3">
        <f t="shared" si="43"/>
        <v>0</v>
      </c>
      <c r="T308" s="3">
        <f t="shared" si="43"/>
        <v>0</v>
      </c>
      <c r="U308" s="3">
        <f t="shared" si="43"/>
        <v>0</v>
      </c>
      <c r="V308" s="3">
        <f t="shared" si="43"/>
        <v>0</v>
      </c>
      <c r="W308" s="3">
        <f t="shared" si="43"/>
        <v>0</v>
      </c>
      <c r="X308" s="3">
        <f t="shared" si="43"/>
        <v>0</v>
      </c>
      <c r="Y308" s="3">
        <f t="shared" si="43"/>
        <v>0</v>
      </c>
      <c r="Z308" s="3">
        <f t="shared" si="43"/>
        <v>0</v>
      </c>
      <c r="AA308" s="3">
        <f t="shared" si="43"/>
        <v>2</v>
      </c>
      <c r="AB308" s="3">
        <f t="shared" si="43"/>
        <v>382</v>
      </c>
      <c r="AC308" s="3">
        <f t="shared" si="43"/>
        <v>953</v>
      </c>
      <c r="AD308" s="3">
        <f t="shared" si="43"/>
        <v>1</v>
      </c>
      <c r="AE308" s="3">
        <f t="shared" si="43"/>
        <v>380</v>
      </c>
      <c r="AF308" s="3">
        <f t="shared" si="43"/>
        <v>420</v>
      </c>
      <c r="AG308" s="3">
        <f t="shared" si="43"/>
        <v>6</v>
      </c>
      <c r="AH308" s="3">
        <f t="shared" si="43"/>
        <v>254</v>
      </c>
      <c r="AI308" s="3">
        <f t="shared" si="43"/>
        <v>500</v>
      </c>
    </row>
    <row r="309" spans="1:35" ht="13.5" thickBot="1"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</row>
    <row r="310" spans="1:35">
      <c r="A310" s="143" t="s">
        <v>42</v>
      </c>
      <c r="B310" s="1">
        <v>2001</v>
      </c>
      <c r="C310" s="3">
        <v>0</v>
      </c>
      <c r="D310" s="3">
        <v>0</v>
      </c>
      <c r="E310" s="3">
        <v>0</v>
      </c>
      <c r="F310" s="3">
        <v>2</v>
      </c>
      <c r="G310" s="3">
        <v>194</v>
      </c>
      <c r="H310" s="3">
        <v>388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</row>
    <row r="311" spans="1:35">
      <c r="A311" s="144"/>
      <c r="B311" s="1">
        <v>2002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</row>
    <row r="312" spans="1:35">
      <c r="A312" s="144"/>
      <c r="B312" s="1">
        <v>2003</v>
      </c>
      <c r="C312" s="3">
        <v>0</v>
      </c>
      <c r="D312" s="3">
        <v>0</v>
      </c>
      <c r="E312" s="3">
        <v>0</v>
      </c>
      <c r="F312" s="3">
        <v>4</v>
      </c>
      <c r="G312" s="3">
        <v>620</v>
      </c>
      <c r="H312" s="3">
        <v>1549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</row>
    <row r="313" spans="1:35">
      <c r="A313" s="144"/>
      <c r="B313" s="1">
        <v>2004</v>
      </c>
      <c r="C313" s="3">
        <v>0</v>
      </c>
      <c r="D313" s="3">
        <v>0</v>
      </c>
      <c r="E313" s="3">
        <v>0</v>
      </c>
      <c r="F313" s="3">
        <v>1</v>
      </c>
      <c r="G313" s="3">
        <v>179</v>
      </c>
      <c r="H313" s="3">
        <v>275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3</v>
      </c>
      <c r="AH313" s="3">
        <v>117</v>
      </c>
      <c r="AI313" s="3">
        <v>176</v>
      </c>
    </row>
    <row r="314" spans="1:35">
      <c r="A314" s="144"/>
      <c r="B314" s="1">
        <v>2005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</row>
    <row r="315" spans="1:35">
      <c r="A315" s="144"/>
      <c r="B315" s="1">
        <v>2006</v>
      </c>
      <c r="C315" s="3">
        <v>0</v>
      </c>
      <c r="D315" s="3">
        <v>0</v>
      </c>
      <c r="E315" s="3">
        <v>0</v>
      </c>
      <c r="F315" s="3">
        <v>1</v>
      </c>
      <c r="G315" s="3">
        <v>344</v>
      </c>
      <c r="H315" s="3">
        <v>1204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/>
      <c r="AH315" s="3"/>
      <c r="AI315" s="3"/>
    </row>
    <row r="316" spans="1:35">
      <c r="A316" s="144"/>
      <c r="B316" s="1">
        <v>2007</v>
      </c>
      <c r="C316" s="3">
        <v>0</v>
      </c>
      <c r="D316" s="3">
        <v>0</v>
      </c>
      <c r="E316" s="3">
        <v>0</v>
      </c>
      <c r="F316" s="3">
        <v>7</v>
      </c>
      <c r="G316" s="3">
        <v>1524</v>
      </c>
      <c r="H316" s="3">
        <v>4097</v>
      </c>
      <c r="I316" s="3">
        <v>0</v>
      </c>
      <c r="J316" s="3">
        <v>0</v>
      </c>
      <c r="K316" s="3">
        <v>0</v>
      </c>
      <c r="L316" s="3">
        <v>14</v>
      </c>
      <c r="M316" s="3">
        <v>2264</v>
      </c>
      <c r="N316" s="3">
        <v>6792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8</v>
      </c>
      <c r="AH316" s="3">
        <v>596</v>
      </c>
      <c r="AI316" s="3" t="s">
        <v>76</v>
      </c>
    </row>
    <row r="317" spans="1:35">
      <c r="A317" s="144"/>
      <c r="B317" s="1">
        <v>2008</v>
      </c>
      <c r="C317" s="3">
        <v>22</v>
      </c>
      <c r="D317" s="3">
        <v>3395</v>
      </c>
      <c r="E317" s="3">
        <v>1247</v>
      </c>
      <c r="F317" s="3">
        <v>17</v>
      </c>
      <c r="G317" s="3">
        <v>2998</v>
      </c>
      <c r="H317" s="3">
        <v>1105</v>
      </c>
      <c r="I317" s="3">
        <v>0</v>
      </c>
      <c r="J317" s="3">
        <v>0</v>
      </c>
      <c r="K317" s="3">
        <v>0</v>
      </c>
      <c r="L317" s="3">
        <v>17</v>
      </c>
      <c r="M317" s="3">
        <v>2998</v>
      </c>
      <c r="N317" s="3">
        <v>11054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/>
      <c r="AH317" s="3"/>
      <c r="AI317" s="3"/>
    </row>
    <row r="318" spans="1:35">
      <c r="A318" s="144"/>
      <c r="B318" s="1">
        <v>2009</v>
      </c>
      <c r="C318" s="3">
        <v>2</v>
      </c>
      <c r="D318" s="3">
        <v>104</v>
      </c>
      <c r="E318" s="3">
        <v>430</v>
      </c>
      <c r="F318" s="3">
        <v>4</v>
      </c>
      <c r="G318" s="3">
        <v>546</v>
      </c>
      <c r="H318" s="3">
        <v>2291</v>
      </c>
      <c r="I318" s="3">
        <v>0</v>
      </c>
      <c r="J318" s="3">
        <v>0</v>
      </c>
      <c r="K318" s="3">
        <v>0</v>
      </c>
      <c r="L318" s="3">
        <v>5</v>
      </c>
      <c r="M318" s="3">
        <v>1267</v>
      </c>
      <c r="N318" s="3">
        <v>5395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1810</v>
      </c>
      <c r="AF318" s="3">
        <v>0</v>
      </c>
      <c r="AG318" s="3"/>
      <c r="AH318" s="3"/>
      <c r="AI318" s="3"/>
    </row>
    <row r="319" spans="1:35" ht="13.5" thickBot="1">
      <c r="A319" s="145"/>
      <c r="B319" s="1">
        <v>2010</v>
      </c>
      <c r="C319" s="3">
        <v>0</v>
      </c>
      <c r="D319" s="3">
        <v>0</v>
      </c>
      <c r="E319" s="3">
        <v>0</v>
      </c>
      <c r="F319" s="3">
        <v>2</v>
      </c>
      <c r="G319" s="3">
        <v>331</v>
      </c>
      <c r="H319" s="3">
        <v>1492</v>
      </c>
      <c r="I319" s="3">
        <v>0</v>
      </c>
      <c r="J319" s="3">
        <v>0</v>
      </c>
      <c r="K319" s="3">
        <v>0</v>
      </c>
      <c r="L319" s="3">
        <v>5</v>
      </c>
      <c r="M319" s="3">
        <v>1298</v>
      </c>
      <c r="N319" s="3">
        <v>5839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8</v>
      </c>
      <c r="AH319" s="3">
        <v>596</v>
      </c>
      <c r="AI319" s="3" t="s">
        <v>76</v>
      </c>
    </row>
    <row r="320" spans="1:35"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</row>
    <row r="321" spans="1:35">
      <c r="B321" s="1" t="s">
        <v>16</v>
      </c>
      <c r="C321" s="3">
        <f>AVERAGE(C310:C319)</f>
        <v>2.4</v>
      </c>
      <c r="D321" s="3">
        <f t="shared" ref="D321:AF321" si="44">AVERAGE(D310:D319)</f>
        <v>349.9</v>
      </c>
      <c r="E321" s="3">
        <f t="shared" si="44"/>
        <v>167.7</v>
      </c>
      <c r="F321" s="3">
        <f t="shared" si="44"/>
        <v>3.8</v>
      </c>
      <c r="G321" s="3">
        <f t="shared" si="44"/>
        <v>673.6</v>
      </c>
      <c r="H321" s="3">
        <f t="shared" si="44"/>
        <v>1240.0999999999999</v>
      </c>
      <c r="I321" s="3">
        <f t="shared" si="44"/>
        <v>0</v>
      </c>
      <c r="J321" s="3">
        <f t="shared" si="44"/>
        <v>0</v>
      </c>
      <c r="K321" s="3">
        <f t="shared" si="44"/>
        <v>0</v>
      </c>
      <c r="L321" s="3">
        <f t="shared" si="44"/>
        <v>4.0999999999999996</v>
      </c>
      <c r="M321" s="3">
        <f t="shared" si="44"/>
        <v>782.7</v>
      </c>
      <c r="N321" s="3">
        <f t="shared" si="44"/>
        <v>2908</v>
      </c>
      <c r="O321" s="3">
        <f t="shared" si="44"/>
        <v>0</v>
      </c>
      <c r="P321" s="3">
        <f t="shared" si="44"/>
        <v>0</v>
      </c>
      <c r="Q321" s="3">
        <f t="shared" si="44"/>
        <v>0</v>
      </c>
      <c r="R321" s="3">
        <f t="shared" si="44"/>
        <v>0</v>
      </c>
      <c r="S321" s="3">
        <f t="shared" si="44"/>
        <v>0</v>
      </c>
      <c r="T321" s="3">
        <f t="shared" si="44"/>
        <v>0</v>
      </c>
      <c r="U321" s="3">
        <f t="shared" si="44"/>
        <v>0</v>
      </c>
      <c r="V321" s="3">
        <f t="shared" si="44"/>
        <v>0</v>
      </c>
      <c r="W321" s="3">
        <f t="shared" si="44"/>
        <v>0</v>
      </c>
      <c r="X321" s="3">
        <f t="shared" si="44"/>
        <v>0</v>
      </c>
      <c r="Y321" s="3">
        <f t="shared" si="44"/>
        <v>0</v>
      </c>
      <c r="Z321" s="3">
        <f t="shared" si="44"/>
        <v>0</v>
      </c>
      <c r="AA321" s="3">
        <f t="shared" si="44"/>
        <v>0</v>
      </c>
      <c r="AB321" s="3">
        <f t="shared" si="44"/>
        <v>0</v>
      </c>
      <c r="AC321" s="3">
        <f t="shared" si="44"/>
        <v>0</v>
      </c>
      <c r="AD321" s="3">
        <f t="shared" si="44"/>
        <v>0</v>
      </c>
      <c r="AE321" s="3">
        <f t="shared" si="44"/>
        <v>181</v>
      </c>
      <c r="AF321" s="3">
        <f t="shared" si="44"/>
        <v>0</v>
      </c>
      <c r="AG321" s="3">
        <f>AVERAGE(AG310:AG319)</f>
        <v>2.7142857142857144</v>
      </c>
      <c r="AH321" s="3">
        <f>AVERAGE(AH310:AH319)</f>
        <v>187</v>
      </c>
      <c r="AI321" s="3">
        <f>AVERAGE(AI310:AI319)</f>
        <v>35.200000000000003</v>
      </c>
    </row>
    <row r="322" spans="1:35">
      <c r="B322" s="1" t="s">
        <v>17</v>
      </c>
      <c r="C322" s="3">
        <f>SUM(C310:C319)</f>
        <v>24</v>
      </c>
      <c r="D322" s="3">
        <f t="shared" ref="D322:AF322" si="45">SUM(D310:D319)</f>
        <v>3499</v>
      </c>
      <c r="E322" s="3">
        <f t="shared" si="45"/>
        <v>1677</v>
      </c>
      <c r="F322" s="3">
        <f t="shared" si="45"/>
        <v>38</v>
      </c>
      <c r="G322" s="3">
        <f t="shared" si="45"/>
        <v>6736</v>
      </c>
      <c r="H322" s="3">
        <f t="shared" si="45"/>
        <v>12401</v>
      </c>
      <c r="I322" s="3">
        <f t="shared" si="45"/>
        <v>0</v>
      </c>
      <c r="J322" s="3">
        <f t="shared" si="45"/>
        <v>0</v>
      </c>
      <c r="K322" s="3">
        <f t="shared" si="45"/>
        <v>0</v>
      </c>
      <c r="L322" s="3">
        <f t="shared" si="45"/>
        <v>41</v>
      </c>
      <c r="M322" s="3">
        <f t="shared" si="45"/>
        <v>7827</v>
      </c>
      <c r="N322" s="3">
        <f t="shared" si="45"/>
        <v>29080</v>
      </c>
      <c r="O322" s="3">
        <f t="shared" si="45"/>
        <v>0</v>
      </c>
      <c r="P322" s="3">
        <f t="shared" si="45"/>
        <v>0</v>
      </c>
      <c r="Q322" s="3">
        <f t="shared" si="45"/>
        <v>0</v>
      </c>
      <c r="R322" s="3">
        <f t="shared" si="45"/>
        <v>0</v>
      </c>
      <c r="S322" s="3">
        <f t="shared" si="45"/>
        <v>0</v>
      </c>
      <c r="T322" s="3">
        <f t="shared" si="45"/>
        <v>0</v>
      </c>
      <c r="U322" s="3">
        <f t="shared" si="45"/>
        <v>0</v>
      </c>
      <c r="V322" s="3">
        <f t="shared" si="45"/>
        <v>0</v>
      </c>
      <c r="W322" s="3">
        <f t="shared" si="45"/>
        <v>0</v>
      </c>
      <c r="X322" s="3">
        <f t="shared" si="45"/>
        <v>0</v>
      </c>
      <c r="Y322" s="3">
        <f t="shared" si="45"/>
        <v>0</v>
      </c>
      <c r="Z322" s="3">
        <f t="shared" si="45"/>
        <v>0</v>
      </c>
      <c r="AA322" s="3">
        <f t="shared" si="45"/>
        <v>0</v>
      </c>
      <c r="AB322" s="3">
        <f t="shared" si="45"/>
        <v>0</v>
      </c>
      <c r="AC322" s="3">
        <f t="shared" si="45"/>
        <v>0</v>
      </c>
      <c r="AD322" s="3">
        <f t="shared" si="45"/>
        <v>0</v>
      </c>
      <c r="AE322" s="3">
        <f t="shared" si="45"/>
        <v>1810</v>
      </c>
      <c r="AF322" s="3">
        <f t="shared" si="45"/>
        <v>0</v>
      </c>
      <c r="AG322" s="3">
        <f>SUM(AG310:AG319)</f>
        <v>19</v>
      </c>
      <c r="AH322" s="3">
        <f>SUM(AH310:AH319)</f>
        <v>1309</v>
      </c>
      <c r="AI322" s="3">
        <f>SUM(AI310:AI319)</f>
        <v>176</v>
      </c>
    </row>
    <row r="323" spans="1:35" ht="13.5" thickBot="1"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</row>
    <row r="324" spans="1:35">
      <c r="A324" s="143" t="s">
        <v>43</v>
      </c>
      <c r="B324" s="1">
        <v>2001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3</v>
      </c>
      <c r="AB324" s="3">
        <v>427</v>
      </c>
      <c r="AC324" s="3">
        <v>511</v>
      </c>
      <c r="AD324" s="3">
        <v>1</v>
      </c>
      <c r="AE324" s="3">
        <v>1223</v>
      </c>
      <c r="AF324" s="3">
        <v>800</v>
      </c>
      <c r="AG324" s="3">
        <v>0</v>
      </c>
      <c r="AH324" s="3">
        <v>0</v>
      </c>
      <c r="AI324" s="3">
        <v>0</v>
      </c>
    </row>
    <row r="325" spans="1:35">
      <c r="A325" s="144"/>
      <c r="B325" s="1">
        <v>2002</v>
      </c>
      <c r="C325" s="3">
        <v>1</v>
      </c>
      <c r="D325" s="3">
        <v>62</v>
      </c>
      <c r="E325" s="3">
        <v>75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1</v>
      </c>
      <c r="V325" s="3">
        <v>1336</v>
      </c>
      <c r="W325" s="3">
        <v>5170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</row>
    <row r="326" spans="1:35">
      <c r="A326" s="144"/>
      <c r="B326" s="1">
        <v>2003</v>
      </c>
      <c r="C326" s="3">
        <v>2</v>
      </c>
      <c r="D326" s="3">
        <v>104</v>
      </c>
      <c r="E326" s="3">
        <v>180</v>
      </c>
      <c r="F326" s="3">
        <v>3</v>
      </c>
      <c r="G326" s="3">
        <v>395</v>
      </c>
      <c r="H326" s="3">
        <v>480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2</v>
      </c>
      <c r="S326" s="3">
        <v>225</v>
      </c>
      <c r="T326" s="3">
        <v>300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1</v>
      </c>
      <c r="AB326" s="3">
        <v>575</v>
      </c>
      <c r="AC326" s="3">
        <v>400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</row>
    <row r="327" spans="1:35">
      <c r="A327" s="144"/>
      <c r="B327" s="1">
        <v>2004</v>
      </c>
      <c r="C327" s="3">
        <v>16</v>
      </c>
      <c r="D327" s="3">
        <v>788</v>
      </c>
      <c r="E327" s="3">
        <v>999</v>
      </c>
      <c r="F327" s="3">
        <v>18</v>
      </c>
      <c r="G327" s="3">
        <v>6473</v>
      </c>
      <c r="H327" s="3">
        <v>12389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</row>
    <row r="328" spans="1:35">
      <c r="A328" s="144"/>
      <c r="B328" s="1">
        <v>2005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1</v>
      </c>
      <c r="AB328" s="3">
        <v>121</v>
      </c>
      <c r="AC328" s="3">
        <v>140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</row>
    <row r="329" spans="1:35">
      <c r="A329" s="144"/>
      <c r="B329" s="1">
        <v>2006</v>
      </c>
      <c r="C329" s="3">
        <v>12</v>
      </c>
      <c r="D329" s="3">
        <v>731</v>
      </c>
      <c r="E329" s="3">
        <v>1347</v>
      </c>
      <c r="F329" s="3">
        <v>32</v>
      </c>
      <c r="G329" s="3">
        <v>8609</v>
      </c>
      <c r="H329" s="3">
        <v>25999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/>
      <c r="AH329" s="3"/>
      <c r="AI329" s="3"/>
    </row>
    <row r="330" spans="1:35">
      <c r="A330" s="144"/>
      <c r="B330" s="1">
        <v>2007</v>
      </c>
      <c r="C330" s="3">
        <v>10</v>
      </c>
      <c r="D330" s="3">
        <v>574</v>
      </c>
      <c r="E330" s="3">
        <v>1138</v>
      </c>
      <c r="F330" s="3">
        <v>24</v>
      </c>
      <c r="G330" s="3">
        <v>6375</v>
      </c>
      <c r="H330" s="3">
        <v>20717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1</v>
      </c>
      <c r="AE330" s="3">
        <v>79</v>
      </c>
      <c r="AF330" s="3">
        <v>109</v>
      </c>
      <c r="AG330" s="3">
        <v>5</v>
      </c>
      <c r="AH330" s="3">
        <v>70</v>
      </c>
      <c r="AI330" s="3">
        <v>103</v>
      </c>
    </row>
    <row r="331" spans="1:35">
      <c r="A331" s="144"/>
      <c r="B331" s="1">
        <v>2008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/>
      <c r="AH331" s="3"/>
      <c r="AI331" s="3"/>
    </row>
    <row r="332" spans="1:35">
      <c r="A332" s="144"/>
      <c r="B332" s="1">
        <v>2009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/>
      <c r="AH332" s="3"/>
      <c r="AI332" s="3"/>
    </row>
    <row r="333" spans="1:35" ht="13.5" thickBot="1">
      <c r="A333" s="145"/>
      <c r="B333" s="1">
        <v>2010</v>
      </c>
      <c r="C333" s="3">
        <v>100</v>
      </c>
      <c r="D333" s="3">
        <v>4100</v>
      </c>
      <c r="E333" s="3">
        <v>6551</v>
      </c>
      <c r="F333" s="3">
        <v>19</v>
      </c>
      <c r="G333" s="3">
        <v>4000</v>
      </c>
      <c r="H333" s="3">
        <v>18000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3</v>
      </c>
      <c r="V333" s="3">
        <v>1260</v>
      </c>
      <c r="W333" s="3">
        <v>4410</v>
      </c>
      <c r="X333" s="3">
        <v>0</v>
      </c>
      <c r="Y333" s="3">
        <v>0</v>
      </c>
      <c r="Z333" s="3">
        <v>0</v>
      </c>
      <c r="AA333" s="3">
        <v>2</v>
      </c>
      <c r="AB333" s="3">
        <v>2550</v>
      </c>
      <c r="AC333" s="3">
        <v>7717</v>
      </c>
      <c r="AD333" s="3">
        <v>1</v>
      </c>
      <c r="AE333" s="3">
        <v>800</v>
      </c>
      <c r="AF333" s="3">
        <v>2800</v>
      </c>
      <c r="AG333" s="3">
        <v>5</v>
      </c>
      <c r="AH333" s="3">
        <v>70</v>
      </c>
      <c r="AI333" s="3">
        <v>103</v>
      </c>
    </row>
    <row r="334" spans="1:35"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</row>
    <row r="335" spans="1:35">
      <c r="B335" s="1" t="s">
        <v>16</v>
      </c>
      <c r="C335" s="3">
        <f>AVERAGE(C324:C333)</f>
        <v>14.1</v>
      </c>
      <c r="D335" s="3">
        <f t="shared" ref="D335:AF335" si="46">AVERAGE(D324:D333)</f>
        <v>635.9</v>
      </c>
      <c r="E335" s="3">
        <f t="shared" si="46"/>
        <v>1029</v>
      </c>
      <c r="F335" s="3">
        <f t="shared" si="46"/>
        <v>9.6</v>
      </c>
      <c r="G335" s="3">
        <f t="shared" si="46"/>
        <v>2585.1999999999998</v>
      </c>
      <c r="H335" s="3">
        <f t="shared" si="46"/>
        <v>7758.5</v>
      </c>
      <c r="I335" s="3">
        <f t="shared" si="46"/>
        <v>0</v>
      </c>
      <c r="J335" s="3">
        <f t="shared" si="46"/>
        <v>0</v>
      </c>
      <c r="K335" s="3">
        <f t="shared" si="46"/>
        <v>0</v>
      </c>
      <c r="L335" s="3">
        <f t="shared" si="46"/>
        <v>0</v>
      </c>
      <c r="M335" s="3">
        <f t="shared" si="46"/>
        <v>0</v>
      </c>
      <c r="N335" s="3">
        <f t="shared" si="46"/>
        <v>0</v>
      </c>
      <c r="O335" s="3">
        <f t="shared" si="46"/>
        <v>0</v>
      </c>
      <c r="P335" s="3">
        <f t="shared" si="46"/>
        <v>0</v>
      </c>
      <c r="Q335" s="3">
        <f t="shared" si="46"/>
        <v>0</v>
      </c>
      <c r="R335" s="3">
        <f t="shared" si="46"/>
        <v>0.2</v>
      </c>
      <c r="S335" s="3">
        <f t="shared" si="46"/>
        <v>22.5</v>
      </c>
      <c r="T335" s="3">
        <f t="shared" si="46"/>
        <v>30</v>
      </c>
      <c r="U335" s="3">
        <f t="shared" si="46"/>
        <v>0.4</v>
      </c>
      <c r="V335" s="3">
        <f t="shared" si="46"/>
        <v>259.60000000000002</v>
      </c>
      <c r="W335" s="3">
        <f t="shared" si="46"/>
        <v>958</v>
      </c>
      <c r="X335" s="3">
        <f t="shared" si="46"/>
        <v>0</v>
      </c>
      <c r="Y335" s="3">
        <f t="shared" si="46"/>
        <v>0</v>
      </c>
      <c r="Z335" s="3">
        <f t="shared" si="46"/>
        <v>0</v>
      </c>
      <c r="AA335" s="3">
        <f t="shared" si="46"/>
        <v>0.7</v>
      </c>
      <c r="AB335" s="3">
        <f t="shared" si="46"/>
        <v>367.3</v>
      </c>
      <c r="AC335" s="3">
        <f t="shared" si="46"/>
        <v>876.8</v>
      </c>
      <c r="AD335" s="3">
        <f t="shared" si="46"/>
        <v>0.3</v>
      </c>
      <c r="AE335" s="3">
        <f t="shared" si="46"/>
        <v>210.2</v>
      </c>
      <c r="AF335" s="3">
        <f t="shared" si="46"/>
        <v>370.9</v>
      </c>
      <c r="AG335" s="3">
        <f>AVERAGE(AG324:AG333)</f>
        <v>1.4285714285714286</v>
      </c>
      <c r="AH335" s="3">
        <f>AVERAGE(AH324:AH333)</f>
        <v>20</v>
      </c>
      <c r="AI335" s="3">
        <f>AVERAGE(AI324:AI333)</f>
        <v>29.428571428571427</v>
      </c>
    </row>
    <row r="336" spans="1:35">
      <c r="B336" s="1" t="s">
        <v>17</v>
      </c>
      <c r="C336" s="3">
        <f>SUM(C324:C333)</f>
        <v>141</v>
      </c>
      <c r="D336" s="3">
        <f t="shared" ref="D336:AF336" si="47">SUM(D324:D333)</f>
        <v>6359</v>
      </c>
      <c r="E336" s="3">
        <f t="shared" si="47"/>
        <v>10290</v>
      </c>
      <c r="F336" s="3">
        <f t="shared" si="47"/>
        <v>96</v>
      </c>
      <c r="G336" s="3">
        <f t="shared" si="47"/>
        <v>25852</v>
      </c>
      <c r="H336" s="3">
        <f t="shared" si="47"/>
        <v>77585</v>
      </c>
      <c r="I336" s="3">
        <f t="shared" si="47"/>
        <v>0</v>
      </c>
      <c r="J336" s="3">
        <f t="shared" si="47"/>
        <v>0</v>
      </c>
      <c r="K336" s="3">
        <f t="shared" si="47"/>
        <v>0</v>
      </c>
      <c r="L336" s="3">
        <f t="shared" si="47"/>
        <v>0</v>
      </c>
      <c r="M336" s="3">
        <f t="shared" si="47"/>
        <v>0</v>
      </c>
      <c r="N336" s="3">
        <f t="shared" si="47"/>
        <v>0</v>
      </c>
      <c r="O336" s="3">
        <f t="shared" si="47"/>
        <v>0</v>
      </c>
      <c r="P336" s="3">
        <f t="shared" si="47"/>
        <v>0</v>
      </c>
      <c r="Q336" s="3">
        <f t="shared" si="47"/>
        <v>0</v>
      </c>
      <c r="R336" s="3">
        <f t="shared" si="47"/>
        <v>2</v>
      </c>
      <c r="S336" s="3">
        <f t="shared" si="47"/>
        <v>225</v>
      </c>
      <c r="T336" s="3">
        <f t="shared" si="47"/>
        <v>300</v>
      </c>
      <c r="U336" s="3">
        <f t="shared" si="47"/>
        <v>4</v>
      </c>
      <c r="V336" s="3">
        <f t="shared" si="47"/>
        <v>2596</v>
      </c>
      <c r="W336" s="3">
        <f t="shared" si="47"/>
        <v>9580</v>
      </c>
      <c r="X336" s="3">
        <f t="shared" si="47"/>
        <v>0</v>
      </c>
      <c r="Y336" s="3">
        <f t="shared" si="47"/>
        <v>0</v>
      </c>
      <c r="Z336" s="3">
        <f t="shared" si="47"/>
        <v>0</v>
      </c>
      <c r="AA336" s="3">
        <f t="shared" si="47"/>
        <v>7</v>
      </c>
      <c r="AB336" s="3">
        <f t="shared" si="47"/>
        <v>3673</v>
      </c>
      <c r="AC336" s="3">
        <f t="shared" si="47"/>
        <v>8768</v>
      </c>
      <c r="AD336" s="3">
        <f t="shared" si="47"/>
        <v>3</v>
      </c>
      <c r="AE336" s="3">
        <f t="shared" si="47"/>
        <v>2102</v>
      </c>
      <c r="AF336" s="3">
        <f t="shared" si="47"/>
        <v>3709</v>
      </c>
      <c r="AG336" s="3">
        <f>SUM(AG324:AG333)</f>
        <v>10</v>
      </c>
      <c r="AH336" s="3">
        <f>SUM(AH324:AH333)</f>
        <v>140</v>
      </c>
      <c r="AI336" s="3">
        <f>SUM(AI324:AI333)</f>
        <v>206</v>
      </c>
    </row>
    <row r="337" spans="1:35" ht="13.5" thickBot="1"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</row>
    <row r="338" spans="1:35">
      <c r="A338" s="143" t="s">
        <v>44</v>
      </c>
      <c r="B338" s="1">
        <v>2001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</row>
    <row r="339" spans="1:35">
      <c r="A339" s="144"/>
      <c r="B339" s="1">
        <v>2002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1</v>
      </c>
      <c r="Y339" s="3">
        <v>2051</v>
      </c>
      <c r="Z339" s="3">
        <v>3500</v>
      </c>
      <c r="AA339" s="3">
        <v>0</v>
      </c>
      <c r="AB339" s="3">
        <v>0</v>
      </c>
      <c r="AC339" s="3">
        <v>0</v>
      </c>
      <c r="AD339" s="3">
        <v>5</v>
      </c>
      <c r="AE339" s="3">
        <v>3503</v>
      </c>
      <c r="AF339" s="3">
        <v>3627</v>
      </c>
      <c r="AG339" s="3">
        <v>0</v>
      </c>
      <c r="AH339" s="3">
        <v>0</v>
      </c>
      <c r="AI339" s="3">
        <v>0</v>
      </c>
    </row>
    <row r="340" spans="1:35">
      <c r="A340" s="144"/>
      <c r="B340" s="1">
        <v>2003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5</v>
      </c>
      <c r="AH340" s="3">
        <v>266</v>
      </c>
      <c r="AI340" s="3">
        <v>178</v>
      </c>
    </row>
    <row r="341" spans="1:35">
      <c r="A341" s="144"/>
      <c r="B341" s="1">
        <v>2004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</row>
    <row r="342" spans="1:35">
      <c r="A342" s="144"/>
      <c r="B342" s="1">
        <v>2005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</row>
    <row r="343" spans="1:35">
      <c r="A343" s="144"/>
      <c r="B343" s="1">
        <v>2006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1</v>
      </c>
      <c r="AE343" s="3">
        <v>94</v>
      </c>
      <c r="AF343" s="3">
        <v>120</v>
      </c>
      <c r="AG343" s="3"/>
      <c r="AH343" s="3"/>
      <c r="AI343" s="3"/>
    </row>
    <row r="344" spans="1:35">
      <c r="A344" s="144"/>
      <c r="B344" s="1">
        <v>2007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</row>
    <row r="345" spans="1:35">
      <c r="A345" s="144"/>
      <c r="B345" s="1">
        <v>2008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/>
      <c r="AH345" s="3"/>
      <c r="AI345" s="3"/>
    </row>
    <row r="346" spans="1:35">
      <c r="A346" s="144"/>
      <c r="B346" s="1">
        <v>2009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/>
      <c r="AH346" s="3"/>
      <c r="AI346" s="3"/>
    </row>
    <row r="347" spans="1:35" ht="13.5" thickBot="1">
      <c r="A347" s="145"/>
      <c r="B347" s="1">
        <v>2010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/>
      <c r="AH347" s="3"/>
      <c r="AI347" s="3"/>
    </row>
    <row r="348" spans="1:35"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</row>
    <row r="349" spans="1:35">
      <c r="B349" s="1" t="s">
        <v>16</v>
      </c>
      <c r="C349" s="3">
        <f>AVERAGE(C338:C347)</f>
        <v>0</v>
      </c>
      <c r="D349" s="3">
        <f t="shared" ref="D349:AF349" si="48">AVERAGE(D338:D347)</f>
        <v>0</v>
      </c>
      <c r="E349" s="3">
        <f t="shared" si="48"/>
        <v>0</v>
      </c>
      <c r="F349" s="3">
        <f t="shared" si="48"/>
        <v>0</v>
      </c>
      <c r="G349" s="3">
        <f t="shared" si="48"/>
        <v>0</v>
      </c>
      <c r="H349" s="3">
        <f t="shared" si="48"/>
        <v>0</v>
      </c>
      <c r="I349" s="3">
        <f t="shared" si="48"/>
        <v>0</v>
      </c>
      <c r="J349" s="3">
        <f t="shared" si="48"/>
        <v>0</v>
      </c>
      <c r="K349" s="3">
        <f t="shared" si="48"/>
        <v>0</v>
      </c>
      <c r="L349" s="3">
        <f t="shared" si="48"/>
        <v>0</v>
      </c>
      <c r="M349" s="3">
        <f t="shared" si="48"/>
        <v>0</v>
      </c>
      <c r="N349" s="3">
        <f t="shared" si="48"/>
        <v>0</v>
      </c>
      <c r="O349" s="3">
        <f t="shared" si="48"/>
        <v>0</v>
      </c>
      <c r="P349" s="3">
        <f t="shared" si="48"/>
        <v>0</v>
      </c>
      <c r="Q349" s="3">
        <f t="shared" si="48"/>
        <v>0</v>
      </c>
      <c r="R349" s="3">
        <f t="shared" si="48"/>
        <v>0</v>
      </c>
      <c r="S349" s="3">
        <f t="shared" si="48"/>
        <v>0</v>
      </c>
      <c r="T349" s="3">
        <f t="shared" si="48"/>
        <v>0</v>
      </c>
      <c r="U349" s="3">
        <f t="shared" si="48"/>
        <v>0</v>
      </c>
      <c r="V349" s="3">
        <f t="shared" si="48"/>
        <v>0</v>
      </c>
      <c r="W349" s="3">
        <f t="shared" si="48"/>
        <v>0</v>
      </c>
      <c r="X349" s="3">
        <f t="shared" si="48"/>
        <v>0.1</v>
      </c>
      <c r="Y349" s="3">
        <f t="shared" si="48"/>
        <v>205.1</v>
      </c>
      <c r="Z349" s="3">
        <f t="shared" si="48"/>
        <v>350</v>
      </c>
      <c r="AA349" s="3">
        <f t="shared" si="48"/>
        <v>0</v>
      </c>
      <c r="AB349" s="3">
        <f t="shared" si="48"/>
        <v>0</v>
      </c>
      <c r="AC349" s="3">
        <f t="shared" si="48"/>
        <v>0</v>
      </c>
      <c r="AD349" s="3">
        <f t="shared" si="48"/>
        <v>0.6</v>
      </c>
      <c r="AE349" s="3">
        <f t="shared" si="48"/>
        <v>359.7</v>
      </c>
      <c r="AF349" s="3">
        <f t="shared" si="48"/>
        <v>374.7</v>
      </c>
      <c r="AG349" s="3">
        <f>AVERAGE(AG338:AG347)</f>
        <v>0.83333333333333337</v>
      </c>
      <c r="AH349" s="3">
        <f>AVERAGE(AH338:AH347)</f>
        <v>44.333333333333336</v>
      </c>
      <c r="AI349" s="3">
        <f>AVERAGE(AI338:AI347)</f>
        <v>29.666666666666668</v>
      </c>
    </row>
    <row r="350" spans="1:35">
      <c r="B350" s="1" t="s">
        <v>17</v>
      </c>
      <c r="C350" s="3">
        <f>SUM(C338:C347)</f>
        <v>0</v>
      </c>
      <c r="D350" s="3">
        <f t="shared" ref="D350:AF350" si="49">SUM(D338:D347)</f>
        <v>0</v>
      </c>
      <c r="E350" s="3">
        <f t="shared" si="49"/>
        <v>0</v>
      </c>
      <c r="F350" s="3">
        <f t="shared" si="49"/>
        <v>0</v>
      </c>
      <c r="G350" s="3">
        <f t="shared" si="49"/>
        <v>0</v>
      </c>
      <c r="H350" s="3">
        <f t="shared" si="49"/>
        <v>0</v>
      </c>
      <c r="I350" s="3">
        <f t="shared" si="49"/>
        <v>0</v>
      </c>
      <c r="J350" s="3">
        <f t="shared" si="49"/>
        <v>0</v>
      </c>
      <c r="K350" s="3">
        <f t="shared" si="49"/>
        <v>0</v>
      </c>
      <c r="L350" s="3">
        <f t="shared" si="49"/>
        <v>0</v>
      </c>
      <c r="M350" s="3">
        <f t="shared" si="49"/>
        <v>0</v>
      </c>
      <c r="N350" s="3">
        <f t="shared" si="49"/>
        <v>0</v>
      </c>
      <c r="O350" s="3">
        <f t="shared" si="49"/>
        <v>0</v>
      </c>
      <c r="P350" s="3">
        <f t="shared" si="49"/>
        <v>0</v>
      </c>
      <c r="Q350" s="3">
        <f t="shared" si="49"/>
        <v>0</v>
      </c>
      <c r="R350" s="3">
        <f t="shared" si="49"/>
        <v>0</v>
      </c>
      <c r="S350" s="3">
        <f t="shared" si="49"/>
        <v>0</v>
      </c>
      <c r="T350" s="3">
        <f t="shared" si="49"/>
        <v>0</v>
      </c>
      <c r="U350" s="3">
        <f t="shared" si="49"/>
        <v>0</v>
      </c>
      <c r="V350" s="3">
        <f t="shared" si="49"/>
        <v>0</v>
      </c>
      <c r="W350" s="3">
        <f t="shared" si="49"/>
        <v>0</v>
      </c>
      <c r="X350" s="3">
        <f t="shared" si="49"/>
        <v>1</v>
      </c>
      <c r="Y350" s="3">
        <f t="shared" si="49"/>
        <v>2051</v>
      </c>
      <c r="Z350" s="3">
        <f t="shared" si="49"/>
        <v>3500</v>
      </c>
      <c r="AA350" s="3">
        <f t="shared" si="49"/>
        <v>0</v>
      </c>
      <c r="AB350" s="3">
        <f t="shared" si="49"/>
        <v>0</v>
      </c>
      <c r="AC350" s="3">
        <f t="shared" si="49"/>
        <v>0</v>
      </c>
      <c r="AD350" s="3">
        <f t="shared" si="49"/>
        <v>6</v>
      </c>
      <c r="AE350" s="3">
        <f t="shared" si="49"/>
        <v>3597</v>
      </c>
      <c r="AF350" s="3">
        <f t="shared" si="49"/>
        <v>3747</v>
      </c>
      <c r="AG350" s="3">
        <f>SUM(AG338:AG347)</f>
        <v>5</v>
      </c>
      <c r="AH350" s="3">
        <f>SUM(AH338:AH347)</f>
        <v>266</v>
      </c>
      <c r="AI350" s="3">
        <f>SUM(AI338:AI347)</f>
        <v>178</v>
      </c>
    </row>
    <row r="351" spans="1:35" ht="13.5" thickBot="1"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</row>
    <row r="352" spans="1:35">
      <c r="A352" s="143" t="s">
        <v>23</v>
      </c>
      <c r="B352" s="1">
        <v>2001</v>
      </c>
      <c r="C352" s="3">
        <v>435</v>
      </c>
      <c r="D352" s="3">
        <v>25304</v>
      </c>
      <c r="E352" s="3">
        <v>1908</v>
      </c>
      <c r="F352" s="3">
        <v>72</v>
      </c>
      <c r="G352" s="3">
        <v>9431</v>
      </c>
      <c r="H352" s="3">
        <v>11360</v>
      </c>
      <c r="I352" s="3">
        <v>0</v>
      </c>
      <c r="J352" s="3">
        <v>0</v>
      </c>
      <c r="K352" s="3">
        <v>0</v>
      </c>
      <c r="L352" s="3">
        <v>2</v>
      </c>
      <c r="M352" s="3">
        <v>361</v>
      </c>
      <c r="N352" s="3">
        <v>725</v>
      </c>
      <c r="O352" s="3">
        <v>0</v>
      </c>
      <c r="P352" s="3">
        <v>0</v>
      </c>
      <c r="Q352" s="3">
        <v>0</v>
      </c>
      <c r="R352" s="3">
        <v>1</v>
      </c>
      <c r="S352" s="3">
        <v>1589</v>
      </c>
      <c r="T352" s="3">
        <v>900</v>
      </c>
      <c r="U352" s="3">
        <v>1</v>
      </c>
      <c r="V352" s="3">
        <v>222</v>
      </c>
      <c r="W352" s="3">
        <v>266</v>
      </c>
      <c r="X352" s="3">
        <v>0</v>
      </c>
      <c r="Y352" s="3">
        <v>0</v>
      </c>
      <c r="Z352" s="3">
        <v>0</v>
      </c>
      <c r="AA352" s="3">
        <v>3</v>
      </c>
      <c r="AB352" s="3">
        <v>427</v>
      </c>
      <c r="AC352" s="3">
        <v>511</v>
      </c>
      <c r="AD352" s="3">
        <v>1</v>
      </c>
      <c r="AE352" s="3">
        <v>1223</v>
      </c>
      <c r="AF352" s="3">
        <v>800</v>
      </c>
      <c r="AG352" s="3">
        <v>0</v>
      </c>
      <c r="AH352" s="3">
        <v>0</v>
      </c>
      <c r="AI352" s="3">
        <v>0</v>
      </c>
    </row>
    <row r="353" spans="1:35">
      <c r="A353" s="144"/>
      <c r="B353" s="1">
        <v>2002</v>
      </c>
      <c r="C353" s="3">
        <v>1133</v>
      </c>
      <c r="D353" s="3">
        <v>35699</v>
      </c>
      <c r="E353" s="3">
        <v>24613</v>
      </c>
      <c r="F353" s="3">
        <v>96</v>
      </c>
      <c r="G353" s="3">
        <v>13195</v>
      </c>
      <c r="H353" s="3">
        <v>15747</v>
      </c>
      <c r="I353" s="3">
        <v>0</v>
      </c>
      <c r="J353" s="3">
        <v>0</v>
      </c>
      <c r="K353" s="3">
        <v>0</v>
      </c>
      <c r="L353" s="3">
        <v>1</v>
      </c>
      <c r="M353" s="3">
        <v>94</v>
      </c>
      <c r="N353" s="3">
        <v>140</v>
      </c>
      <c r="O353" s="3">
        <v>1</v>
      </c>
      <c r="P353" s="3">
        <v>17825</v>
      </c>
      <c r="Q353" s="3">
        <v>80000</v>
      </c>
      <c r="R353" s="3">
        <v>1</v>
      </c>
      <c r="S353" s="3">
        <v>99</v>
      </c>
      <c r="T353" s="3">
        <v>118</v>
      </c>
      <c r="U353" s="3">
        <v>1</v>
      </c>
      <c r="V353" s="3">
        <v>322</v>
      </c>
      <c r="W353" s="3">
        <v>386</v>
      </c>
      <c r="X353" s="3">
        <v>1</v>
      </c>
      <c r="Y353" s="3">
        <v>2051</v>
      </c>
      <c r="Z353" s="3">
        <v>3500</v>
      </c>
      <c r="AA353" s="3">
        <v>3</v>
      </c>
      <c r="AB353" s="3">
        <v>660</v>
      </c>
      <c r="AC353" s="3">
        <v>790</v>
      </c>
      <c r="AD353" s="3">
        <v>5</v>
      </c>
      <c r="AE353" s="3">
        <v>3503</v>
      </c>
      <c r="AF353" s="3">
        <v>3627</v>
      </c>
      <c r="AG353" s="3">
        <v>0</v>
      </c>
      <c r="AH353" s="3">
        <v>0</v>
      </c>
      <c r="AI353" s="3">
        <v>0</v>
      </c>
    </row>
    <row r="354" spans="1:35">
      <c r="A354" s="144"/>
      <c r="B354" s="1">
        <v>2003</v>
      </c>
      <c r="C354" s="3">
        <v>1223</v>
      </c>
      <c r="D354" s="3">
        <v>36989</v>
      </c>
      <c r="E354" s="3">
        <v>22566</v>
      </c>
      <c r="F354" s="3">
        <v>20</v>
      </c>
      <c r="G354" s="3">
        <v>3071</v>
      </c>
      <c r="H354" s="3">
        <v>3719</v>
      </c>
      <c r="I354" s="3">
        <v>0</v>
      </c>
      <c r="J354" s="3">
        <v>0</v>
      </c>
      <c r="K354" s="3">
        <v>0</v>
      </c>
      <c r="L354" s="3">
        <v>6</v>
      </c>
      <c r="M354" s="3">
        <v>920</v>
      </c>
      <c r="N354" s="3" t="s">
        <v>87</v>
      </c>
      <c r="O354" s="3">
        <v>1</v>
      </c>
      <c r="P354" s="3">
        <v>83</v>
      </c>
      <c r="Q354" s="3">
        <v>100</v>
      </c>
      <c r="R354" s="3">
        <v>0</v>
      </c>
      <c r="S354" s="3">
        <v>0</v>
      </c>
      <c r="T354" s="3">
        <v>0</v>
      </c>
      <c r="U354" s="3">
        <v>2</v>
      </c>
      <c r="V354" s="3">
        <v>644</v>
      </c>
      <c r="W354" s="3">
        <v>772</v>
      </c>
      <c r="X354" s="3">
        <v>1</v>
      </c>
      <c r="Y354" s="3">
        <v>177</v>
      </c>
      <c r="Z354" s="3">
        <v>400</v>
      </c>
      <c r="AA354" s="3">
        <v>3</v>
      </c>
      <c r="AB354" s="3">
        <v>1441</v>
      </c>
      <c r="AC354" s="3">
        <v>3852</v>
      </c>
      <c r="AD354" s="3">
        <v>6</v>
      </c>
      <c r="AE354" s="3">
        <v>11634</v>
      </c>
      <c r="AF354" s="3">
        <v>8862</v>
      </c>
      <c r="AG354" s="3">
        <v>201</v>
      </c>
      <c r="AH354" s="3">
        <v>5191</v>
      </c>
      <c r="AI354" s="3">
        <v>9601</v>
      </c>
    </row>
    <row r="355" spans="1:35">
      <c r="A355" s="144"/>
      <c r="B355" s="1">
        <v>2004</v>
      </c>
      <c r="C355" s="3">
        <v>2834</v>
      </c>
      <c r="D355" s="3">
        <v>90540</v>
      </c>
      <c r="E355" s="3">
        <v>55936</v>
      </c>
      <c r="F355" s="3">
        <v>56</v>
      </c>
      <c r="G355" s="3">
        <v>9000</v>
      </c>
      <c r="H355" s="3">
        <v>12598</v>
      </c>
      <c r="I355" s="3">
        <v>0</v>
      </c>
      <c r="J355" s="3">
        <v>0</v>
      </c>
      <c r="K355" s="3">
        <v>0</v>
      </c>
      <c r="L355" s="3">
        <v>28</v>
      </c>
      <c r="M355" s="3">
        <v>3016</v>
      </c>
      <c r="N355" s="3">
        <v>5144</v>
      </c>
      <c r="O355" s="3">
        <v>0</v>
      </c>
      <c r="P355" s="3">
        <v>0</v>
      </c>
      <c r="Q355" s="3">
        <v>0</v>
      </c>
      <c r="R355" s="3">
        <v>2</v>
      </c>
      <c r="S355" s="3">
        <v>2748</v>
      </c>
      <c r="T355" s="3">
        <v>4122</v>
      </c>
      <c r="U355" s="3">
        <v>8</v>
      </c>
      <c r="V355" s="3">
        <v>1130</v>
      </c>
      <c r="W355" s="3">
        <v>1510</v>
      </c>
      <c r="X355" s="3">
        <v>1</v>
      </c>
      <c r="Y355" s="3">
        <v>1740</v>
      </c>
      <c r="Z355" s="3">
        <v>3500</v>
      </c>
      <c r="AA355" s="3">
        <v>1</v>
      </c>
      <c r="AB355" s="3">
        <v>275</v>
      </c>
      <c r="AC355" s="3">
        <v>1306</v>
      </c>
      <c r="AD355" s="3">
        <v>1</v>
      </c>
      <c r="AE355" s="3">
        <v>144</v>
      </c>
      <c r="AF355" s="3">
        <v>216</v>
      </c>
      <c r="AG355" s="3">
        <v>188</v>
      </c>
      <c r="AH355" s="3">
        <v>9060</v>
      </c>
      <c r="AI355" s="3">
        <v>12836</v>
      </c>
    </row>
    <row r="356" spans="1:35">
      <c r="A356" s="144"/>
      <c r="B356" s="1">
        <v>2005</v>
      </c>
      <c r="C356" s="3">
        <v>1895</v>
      </c>
      <c r="D356" s="3">
        <v>59080</v>
      </c>
      <c r="E356" s="3">
        <v>37936</v>
      </c>
      <c r="F356" s="3">
        <v>30</v>
      </c>
      <c r="G356" s="3">
        <v>4679</v>
      </c>
      <c r="H356" s="3">
        <v>8490</v>
      </c>
      <c r="I356" s="3">
        <v>396</v>
      </c>
      <c r="J356" s="3">
        <v>17674</v>
      </c>
      <c r="K356" s="3">
        <v>48500</v>
      </c>
      <c r="L356" s="3">
        <v>96</v>
      </c>
      <c r="M356" s="3">
        <v>11612</v>
      </c>
      <c r="N356" s="3">
        <v>23805</v>
      </c>
      <c r="O356" s="3">
        <v>0</v>
      </c>
      <c r="P356" s="3">
        <v>0</v>
      </c>
      <c r="Q356" s="3">
        <v>0</v>
      </c>
      <c r="R356" s="3">
        <v>4</v>
      </c>
      <c r="S356" s="3">
        <v>1216</v>
      </c>
      <c r="T356" s="3">
        <v>1824</v>
      </c>
      <c r="U356" s="3">
        <v>2</v>
      </c>
      <c r="V356" s="3">
        <v>196</v>
      </c>
      <c r="W356" s="3">
        <v>400</v>
      </c>
      <c r="X356" s="3">
        <v>2</v>
      </c>
      <c r="Y356" s="3">
        <v>6122</v>
      </c>
      <c r="Z356" s="3">
        <v>2</v>
      </c>
      <c r="AA356" s="3">
        <v>342</v>
      </c>
      <c r="AB356" s="3">
        <v>664</v>
      </c>
      <c r="AC356" s="3">
        <v>332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</row>
    <row r="357" spans="1:35">
      <c r="A357" s="144"/>
      <c r="B357" s="1">
        <v>2006</v>
      </c>
      <c r="C357" s="3">
        <v>890</v>
      </c>
      <c r="D357" s="3">
        <v>29118</v>
      </c>
      <c r="E357" s="3">
        <v>14244</v>
      </c>
      <c r="F357" s="3">
        <v>86</v>
      </c>
      <c r="G357" s="3">
        <v>12682</v>
      </c>
      <c r="H357" s="3">
        <v>12682</v>
      </c>
      <c r="I357" s="3">
        <v>53</v>
      </c>
      <c r="J357" s="3">
        <v>4360</v>
      </c>
      <c r="K357" s="3">
        <v>6014</v>
      </c>
      <c r="L357" s="3">
        <v>57</v>
      </c>
      <c r="M357" s="3">
        <v>6300</v>
      </c>
      <c r="N357" s="3">
        <v>18063</v>
      </c>
      <c r="O357" s="3">
        <v>2</v>
      </c>
      <c r="P357" s="3">
        <v>78</v>
      </c>
      <c r="Q357" s="3">
        <v>120</v>
      </c>
      <c r="R357" s="3">
        <v>0</v>
      </c>
      <c r="S357" s="3">
        <v>0</v>
      </c>
      <c r="T357" s="3">
        <v>0</v>
      </c>
      <c r="U357" s="3">
        <v>2</v>
      </c>
      <c r="V357" s="3">
        <v>556</v>
      </c>
      <c r="W357" s="3">
        <v>7000</v>
      </c>
      <c r="X357" s="3">
        <v>2</v>
      </c>
      <c r="Y357" s="3">
        <v>922</v>
      </c>
      <c r="Z357" s="3">
        <v>930</v>
      </c>
      <c r="AA357" s="3">
        <v>6</v>
      </c>
      <c r="AB357" s="3">
        <v>88200</v>
      </c>
      <c r="AC357" s="3">
        <v>476500</v>
      </c>
      <c r="AD357" s="3">
        <v>2</v>
      </c>
      <c r="AE357" s="3">
        <v>1940</v>
      </c>
      <c r="AF357" s="3">
        <v>1870</v>
      </c>
      <c r="AG357" s="3"/>
      <c r="AH357" s="3"/>
      <c r="AI357" s="3"/>
    </row>
    <row r="358" spans="1:35">
      <c r="A358" s="144"/>
      <c r="B358" s="1">
        <v>2007</v>
      </c>
      <c r="C358" s="3">
        <v>553</v>
      </c>
      <c r="D358" s="3">
        <v>20053</v>
      </c>
      <c r="E358" s="3">
        <v>33030</v>
      </c>
      <c r="F358" s="3">
        <v>82</v>
      </c>
      <c r="G358" s="3">
        <v>13819</v>
      </c>
      <c r="H358" s="3">
        <v>34778</v>
      </c>
      <c r="I358" s="3">
        <v>19</v>
      </c>
      <c r="J358" s="3">
        <v>2641</v>
      </c>
      <c r="K358" s="3">
        <v>8420</v>
      </c>
      <c r="L358" s="3">
        <v>72</v>
      </c>
      <c r="M358" s="3">
        <v>17625</v>
      </c>
      <c r="N358" s="3">
        <v>44510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9</v>
      </c>
      <c r="Y358" s="3">
        <v>8508</v>
      </c>
      <c r="Z358" s="3">
        <v>2230</v>
      </c>
      <c r="AA358" s="3">
        <v>5</v>
      </c>
      <c r="AB358" s="3">
        <v>7121</v>
      </c>
      <c r="AC358" s="3">
        <v>16297</v>
      </c>
      <c r="AD358" s="3">
        <v>8</v>
      </c>
      <c r="AE358" s="3">
        <v>16239</v>
      </c>
      <c r="AF358" s="3">
        <v>39538</v>
      </c>
      <c r="AG358" s="3">
        <v>293</v>
      </c>
      <c r="AH358" s="3">
        <v>51211</v>
      </c>
      <c r="AI358" s="3">
        <v>116958</v>
      </c>
    </row>
    <row r="359" spans="1:35">
      <c r="A359" s="144"/>
      <c r="B359" s="1">
        <v>2008</v>
      </c>
      <c r="C359" s="3">
        <v>2501</v>
      </c>
      <c r="D359" s="3">
        <v>81873</v>
      </c>
      <c r="E359" s="3">
        <v>138593</v>
      </c>
      <c r="F359" s="3">
        <v>71</v>
      </c>
      <c r="G359" s="3">
        <v>8689</v>
      </c>
      <c r="H359" s="3">
        <v>24183</v>
      </c>
      <c r="I359" s="3">
        <v>48</v>
      </c>
      <c r="J359" s="3">
        <v>4830</v>
      </c>
      <c r="K359" s="3">
        <v>13100</v>
      </c>
      <c r="L359" s="3">
        <v>23</v>
      </c>
      <c r="M359" s="3">
        <v>3859</v>
      </c>
      <c r="N359" s="3">
        <v>11083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4</v>
      </c>
      <c r="Y359" s="3">
        <v>1798</v>
      </c>
      <c r="Z359" s="3">
        <v>5364</v>
      </c>
      <c r="AA359" s="3">
        <v>0</v>
      </c>
      <c r="AB359" s="3">
        <v>0</v>
      </c>
      <c r="AC359" s="3">
        <v>0</v>
      </c>
      <c r="AD359" s="3">
        <v>8</v>
      </c>
      <c r="AE359" s="3">
        <v>14566</v>
      </c>
      <c r="AF359" s="3">
        <v>46875</v>
      </c>
      <c r="AG359" s="3"/>
      <c r="AH359" s="3"/>
      <c r="AI359" s="3"/>
    </row>
    <row r="360" spans="1:35">
      <c r="A360" s="144"/>
      <c r="B360" s="1">
        <v>2009</v>
      </c>
      <c r="C360" s="3">
        <v>1799</v>
      </c>
      <c r="D360" s="3">
        <v>54112</v>
      </c>
      <c r="E360" s="3">
        <v>108803</v>
      </c>
      <c r="F360" s="3">
        <v>24</v>
      </c>
      <c r="G360" s="3">
        <v>4009</v>
      </c>
      <c r="H360" s="3">
        <v>13654</v>
      </c>
      <c r="I360" s="3">
        <v>11</v>
      </c>
      <c r="J360" s="3">
        <v>895</v>
      </c>
      <c r="K360" s="3">
        <v>2600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2</v>
      </c>
      <c r="Y360" s="3">
        <v>11518</v>
      </c>
      <c r="Z360" s="3">
        <v>30000</v>
      </c>
      <c r="AA360" s="3">
        <v>1</v>
      </c>
      <c r="AB360" s="3">
        <v>153</v>
      </c>
      <c r="AC360" s="3">
        <v>459</v>
      </c>
      <c r="AD360" s="3">
        <v>13</v>
      </c>
      <c r="AE360" s="3">
        <v>78151</v>
      </c>
      <c r="AF360" s="3">
        <v>249664</v>
      </c>
      <c r="AG360" s="3"/>
      <c r="AH360" s="3"/>
      <c r="AI360" s="3"/>
    </row>
    <row r="361" spans="1:35" ht="13.5" thickBot="1">
      <c r="A361" s="145"/>
      <c r="B361" s="1">
        <v>2010</v>
      </c>
      <c r="C361" s="3">
        <v>392</v>
      </c>
      <c r="D361" s="3">
        <v>12263</v>
      </c>
      <c r="E361" s="3">
        <v>25097</v>
      </c>
      <c r="F361" s="3">
        <v>5</v>
      </c>
      <c r="G361" s="3">
        <v>1170</v>
      </c>
      <c r="H361" s="3">
        <v>4975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1</v>
      </c>
      <c r="AE361" s="3">
        <v>313</v>
      </c>
      <c r="AF361" s="3">
        <v>1500</v>
      </c>
      <c r="AG361" s="3"/>
      <c r="AH361" s="3"/>
      <c r="AI361" s="3"/>
    </row>
    <row r="362" spans="1:35"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</row>
    <row r="363" spans="1:35">
      <c r="B363" s="1" t="s">
        <v>16</v>
      </c>
      <c r="C363" s="3">
        <f>AVERAGE(C352:C361)</f>
        <v>1365.5</v>
      </c>
      <c r="D363" s="3">
        <f t="shared" ref="D363:AF363" si="50">AVERAGE(D352:D361)</f>
        <v>44503.1</v>
      </c>
      <c r="E363" s="3">
        <f t="shared" si="50"/>
        <v>46272.6</v>
      </c>
      <c r="F363" s="3">
        <f t="shared" si="50"/>
        <v>54.2</v>
      </c>
      <c r="G363" s="3">
        <f t="shared" si="50"/>
        <v>7974.5</v>
      </c>
      <c r="H363" s="3">
        <f t="shared" si="50"/>
        <v>14218.6</v>
      </c>
      <c r="I363" s="3">
        <f t="shared" si="50"/>
        <v>52.7</v>
      </c>
      <c r="J363" s="3">
        <f t="shared" si="50"/>
        <v>3040</v>
      </c>
      <c r="K363" s="3">
        <f t="shared" si="50"/>
        <v>7863.4</v>
      </c>
      <c r="L363" s="3">
        <f t="shared" si="50"/>
        <v>28.5</v>
      </c>
      <c r="M363" s="3">
        <f t="shared" si="50"/>
        <v>4378.7</v>
      </c>
      <c r="N363" s="3">
        <f t="shared" si="50"/>
        <v>11496.666666666666</v>
      </c>
      <c r="O363" s="3">
        <f t="shared" si="50"/>
        <v>0.4</v>
      </c>
      <c r="P363" s="3">
        <f t="shared" si="50"/>
        <v>1798.6</v>
      </c>
      <c r="Q363" s="3">
        <f t="shared" si="50"/>
        <v>8022</v>
      </c>
      <c r="R363" s="3">
        <f t="shared" si="50"/>
        <v>0.8</v>
      </c>
      <c r="S363" s="3">
        <f t="shared" si="50"/>
        <v>565.20000000000005</v>
      </c>
      <c r="T363" s="3">
        <f t="shared" si="50"/>
        <v>696.4</v>
      </c>
      <c r="U363" s="3">
        <f t="shared" si="50"/>
        <v>1.6</v>
      </c>
      <c r="V363" s="3">
        <f t="shared" si="50"/>
        <v>307</v>
      </c>
      <c r="W363" s="3">
        <f t="shared" si="50"/>
        <v>1033.4000000000001</v>
      </c>
      <c r="X363" s="3">
        <f t="shared" si="50"/>
        <v>2.2000000000000002</v>
      </c>
      <c r="Y363" s="3">
        <f t="shared" si="50"/>
        <v>3283.6</v>
      </c>
      <c r="Z363" s="3">
        <f t="shared" si="50"/>
        <v>4592.6000000000004</v>
      </c>
      <c r="AA363" s="3">
        <f t="shared" si="50"/>
        <v>36.4</v>
      </c>
      <c r="AB363" s="3">
        <f t="shared" si="50"/>
        <v>9894.1</v>
      </c>
      <c r="AC363" s="3">
        <f t="shared" si="50"/>
        <v>50004.7</v>
      </c>
      <c r="AD363" s="3">
        <f t="shared" si="50"/>
        <v>4.5</v>
      </c>
      <c r="AE363" s="3">
        <f t="shared" si="50"/>
        <v>12771.3</v>
      </c>
      <c r="AF363" s="3">
        <f t="shared" si="50"/>
        <v>35295.199999999997</v>
      </c>
      <c r="AG363" s="3">
        <f>AVERAGE(AG352:AG361)</f>
        <v>113.66666666666667</v>
      </c>
      <c r="AH363" s="3">
        <f>AVERAGE(AH352:AH361)</f>
        <v>10910.333333333334</v>
      </c>
      <c r="AI363" s="3">
        <f>AVERAGE(AI352:AI361)</f>
        <v>23232.5</v>
      </c>
    </row>
    <row r="364" spans="1:35">
      <c r="B364" s="1" t="s">
        <v>17</v>
      </c>
      <c r="C364" s="3">
        <f>SUM(C352:C361)</f>
        <v>13655</v>
      </c>
      <c r="D364" s="3">
        <f t="shared" ref="D364:AF364" si="51">SUM(D352:D361)</f>
        <v>445031</v>
      </c>
      <c r="E364" s="3">
        <f t="shared" si="51"/>
        <v>462726</v>
      </c>
      <c r="F364" s="3">
        <f t="shared" si="51"/>
        <v>542</v>
      </c>
      <c r="G364" s="3">
        <f t="shared" si="51"/>
        <v>79745</v>
      </c>
      <c r="H364" s="3">
        <f t="shared" si="51"/>
        <v>142186</v>
      </c>
      <c r="I364" s="3">
        <f t="shared" si="51"/>
        <v>527</v>
      </c>
      <c r="J364" s="3">
        <f t="shared" si="51"/>
        <v>30400</v>
      </c>
      <c r="K364" s="3">
        <f t="shared" si="51"/>
        <v>78634</v>
      </c>
      <c r="L364" s="3">
        <f t="shared" si="51"/>
        <v>285</v>
      </c>
      <c r="M364" s="3">
        <f t="shared" si="51"/>
        <v>43787</v>
      </c>
      <c r="N364" s="3">
        <f t="shared" si="51"/>
        <v>103470</v>
      </c>
      <c r="O364" s="3">
        <f t="shared" si="51"/>
        <v>4</v>
      </c>
      <c r="P364" s="3">
        <f t="shared" si="51"/>
        <v>17986</v>
      </c>
      <c r="Q364" s="3">
        <f t="shared" si="51"/>
        <v>80220</v>
      </c>
      <c r="R364" s="3">
        <f t="shared" si="51"/>
        <v>8</v>
      </c>
      <c r="S364" s="3">
        <f t="shared" si="51"/>
        <v>5652</v>
      </c>
      <c r="T364" s="3">
        <f t="shared" si="51"/>
        <v>6964</v>
      </c>
      <c r="U364" s="3">
        <f t="shared" si="51"/>
        <v>16</v>
      </c>
      <c r="V364" s="3">
        <f t="shared" si="51"/>
        <v>3070</v>
      </c>
      <c r="W364" s="3">
        <f t="shared" si="51"/>
        <v>10334</v>
      </c>
      <c r="X364" s="3">
        <f t="shared" si="51"/>
        <v>22</v>
      </c>
      <c r="Y364" s="3">
        <f t="shared" si="51"/>
        <v>32836</v>
      </c>
      <c r="Z364" s="3">
        <f t="shared" si="51"/>
        <v>45926</v>
      </c>
      <c r="AA364" s="3">
        <f t="shared" si="51"/>
        <v>364</v>
      </c>
      <c r="AB364" s="3">
        <f t="shared" si="51"/>
        <v>98941</v>
      </c>
      <c r="AC364" s="3">
        <f t="shared" si="51"/>
        <v>500047</v>
      </c>
      <c r="AD364" s="3">
        <f t="shared" si="51"/>
        <v>45</v>
      </c>
      <c r="AE364" s="3">
        <f t="shared" si="51"/>
        <v>127713</v>
      </c>
      <c r="AF364" s="3">
        <f t="shared" si="51"/>
        <v>352952</v>
      </c>
      <c r="AG364" s="3">
        <f>SUM(AG352:AG361)</f>
        <v>682</v>
      </c>
      <c r="AH364" s="3">
        <f>SUM(AH352:AH361)</f>
        <v>65462</v>
      </c>
      <c r="AI364" s="3">
        <f>SUM(AI352:AI361)</f>
        <v>139395</v>
      </c>
    </row>
    <row r="365" spans="1:35" ht="13.5" thickBot="1"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</row>
    <row r="366" spans="1:35">
      <c r="A366" s="143" t="s">
        <v>45</v>
      </c>
      <c r="B366" s="1">
        <v>2001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3</v>
      </c>
      <c r="P366" s="3">
        <v>191</v>
      </c>
      <c r="Q366" s="3">
        <v>287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2</v>
      </c>
      <c r="AB366" s="3">
        <v>1149</v>
      </c>
      <c r="AC366" s="3">
        <v>1724</v>
      </c>
      <c r="AD366" s="3">
        <v>1</v>
      </c>
      <c r="AE366" s="3">
        <v>984</v>
      </c>
      <c r="AF366" s="3">
        <v>1476</v>
      </c>
      <c r="AG366" s="3">
        <v>0</v>
      </c>
      <c r="AH366" s="3">
        <v>0</v>
      </c>
      <c r="AI366" s="3">
        <v>0</v>
      </c>
    </row>
    <row r="367" spans="1:35">
      <c r="A367" s="144"/>
      <c r="B367" s="1">
        <v>2002</v>
      </c>
      <c r="C367" s="3">
        <v>4</v>
      </c>
      <c r="D367" s="3">
        <v>246</v>
      </c>
      <c r="E367" s="3">
        <v>246</v>
      </c>
      <c r="F367" s="3">
        <v>7</v>
      </c>
      <c r="G367" s="3">
        <v>1460</v>
      </c>
      <c r="H367" s="3">
        <v>1460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</row>
    <row r="368" spans="1:35">
      <c r="A368" s="144"/>
      <c r="B368" s="1">
        <v>2003</v>
      </c>
      <c r="C368" s="3">
        <v>4</v>
      </c>
      <c r="D368" s="3">
        <v>246</v>
      </c>
      <c r="E368" s="3">
        <v>369</v>
      </c>
      <c r="F368" s="3">
        <v>4</v>
      </c>
      <c r="G368" s="3">
        <v>403</v>
      </c>
      <c r="H368" s="3">
        <v>820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8</v>
      </c>
      <c r="AH368" s="3">
        <v>264</v>
      </c>
      <c r="AI368" s="3">
        <v>662</v>
      </c>
    </row>
    <row r="369" spans="1:35">
      <c r="A369" s="144"/>
      <c r="B369" s="1">
        <v>2004</v>
      </c>
      <c r="C369" s="3">
        <v>5</v>
      </c>
      <c r="D369" s="3">
        <v>310</v>
      </c>
      <c r="E369" s="3">
        <v>774</v>
      </c>
      <c r="F369" s="3">
        <v>1</v>
      </c>
      <c r="G369" s="3">
        <v>82</v>
      </c>
      <c r="H369" s="3">
        <v>205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2</v>
      </c>
      <c r="AH369" s="3">
        <v>45</v>
      </c>
      <c r="AI369" s="3">
        <v>135</v>
      </c>
    </row>
    <row r="370" spans="1:35">
      <c r="A370" s="144"/>
      <c r="B370" s="1">
        <v>2005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1</v>
      </c>
      <c r="AB370" s="3">
        <v>60</v>
      </c>
      <c r="AC370" s="3">
        <v>0</v>
      </c>
      <c r="AD370" s="3">
        <v>0</v>
      </c>
      <c r="AE370" s="3">
        <v>0</v>
      </c>
      <c r="AF370" s="3">
        <v>0</v>
      </c>
      <c r="AG370" s="3">
        <v>4</v>
      </c>
      <c r="AH370" s="3">
        <v>163</v>
      </c>
      <c r="AI370" s="3">
        <v>230</v>
      </c>
    </row>
    <row r="371" spans="1:35">
      <c r="A371" s="144"/>
      <c r="B371" s="1">
        <v>2006</v>
      </c>
      <c r="C371" s="3">
        <v>1</v>
      </c>
      <c r="D371" s="3">
        <v>52</v>
      </c>
      <c r="E371" s="3">
        <v>130</v>
      </c>
      <c r="F371" s="3">
        <v>10</v>
      </c>
      <c r="G371" s="3">
        <v>1823</v>
      </c>
      <c r="H371" s="3">
        <v>4558</v>
      </c>
      <c r="I371" s="3">
        <v>0</v>
      </c>
      <c r="J371" s="3">
        <v>0</v>
      </c>
      <c r="K371" s="3">
        <v>0</v>
      </c>
      <c r="L371" s="3">
        <v>57</v>
      </c>
      <c r="M371" s="3">
        <v>6300</v>
      </c>
      <c r="N371" s="3">
        <v>18063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1</v>
      </c>
      <c r="AB371" s="3">
        <v>2621</v>
      </c>
      <c r="AC371" s="3">
        <v>6000</v>
      </c>
      <c r="AD371" s="3">
        <v>0</v>
      </c>
      <c r="AE371" s="3">
        <v>0</v>
      </c>
      <c r="AF371" s="3">
        <v>0</v>
      </c>
      <c r="AG371" s="3"/>
      <c r="AH371" s="3"/>
      <c r="AI371" s="3"/>
    </row>
    <row r="372" spans="1:35">
      <c r="A372" s="144"/>
      <c r="B372" s="1">
        <v>2007</v>
      </c>
      <c r="C372" s="3">
        <v>3</v>
      </c>
      <c r="D372" s="3">
        <v>191</v>
      </c>
      <c r="E372" s="3">
        <v>478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7</v>
      </c>
      <c r="AH372" s="3">
        <v>415</v>
      </c>
      <c r="AI372" s="3">
        <v>830</v>
      </c>
    </row>
    <row r="373" spans="1:35">
      <c r="A373" s="144"/>
      <c r="B373" s="1">
        <v>2008</v>
      </c>
      <c r="C373" s="1">
        <v>0</v>
      </c>
      <c r="D373" s="1">
        <v>0</v>
      </c>
      <c r="E373" s="1">
        <v>0</v>
      </c>
      <c r="F373" s="3">
        <v>3</v>
      </c>
      <c r="G373" s="3">
        <v>364</v>
      </c>
      <c r="H373" s="3">
        <v>730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1</v>
      </c>
      <c r="AE373" s="3">
        <v>70</v>
      </c>
      <c r="AF373" s="3">
        <v>240</v>
      </c>
      <c r="AG373" s="3"/>
      <c r="AH373" s="3"/>
      <c r="AI373" s="3"/>
    </row>
    <row r="374" spans="1:35">
      <c r="A374" s="144"/>
      <c r="B374" s="1">
        <v>2009</v>
      </c>
      <c r="C374" s="3">
        <v>0</v>
      </c>
      <c r="D374" s="3">
        <v>0</v>
      </c>
      <c r="E374" s="3">
        <v>0</v>
      </c>
      <c r="F374" s="3">
        <v>3</v>
      </c>
      <c r="G374" s="3">
        <v>540</v>
      </c>
      <c r="H374" s="3">
        <v>1890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1</v>
      </c>
      <c r="AB374" s="3">
        <v>80</v>
      </c>
      <c r="AC374" s="3">
        <v>245</v>
      </c>
      <c r="AD374" s="3">
        <v>0</v>
      </c>
      <c r="AE374" s="3">
        <v>0</v>
      </c>
      <c r="AF374" s="3">
        <v>0</v>
      </c>
      <c r="AG374" s="3"/>
      <c r="AH374" s="3"/>
      <c r="AI374" s="3"/>
    </row>
    <row r="375" spans="1:35" ht="13.5" thickBot="1">
      <c r="A375" s="145"/>
      <c r="B375" s="1">
        <v>2010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/>
      <c r="AH375" s="3"/>
      <c r="AI375" s="3"/>
    </row>
    <row r="376" spans="1:35"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</row>
    <row r="377" spans="1:35">
      <c r="B377" s="1" t="s">
        <v>16</v>
      </c>
      <c r="C377" s="3">
        <f>AVERAGE(C366:C375)</f>
        <v>1.7</v>
      </c>
      <c r="D377" s="3">
        <f t="shared" ref="D377:AF377" si="52">AVERAGE(D366:D375)</f>
        <v>104.5</v>
      </c>
      <c r="E377" s="3">
        <f t="shared" si="52"/>
        <v>199.7</v>
      </c>
      <c r="F377" s="3">
        <f t="shared" si="52"/>
        <v>2.8</v>
      </c>
      <c r="G377" s="3">
        <f t="shared" si="52"/>
        <v>467.2</v>
      </c>
      <c r="H377" s="3">
        <f t="shared" si="52"/>
        <v>966.3</v>
      </c>
      <c r="I377" s="3">
        <f t="shared" si="52"/>
        <v>0</v>
      </c>
      <c r="J377" s="3">
        <f t="shared" si="52"/>
        <v>0</v>
      </c>
      <c r="K377" s="3">
        <f t="shared" si="52"/>
        <v>0</v>
      </c>
      <c r="L377" s="3">
        <f t="shared" si="52"/>
        <v>5.7</v>
      </c>
      <c r="M377" s="3">
        <f t="shared" si="52"/>
        <v>630</v>
      </c>
      <c r="N377" s="3">
        <f t="shared" si="52"/>
        <v>1806.3</v>
      </c>
      <c r="O377" s="3">
        <f t="shared" si="52"/>
        <v>0.3</v>
      </c>
      <c r="P377" s="3">
        <f t="shared" si="52"/>
        <v>19.100000000000001</v>
      </c>
      <c r="Q377" s="3">
        <f t="shared" si="52"/>
        <v>28.7</v>
      </c>
      <c r="R377" s="3">
        <f t="shared" si="52"/>
        <v>0</v>
      </c>
      <c r="S377" s="3">
        <f t="shared" si="52"/>
        <v>0</v>
      </c>
      <c r="T377" s="3">
        <f t="shared" si="52"/>
        <v>0</v>
      </c>
      <c r="U377" s="3">
        <f t="shared" si="52"/>
        <v>0</v>
      </c>
      <c r="V377" s="3">
        <f t="shared" si="52"/>
        <v>0</v>
      </c>
      <c r="W377" s="3">
        <f t="shared" si="52"/>
        <v>0</v>
      </c>
      <c r="X377" s="3">
        <f t="shared" si="52"/>
        <v>0</v>
      </c>
      <c r="Y377" s="3">
        <f t="shared" si="52"/>
        <v>0</v>
      </c>
      <c r="Z377" s="3">
        <f t="shared" si="52"/>
        <v>0</v>
      </c>
      <c r="AA377" s="3">
        <f t="shared" si="52"/>
        <v>0.5</v>
      </c>
      <c r="AB377" s="3">
        <f t="shared" si="52"/>
        <v>391</v>
      </c>
      <c r="AC377" s="3">
        <f t="shared" si="52"/>
        <v>796.9</v>
      </c>
      <c r="AD377" s="3">
        <f t="shared" si="52"/>
        <v>0.2</v>
      </c>
      <c r="AE377" s="3">
        <f t="shared" si="52"/>
        <v>105.4</v>
      </c>
      <c r="AF377" s="3">
        <f t="shared" si="52"/>
        <v>171.6</v>
      </c>
      <c r="AG377" s="3">
        <f>AVERAGE(AG366:AG375)</f>
        <v>3.5</v>
      </c>
      <c r="AH377" s="3">
        <f>AVERAGE(AH366:AH375)</f>
        <v>147.83333333333334</v>
      </c>
      <c r="AI377" s="3">
        <f>AVERAGE(AI366:AI375)</f>
        <v>309.5</v>
      </c>
    </row>
    <row r="378" spans="1:35">
      <c r="B378" s="1" t="s">
        <v>17</v>
      </c>
      <c r="C378" s="3">
        <f>SUM(C366:C375)</f>
        <v>17</v>
      </c>
      <c r="D378" s="3">
        <f t="shared" ref="D378:AF378" si="53">SUM(D366:D375)</f>
        <v>1045</v>
      </c>
      <c r="E378" s="3">
        <f t="shared" si="53"/>
        <v>1997</v>
      </c>
      <c r="F378" s="3">
        <f t="shared" si="53"/>
        <v>28</v>
      </c>
      <c r="G378" s="3">
        <f t="shared" si="53"/>
        <v>4672</v>
      </c>
      <c r="H378" s="3">
        <f t="shared" si="53"/>
        <v>9663</v>
      </c>
      <c r="I378" s="3">
        <f t="shared" si="53"/>
        <v>0</v>
      </c>
      <c r="J378" s="3">
        <f t="shared" si="53"/>
        <v>0</v>
      </c>
      <c r="K378" s="3">
        <f t="shared" si="53"/>
        <v>0</v>
      </c>
      <c r="L378" s="3">
        <f t="shared" si="53"/>
        <v>57</v>
      </c>
      <c r="M378" s="3">
        <f t="shared" si="53"/>
        <v>6300</v>
      </c>
      <c r="N378" s="3">
        <f t="shared" si="53"/>
        <v>18063</v>
      </c>
      <c r="O378" s="3">
        <f t="shared" si="53"/>
        <v>3</v>
      </c>
      <c r="P378" s="3">
        <f t="shared" si="53"/>
        <v>191</v>
      </c>
      <c r="Q378" s="3">
        <f t="shared" si="53"/>
        <v>287</v>
      </c>
      <c r="R378" s="3">
        <f t="shared" si="53"/>
        <v>0</v>
      </c>
      <c r="S378" s="3">
        <f t="shared" si="53"/>
        <v>0</v>
      </c>
      <c r="T378" s="3">
        <f t="shared" si="53"/>
        <v>0</v>
      </c>
      <c r="U378" s="3">
        <f t="shared" si="53"/>
        <v>0</v>
      </c>
      <c r="V378" s="3">
        <f t="shared" si="53"/>
        <v>0</v>
      </c>
      <c r="W378" s="3">
        <f t="shared" si="53"/>
        <v>0</v>
      </c>
      <c r="X378" s="3">
        <f t="shared" si="53"/>
        <v>0</v>
      </c>
      <c r="Y378" s="3">
        <f t="shared" si="53"/>
        <v>0</v>
      </c>
      <c r="Z378" s="3">
        <f t="shared" si="53"/>
        <v>0</v>
      </c>
      <c r="AA378" s="3">
        <f t="shared" si="53"/>
        <v>5</v>
      </c>
      <c r="AB378" s="3">
        <f t="shared" si="53"/>
        <v>3910</v>
      </c>
      <c r="AC378" s="3">
        <f t="shared" si="53"/>
        <v>7969</v>
      </c>
      <c r="AD378" s="3">
        <f t="shared" si="53"/>
        <v>2</v>
      </c>
      <c r="AE378" s="3">
        <f t="shared" si="53"/>
        <v>1054</v>
      </c>
      <c r="AF378" s="3">
        <f t="shared" si="53"/>
        <v>1716</v>
      </c>
      <c r="AG378" s="3">
        <f>SUM(AG366:AG375)</f>
        <v>21</v>
      </c>
      <c r="AH378" s="3">
        <f>SUM(AH366:AH375)</f>
        <v>887</v>
      </c>
      <c r="AI378" s="3">
        <f>SUM(AI366:AI375)</f>
        <v>1857</v>
      </c>
    </row>
    <row r="379" spans="1:35" ht="13.5" thickBot="1"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</row>
    <row r="380" spans="1:35">
      <c r="A380" s="143" t="s">
        <v>46</v>
      </c>
      <c r="B380" s="1">
        <v>2001</v>
      </c>
      <c r="C380" s="3">
        <v>12</v>
      </c>
      <c r="D380" s="3">
        <v>745</v>
      </c>
      <c r="E380" s="3">
        <v>800</v>
      </c>
      <c r="F380" s="3">
        <v>24</v>
      </c>
      <c r="G380" s="3">
        <v>3810</v>
      </c>
      <c r="H380" s="3">
        <v>4572</v>
      </c>
      <c r="I380" s="3">
        <v>0</v>
      </c>
      <c r="J380" s="3">
        <v>0</v>
      </c>
      <c r="K380" s="3">
        <v>0</v>
      </c>
      <c r="L380" s="3">
        <v>1</v>
      </c>
      <c r="M380" s="3">
        <v>262</v>
      </c>
      <c r="N380" s="3">
        <v>524</v>
      </c>
      <c r="O380" s="3">
        <v>1</v>
      </c>
      <c r="P380" s="3">
        <v>2890</v>
      </c>
      <c r="Q380" s="3">
        <v>3468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2</v>
      </c>
      <c r="AB380" s="3">
        <v>700</v>
      </c>
      <c r="AC380" s="3">
        <v>1600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</row>
    <row r="381" spans="1:35">
      <c r="A381" s="144"/>
      <c r="B381" s="1">
        <v>2002</v>
      </c>
      <c r="C381" s="3">
        <v>15</v>
      </c>
      <c r="D381" s="3">
        <v>930</v>
      </c>
      <c r="E381" s="3">
        <v>1289</v>
      </c>
      <c r="F381" s="3">
        <v>29</v>
      </c>
      <c r="G381" s="3">
        <v>4580</v>
      </c>
      <c r="H381" s="3">
        <v>5487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</row>
    <row r="382" spans="1:35">
      <c r="A382" s="144"/>
      <c r="B382" s="1">
        <v>2003</v>
      </c>
      <c r="C382" s="3">
        <v>5</v>
      </c>
      <c r="D382" s="3">
        <v>320</v>
      </c>
      <c r="E382" s="3">
        <v>480</v>
      </c>
      <c r="F382" s="3">
        <v>33</v>
      </c>
      <c r="G382" s="3">
        <v>6572</v>
      </c>
      <c r="H382" s="3">
        <v>9858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2100</v>
      </c>
      <c r="AH382" s="3">
        <v>2702</v>
      </c>
      <c r="AI382" s="3">
        <v>8992</v>
      </c>
    </row>
    <row r="383" spans="1:35">
      <c r="A383" s="144"/>
      <c r="B383" s="1">
        <v>2004</v>
      </c>
      <c r="C383" s="3">
        <v>1001</v>
      </c>
      <c r="D383" s="3">
        <v>30360</v>
      </c>
      <c r="E383" s="3">
        <v>7260</v>
      </c>
      <c r="F383" s="3">
        <v>18</v>
      </c>
      <c r="G383" s="3">
        <v>2788</v>
      </c>
      <c r="H383" s="3">
        <v>6970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1</v>
      </c>
      <c r="S383" s="3">
        <v>420</v>
      </c>
      <c r="T383" s="3">
        <v>800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13</v>
      </c>
      <c r="AH383" s="3">
        <v>920</v>
      </c>
      <c r="AI383" s="3">
        <v>1840</v>
      </c>
    </row>
    <row r="384" spans="1:35">
      <c r="A384" s="144"/>
      <c r="B384" s="1">
        <v>2005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</row>
    <row r="385" spans="1:35">
      <c r="A385" s="144"/>
      <c r="B385" s="1">
        <v>2006</v>
      </c>
      <c r="C385" s="3">
        <v>28</v>
      </c>
      <c r="D385" s="3">
        <v>2134</v>
      </c>
      <c r="E385" s="3">
        <v>5335</v>
      </c>
      <c r="F385" s="3">
        <v>35</v>
      </c>
      <c r="G385" s="3">
        <v>3448</v>
      </c>
      <c r="H385" s="3">
        <v>8620</v>
      </c>
      <c r="I385" s="3">
        <v>110</v>
      </c>
      <c r="J385" s="3">
        <v>10660</v>
      </c>
      <c r="K385" s="3">
        <v>24077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1</v>
      </c>
      <c r="AB385" s="3">
        <v>2621</v>
      </c>
      <c r="AC385" s="3">
        <v>6000</v>
      </c>
      <c r="AD385" s="3">
        <v>0</v>
      </c>
      <c r="AE385" s="3">
        <v>0</v>
      </c>
      <c r="AF385" s="3">
        <v>0</v>
      </c>
      <c r="AG385" s="3"/>
      <c r="AH385" s="3"/>
      <c r="AI385" s="3"/>
    </row>
    <row r="386" spans="1:35">
      <c r="A386" s="144"/>
      <c r="B386" s="1">
        <v>2007</v>
      </c>
      <c r="C386" s="3">
        <v>173</v>
      </c>
      <c r="D386" s="3">
        <v>5762</v>
      </c>
      <c r="E386" s="3">
        <v>8486</v>
      </c>
      <c r="F386" s="3">
        <v>22</v>
      </c>
      <c r="G386" s="3">
        <v>3458</v>
      </c>
      <c r="H386" s="3">
        <v>8870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1</v>
      </c>
      <c r="AB386" s="3">
        <v>5956</v>
      </c>
      <c r="AC386" s="3">
        <v>17000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</row>
    <row r="387" spans="1:35">
      <c r="A387" s="144"/>
      <c r="B387" s="1">
        <v>2008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/>
      <c r="AH387" s="3"/>
      <c r="AI387" s="3"/>
    </row>
    <row r="388" spans="1:35">
      <c r="A388" s="144"/>
      <c r="B388" s="1">
        <v>2009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6</v>
      </c>
      <c r="M388" s="3">
        <v>941</v>
      </c>
      <c r="N388" s="3">
        <v>3294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2</v>
      </c>
      <c r="V388" s="3">
        <v>264</v>
      </c>
      <c r="W388" s="3">
        <v>924</v>
      </c>
      <c r="X388" s="3">
        <v>0</v>
      </c>
      <c r="Y388" s="3">
        <v>0</v>
      </c>
      <c r="Z388" s="3">
        <v>0</v>
      </c>
      <c r="AA388" s="3">
        <v>1</v>
      </c>
      <c r="AB388" s="3">
        <v>3583</v>
      </c>
      <c r="AC388" s="3">
        <v>12540</v>
      </c>
      <c r="AD388" s="3">
        <v>0</v>
      </c>
      <c r="AE388" s="3">
        <v>0</v>
      </c>
      <c r="AF388" s="3">
        <v>0</v>
      </c>
      <c r="AG388" s="3"/>
      <c r="AH388" s="3"/>
      <c r="AI388" s="3"/>
    </row>
    <row r="389" spans="1:35" ht="13.5" thickBot="1">
      <c r="A389" s="145"/>
      <c r="B389" s="1">
        <v>2010</v>
      </c>
      <c r="C389" s="3">
        <v>0</v>
      </c>
      <c r="D389" s="3">
        <v>0</v>
      </c>
      <c r="E389" s="3">
        <v>0</v>
      </c>
      <c r="F389" s="3">
        <v>18</v>
      </c>
      <c r="G389" s="3">
        <v>3936</v>
      </c>
      <c r="H389" s="3">
        <v>13776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1</v>
      </c>
      <c r="V389" s="3">
        <v>504</v>
      </c>
      <c r="W389" s="3">
        <v>1764</v>
      </c>
      <c r="X389" s="3">
        <v>1</v>
      </c>
      <c r="Y389" s="3">
        <v>1139</v>
      </c>
      <c r="Z389" s="3">
        <v>3987</v>
      </c>
      <c r="AA389" s="3">
        <v>1</v>
      </c>
      <c r="AB389" s="3">
        <v>1190</v>
      </c>
      <c r="AC389" s="3">
        <v>4165</v>
      </c>
      <c r="AD389" s="3">
        <v>0</v>
      </c>
      <c r="AE389" s="3">
        <v>0</v>
      </c>
      <c r="AF389" s="3">
        <v>0</v>
      </c>
      <c r="AG389" s="3"/>
      <c r="AH389" s="3"/>
      <c r="AI389" s="3"/>
    </row>
    <row r="390" spans="1:35"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</row>
    <row r="391" spans="1:35">
      <c r="B391" s="1" t="s">
        <v>16</v>
      </c>
      <c r="C391" s="3">
        <f t="shared" ref="C391:AI391" si="54">AVERAGE(C380:C389)</f>
        <v>123.4</v>
      </c>
      <c r="D391" s="3">
        <f t="shared" si="54"/>
        <v>4025.1</v>
      </c>
      <c r="E391" s="3">
        <f t="shared" si="54"/>
        <v>2365</v>
      </c>
      <c r="F391" s="3">
        <f t="shared" si="54"/>
        <v>17.899999999999999</v>
      </c>
      <c r="G391" s="3">
        <f t="shared" si="54"/>
        <v>2859.2</v>
      </c>
      <c r="H391" s="3">
        <f t="shared" si="54"/>
        <v>5815.3</v>
      </c>
      <c r="I391" s="3">
        <f t="shared" si="54"/>
        <v>11</v>
      </c>
      <c r="J391" s="3">
        <f t="shared" si="54"/>
        <v>1066</v>
      </c>
      <c r="K391" s="3">
        <f t="shared" si="54"/>
        <v>2407.6999999999998</v>
      </c>
      <c r="L391" s="3">
        <f t="shared" si="54"/>
        <v>0.7</v>
      </c>
      <c r="M391" s="3">
        <f t="shared" si="54"/>
        <v>120.3</v>
      </c>
      <c r="N391" s="3">
        <f t="shared" si="54"/>
        <v>381.8</v>
      </c>
      <c r="O391" s="3">
        <f t="shared" si="54"/>
        <v>0.1</v>
      </c>
      <c r="P391" s="3">
        <f t="shared" si="54"/>
        <v>289</v>
      </c>
      <c r="Q391" s="3">
        <f t="shared" si="54"/>
        <v>346.8</v>
      </c>
      <c r="R391" s="3">
        <f t="shared" si="54"/>
        <v>0.1</v>
      </c>
      <c r="S391" s="3">
        <f t="shared" si="54"/>
        <v>42</v>
      </c>
      <c r="T391" s="3">
        <f t="shared" si="54"/>
        <v>80</v>
      </c>
      <c r="U391" s="3">
        <f t="shared" si="54"/>
        <v>0.3</v>
      </c>
      <c r="V391" s="3">
        <f t="shared" si="54"/>
        <v>76.8</v>
      </c>
      <c r="W391" s="3">
        <f t="shared" si="54"/>
        <v>268.8</v>
      </c>
      <c r="X391" s="3">
        <f t="shared" si="54"/>
        <v>0.1</v>
      </c>
      <c r="Y391" s="3">
        <f t="shared" si="54"/>
        <v>113.9</v>
      </c>
      <c r="Z391" s="3">
        <f t="shared" si="54"/>
        <v>398.7</v>
      </c>
      <c r="AA391" s="3">
        <f t="shared" si="54"/>
        <v>0.6</v>
      </c>
      <c r="AB391" s="3">
        <f t="shared" si="54"/>
        <v>1405</v>
      </c>
      <c r="AC391" s="3">
        <f t="shared" si="54"/>
        <v>4130.5</v>
      </c>
      <c r="AD391" s="3">
        <f t="shared" si="54"/>
        <v>0</v>
      </c>
      <c r="AE391" s="3">
        <f t="shared" si="54"/>
        <v>0</v>
      </c>
      <c r="AF391" s="3">
        <f t="shared" si="54"/>
        <v>0</v>
      </c>
      <c r="AG391" s="3">
        <f t="shared" si="54"/>
        <v>352.16666666666669</v>
      </c>
      <c r="AH391" s="3">
        <f t="shared" si="54"/>
        <v>603.66666666666663</v>
      </c>
      <c r="AI391" s="3">
        <f t="shared" si="54"/>
        <v>1805.3333333333333</v>
      </c>
    </row>
    <row r="392" spans="1:35">
      <c r="B392" s="1" t="s">
        <v>17</v>
      </c>
      <c r="C392" s="3">
        <f t="shared" ref="C392:AI392" si="55">SUM(C380:C389)</f>
        <v>1234</v>
      </c>
      <c r="D392" s="3">
        <f t="shared" si="55"/>
        <v>40251</v>
      </c>
      <c r="E392" s="3">
        <f t="shared" si="55"/>
        <v>23650</v>
      </c>
      <c r="F392" s="3">
        <f t="shared" si="55"/>
        <v>179</v>
      </c>
      <c r="G392" s="3">
        <f t="shared" si="55"/>
        <v>28592</v>
      </c>
      <c r="H392" s="3">
        <f t="shared" si="55"/>
        <v>58153</v>
      </c>
      <c r="I392" s="3">
        <f t="shared" si="55"/>
        <v>110</v>
      </c>
      <c r="J392" s="3">
        <f t="shared" si="55"/>
        <v>10660</v>
      </c>
      <c r="K392" s="3">
        <f t="shared" si="55"/>
        <v>24077</v>
      </c>
      <c r="L392" s="3">
        <f t="shared" si="55"/>
        <v>7</v>
      </c>
      <c r="M392" s="3">
        <f t="shared" si="55"/>
        <v>1203</v>
      </c>
      <c r="N392" s="3">
        <f t="shared" si="55"/>
        <v>3818</v>
      </c>
      <c r="O392" s="3">
        <f t="shared" si="55"/>
        <v>1</v>
      </c>
      <c r="P392" s="3">
        <f t="shared" si="55"/>
        <v>2890</v>
      </c>
      <c r="Q392" s="3">
        <f t="shared" si="55"/>
        <v>3468</v>
      </c>
      <c r="R392" s="3">
        <f t="shared" si="55"/>
        <v>1</v>
      </c>
      <c r="S392" s="3">
        <f t="shared" si="55"/>
        <v>420</v>
      </c>
      <c r="T392" s="3">
        <f t="shared" si="55"/>
        <v>800</v>
      </c>
      <c r="U392" s="3">
        <f t="shared" si="55"/>
        <v>3</v>
      </c>
      <c r="V392" s="3">
        <f t="shared" si="55"/>
        <v>768</v>
      </c>
      <c r="W392" s="3">
        <f t="shared" si="55"/>
        <v>2688</v>
      </c>
      <c r="X392" s="3">
        <f t="shared" si="55"/>
        <v>1</v>
      </c>
      <c r="Y392" s="3">
        <f t="shared" si="55"/>
        <v>1139</v>
      </c>
      <c r="Z392" s="3">
        <f t="shared" si="55"/>
        <v>3987</v>
      </c>
      <c r="AA392" s="3">
        <f t="shared" si="55"/>
        <v>6</v>
      </c>
      <c r="AB392" s="3">
        <f t="shared" si="55"/>
        <v>14050</v>
      </c>
      <c r="AC392" s="3">
        <f t="shared" si="55"/>
        <v>41305</v>
      </c>
      <c r="AD392" s="3">
        <f t="shared" si="55"/>
        <v>0</v>
      </c>
      <c r="AE392" s="3">
        <f t="shared" si="55"/>
        <v>0</v>
      </c>
      <c r="AF392" s="3">
        <f t="shared" si="55"/>
        <v>0</v>
      </c>
      <c r="AG392" s="3">
        <f t="shared" si="55"/>
        <v>2113</v>
      </c>
      <c r="AH392" s="3">
        <f t="shared" si="55"/>
        <v>3622</v>
      </c>
      <c r="AI392" s="3">
        <f t="shared" si="55"/>
        <v>10832</v>
      </c>
    </row>
    <row r="393" spans="1:35" ht="13.5" thickBot="1"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</row>
    <row r="394" spans="1:35">
      <c r="A394" s="143" t="s">
        <v>47</v>
      </c>
      <c r="B394" s="1">
        <v>2001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</row>
    <row r="395" spans="1:35">
      <c r="A395" s="144"/>
      <c r="B395" s="1">
        <v>2002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</row>
    <row r="396" spans="1:35">
      <c r="A396" s="144"/>
      <c r="B396" s="1">
        <v>2003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</row>
    <row r="397" spans="1:35">
      <c r="A397" s="144"/>
      <c r="B397" s="1">
        <v>2004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</row>
    <row r="398" spans="1:35">
      <c r="A398" s="144"/>
      <c r="B398" s="1">
        <v>2005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</row>
    <row r="399" spans="1:35">
      <c r="A399" s="144"/>
      <c r="B399" s="1">
        <v>2006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57</v>
      </c>
      <c r="M399" s="3">
        <v>6300</v>
      </c>
      <c r="N399" s="3">
        <v>18063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/>
      <c r="AH399" s="3"/>
      <c r="AI399" s="3"/>
    </row>
    <row r="400" spans="1:35">
      <c r="A400" s="144"/>
      <c r="B400" s="1">
        <v>2007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</row>
    <row r="401" spans="1:35">
      <c r="A401" s="144"/>
      <c r="B401" s="1">
        <v>2008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/>
      <c r="AH401" s="3"/>
      <c r="AI401" s="3"/>
    </row>
    <row r="402" spans="1:35">
      <c r="A402" s="144"/>
      <c r="B402" s="1">
        <v>2009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/>
      <c r="AH402" s="3"/>
      <c r="AI402" s="3"/>
    </row>
    <row r="403" spans="1:35" ht="13.5" thickBot="1">
      <c r="A403" s="145"/>
      <c r="B403" s="1">
        <v>2010</v>
      </c>
      <c r="C403" s="3">
        <v>1491</v>
      </c>
      <c r="D403" s="3">
        <v>59640</v>
      </c>
      <c r="E403" s="3">
        <v>80514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/>
      <c r="AH403" s="3"/>
      <c r="AI403" s="3"/>
    </row>
    <row r="404" spans="1:35"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</row>
    <row r="405" spans="1:35">
      <c r="B405" s="1" t="s">
        <v>16</v>
      </c>
      <c r="C405" s="3">
        <f t="shared" ref="C405:AI405" si="56">AVERAGE(C394:C403)</f>
        <v>149.1</v>
      </c>
      <c r="D405" s="3">
        <f t="shared" si="56"/>
        <v>5964</v>
      </c>
      <c r="E405" s="3">
        <f t="shared" si="56"/>
        <v>8051.4</v>
      </c>
      <c r="F405" s="3">
        <f t="shared" si="56"/>
        <v>0</v>
      </c>
      <c r="G405" s="3">
        <f t="shared" si="56"/>
        <v>0</v>
      </c>
      <c r="H405" s="3">
        <f t="shared" si="56"/>
        <v>0</v>
      </c>
      <c r="I405" s="3">
        <f t="shared" si="56"/>
        <v>0</v>
      </c>
      <c r="J405" s="3">
        <f t="shared" si="56"/>
        <v>0</v>
      </c>
      <c r="K405" s="3">
        <f t="shared" si="56"/>
        <v>0</v>
      </c>
      <c r="L405" s="3">
        <f t="shared" si="56"/>
        <v>5.7</v>
      </c>
      <c r="M405" s="3">
        <f t="shared" si="56"/>
        <v>630</v>
      </c>
      <c r="N405" s="3">
        <f t="shared" si="56"/>
        <v>1806.3</v>
      </c>
      <c r="O405" s="3">
        <f t="shared" si="56"/>
        <v>0</v>
      </c>
      <c r="P405" s="3">
        <f t="shared" si="56"/>
        <v>0</v>
      </c>
      <c r="Q405" s="3">
        <f t="shared" si="56"/>
        <v>0</v>
      </c>
      <c r="R405" s="3">
        <f t="shared" si="56"/>
        <v>0</v>
      </c>
      <c r="S405" s="3">
        <f t="shared" si="56"/>
        <v>0</v>
      </c>
      <c r="T405" s="3">
        <f t="shared" si="56"/>
        <v>0</v>
      </c>
      <c r="U405" s="3">
        <f t="shared" si="56"/>
        <v>0</v>
      </c>
      <c r="V405" s="3">
        <f t="shared" si="56"/>
        <v>0</v>
      </c>
      <c r="W405" s="3">
        <f t="shared" si="56"/>
        <v>0</v>
      </c>
      <c r="X405" s="3">
        <f t="shared" si="56"/>
        <v>0</v>
      </c>
      <c r="Y405" s="3">
        <f t="shared" si="56"/>
        <v>0</v>
      </c>
      <c r="Z405" s="3">
        <f t="shared" si="56"/>
        <v>0</v>
      </c>
      <c r="AA405" s="3">
        <f t="shared" si="56"/>
        <v>0</v>
      </c>
      <c r="AB405" s="3">
        <f t="shared" si="56"/>
        <v>0</v>
      </c>
      <c r="AC405" s="3">
        <f t="shared" si="56"/>
        <v>0</v>
      </c>
      <c r="AD405" s="3">
        <f t="shared" si="56"/>
        <v>0</v>
      </c>
      <c r="AE405" s="3">
        <f t="shared" si="56"/>
        <v>0</v>
      </c>
      <c r="AF405" s="3">
        <f t="shared" si="56"/>
        <v>0</v>
      </c>
      <c r="AG405" s="3">
        <f t="shared" si="56"/>
        <v>0</v>
      </c>
      <c r="AH405" s="3">
        <f t="shared" si="56"/>
        <v>0</v>
      </c>
      <c r="AI405" s="3">
        <f t="shared" si="56"/>
        <v>0</v>
      </c>
    </row>
    <row r="406" spans="1:35">
      <c r="B406" s="1" t="s">
        <v>17</v>
      </c>
      <c r="C406" s="3">
        <f t="shared" ref="C406:AI406" si="57">SUM(C394:C403)</f>
        <v>1491</v>
      </c>
      <c r="D406" s="3">
        <f t="shared" si="57"/>
        <v>59640</v>
      </c>
      <c r="E406" s="3">
        <f t="shared" si="57"/>
        <v>80514</v>
      </c>
      <c r="F406" s="3">
        <f t="shared" si="57"/>
        <v>0</v>
      </c>
      <c r="G406" s="3">
        <f t="shared" si="57"/>
        <v>0</v>
      </c>
      <c r="H406" s="3">
        <f t="shared" si="57"/>
        <v>0</v>
      </c>
      <c r="I406" s="3">
        <f t="shared" si="57"/>
        <v>0</v>
      </c>
      <c r="J406" s="3">
        <f t="shared" si="57"/>
        <v>0</v>
      </c>
      <c r="K406" s="3">
        <f t="shared" si="57"/>
        <v>0</v>
      </c>
      <c r="L406" s="3">
        <f t="shared" si="57"/>
        <v>57</v>
      </c>
      <c r="M406" s="3">
        <f t="shared" si="57"/>
        <v>6300</v>
      </c>
      <c r="N406" s="3">
        <f t="shared" si="57"/>
        <v>18063</v>
      </c>
      <c r="O406" s="3">
        <f t="shared" si="57"/>
        <v>0</v>
      </c>
      <c r="P406" s="3">
        <f t="shared" si="57"/>
        <v>0</v>
      </c>
      <c r="Q406" s="3">
        <f t="shared" si="57"/>
        <v>0</v>
      </c>
      <c r="R406" s="3">
        <f t="shared" si="57"/>
        <v>0</v>
      </c>
      <c r="S406" s="3">
        <f t="shared" si="57"/>
        <v>0</v>
      </c>
      <c r="T406" s="3">
        <f t="shared" si="57"/>
        <v>0</v>
      </c>
      <c r="U406" s="3">
        <f t="shared" si="57"/>
        <v>0</v>
      </c>
      <c r="V406" s="3">
        <f t="shared" si="57"/>
        <v>0</v>
      </c>
      <c r="W406" s="3">
        <f t="shared" si="57"/>
        <v>0</v>
      </c>
      <c r="X406" s="3">
        <f t="shared" si="57"/>
        <v>0</v>
      </c>
      <c r="Y406" s="3">
        <f t="shared" si="57"/>
        <v>0</v>
      </c>
      <c r="Z406" s="3">
        <f t="shared" si="57"/>
        <v>0</v>
      </c>
      <c r="AA406" s="3">
        <f t="shared" si="57"/>
        <v>0</v>
      </c>
      <c r="AB406" s="3">
        <f t="shared" si="57"/>
        <v>0</v>
      </c>
      <c r="AC406" s="3">
        <f t="shared" si="57"/>
        <v>0</v>
      </c>
      <c r="AD406" s="3">
        <f t="shared" si="57"/>
        <v>0</v>
      </c>
      <c r="AE406" s="3">
        <f t="shared" si="57"/>
        <v>0</v>
      </c>
      <c r="AF406" s="3">
        <f t="shared" si="57"/>
        <v>0</v>
      </c>
      <c r="AG406" s="3">
        <f t="shared" si="57"/>
        <v>0</v>
      </c>
      <c r="AH406" s="3">
        <f t="shared" si="57"/>
        <v>0</v>
      </c>
      <c r="AI406" s="3">
        <f t="shared" si="57"/>
        <v>0</v>
      </c>
    </row>
    <row r="407" spans="1:35" ht="13.5" thickBot="1"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</row>
    <row r="408" spans="1:35">
      <c r="A408" s="143" t="s">
        <v>18</v>
      </c>
      <c r="B408" s="1">
        <v>2001</v>
      </c>
      <c r="C408" s="3">
        <v>1</v>
      </c>
      <c r="D408" s="3">
        <v>55</v>
      </c>
      <c r="E408" s="3">
        <v>72</v>
      </c>
      <c r="F408" s="3">
        <v>17</v>
      </c>
      <c r="G408" s="3">
        <v>4261</v>
      </c>
      <c r="H408" s="3">
        <v>5541</v>
      </c>
      <c r="I408" s="3">
        <v>9</v>
      </c>
      <c r="J408" s="3">
        <v>985</v>
      </c>
      <c r="K408" s="3">
        <v>1281</v>
      </c>
      <c r="L408" s="3">
        <v>10</v>
      </c>
      <c r="M408" s="3">
        <v>1480</v>
      </c>
      <c r="N408" s="3">
        <v>1924</v>
      </c>
      <c r="O408" s="3">
        <v>0</v>
      </c>
      <c r="P408" s="3">
        <v>0</v>
      </c>
      <c r="Q408" s="3">
        <v>0</v>
      </c>
      <c r="R408" s="3">
        <v>1</v>
      </c>
      <c r="S408" s="3">
        <v>505</v>
      </c>
      <c r="T408" s="3">
        <v>505</v>
      </c>
      <c r="U408" s="3">
        <v>0</v>
      </c>
      <c r="V408" s="3">
        <v>0</v>
      </c>
      <c r="W408" s="3">
        <v>0</v>
      </c>
      <c r="X408" s="3">
        <v>2</v>
      </c>
      <c r="Y408" s="3">
        <v>2120</v>
      </c>
      <c r="Z408" s="3">
        <v>210</v>
      </c>
      <c r="AA408" s="3">
        <v>2</v>
      </c>
      <c r="AB408" s="3">
        <v>1937</v>
      </c>
      <c r="AC408" s="3">
        <v>1886</v>
      </c>
      <c r="AD408" s="3">
        <v>14</v>
      </c>
      <c r="AE408" s="3">
        <v>23175</v>
      </c>
      <c r="AF408" s="3">
        <v>20141</v>
      </c>
      <c r="AG408" s="3">
        <v>222</v>
      </c>
      <c r="AH408" s="3">
        <v>19787</v>
      </c>
      <c r="AI408" s="3">
        <v>22674</v>
      </c>
    </row>
    <row r="409" spans="1:35">
      <c r="A409" s="144"/>
      <c r="B409" s="1">
        <v>2002</v>
      </c>
      <c r="C409" s="3">
        <v>10</v>
      </c>
      <c r="D409" s="3">
        <v>544</v>
      </c>
      <c r="E409" s="3">
        <v>707</v>
      </c>
      <c r="F409" s="3">
        <v>26</v>
      </c>
      <c r="G409" s="3">
        <v>6415</v>
      </c>
      <c r="H409" s="3">
        <v>8340</v>
      </c>
      <c r="I409" s="3">
        <v>0</v>
      </c>
      <c r="J409" s="3">
        <v>0</v>
      </c>
      <c r="K409" s="3">
        <v>0</v>
      </c>
      <c r="L409" s="3">
        <v>27</v>
      </c>
      <c r="M409" s="3">
        <v>3687</v>
      </c>
      <c r="N409" s="3">
        <v>5142</v>
      </c>
      <c r="O409" s="3">
        <v>1</v>
      </c>
      <c r="P409" s="3">
        <v>3177</v>
      </c>
      <c r="Q409" s="3">
        <v>3177</v>
      </c>
      <c r="R409" s="3">
        <v>0</v>
      </c>
      <c r="S409" s="3">
        <v>0</v>
      </c>
      <c r="T409" s="3">
        <v>0</v>
      </c>
      <c r="U409" s="3">
        <v>2</v>
      </c>
      <c r="V409" s="3">
        <v>162</v>
      </c>
      <c r="W409" s="3">
        <v>1622</v>
      </c>
      <c r="X409" s="3">
        <v>1</v>
      </c>
      <c r="Y409" s="3">
        <v>232</v>
      </c>
      <c r="Z409" s="3">
        <v>232</v>
      </c>
      <c r="AA409" s="3">
        <v>4</v>
      </c>
      <c r="AB409" s="3">
        <v>10484</v>
      </c>
      <c r="AC409" s="3">
        <v>10484</v>
      </c>
      <c r="AD409" s="3">
        <v>4</v>
      </c>
      <c r="AE409" s="3">
        <v>3922</v>
      </c>
      <c r="AF409" s="3">
        <v>3774</v>
      </c>
      <c r="AG409" s="3">
        <v>273</v>
      </c>
      <c r="AH409" s="3">
        <v>30256</v>
      </c>
      <c r="AI409" s="3">
        <v>35563</v>
      </c>
    </row>
    <row r="410" spans="1:35">
      <c r="A410" s="144"/>
      <c r="B410" s="1">
        <v>2003</v>
      </c>
      <c r="C410" s="3">
        <v>10</v>
      </c>
      <c r="D410" s="3">
        <v>595</v>
      </c>
      <c r="E410" s="3">
        <v>894</v>
      </c>
      <c r="F410" s="3">
        <v>25</v>
      </c>
      <c r="G410" s="3">
        <v>6188</v>
      </c>
      <c r="H410" s="3">
        <v>9288</v>
      </c>
      <c r="I410" s="3">
        <v>0</v>
      </c>
      <c r="J410" s="3">
        <v>0</v>
      </c>
      <c r="K410" s="3">
        <v>0</v>
      </c>
      <c r="L410" s="3">
        <v>25</v>
      </c>
      <c r="M410" s="3">
        <v>3998</v>
      </c>
      <c r="N410" s="3">
        <v>6001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1</v>
      </c>
      <c r="V410" s="3">
        <v>455</v>
      </c>
      <c r="W410" s="3">
        <v>546</v>
      </c>
      <c r="X410" s="3">
        <v>2</v>
      </c>
      <c r="Y410" s="3">
        <v>347</v>
      </c>
      <c r="Z410" s="3">
        <v>416</v>
      </c>
      <c r="AA410" s="3">
        <v>3</v>
      </c>
      <c r="AB410" s="3">
        <v>10533</v>
      </c>
      <c r="AC410" s="3">
        <v>12640</v>
      </c>
      <c r="AD410" s="3">
        <v>6</v>
      </c>
      <c r="AE410" s="3">
        <v>7735</v>
      </c>
      <c r="AF410" s="3">
        <v>7989</v>
      </c>
      <c r="AG410" s="3">
        <v>254</v>
      </c>
      <c r="AH410" s="3">
        <v>26584</v>
      </c>
      <c r="AI410" s="3">
        <v>45785</v>
      </c>
    </row>
    <row r="411" spans="1:35">
      <c r="A411" s="144"/>
      <c r="B411" s="1">
        <v>2004</v>
      </c>
      <c r="C411" s="3">
        <v>9</v>
      </c>
      <c r="D411" s="3">
        <v>481</v>
      </c>
      <c r="E411" s="3">
        <v>743</v>
      </c>
      <c r="F411" s="3">
        <v>32</v>
      </c>
      <c r="G411" s="3">
        <v>7588</v>
      </c>
      <c r="H411" s="3">
        <v>12385</v>
      </c>
      <c r="I411" s="3">
        <v>0</v>
      </c>
      <c r="J411" s="3">
        <v>0</v>
      </c>
      <c r="K411" s="3">
        <v>0</v>
      </c>
      <c r="L411" s="3">
        <v>7</v>
      </c>
      <c r="M411" s="3">
        <v>1433</v>
      </c>
      <c r="N411" s="3">
        <v>2362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7</v>
      </c>
      <c r="V411" s="3">
        <v>3617</v>
      </c>
      <c r="W411" s="3">
        <v>4495</v>
      </c>
      <c r="X411" s="3">
        <v>0</v>
      </c>
      <c r="Y411" s="3">
        <v>0</v>
      </c>
      <c r="Z411" s="3">
        <v>0</v>
      </c>
      <c r="AA411" s="3">
        <v>3</v>
      </c>
      <c r="AB411" s="3">
        <v>2914</v>
      </c>
      <c r="AC411" s="3">
        <v>3882</v>
      </c>
      <c r="AD411" s="3">
        <v>12</v>
      </c>
      <c r="AE411" s="3">
        <v>8475</v>
      </c>
      <c r="AF411" s="3">
        <v>10179</v>
      </c>
      <c r="AG411" s="3">
        <v>251</v>
      </c>
      <c r="AH411" s="3">
        <v>24011</v>
      </c>
      <c r="AI411" s="3">
        <v>37354</v>
      </c>
    </row>
    <row r="412" spans="1:35">
      <c r="A412" s="144"/>
      <c r="B412" s="1">
        <v>2005</v>
      </c>
      <c r="C412" s="3">
        <v>29</v>
      </c>
      <c r="D412" s="3">
        <v>1584</v>
      </c>
      <c r="E412" s="3">
        <v>2852</v>
      </c>
      <c r="F412" s="3">
        <v>107</v>
      </c>
      <c r="G412" s="3">
        <v>21679</v>
      </c>
      <c r="H412" s="3">
        <v>42349</v>
      </c>
      <c r="I412" s="3">
        <v>0</v>
      </c>
      <c r="J412" s="3">
        <v>0</v>
      </c>
      <c r="K412" s="3">
        <v>0</v>
      </c>
      <c r="L412" s="3">
        <v>36</v>
      </c>
      <c r="M412" s="3">
        <v>6396</v>
      </c>
      <c r="N412" s="3">
        <v>12013</v>
      </c>
      <c r="O412" s="3">
        <v>0</v>
      </c>
      <c r="P412" s="3">
        <v>0</v>
      </c>
      <c r="Q412" s="3">
        <v>0</v>
      </c>
      <c r="R412" s="3">
        <v>2</v>
      </c>
      <c r="S412" s="3">
        <v>562</v>
      </c>
      <c r="T412" s="3">
        <v>808</v>
      </c>
      <c r="U412" s="3">
        <v>2</v>
      </c>
      <c r="V412" s="3">
        <v>587</v>
      </c>
      <c r="W412" s="3">
        <v>851</v>
      </c>
      <c r="X412" s="3">
        <v>1</v>
      </c>
      <c r="Y412" s="3">
        <v>209</v>
      </c>
      <c r="Z412" s="3">
        <v>314</v>
      </c>
      <c r="AA412" s="3">
        <v>0</v>
      </c>
      <c r="AB412" s="3">
        <v>0</v>
      </c>
      <c r="AC412" s="3">
        <v>0</v>
      </c>
      <c r="AD412" s="3">
        <v>5</v>
      </c>
      <c r="AE412" s="3">
        <v>5246</v>
      </c>
      <c r="AF412" s="3">
        <v>7178</v>
      </c>
      <c r="AG412" s="3">
        <v>330</v>
      </c>
      <c r="AH412" s="3">
        <v>29328</v>
      </c>
      <c r="AI412" s="3">
        <v>55617</v>
      </c>
    </row>
    <row r="413" spans="1:35">
      <c r="A413" s="144"/>
      <c r="B413" s="1">
        <v>2006</v>
      </c>
      <c r="C413" s="3">
        <v>34</v>
      </c>
      <c r="D413" s="3">
        <v>1942</v>
      </c>
      <c r="E413" s="3">
        <v>4272</v>
      </c>
      <c r="F413" s="3">
        <v>39</v>
      </c>
      <c r="G413" s="3">
        <v>8301</v>
      </c>
      <c r="H413" s="3">
        <v>18264</v>
      </c>
      <c r="I413" s="3">
        <v>0</v>
      </c>
      <c r="J413" s="3">
        <v>0</v>
      </c>
      <c r="K413" s="3">
        <v>0</v>
      </c>
      <c r="L413" s="3">
        <v>78</v>
      </c>
      <c r="M413" s="3">
        <v>13013</v>
      </c>
      <c r="N413" s="3">
        <v>28628</v>
      </c>
      <c r="O413" s="3">
        <v>1</v>
      </c>
      <c r="P413" s="3">
        <v>36</v>
      </c>
      <c r="Q413" s="3">
        <v>79</v>
      </c>
      <c r="R413" s="3">
        <v>1</v>
      </c>
      <c r="S413" s="3">
        <v>268</v>
      </c>
      <c r="T413" s="3">
        <v>670</v>
      </c>
      <c r="U413" s="3">
        <v>4</v>
      </c>
      <c r="V413" s="3">
        <v>1605</v>
      </c>
      <c r="W413" s="3">
        <v>3055</v>
      </c>
      <c r="X413" s="3">
        <v>1</v>
      </c>
      <c r="Y413" s="3">
        <v>2437</v>
      </c>
      <c r="Z413" s="3">
        <v>7500</v>
      </c>
      <c r="AA413" s="3">
        <v>2</v>
      </c>
      <c r="AB413" s="3">
        <v>2640</v>
      </c>
      <c r="AC413" s="3">
        <v>6053</v>
      </c>
      <c r="AD413" s="3">
        <v>3</v>
      </c>
      <c r="AE413" s="3">
        <v>1625</v>
      </c>
      <c r="AF413" s="3">
        <v>3438</v>
      </c>
      <c r="AG413" s="3"/>
      <c r="AH413" s="3"/>
      <c r="AI413" s="3"/>
    </row>
    <row r="414" spans="1:35">
      <c r="A414" s="144"/>
      <c r="B414" s="1">
        <v>2007</v>
      </c>
      <c r="C414" s="3">
        <v>77</v>
      </c>
      <c r="D414" s="3">
        <v>4418</v>
      </c>
      <c r="E414" s="3">
        <v>11427</v>
      </c>
      <c r="F414" s="3">
        <v>61</v>
      </c>
      <c r="G414" s="3">
        <v>12024</v>
      </c>
      <c r="H414" s="3">
        <v>29845</v>
      </c>
      <c r="I414" s="3">
        <v>48</v>
      </c>
      <c r="J414" s="3">
        <v>3704</v>
      </c>
      <c r="K414" s="3">
        <v>9266</v>
      </c>
      <c r="L414" s="3">
        <v>70</v>
      </c>
      <c r="M414" s="3">
        <v>12709</v>
      </c>
      <c r="N414" s="3">
        <v>31787</v>
      </c>
      <c r="O414" s="3">
        <v>1</v>
      </c>
      <c r="P414" s="3">
        <v>8218</v>
      </c>
      <c r="Q414" s="3">
        <v>20545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4</v>
      </c>
      <c r="AB414" s="3">
        <v>15857</v>
      </c>
      <c r="AC414" s="3">
        <v>39644</v>
      </c>
      <c r="AD414" s="3">
        <v>1</v>
      </c>
      <c r="AE414" s="3">
        <v>537</v>
      </c>
      <c r="AF414" s="3">
        <v>1343</v>
      </c>
      <c r="AG414" s="3">
        <v>335</v>
      </c>
      <c r="AH414" s="3">
        <v>34622</v>
      </c>
      <c r="AI414" s="3">
        <v>75781</v>
      </c>
    </row>
    <row r="415" spans="1:35">
      <c r="A415" s="144"/>
      <c r="B415" s="1">
        <v>2008</v>
      </c>
      <c r="C415" s="3">
        <v>112</v>
      </c>
      <c r="D415" s="3">
        <v>11299</v>
      </c>
      <c r="E415" s="3">
        <v>30519</v>
      </c>
      <c r="F415" s="3">
        <v>154</v>
      </c>
      <c r="G415" s="3">
        <v>19997</v>
      </c>
      <c r="H415" s="3">
        <v>53365</v>
      </c>
      <c r="I415" s="3">
        <v>95</v>
      </c>
      <c r="J415" s="3">
        <v>12237</v>
      </c>
      <c r="K415" s="3">
        <v>33007</v>
      </c>
      <c r="L415" s="3">
        <v>50</v>
      </c>
      <c r="M415" s="3">
        <v>7760</v>
      </c>
      <c r="N415" s="3">
        <v>20358</v>
      </c>
      <c r="O415" s="3">
        <v>0</v>
      </c>
      <c r="P415" s="3">
        <v>0</v>
      </c>
      <c r="Q415" s="3">
        <v>0</v>
      </c>
      <c r="R415" s="3">
        <v>1</v>
      </c>
      <c r="S415" s="3">
        <v>460</v>
      </c>
      <c r="T415" s="3">
        <v>1242</v>
      </c>
      <c r="U415" s="3">
        <v>0</v>
      </c>
      <c r="V415" s="3">
        <v>0</v>
      </c>
      <c r="W415" s="3">
        <v>0</v>
      </c>
      <c r="X415" s="3">
        <v>2</v>
      </c>
      <c r="Y415" s="3">
        <v>4902</v>
      </c>
      <c r="Z415" s="3">
        <v>13236</v>
      </c>
      <c r="AA415" s="3">
        <v>4</v>
      </c>
      <c r="AB415" s="3">
        <v>3554</v>
      </c>
      <c r="AC415" s="3">
        <v>9596</v>
      </c>
      <c r="AD415" s="3">
        <v>0</v>
      </c>
      <c r="AE415" s="3">
        <v>0</v>
      </c>
      <c r="AF415" s="3">
        <v>0</v>
      </c>
      <c r="AG415" s="3"/>
      <c r="AH415" s="3"/>
      <c r="AI415" s="3"/>
    </row>
    <row r="416" spans="1:35">
      <c r="A416" s="144"/>
      <c r="B416" s="1">
        <v>2009</v>
      </c>
      <c r="C416" s="3">
        <v>21</v>
      </c>
      <c r="D416" s="3">
        <v>1182</v>
      </c>
      <c r="E416" s="3">
        <v>3431</v>
      </c>
      <c r="F416" s="3">
        <v>26</v>
      </c>
      <c r="G416" s="3">
        <v>5785</v>
      </c>
      <c r="H416" s="3">
        <v>16751</v>
      </c>
      <c r="I416" s="3">
        <v>4</v>
      </c>
      <c r="J416" s="3">
        <v>390</v>
      </c>
      <c r="K416" s="3">
        <v>1131</v>
      </c>
      <c r="L416" s="3">
        <v>26</v>
      </c>
      <c r="M416" s="3">
        <v>3642</v>
      </c>
      <c r="N416" s="3">
        <v>10562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1</v>
      </c>
      <c r="V416" s="3">
        <v>446</v>
      </c>
      <c r="W416" s="3">
        <v>1293</v>
      </c>
      <c r="X416" s="3">
        <v>3</v>
      </c>
      <c r="Y416" s="3">
        <v>2930</v>
      </c>
      <c r="Z416" s="3">
        <v>8498</v>
      </c>
      <c r="AA416" s="3">
        <v>6</v>
      </c>
      <c r="AB416" s="3">
        <v>4197</v>
      </c>
      <c r="AC416" s="3">
        <v>12170</v>
      </c>
      <c r="AD416" s="3">
        <v>2</v>
      </c>
      <c r="AE416" s="3">
        <v>4240</v>
      </c>
      <c r="AF416" s="3">
        <v>12297</v>
      </c>
      <c r="AG416" s="3"/>
      <c r="AH416" s="3"/>
      <c r="AI416" s="3"/>
    </row>
    <row r="417" spans="1:36" ht="13.5" thickBot="1">
      <c r="A417" s="145"/>
      <c r="B417" s="1">
        <v>2010</v>
      </c>
      <c r="C417" s="3">
        <v>16</v>
      </c>
      <c r="D417" s="3">
        <v>772</v>
      </c>
      <c r="E417" s="3">
        <v>2547</v>
      </c>
      <c r="F417" s="3">
        <v>22</v>
      </c>
      <c r="G417" s="3">
        <v>5030</v>
      </c>
      <c r="H417" s="3">
        <v>16714</v>
      </c>
      <c r="I417" s="3">
        <v>48</v>
      </c>
      <c r="J417" s="3">
        <v>2449</v>
      </c>
      <c r="K417" s="3">
        <v>8088</v>
      </c>
      <c r="L417" s="3">
        <v>23</v>
      </c>
      <c r="M417" s="3">
        <v>4300</v>
      </c>
      <c r="N417" s="3">
        <v>14192</v>
      </c>
      <c r="O417" s="3">
        <v>1</v>
      </c>
      <c r="P417" s="3">
        <v>706</v>
      </c>
      <c r="Q417" s="3">
        <v>2330</v>
      </c>
      <c r="R417" s="3">
        <v>2</v>
      </c>
      <c r="S417" s="3">
        <v>1524</v>
      </c>
      <c r="T417" s="3">
        <v>5030</v>
      </c>
      <c r="U417" s="3">
        <v>2</v>
      </c>
      <c r="V417" s="3">
        <v>280</v>
      </c>
      <c r="W417" s="3">
        <v>924</v>
      </c>
      <c r="X417" s="3">
        <v>0</v>
      </c>
      <c r="Y417" s="3">
        <v>0</v>
      </c>
      <c r="Z417" s="3">
        <v>0</v>
      </c>
      <c r="AA417" s="3">
        <v>2</v>
      </c>
      <c r="AB417" s="3">
        <v>2080</v>
      </c>
      <c r="AC417" s="3">
        <v>6864</v>
      </c>
      <c r="AD417" s="3">
        <v>2</v>
      </c>
      <c r="AE417" s="3">
        <v>1798</v>
      </c>
      <c r="AF417" s="3">
        <v>5934</v>
      </c>
      <c r="AG417" s="3"/>
      <c r="AH417" s="3"/>
      <c r="AI417" s="3"/>
    </row>
    <row r="418" spans="1:36"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</row>
    <row r="419" spans="1:36">
      <c r="B419" s="1" t="s">
        <v>16</v>
      </c>
      <c r="C419" s="3">
        <f>AVERAGE(C408:C417)</f>
        <v>31.9</v>
      </c>
      <c r="D419" s="3">
        <f t="shared" ref="D419:AF419" si="58">AVERAGE(D408:D417)</f>
        <v>2287.1999999999998</v>
      </c>
      <c r="E419" s="3">
        <f t="shared" si="58"/>
        <v>5746.4</v>
      </c>
      <c r="F419" s="3">
        <f t="shared" si="58"/>
        <v>50.9</v>
      </c>
      <c r="G419" s="3">
        <f t="shared" si="58"/>
        <v>9726.7999999999993</v>
      </c>
      <c r="H419" s="3">
        <f t="shared" si="58"/>
        <v>21284.2</v>
      </c>
      <c r="I419" s="3">
        <f t="shared" si="58"/>
        <v>20.399999999999999</v>
      </c>
      <c r="J419" s="3">
        <f t="shared" si="58"/>
        <v>1976.5</v>
      </c>
      <c r="K419" s="3">
        <f t="shared" si="58"/>
        <v>5277.3</v>
      </c>
      <c r="L419" s="3">
        <f t="shared" si="58"/>
        <v>35.200000000000003</v>
      </c>
      <c r="M419" s="3">
        <f t="shared" si="58"/>
        <v>5841.8</v>
      </c>
      <c r="N419" s="3">
        <f t="shared" si="58"/>
        <v>13296.9</v>
      </c>
      <c r="O419" s="3">
        <f t="shared" si="58"/>
        <v>0.4</v>
      </c>
      <c r="P419" s="3">
        <f t="shared" si="58"/>
        <v>1213.7</v>
      </c>
      <c r="Q419" s="3">
        <f t="shared" si="58"/>
        <v>2613.1</v>
      </c>
      <c r="R419" s="3">
        <f t="shared" si="58"/>
        <v>0.7</v>
      </c>
      <c r="S419" s="3">
        <f t="shared" si="58"/>
        <v>331.9</v>
      </c>
      <c r="T419" s="3">
        <f t="shared" si="58"/>
        <v>825.5</v>
      </c>
      <c r="U419" s="3">
        <f t="shared" si="58"/>
        <v>1.9</v>
      </c>
      <c r="V419" s="3">
        <f t="shared" si="58"/>
        <v>715.2</v>
      </c>
      <c r="W419" s="3">
        <f t="shared" si="58"/>
        <v>1278.5999999999999</v>
      </c>
      <c r="X419" s="3">
        <f t="shared" si="58"/>
        <v>1.2</v>
      </c>
      <c r="Y419" s="3">
        <f t="shared" si="58"/>
        <v>1317.7</v>
      </c>
      <c r="Z419" s="3">
        <f t="shared" si="58"/>
        <v>3040.6</v>
      </c>
      <c r="AA419" s="3">
        <f t="shared" si="58"/>
        <v>3</v>
      </c>
      <c r="AB419" s="3">
        <f t="shared" si="58"/>
        <v>5419.6</v>
      </c>
      <c r="AC419" s="3">
        <f t="shared" si="58"/>
        <v>10321.9</v>
      </c>
      <c r="AD419" s="3">
        <f t="shared" si="58"/>
        <v>4.9000000000000004</v>
      </c>
      <c r="AE419" s="3">
        <f t="shared" si="58"/>
        <v>5675.3</v>
      </c>
      <c r="AF419" s="3">
        <f t="shared" si="58"/>
        <v>7227.3</v>
      </c>
      <c r="AG419" s="3">
        <f>AVERAGE(AG408:AG417)</f>
        <v>277.5</v>
      </c>
      <c r="AH419" s="3">
        <f>AVERAGE(AH408:AH417)</f>
        <v>27431.333333333332</v>
      </c>
      <c r="AI419" s="3">
        <f>AVERAGE(AI408:AI417)</f>
        <v>45462.333333333336</v>
      </c>
    </row>
    <row r="420" spans="1:36">
      <c r="B420" s="1" t="s">
        <v>17</v>
      </c>
      <c r="C420" s="3">
        <f>SUM(C408:C417)</f>
        <v>319</v>
      </c>
      <c r="D420" s="3">
        <f t="shared" ref="D420:AF420" si="59">SUM(D408:D417)</f>
        <v>22872</v>
      </c>
      <c r="E420" s="3">
        <f t="shared" si="59"/>
        <v>57464</v>
      </c>
      <c r="F420" s="3">
        <f t="shared" si="59"/>
        <v>509</v>
      </c>
      <c r="G420" s="3">
        <f t="shared" si="59"/>
        <v>97268</v>
      </c>
      <c r="H420" s="3">
        <f t="shared" si="59"/>
        <v>212842</v>
      </c>
      <c r="I420" s="3">
        <f t="shared" si="59"/>
        <v>204</v>
      </c>
      <c r="J420" s="3">
        <f t="shared" si="59"/>
        <v>19765</v>
      </c>
      <c r="K420" s="3">
        <f t="shared" si="59"/>
        <v>52773</v>
      </c>
      <c r="L420" s="3">
        <f t="shared" si="59"/>
        <v>352</v>
      </c>
      <c r="M420" s="3">
        <f t="shared" si="59"/>
        <v>58418</v>
      </c>
      <c r="N420" s="3">
        <f t="shared" si="59"/>
        <v>132969</v>
      </c>
      <c r="O420" s="3">
        <f t="shared" si="59"/>
        <v>4</v>
      </c>
      <c r="P420" s="3">
        <f t="shared" si="59"/>
        <v>12137</v>
      </c>
      <c r="Q420" s="3">
        <f t="shared" si="59"/>
        <v>26131</v>
      </c>
      <c r="R420" s="3">
        <f t="shared" si="59"/>
        <v>7</v>
      </c>
      <c r="S420" s="3">
        <f t="shared" si="59"/>
        <v>3319</v>
      </c>
      <c r="T420" s="3">
        <f t="shared" si="59"/>
        <v>8255</v>
      </c>
      <c r="U420" s="3">
        <f t="shared" si="59"/>
        <v>19</v>
      </c>
      <c r="V420" s="3">
        <f t="shared" si="59"/>
        <v>7152</v>
      </c>
      <c r="W420" s="3">
        <f t="shared" si="59"/>
        <v>12786</v>
      </c>
      <c r="X420" s="3">
        <f t="shared" si="59"/>
        <v>12</v>
      </c>
      <c r="Y420" s="3">
        <f t="shared" si="59"/>
        <v>13177</v>
      </c>
      <c r="Z420" s="3">
        <f t="shared" si="59"/>
        <v>30406</v>
      </c>
      <c r="AA420" s="3">
        <f t="shared" si="59"/>
        <v>30</v>
      </c>
      <c r="AB420" s="3">
        <f t="shared" si="59"/>
        <v>54196</v>
      </c>
      <c r="AC420" s="3">
        <f t="shared" si="59"/>
        <v>103219</v>
      </c>
      <c r="AD420" s="3">
        <f t="shared" si="59"/>
        <v>49</v>
      </c>
      <c r="AE420" s="3">
        <f t="shared" si="59"/>
        <v>56753</v>
      </c>
      <c r="AF420" s="3">
        <f t="shared" si="59"/>
        <v>72273</v>
      </c>
      <c r="AG420" s="3">
        <f>SUM(AG408:AG417)</f>
        <v>1665</v>
      </c>
      <c r="AH420" s="3">
        <f>SUM(AH408:AH417)</f>
        <v>164588</v>
      </c>
      <c r="AI420" s="3">
        <f>SUM(AI408:AI417)</f>
        <v>272774</v>
      </c>
    </row>
    <row r="421" spans="1:36" ht="13.5" thickBot="1"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2"/>
    </row>
    <row r="422" spans="1:36">
      <c r="A422" s="143" t="s">
        <v>48</v>
      </c>
      <c r="B422" s="1">
        <v>2001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2"/>
    </row>
    <row r="423" spans="1:36">
      <c r="A423" s="144"/>
      <c r="B423" s="1">
        <v>2002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2"/>
    </row>
    <row r="424" spans="1:36">
      <c r="A424" s="144"/>
      <c r="B424" s="1">
        <v>2003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2"/>
    </row>
    <row r="425" spans="1:36">
      <c r="A425" s="144"/>
      <c r="B425" s="1">
        <v>2004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2"/>
    </row>
    <row r="426" spans="1:36">
      <c r="A426" s="144"/>
      <c r="B426" s="1">
        <v>2005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2"/>
    </row>
    <row r="427" spans="1:36">
      <c r="A427" s="144"/>
      <c r="B427" s="1">
        <v>2006</v>
      </c>
      <c r="C427" s="3">
        <v>0</v>
      </c>
      <c r="D427" s="3">
        <v>0</v>
      </c>
      <c r="E427" s="3">
        <v>0</v>
      </c>
      <c r="F427" s="3">
        <v>4</v>
      </c>
      <c r="G427" s="3">
        <v>477</v>
      </c>
      <c r="H427" s="3">
        <v>835</v>
      </c>
      <c r="I427" s="3">
        <v>0</v>
      </c>
      <c r="J427" s="3">
        <v>0</v>
      </c>
      <c r="K427" s="3">
        <v>0</v>
      </c>
      <c r="L427" s="3">
        <v>78</v>
      </c>
      <c r="M427" s="3">
        <v>13013</v>
      </c>
      <c r="N427" s="3">
        <v>28628</v>
      </c>
      <c r="O427" s="3">
        <v>1</v>
      </c>
      <c r="P427" s="3">
        <v>500</v>
      </c>
      <c r="Q427" s="3">
        <v>1750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/>
      <c r="AH427" s="3"/>
      <c r="AI427" s="3"/>
      <c r="AJ427" s="2"/>
    </row>
    <row r="428" spans="1:36">
      <c r="A428" s="144"/>
      <c r="B428" s="1">
        <v>2007</v>
      </c>
      <c r="C428" s="3">
        <v>0</v>
      </c>
      <c r="D428" s="3">
        <v>0</v>
      </c>
      <c r="E428" s="3">
        <v>0</v>
      </c>
      <c r="F428" s="3">
        <v>2</v>
      </c>
      <c r="G428" s="3">
        <v>906</v>
      </c>
      <c r="H428" s="3">
        <v>2265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2</v>
      </c>
      <c r="AB428" s="3">
        <v>5784</v>
      </c>
      <c r="AC428" s="3">
        <v>14460</v>
      </c>
      <c r="AD428" s="3">
        <v>0</v>
      </c>
      <c r="AE428" s="3">
        <v>0</v>
      </c>
      <c r="AF428" s="3">
        <v>0</v>
      </c>
      <c r="AG428" s="3">
        <v>36</v>
      </c>
      <c r="AH428" s="3" t="s">
        <v>77</v>
      </c>
      <c r="AI428" s="3" t="s">
        <v>78</v>
      </c>
      <c r="AJ428" s="2"/>
    </row>
    <row r="429" spans="1:36">
      <c r="A429" s="144"/>
      <c r="B429" s="1">
        <v>2008</v>
      </c>
      <c r="C429" s="3">
        <v>17</v>
      </c>
      <c r="D429" s="3">
        <v>985</v>
      </c>
      <c r="E429" s="3">
        <v>3400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/>
      <c r="AH429" s="3"/>
      <c r="AI429" s="3"/>
      <c r="AJ429" s="2"/>
    </row>
    <row r="430" spans="1:36">
      <c r="A430" s="144"/>
      <c r="B430" s="1">
        <v>2009</v>
      </c>
      <c r="C430" s="3">
        <v>4</v>
      </c>
      <c r="D430" s="3">
        <v>210</v>
      </c>
      <c r="E430" s="3">
        <v>750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/>
      <c r="AH430" s="3"/>
      <c r="AI430" s="3"/>
      <c r="AJ430" s="2"/>
    </row>
    <row r="431" spans="1:36" ht="13.5" thickBot="1">
      <c r="A431" s="145"/>
      <c r="B431" s="1">
        <v>2010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2</v>
      </c>
      <c r="P431" s="3">
        <v>600</v>
      </c>
      <c r="Q431" s="3">
        <v>2400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1</v>
      </c>
      <c r="AE431" s="3">
        <v>1000</v>
      </c>
      <c r="AF431" s="3">
        <v>2850</v>
      </c>
      <c r="AG431" s="3"/>
      <c r="AH431" s="3"/>
      <c r="AI431" s="3"/>
      <c r="AJ431" s="2"/>
    </row>
    <row r="432" spans="1:36"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2"/>
    </row>
    <row r="433" spans="1:36">
      <c r="B433" s="1" t="s">
        <v>16</v>
      </c>
      <c r="C433" s="3">
        <f>AVERAGE(C422:C431)</f>
        <v>2.1</v>
      </c>
      <c r="D433" s="3">
        <f t="shared" ref="D433:AF433" si="60">AVERAGE(D422:D431)</f>
        <v>119.5</v>
      </c>
      <c r="E433" s="3">
        <f t="shared" si="60"/>
        <v>415</v>
      </c>
      <c r="F433" s="3">
        <f t="shared" si="60"/>
        <v>0.6</v>
      </c>
      <c r="G433" s="3">
        <f t="shared" si="60"/>
        <v>138.30000000000001</v>
      </c>
      <c r="H433" s="3">
        <f t="shared" si="60"/>
        <v>310</v>
      </c>
      <c r="I433" s="3">
        <f t="shared" si="60"/>
        <v>0</v>
      </c>
      <c r="J433" s="3">
        <f t="shared" si="60"/>
        <v>0</v>
      </c>
      <c r="K433" s="3">
        <f t="shared" si="60"/>
        <v>0</v>
      </c>
      <c r="L433" s="3">
        <f t="shared" si="60"/>
        <v>7.8</v>
      </c>
      <c r="M433" s="3">
        <f t="shared" si="60"/>
        <v>1301.3</v>
      </c>
      <c r="N433" s="3">
        <f t="shared" si="60"/>
        <v>2862.8</v>
      </c>
      <c r="O433" s="3">
        <f t="shared" si="60"/>
        <v>0.3</v>
      </c>
      <c r="P433" s="3">
        <f t="shared" si="60"/>
        <v>110</v>
      </c>
      <c r="Q433" s="3">
        <f t="shared" si="60"/>
        <v>415</v>
      </c>
      <c r="R433" s="3">
        <f t="shared" si="60"/>
        <v>0</v>
      </c>
      <c r="S433" s="3">
        <f t="shared" si="60"/>
        <v>0</v>
      </c>
      <c r="T433" s="3">
        <f t="shared" si="60"/>
        <v>0</v>
      </c>
      <c r="U433" s="3">
        <f t="shared" si="60"/>
        <v>0</v>
      </c>
      <c r="V433" s="3">
        <f t="shared" si="60"/>
        <v>0</v>
      </c>
      <c r="W433" s="3">
        <f t="shared" si="60"/>
        <v>0</v>
      </c>
      <c r="X433" s="3">
        <f t="shared" si="60"/>
        <v>0</v>
      </c>
      <c r="Y433" s="3">
        <f t="shared" si="60"/>
        <v>0</v>
      </c>
      <c r="Z433" s="3">
        <f t="shared" si="60"/>
        <v>0</v>
      </c>
      <c r="AA433" s="3">
        <f t="shared" si="60"/>
        <v>0.2</v>
      </c>
      <c r="AB433" s="3">
        <f t="shared" si="60"/>
        <v>578.4</v>
      </c>
      <c r="AC433" s="3">
        <f t="shared" si="60"/>
        <v>1446</v>
      </c>
      <c r="AD433" s="3">
        <f t="shared" si="60"/>
        <v>0.1</v>
      </c>
      <c r="AE433" s="3">
        <f t="shared" si="60"/>
        <v>100</v>
      </c>
      <c r="AF433" s="3">
        <f t="shared" si="60"/>
        <v>285</v>
      </c>
      <c r="AG433" s="3">
        <f>AVERAGE(AG422:AG431)</f>
        <v>6</v>
      </c>
      <c r="AH433" s="3">
        <f>AVERAGE(AH422:AH431)</f>
        <v>0</v>
      </c>
      <c r="AI433" s="3">
        <f>AVERAGE(AI422:AI431)</f>
        <v>0</v>
      </c>
      <c r="AJ433" s="2"/>
    </row>
    <row r="434" spans="1:36">
      <c r="B434" s="1" t="s">
        <v>17</v>
      </c>
      <c r="C434" s="3">
        <f>SUM(C422:C431)</f>
        <v>21</v>
      </c>
      <c r="D434" s="3">
        <f t="shared" ref="D434:AF434" si="61">SUM(D422:D431)</f>
        <v>1195</v>
      </c>
      <c r="E434" s="3">
        <f t="shared" si="61"/>
        <v>4150</v>
      </c>
      <c r="F434" s="3">
        <f t="shared" si="61"/>
        <v>6</v>
      </c>
      <c r="G434" s="3">
        <f t="shared" si="61"/>
        <v>1383</v>
      </c>
      <c r="H434" s="3">
        <f t="shared" si="61"/>
        <v>3100</v>
      </c>
      <c r="I434" s="3">
        <f t="shared" si="61"/>
        <v>0</v>
      </c>
      <c r="J434" s="3">
        <f t="shared" si="61"/>
        <v>0</v>
      </c>
      <c r="K434" s="3">
        <f t="shared" si="61"/>
        <v>0</v>
      </c>
      <c r="L434" s="3">
        <f t="shared" si="61"/>
        <v>78</v>
      </c>
      <c r="M434" s="3">
        <f t="shared" si="61"/>
        <v>13013</v>
      </c>
      <c r="N434" s="3">
        <f t="shared" si="61"/>
        <v>28628</v>
      </c>
      <c r="O434" s="3">
        <f t="shared" si="61"/>
        <v>3</v>
      </c>
      <c r="P434" s="3">
        <f t="shared" si="61"/>
        <v>1100</v>
      </c>
      <c r="Q434" s="3">
        <f t="shared" si="61"/>
        <v>4150</v>
      </c>
      <c r="R434" s="3">
        <f t="shared" si="61"/>
        <v>0</v>
      </c>
      <c r="S434" s="3">
        <f t="shared" si="61"/>
        <v>0</v>
      </c>
      <c r="T434" s="3">
        <f t="shared" si="61"/>
        <v>0</v>
      </c>
      <c r="U434" s="3">
        <f t="shared" si="61"/>
        <v>0</v>
      </c>
      <c r="V434" s="3">
        <f t="shared" si="61"/>
        <v>0</v>
      </c>
      <c r="W434" s="3">
        <f t="shared" si="61"/>
        <v>0</v>
      </c>
      <c r="X434" s="3">
        <f t="shared" si="61"/>
        <v>0</v>
      </c>
      <c r="Y434" s="3">
        <f t="shared" si="61"/>
        <v>0</v>
      </c>
      <c r="Z434" s="3">
        <f t="shared" si="61"/>
        <v>0</v>
      </c>
      <c r="AA434" s="3">
        <f t="shared" si="61"/>
        <v>2</v>
      </c>
      <c r="AB434" s="3">
        <f t="shared" si="61"/>
        <v>5784</v>
      </c>
      <c r="AC434" s="3">
        <f t="shared" si="61"/>
        <v>14460</v>
      </c>
      <c r="AD434" s="3">
        <f t="shared" si="61"/>
        <v>1</v>
      </c>
      <c r="AE434" s="3">
        <f t="shared" si="61"/>
        <v>1000</v>
      </c>
      <c r="AF434" s="3">
        <f t="shared" si="61"/>
        <v>2850</v>
      </c>
      <c r="AG434" s="3">
        <f>SUM(AG422:AG431)</f>
        <v>36</v>
      </c>
      <c r="AH434" s="3">
        <f>SUM(AH422:AH431)</f>
        <v>0</v>
      </c>
      <c r="AI434" s="3">
        <f>SUM(AI422:AI431)</f>
        <v>0</v>
      </c>
      <c r="AJ434" s="2"/>
    </row>
    <row r="435" spans="1:36" ht="13.5" thickBot="1"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2"/>
    </row>
    <row r="436" spans="1:36">
      <c r="A436" s="143" t="s">
        <v>49</v>
      </c>
      <c r="B436" s="1">
        <v>2001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2"/>
    </row>
    <row r="437" spans="1:36">
      <c r="A437" s="144"/>
      <c r="B437" s="1">
        <v>2002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8</v>
      </c>
      <c r="M437" s="3">
        <v>1320</v>
      </c>
      <c r="N437" s="3">
        <v>1400</v>
      </c>
      <c r="O437" s="3">
        <v>1</v>
      </c>
      <c r="P437" s="3">
        <v>200</v>
      </c>
      <c r="Q437" s="3">
        <v>650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2"/>
    </row>
    <row r="438" spans="1:36">
      <c r="A438" s="144"/>
      <c r="B438" s="1">
        <v>2003</v>
      </c>
      <c r="C438" s="3">
        <v>2</v>
      </c>
      <c r="D438" s="3">
        <v>150</v>
      </c>
      <c r="E438" s="3">
        <v>278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1</v>
      </c>
      <c r="V438" s="3">
        <v>455</v>
      </c>
      <c r="W438" s="3">
        <v>546</v>
      </c>
      <c r="X438" s="3">
        <v>0</v>
      </c>
      <c r="Y438" s="3">
        <v>0</v>
      </c>
      <c r="Z438" s="3">
        <v>0</v>
      </c>
      <c r="AA438" s="3">
        <v>3</v>
      </c>
      <c r="AB438" s="3">
        <v>1325</v>
      </c>
      <c r="AC438" s="3">
        <v>1400</v>
      </c>
      <c r="AD438" s="3">
        <v>1</v>
      </c>
      <c r="AE438" s="3">
        <v>328</v>
      </c>
      <c r="AF438" s="3">
        <v>650</v>
      </c>
      <c r="AG438" s="3">
        <v>0</v>
      </c>
      <c r="AH438" s="3">
        <v>0</v>
      </c>
      <c r="AI438" s="3">
        <v>0</v>
      </c>
      <c r="AJ438" s="2"/>
    </row>
    <row r="439" spans="1:36">
      <c r="A439" s="144"/>
      <c r="B439" s="1">
        <v>2004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2</v>
      </c>
      <c r="V439" s="3">
        <v>125</v>
      </c>
      <c r="W439" s="3">
        <v>237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2"/>
    </row>
    <row r="440" spans="1:36">
      <c r="A440" s="144"/>
      <c r="B440" s="1">
        <v>2005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15</v>
      </c>
      <c r="M440" s="3">
        <v>1416</v>
      </c>
      <c r="N440" s="3">
        <v>3115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1</v>
      </c>
      <c r="AE440" s="3">
        <v>520</v>
      </c>
      <c r="AF440" s="3">
        <v>780</v>
      </c>
      <c r="AG440" s="3">
        <v>0</v>
      </c>
      <c r="AH440" s="3">
        <v>0</v>
      </c>
      <c r="AI440" s="3">
        <v>0</v>
      </c>
      <c r="AJ440" s="2"/>
    </row>
    <row r="441" spans="1:36">
      <c r="A441" s="144"/>
      <c r="B441" s="1">
        <v>2006</v>
      </c>
      <c r="C441" s="3">
        <v>0</v>
      </c>
      <c r="D441" s="3">
        <v>0</v>
      </c>
      <c r="E441" s="3">
        <v>0</v>
      </c>
      <c r="F441" s="3">
        <v>2</v>
      </c>
      <c r="G441" s="3">
        <v>168</v>
      </c>
      <c r="H441" s="3">
        <v>402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/>
      <c r="AH441" s="3"/>
      <c r="AI441" s="3"/>
      <c r="AJ441" s="2"/>
    </row>
    <row r="442" spans="1:36">
      <c r="A442" s="144"/>
      <c r="B442" s="1">
        <v>2007</v>
      </c>
      <c r="C442" s="3">
        <v>0</v>
      </c>
      <c r="D442" s="3">
        <v>0</v>
      </c>
      <c r="E442" s="3">
        <v>0</v>
      </c>
      <c r="F442" s="3">
        <v>2</v>
      </c>
      <c r="G442" s="3">
        <v>327</v>
      </c>
      <c r="H442" s="3">
        <v>1308</v>
      </c>
      <c r="I442" s="3">
        <v>12</v>
      </c>
      <c r="J442" s="3">
        <v>902</v>
      </c>
      <c r="K442" s="3">
        <v>3608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1</v>
      </c>
      <c r="V442" s="3">
        <v>459</v>
      </c>
      <c r="W442" s="3">
        <v>1834</v>
      </c>
      <c r="X442" s="3">
        <v>0</v>
      </c>
      <c r="Y442" s="3">
        <v>0</v>
      </c>
      <c r="Z442" s="3">
        <v>0</v>
      </c>
      <c r="AA442" s="3">
        <v>1</v>
      </c>
      <c r="AB442" s="3">
        <v>85412</v>
      </c>
      <c r="AC442" s="3">
        <v>350000</v>
      </c>
      <c r="AD442" s="3">
        <v>0</v>
      </c>
      <c r="AE442" s="3">
        <v>0</v>
      </c>
      <c r="AF442" s="3">
        <v>0</v>
      </c>
      <c r="AG442" s="3">
        <v>3</v>
      </c>
      <c r="AH442" s="3">
        <v>221</v>
      </c>
      <c r="AI442" s="3">
        <v>398</v>
      </c>
      <c r="AJ442" s="2"/>
    </row>
    <row r="443" spans="1:36">
      <c r="A443" s="144"/>
      <c r="B443" s="1">
        <v>2008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/>
      <c r="AH443" s="3"/>
      <c r="AI443" s="3"/>
      <c r="AJ443" s="2"/>
    </row>
    <row r="444" spans="1:36">
      <c r="A444" s="144"/>
      <c r="B444" s="1">
        <v>2009</v>
      </c>
      <c r="C444" s="3">
        <v>630</v>
      </c>
      <c r="D444" s="3">
        <v>28350</v>
      </c>
      <c r="E444" s="3">
        <v>23940</v>
      </c>
      <c r="F444" s="3">
        <v>1</v>
      </c>
      <c r="G444" s="3">
        <v>170</v>
      </c>
      <c r="H444" s="3">
        <v>474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9</v>
      </c>
      <c r="S444" s="3">
        <v>656</v>
      </c>
      <c r="T444" s="3">
        <v>1800</v>
      </c>
      <c r="U444" s="3">
        <v>1</v>
      </c>
      <c r="V444" s="3">
        <v>177</v>
      </c>
      <c r="W444" s="3">
        <v>443</v>
      </c>
      <c r="X444" s="3">
        <v>0</v>
      </c>
      <c r="Y444" s="3">
        <v>0</v>
      </c>
      <c r="Z444" s="3">
        <v>0</v>
      </c>
      <c r="AA444" s="3">
        <v>1</v>
      </c>
      <c r="AB444" s="3">
        <v>19000</v>
      </c>
      <c r="AC444" s="3">
        <v>100000</v>
      </c>
      <c r="AD444" s="3">
        <v>0</v>
      </c>
      <c r="AE444" s="3">
        <v>0</v>
      </c>
      <c r="AF444" s="3">
        <v>0</v>
      </c>
      <c r="AG444" s="3"/>
      <c r="AH444" s="3"/>
      <c r="AI444" s="3"/>
      <c r="AJ444" s="2"/>
    </row>
    <row r="445" spans="1:36" ht="13.5" thickBot="1">
      <c r="A445" s="145"/>
      <c r="B445" s="1">
        <v>2010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1</v>
      </c>
      <c r="AB445" s="3">
        <v>8000</v>
      </c>
      <c r="AC445" s="3">
        <v>33600</v>
      </c>
      <c r="AD445" s="3">
        <v>0</v>
      </c>
      <c r="AE445" s="3">
        <v>0</v>
      </c>
      <c r="AF445" s="3">
        <v>0</v>
      </c>
      <c r="AG445" s="3">
        <v>3</v>
      </c>
      <c r="AH445" s="3">
        <v>221</v>
      </c>
      <c r="AI445" s="3">
        <v>398</v>
      </c>
      <c r="AJ445" s="2"/>
    </row>
    <row r="446" spans="1:36"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2"/>
    </row>
    <row r="447" spans="1:36">
      <c r="B447" s="1" t="s">
        <v>16</v>
      </c>
      <c r="C447" s="3">
        <f>AVERAGE(C436:C445)</f>
        <v>63.2</v>
      </c>
      <c r="D447" s="3">
        <f t="shared" ref="D447:AF447" si="62">AVERAGE(D436:D445)</f>
        <v>2850</v>
      </c>
      <c r="E447" s="3">
        <f t="shared" si="62"/>
        <v>2421.8000000000002</v>
      </c>
      <c r="F447" s="3">
        <f t="shared" si="62"/>
        <v>0.5</v>
      </c>
      <c r="G447" s="3">
        <f t="shared" si="62"/>
        <v>66.5</v>
      </c>
      <c r="H447" s="3">
        <f t="shared" si="62"/>
        <v>218.4</v>
      </c>
      <c r="I447" s="3">
        <f t="shared" si="62"/>
        <v>1.2</v>
      </c>
      <c r="J447" s="3">
        <f t="shared" si="62"/>
        <v>90.2</v>
      </c>
      <c r="K447" s="3">
        <f t="shared" si="62"/>
        <v>360.8</v>
      </c>
      <c r="L447" s="3">
        <f t="shared" si="62"/>
        <v>2.2999999999999998</v>
      </c>
      <c r="M447" s="3">
        <f t="shared" si="62"/>
        <v>273.60000000000002</v>
      </c>
      <c r="N447" s="3">
        <f t="shared" si="62"/>
        <v>451.5</v>
      </c>
      <c r="O447" s="3">
        <f t="shared" si="62"/>
        <v>0.1</v>
      </c>
      <c r="P447" s="3">
        <f t="shared" si="62"/>
        <v>20</v>
      </c>
      <c r="Q447" s="3">
        <f t="shared" si="62"/>
        <v>65</v>
      </c>
      <c r="R447" s="3">
        <f t="shared" si="62"/>
        <v>0.9</v>
      </c>
      <c r="S447" s="3">
        <f t="shared" si="62"/>
        <v>65.599999999999994</v>
      </c>
      <c r="T447" s="3">
        <f t="shared" si="62"/>
        <v>180</v>
      </c>
      <c r="U447" s="3">
        <f t="shared" si="62"/>
        <v>0.5</v>
      </c>
      <c r="V447" s="3">
        <f t="shared" si="62"/>
        <v>121.6</v>
      </c>
      <c r="W447" s="3">
        <f t="shared" si="62"/>
        <v>306</v>
      </c>
      <c r="X447" s="3">
        <f t="shared" si="62"/>
        <v>0</v>
      </c>
      <c r="Y447" s="3">
        <f t="shared" si="62"/>
        <v>0</v>
      </c>
      <c r="Z447" s="3">
        <f t="shared" si="62"/>
        <v>0</v>
      </c>
      <c r="AA447" s="3">
        <f t="shared" si="62"/>
        <v>0.6</v>
      </c>
      <c r="AB447" s="3">
        <f t="shared" si="62"/>
        <v>11373.7</v>
      </c>
      <c r="AC447" s="3">
        <f t="shared" si="62"/>
        <v>48500</v>
      </c>
      <c r="AD447" s="3">
        <f t="shared" si="62"/>
        <v>0.2</v>
      </c>
      <c r="AE447" s="3">
        <f t="shared" si="62"/>
        <v>84.8</v>
      </c>
      <c r="AF447" s="3">
        <f t="shared" si="62"/>
        <v>143</v>
      </c>
      <c r="AG447" s="3">
        <f>AVERAGE(AG436:AG445)</f>
        <v>0.8571428571428571</v>
      </c>
      <c r="AH447" s="3">
        <f>AVERAGE(AH436:AH445)</f>
        <v>63.142857142857146</v>
      </c>
      <c r="AI447" s="3">
        <f>AVERAGE(AI436:AI445)</f>
        <v>113.71428571428571</v>
      </c>
      <c r="AJ447" s="2"/>
    </row>
    <row r="448" spans="1:36">
      <c r="B448" s="1" t="s">
        <v>17</v>
      </c>
      <c r="C448" s="3">
        <f>SUM(C436:C445)</f>
        <v>632</v>
      </c>
      <c r="D448" s="3">
        <f t="shared" ref="D448:AF448" si="63">SUM(D436:D445)</f>
        <v>28500</v>
      </c>
      <c r="E448" s="3">
        <f t="shared" si="63"/>
        <v>24218</v>
      </c>
      <c r="F448" s="3">
        <f t="shared" si="63"/>
        <v>5</v>
      </c>
      <c r="G448" s="3">
        <f t="shared" si="63"/>
        <v>665</v>
      </c>
      <c r="H448" s="3">
        <f t="shared" si="63"/>
        <v>2184</v>
      </c>
      <c r="I448" s="3">
        <f t="shared" si="63"/>
        <v>12</v>
      </c>
      <c r="J448" s="3">
        <f t="shared" si="63"/>
        <v>902</v>
      </c>
      <c r="K448" s="3">
        <f t="shared" si="63"/>
        <v>3608</v>
      </c>
      <c r="L448" s="3">
        <f t="shared" si="63"/>
        <v>23</v>
      </c>
      <c r="M448" s="3">
        <f t="shared" si="63"/>
        <v>2736</v>
      </c>
      <c r="N448" s="3">
        <f t="shared" si="63"/>
        <v>4515</v>
      </c>
      <c r="O448" s="3">
        <f t="shared" si="63"/>
        <v>1</v>
      </c>
      <c r="P448" s="3">
        <f t="shared" si="63"/>
        <v>200</v>
      </c>
      <c r="Q448" s="3">
        <f t="shared" si="63"/>
        <v>650</v>
      </c>
      <c r="R448" s="3">
        <f t="shared" si="63"/>
        <v>9</v>
      </c>
      <c r="S448" s="3">
        <f t="shared" si="63"/>
        <v>656</v>
      </c>
      <c r="T448" s="3">
        <f t="shared" si="63"/>
        <v>1800</v>
      </c>
      <c r="U448" s="3">
        <f t="shared" si="63"/>
        <v>5</v>
      </c>
      <c r="V448" s="3">
        <f t="shared" si="63"/>
        <v>1216</v>
      </c>
      <c r="W448" s="3">
        <f t="shared" si="63"/>
        <v>3060</v>
      </c>
      <c r="X448" s="3">
        <f t="shared" si="63"/>
        <v>0</v>
      </c>
      <c r="Y448" s="3">
        <f t="shared" si="63"/>
        <v>0</v>
      </c>
      <c r="Z448" s="3">
        <f t="shared" si="63"/>
        <v>0</v>
      </c>
      <c r="AA448" s="3">
        <f t="shared" si="63"/>
        <v>6</v>
      </c>
      <c r="AB448" s="3">
        <f t="shared" si="63"/>
        <v>113737</v>
      </c>
      <c r="AC448" s="3">
        <f t="shared" si="63"/>
        <v>485000</v>
      </c>
      <c r="AD448" s="3">
        <f t="shared" si="63"/>
        <v>2</v>
      </c>
      <c r="AE448" s="3">
        <f t="shared" si="63"/>
        <v>848</v>
      </c>
      <c r="AF448" s="3">
        <f t="shared" si="63"/>
        <v>1430</v>
      </c>
      <c r="AG448" s="3">
        <f>SUM(AG436:AG445)</f>
        <v>6</v>
      </c>
      <c r="AH448" s="3">
        <f>SUM(AH436:AH445)</f>
        <v>442</v>
      </c>
      <c r="AI448" s="3">
        <f>SUM(AI436:AI445)</f>
        <v>796</v>
      </c>
      <c r="AJ448" s="2"/>
    </row>
    <row r="449" spans="1:36" ht="13.5" thickBot="1"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2"/>
    </row>
    <row r="450" spans="1:36">
      <c r="A450" s="143" t="s">
        <v>50</v>
      </c>
      <c r="B450" s="1">
        <v>2001</v>
      </c>
      <c r="C450" s="3">
        <v>11</v>
      </c>
      <c r="D450" s="3">
        <v>692</v>
      </c>
      <c r="E450" s="3">
        <v>1039</v>
      </c>
      <c r="F450" s="3">
        <v>15</v>
      </c>
      <c r="G450" s="3">
        <v>2429</v>
      </c>
      <c r="H450" s="3">
        <v>3644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3</v>
      </c>
      <c r="AB450" s="3">
        <v>485</v>
      </c>
      <c r="AC450" s="3">
        <v>814</v>
      </c>
      <c r="AD450" s="3">
        <v>2</v>
      </c>
      <c r="AE450" s="3">
        <v>595</v>
      </c>
      <c r="AF450" s="3">
        <v>759</v>
      </c>
      <c r="AG450" s="3">
        <v>0</v>
      </c>
      <c r="AH450" s="3">
        <v>0</v>
      </c>
      <c r="AI450" s="3">
        <v>0</v>
      </c>
      <c r="AJ450" s="2"/>
    </row>
    <row r="451" spans="1:36">
      <c r="A451" s="144"/>
      <c r="B451" s="1">
        <v>2002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2</v>
      </c>
      <c r="P451" s="3">
        <v>432</v>
      </c>
      <c r="Q451" s="3">
        <v>1250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2"/>
    </row>
    <row r="452" spans="1:36">
      <c r="A452" s="144"/>
      <c r="B452" s="1">
        <v>2003</v>
      </c>
      <c r="C452" s="3">
        <v>40</v>
      </c>
      <c r="D452" s="3">
        <v>2000</v>
      </c>
      <c r="E452" s="3">
        <v>4236</v>
      </c>
      <c r="F452" s="3">
        <v>21</v>
      </c>
      <c r="G452" s="3">
        <v>4200</v>
      </c>
      <c r="H452" s="3">
        <v>5014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1</v>
      </c>
      <c r="S452" s="3">
        <v>614</v>
      </c>
      <c r="T452" s="3">
        <v>1300</v>
      </c>
      <c r="U452" s="3">
        <v>0</v>
      </c>
      <c r="V452" s="3">
        <v>0</v>
      </c>
      <c r="W452" s="3">
        <v>0</v>
      </c>
      <c r="X452" s="3">
        <v>1</v>
      </c>
      <c r="Y452" s="3">
        <v>510</v>
      </c>
      <c r="Z452" s="3">
        <v>1300</v>
      </c>
      <c r="AA452" s="3">
        <v>1</v>
      </c>
      <c r="AB452" s="3">
        <v>471</v>
      </c>
      <c r="AC452" s="3">
        <v>1200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2"/>
    </row>
    <row r="453" spans="1:36">
      <c r="A453" s="144"/>
      <c r="B453" s="1">
        <v>2004</v>
      </c>
      <c r="C453" s="3">
        <v>300</v>
      </c>
      <c r="D453" s="3">
        <v>10650</v>
      </c>
      <c r="E453" s="3">
        <v>6750</v>
      </c>
      <c r="F453" s="3">
        <v>32</v>
      </c>
      <c r="G453" s="3">
        <v>3125</v>
      </c>
      <c r="H453" s="3">
        <v>6650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3</v>
      </c>
      <c r="P453" s="3">
        <v>5550</v>
      </c>
      <c r="Q453" s="3">
        <v>15480</v>
      </c>
      <c r="R453" s="3">
        <v>0</v>
      </c>
      <c r="S453" s="3">
        <v>0</v>
      </c>
      <c r="T453" s="3">
        <v>0</v>
      </c>
      <c r="U453" s="3">
        <v>2</v>
      </c>
      <c r="V453" s="3">
        <v>125</v>
      </c>
      <c r="W453" s="3">
        <v>237</v>
      </c>
      <c r="X453" s="3">
        <v>2</v>
      </c>
      <c r="Y453" s="3">
        <v>120</v>
      </c>
      <c r="Z453" s="3">
        <v>320</v>
      </c>
      <c r="AA453" s="3">
        <v>1</v>
      </c>
      <c r="AB453" s="3">
        <v>270</v>
      </c>
      <c r="AC453" s="3">
        <v>480</v>
      </c>
      <c r="AD453" s="3">
        <v>0</v>
      </c>
      <c r="AE453" s="3">
        <v>0</v>
      </c>
      <c r="AF453" s="3">
        <v>0</v>
      </c>
      <c r="AG453" s="3">
        <v>69</v>
      </c>
      <c r="AH453" s="3">
        <v>4065</v>
      </c>
      <c r="AI453" s="3">
        <v>6795</v>
      </c>
      <c r="AJ453" s="2"/>
    </row>
    <row r="454" spans="1:36">
      <c r="A454" s="144"/>
      <c r="B454" s="1">
        <v>2005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1</v>
      </c>
      <c r="AB454" s="3">
        <v>1014</v>
      </c>
      <c r="AC454" s="3">
        <v>1517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2"/>
    </row>
    <row r="455" spans="1:36">
      <c r="A455" s="144"/>
      <c r="B455" s="1">
        <v>2006</v>
      </c>
      <c r="C455" s="3">
        <v>66</v>
      </c>
      <c r="D455" s="3">
        <v>2508</v>
      </c>
      <c r="E455" s="3">
        <v>1739</v>
      </c>
      <c r="F455" s="3">
        <v>8</v>
      </c>
      <c r="G455" s="3">
        <v>1322</v>
      </c>
      <c r="H455" s="3">
        <v>1903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3830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1</v>
      </c>
      <c r="AB455" s="3">
        <v>13940</v>
      </c>
      <c r="AC455" s="3">
        <v>75000</v>
      </c>
      <c r="AD455" s="3">
        <v>0</v>
      </c>
      <c r="AE455" s="3">
        <v>0</v>
      </c>
      <c r="AF455" s="3">
        <v>0</v>
      </c>
      <c r="AG455" s="3"/>
      <c r="AH455" s="3"/>
      <c r="AI455" s="3"/>
      <c r="AJ455" s="2"/>
    </row>
    <row r="456" spans="1:36">
      <c r="A456" s="144"/>
      <c r="B456" s="1">
        <v>2007</v>
      </c>
      <c r="C456" s="3">
        <v>473</v>
      </c>
      <c r="D456" s="3">
        <v>27300</v>
      </c>
      <c r="E456" s="3">
        <v>46024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1</v>
      </c>
      <c r="Y456" s="3">
        <v>1385</v>
      </c>
      <c r="Z456" s="3">
        <v>2851</v>
      </c>
      <c r="AA456" s="3">
        <v>1</v>
      </c>
      <c r="AB456" s="3">
        <v>14874</v>
      </c>
      <c r="AC456" s="3">
        <v>31501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2"/>
    </row>
    <row r="457" spans="1:36">
      <c r="A457" s="144"/>
      <c r="B457" s="1">
        <v>2008</v>
      </c>
      <c r="C457" s="3">
        <v>99</v>
      </c>
      <c r="D457" s="3">
        <v>5682</v>
      </c>
      <c r="E457" s="3">
        <v>9768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/>
      <c r="AH457" s="3"/>
      <c r="AI457" s="3"/>
      <c r="AJ457" s="2"/>
    </row>
    <row r="458" spans="1:36">
      <c r="A458" s="144"/>
      <c r="B458" s="1">
        <v>2009</v>
      </c>
      <c r="C458" s="3">
        <v>194</v>
      </c>
      <c r="D458" s="3">
        <v>8055</v>
      </c>
      <c r="E458" s="3">
        <v>11054</v>
      </c>
      <c r="F458" s="3">
        <v>1</v>
      </c>
      <c r="G458" s="3">
        <v>95</v>
      </c>
      <c r="H458" s="3">
        <v>519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/>
      <c r="AH458" s="3"/>
      <c r="AI458" s="3"/>
      <c r="AJ458" s="2"/>
    </row>
    <row r="459" spans="1:36" ht="13.5" thickBot="1">
      <c r="A459" s="145"/>
      <c r="B459" s="1">
        <v>2010</v>
      </c>
      <c r="C459" s="3">
        <v>411</v>
      </c>
      <c r="D459" s="3">
        <v>16977</v>
      </c>
      <c r="E459" s="3">
        <v>40425</v>
      </c>
      <c r="F459" s="3">
        <v>4</v>
      </c>
      <c r="G459" s="3">
        <v>557</v>
      </c>
      <c r="H459" s="3">
        <v>1950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/>
      <c r="AH459" s="3"/>
      <c r="AI459" s="3"/>
      <c r="AJ459" s="2"/>
    </row>
    <row r="460" spans="1:36"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2"/>
    </row>
    <row r="461" spans="1:36">
      <c r="B461" s="1" t="s">
        <v>16</v>
      </c>
      <c r="C461" s="3">
        <f>AVERAGE(C450:C459)</f>
        <v>159.4</v>
      </c>
      <c r="D461" s="3">
        <f t="shared" ref="D461:AF461" si="64">AVERAGE(D450:D459)</f>
        <v>7386.4</v>
      </c>
      <c r="E461" s="3">
        <f t="shared" si="64"/>
        <v>12103.5</v>
      </c>
      <c r="F461" s="3">
        <f t="shared" si="64"/>
        <v>8.1</v>
      </c>
      <c r="G461" s="3">
        <f t="shared" si="64"/>
        <v>1172.8</v>
      </c>
      <c r="H461" s="3">
        <f t="shared" si="64"/>
        <v>1968</v>
      </c>
      <c r="I461" s="3">
        <f t="shared" si="64"/>
        <v>0</v>
      </c>
      <c r="J461" s="3">
        <f t="shared" si="64"/>
        <v>0</v>
      </c>
      <c r="K461" s="3">
        <f t="shared" si="64"/>
        <v>0</v>
      </c>
      <c r="L461" s="3">
        <f t="shared" si="64"/>
        <v>0</v>
      </c>
      <c r="M461" s="3">
        <f t="shared" si="64"/>
        <v>0</v>
      </c>
      <c r="N461" s="3">
        <f t="shared" si="64"/>
        <v>0</v>
      </c>
      <c r="O461" s="3">
        <f t="shared" si="64"/>
        <v>0.5</v>
      </c>
      <c r="P461" s="3">
        <f t="shared" si="64"/>
        <v>598.20000000000005</v>
      </c>
      <c r="Q461" s="3">
        <f t="shared" si="64"/>
        <v>2056</v>
      </c>
      <c r="R461" s="3">
        <f t="shared" si="64"/>
        <v>0.1</v>
      </c>
      <c r="S461" s="3">
        <f t="shared" si="64"/>
        <v>61.4</v>
      </c>
      <c r="T461" s="3">
        <f t="shared" si="64"/>
        <v>130</v>
      </c>
      <c r="U461" s="3">
        <f t="shared" si="64"/>
        <v>0.2</v>
      </c>
      <c r="V461" s="3">
        <f t="shared" si="64"/>
        <v>12.5</v>
      </c>
      <c r="W461" s="3">
        <f t="shared" si="64"/>
        <v>23.7</v>
      </c>
      <c r="X461" s="3">
        <f t="shared" si="64"/>
        <v>0.4</v>
      </c>
      <c r="Y461" s="3">
        <f t="shared" si="64"/>
        <v>201.5</v>
      </c>
      <c r="Z461" s="3">
        <f t="shared" si="64"/>
        <v>447.1</v>
      </c>
      <c r="AA461" s="3">
        <f t="shared" si="64"/>
        <v>0.8</v>
      </c>
      <c r="AB461" s="3">
        <f t="shared" si="64"/>
        <v>3105.4</v>
      </c>
      <c r="AC461" s="3">
        <f t="shared" si="64"/>
        <v>11051.2</v>
      </c>
      <c r="AD461" s="3">
        <f t="shared" si="64"/>
        <v>0.2</v>
      </c>
      <c r="AE461" s="3">
        <f t="shared" si="64"/>
        <v>59.5</v>
      </c>
      <c r="AF461" s="3">
        <f t="shared" si="64"/>
        <v>75.900000000000006</v>
      </c>
      <c r="AG461" s="3">
        <f>AVERAGE(AG450:AG459)</f>
        <v>11.5</v>
      </c>
      <c r="AH461" s="3">
        <f>AVERAGE(AH450:AH459)</f>
        <v>677.5</v>
      </c>
      <c r="AI461" s="3">
        <f>AVERAGE(AI450:AI459)</f>
        <v>1132.5</v>
      </c>
      <c r="AJ461" s="2"/>
    </row>
    <row r="462" spans="1:36">
      <c r="B462" s="1" t="s">
        <v>17</v>
      </c>
      <c r="C462" s="3">
        <f>SUM(C450:C459)</f>
        <v>1594</v>
      </c>
      <c r="D462" s="3">
        <f t="shared" ref="D462:AF462" si="65">SUM(D450:D459)</f>
        <v>73864</v>
      </c>
      <c r="E462" s="3">
        <f t="shared" si="65"/>
        <v>121035</v>
      </c>
      <c r="F462" s="3">
        <f t="shared" si="65"/>
        <v>81</v>
      </c>
      <c r="G462" s="3">
        <f t="shared" si="65"/>
        <v>11728</v>
      </c>
      <c r="H462" s="3">
        <f t="shared" si="65"/>
        <v>19680</v>
      </c>
      <c r="I462" s="3">
        <f t="shared" si="65"/>
        <v>0</v>
      </c>
      <c r="J462" s="3">
        <f t="shared" si="65"/>
        <v>0</v>
      </c>
      <c r="K462" s="3">
        <f t="shared" si="65"/>
        <v>0</v>
      </c>
      <c r="L462" s="3">
        <f t="shared" si="65"/>
        <v>0</v>
      </c>
      <c r="M462" s="3">
        <f t="shared" si="65"/>
        <v>0</v>
      </c>
      <c r="N462" s="3">
        <f t="shared" si="65"/>
        <v>0</v>
      </c>
      <c r="O462" s="3">
        <f t="shared" si="65"/>
        <v>5</v>
      </c>
      <c r="P462" s="3">
        <f t="shared" si="65"/>
        <v>5982</v>
      </c>
      <c r="Q462" s="3">
        <f t="shared" si="65"/>
        <v>20560</v>
      </c>
      <c r="R462" s="3">
        <f t="shared" si="65"/>
        <v>1</v>
      </c>
      <c r="S462" s="3">
        <f t="shared" si="65"/>
        <v>614</v>
      </c>
      <c r="T462" s="3">
        <f t="shared" si="65"/>
        <v>1300</v>
      </c>
      <c r="U462" s="3">
        <f t="shared" si="65"/>
        <v>2</v>
      </c>
      <c r="V462" s="3">
        <f t="shared" si="65"/>
        <v>125</v>
      </c>
      <c r="W462" s="3">
        <f t="shared" si="65"/>
        <v>237</v>
      </c>
      <c r="X462" s="3">
        <f t="shared" si="65"/>
        <v>4</v>
      </c>
      <c r="Y462" s="3">
        <f t="shared" si="65"/>
        <v>2015</v>
      </c>
      <c r="Z462" s="3">
        <f t="shared" si="65"/>
        <v>4471</v>
      </c>
      <c r="AA462" s="3">
        <f t="shared" si="65"/>
        <v>8</v>
      </c>
      <c r="AB462" s="3">
        <f t="shared" si="65"/>
        <v>31054</v>
      </c>
      <c r="AC462" s="3">
        <f t="shared" si="65"/>
        <v>110512</v>
      </c>
      <c r="AD462" s="3">
        <f t="shared" si="65"/>
        <v>2</v>
      </c>
      <c r="AE462" s="3">
        <f t="shared" si="65"/>
        <v>595</v>
      </c>
      <c r="AF462" s="3">
        <f t="shared" si="65"/>
        <v>759</v>
      </c>
      <c r="AG462" s="3">
        <f>SUM(AG450:AG459)</f>
        <v>69</v>
      </c>
      <c r="AH462" s="3">
        <f>SUM(AH450:AH459)</f>
        <v>4065</v>
      </c>
      <c r="AI462" s="3">
        <f>SUM(AI450:AI459)</f>
        <v>6795</v>
      </c>
      <c r="AJ462" s="2"/>
    </row>
    <row r="463" spans="1:36" ht="13.5" thickBot="1"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2"/>
    </row>
    <row r="464" spans="1:36">
      <c r="A464" s="143" t="s">
        <v>51</v>
      </c>
      <c r="B464" s="1">
        <v>2001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2"/>
    </row>
    <row r="465" spans="1:36">
      <c r="A465" s="144"/>
      <c r="B465" s="1">
        <v>2002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2"/>
    </row>
    <row r="466" spans="1:36">
      <c r="A466" s="144"/>
      <c r="B466" s="1">
        <v>2003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2"/>
    </row>
    <row r="467" spans="1:36">
      <c r="A467" s="144"/>
      <c r="B467" s="1">
        <v>2004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2"/>
    </row>
    <row r="468" spans="1:36">
      <c r="A468" s="144"/>
      <c r="B468" s="1">
        <v>2005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2"/>
    </row>
    <row r="469" spans="1:36">
      <c r="A469" s="144"/>
      <c r="B469" s="1">
        <v>2006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  <c r="Y469" s="3">
        <v>0</v>
      </c>
      <c r="Z469" s="3">
        <v>0</v>
      </c>
      <c r="AA469" s="3">
        <v>0</v>
      </c>
      <c r="AB469" s="3">
        <v>0</v>
      </c>
      <c r="AC469" s="3">
        <v>0</v>
      </c>
      <c r="AD469" s="3">
        <v>0</v>
      </c>
      <c r="AE469" s="3">
        <v>0</v>
      </c>
      <c r="AF469" s="3">
        <v>0</v>
      </c>
      <c r="AG469" s="3"/>
      <c r="AH469" s="3"/>
      <c r="AI469" s="3"/>
      <c r="AJ469" s="2"/>
    </row>
    <row r="470" spans="1:36">
      <c r="A470" s="144"/>
      <c r="B470" s="1">
        <v>2007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  <c r="X470" s="3">
        <v>0</v>
      </c>
      <c r="Y470" s="3">
        <v>0</v>
      </c>
      <c r="Z470" s="3">
        <v>0</v>
      </c>
      <c r="AA470" s="3">
        <v>0</v>
      </c>
      <c r="AB470" s="3">
        <v>0</v>
      </c>
      <c r="AC470" s="3">
        <v>0</v>
      </c>
      <c r="AD470" s="3">
        <v>0</v>
      </c>
      <c r="AE470" s="3">
        <v>0</v>
      </c>
      <c r="AF470" s="3">
        <v>0</v>
      </c>
      <c r="AG470" s="3">
        <v>0</v>
      </c>
      <c r="AH470" s="3">
        <v>0</v>
      </c>
      <c r="AI470" s="3">
        <v>0</v>
      </c>
      <c r="AJ470" s="2"/>
    </row>
    <row r="471" spans="1:36">
      <c r="A471" s="144"/>
      <c r="B471" s="1">
        <v>2008</v>
      </c>
      <c r="C471" s="3">
        <v>182</v>
      </c>
      <c r="D471" s="3">
        <v>7280</v>
      </c>
      <c r="E471" s="3">
        <v>7918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  <c r="X471" s="3">
        <v>0</v>
      </c>
      <c r="Y471" s="3">
        <v>0</v>
      </c>
      <c r="Z471" s="3">
        <v>0</v>
      </c>
      <c r="AA471" s="3">
        <v>0</v>
      </c>
      <c r="AB471" s="3">
        <v>0</v>
      </c>
      <c r="AC471" s="3">
        <v>0</v>
      </c>
      <c r="AD471" s="3">
        <v>0</v>
      </c>
      <c r="AE471" s="3">
        <v>0</v>
      </c>
      <c r="AF471" s="3">
        <v>0</v>
      </c>
      <c r="AG471" s="3"/>
      <c r="AH471" s="3"/>
      <c r="AI471" s="3"/>
      <c r="AJ471" s="2"/>
    </row>
    <row r="472" spans="1:36">
      <c r="A472" s="144"/>
      <c r="B472" s="1">
        <v>2009</v>
      </c>
      <c r="C472" s="3">
        <v>700</v>
      </c>
      <c r="D472" s="3">
        <v>29400</v>
      </c>
      <c r="E472" s="3">
        <v>39200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  <c r="V472" s="3">
        <v>0</v>
      </c>
      <c r="W472" s="3">
        <v>0</v>
      </c>
      <c r="X472" s="3">
        <v>0</v>
      </c>
      <c r="Y472" s="3">
        <v>0</v>
      </c>
      <c r="Z472" s="3">
        <v>0</v>
      </c>
      <c r="AA472" s="3">
        <v>0</v>
      </c>
      <c r="AB472" s="3">
        <v>0</v>
      </c>
      <c r="AC472" s="3">
        <v>0</v>
      </c>
      <c r="AD472" s="3">
        <v>0</v>
      </c>
      <c r="AE472" s="3">
        <v>0</v>
      </c>
      <c r="AF472" s="3">
        <v>0</v>
      </c>
      <c r="AG472" s="3"/>
      <c r="AH472" s="3"/>
      <c r="AI472" s="3"/>
      <c r="AJ472" s="2"/>
    </row>
    <row r="473" spans="1:36" ht="13.5" thickBot="1">
      <c r="A473" s="145"/>
      <c r="B473" s="1">
        <v>2010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  <c r="X473" s="3">
        <v>0</v>
      </c>
      <c r="Y473" s="3">
        <v>0</v>
      </c>
      <c r="Z473" s="3">
        <v>0</v>
      </c>
      <c r="AA473" s="3">
        <v>0</v>
      </c>
      <c r="AB473" s="3">
        <v>0</v>
      </c>
      <c r="AC473" s="3">
        <v>0</v>
      </c>
      <c r="AD473" s="3">
        <v>0</v>
      </c>
      <c r="AE473" s="3">
        <v>0</v>
      </c>
      <c r="AF473" s="3">
        <v>0</v>
      </c>
      <c r="AG473" s="3"/>
      <c r="AH473" s="3"/>
      <c r="AI473" s="3"/>
      <c r="AJ473" s="2"/>
    </row>
    <row r="474" spans="1:36"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2"/>
    </row>
    <row r="475" spans="1:36">
      <c r="B475" s="1" t="s">
        <v>16</v>
      </c>
      <c r="C475" s="3">
        <f>AVERAGE(C464:C473)</f>
        <v>88.2</v>
      </c>
      <c r="D475" s="3">
        <f t="shared" ref="D475:AF475" si="66">AVERAGE(D464:D473)</f>
        <v>3668</v>
      </c>
      <c r="E475" s="3">
        <f t="shared" si="66"/>
        <v>4711.8</v>
      </c>
      <c r="F475" s="3">
        <f t="shared" si="66"/>
        <v>0</v>
      </c>
      <c r="G475" s="3">
        <f t="shared" si="66"/>
        <v>0</v>
      </c>
      <c r="H475" s="3">
        <f t="shared" si="66"/>
        <v>0</v>
      </c>
      <c r="I475" s="3">
        <f t="shared" si="66"/>
        <v>0</v>
      </c>
      <c r="J475" s="3">
        <f t="shared" si="66"/>
        <v>0</v>
      </c>
      <c r="K475" s="3">
        <f t="shared" si="66"/>
        <v>0</v>
      </c>
      <c r="L475" s="3">
        <f t="shared" si="66"/>
        <v>0</v>
      </c>
      <c r="M475" s="3">
        <f t="shared" si="66"/>
        <v>0</v>
      </c>
      <c r="N475" s="3">
        <f t="shared" si="66"/>
        <v>0</v>
      </c>
      <c r="O475" s="3">
        <f t="shared" si="66"/>
        <v>0</v>
      </c>
      <c r="P475" s="3">
        <f t="shared" si="66"/>
        <v>0</v>
      </c>
      <c r="Q475" s="3">
        <f t="shared" si="66"/>
        <v>0</v>
      </c>
      <c r="R475" s="3">
        <f t="shared" si="66"/>
        <v>0</v>
      </c>
      <c r="S475" s="3">
        <f t="shared" si="66"/>
        <v>0</v>
      </c>
      <c r="T475" s="3">
        <f t="shared" si="66"/>
        <v>0</v>
      </c>
      <c r="U475" s="3">
        <f t="shared" si="66"/>
        <v>0</v>
      </c>
      <c r="V475" s="3">
        <f t="shared" si="66"/>
        <v>0</v>
      </c>
      <c r="W475" s="3">
        <f t="shared" si="66"/>
        <v>0</v>
      </c>
      <c r="X475" s="3">
        <f t="shared" si="66"/>
        <v>0</v>
      </c>
      <c r="Y475" s="3">
        <f t="shared" si="66"/>
        <v>0</v>
      </c>
      <c r="Z475" s="3">
        <f t="shared" si="66"/>
        <v>0</v>
      </c>
      <c r="AA475" s="3">
        <f t="shared" si="66"/>
        <v>0</v>
      </c>
      <c r="AB475" s="3">
        <f t="shared" si="66"/>
        <v>0</v>
      </c>
      <c r="AC475" s="3">
        <f t="shared" si="66"/>
        <v>0</v>
      </c>
      <c r="AD475" s="3">
        <f t="shared" si="66"/>
        <v>0</v>
      </c>
      <c r="AE475" s="3">
        <f t="shared" si="66"/>
        <v>0</v>
      </c>
      <c r="AF475" s="3">
        <f t="shared" si="66"/>
        <v>0</v>
      </c>
      <c r="AG475" s="3">
        <f>AVERAGE(AG464:AG473)</f>
        <v>0</v>
      </c>
      <c r="AH475" s="3">
        <f>AVERAGE(AH464:AH473)</f>
        <v>0</v>
      </c>
      <c r="AI475" s="3">
        <f>AVERAGE(AI464:AI473)</f>
        <v>0</v>
      </c>
      <c r="AJ475" s="2"/>
    </row>
    <row r="476" spans="1:36">
      <c r="B476" s="1" t="s">
        <v>17</v>
      </c>
      <c r="C476" s="3">
        <f>SUM(C464:C473)</f>
        <v>882</v>
      </c>
      <c r="D476" s="3">
        <f t="shared" ref="D476:AF476" si="67">SUM(D464:D473)</f>
        <v>36680</v>
      </c>
      <c r="E476" s="3">
        <f t="shared" si="67"/>
        <v>47118</v>
      </c>
      <c r="F476" s="3">
        <f t="shared" si="67"/>
        <v>0</v>
      </c>
      <c r="G476" s="3">
        <f t="shared" si="67"/>
        <v>0</v>
      </c>
      <c r="H476" s="3">
        <f t="shared" si="67"/>
        <v>0</v>
      </c>
      <c r="I476" s="3">
        <f t="shared" si="67"/>
        <v>0</v>
      </c>
      <c r="J476" s="3">
        <f t="shared" si="67"/>
        <v>0</v>
      </c>
      <c r="K476" s="3">
        <f t="shared" si="67"/>
        <v>0</v>
      </c>
      <c r="L476" s="3">
        <f t="shared" si="67"/>
        <v>0</v>
      </c>
      <c r="M476" s="3">
        <f t="shared" si="67"/>
        <v>0</v>
      </c>
      <c r="N476" s="3">
        <f t="shared" si="67"/>
        <v>0</v>
      </c>
      <c r="O476" s="3">
        <f t="shared" si="67"/>
        <v>0</v>
      </c>
      <c r="P476" s="3">
        <f t="shared" si="67"/>
        <v>0</v>
      </c>
      <c r="Q476" s="3">
        <f t="shared" si="67"/>
        <v>0</v>
      </c>
      <c r="R476" s="3">
        <f t="shared" si="67"/>
        <v>0</v>
      </c>
      <c r="S476" s="3">
        <f t="shared" si="67"/>
        <v>0</v>
      </c>
      <c r="T476" s="3">
        <f t="shared" si="67"/>
        <v>0</v>
      </c>
      <c r="U476" s="3">
        <f t="shared" si="67"/>
        <v>0</v>
      </c>
      <c r="V476" s="3">
        <f t="shared" si="67"/>
        <v>0</v>
      </c>
      <c r="W476" s="3">
        <f t="shared" si="67"/>
        <v>0</v>
      </c>
      <c r="X476" s="3">
        <f t="shared" si="67"/>
        <v>0</v>
      </c>
      <c r="Y476" s="3">
        <f t="shared" si="67"/>
        <v>0</v>
      </c>
      <c r="Z476" s="3">
        <f t="shared" si="67"/>
        <v>0</v>
      </c>
      <c r="AA476" s="3">
        <f t="shared" si="67"/>
        <v>0</v>
      </c>
      <c r="AB476" s="3">
        <f t="shared" si="67"/>
        <v>0</v>
      </c>
      <c r="AC476" s="3">
        <f t="shared" si="67"/>
        <v>0</v>
      </c>
      <c r="AD476" s="3">
        <f t="shared" si="67"/>
        <v>0</v>
      </c>
      <c r="AE476" s="3">
        <f t="shared" si="67"/>
        <v>0</v>
      </c>
      <c r="AF476" s="3">
        <f t="shared" si="67"/>
        <v>0</v>
      </c>
      <c r="AG476" s="3">
        <f>SUM(AG464:AG473)</f>
        <v>0</v>
      </c>
      <c r="AH476" s="3">
        <f>SUM(AH464:AH473)</f>
        <v>0</v>
      </c>
      <c r="AI476" s="3">
        <f>SUM(AI464:AI473)</f>
        <v>0</v>
      </c>
      <c r="AJ476" s="2"/>
    </row>
    <row r="477" spans="1:36" ht="13.5" thickBot="1"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2"/>
    </row>
    <row r="478" spans="1:36">
      <c r="A478" s="143" t="s">
        <v>52</v>
      </c>
      <c r="B478" s="1">
        <v>2001</v>
      </c>
      <c r="C478" s="3">
        <v>55</v>
      </c>
      <c r="D478" s="3">
        <v>1650</v>
      </c>
      <c r="E478" s="3">
        <v>880</v>
      </c>
      <c r="F478" s="3">
        <v>10</v>
      </c>
      <c r="G478" s="3">
        <v>1132</v>
      </c>
      <c r="H478" s="3">
        <v>1001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4</v>
      </c>
      <c r="P478" s="3">
        <v>383</v>
      </c>
      <c r="Q478" s="3">
        <v>606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  <c r="X478" s="3">
        <v>0</v>
      </c>
      <c r="Y478" s="3">
        <v>0</v>
      </c>
      <c r="Z478" s="3">
        <v>0</v>
      </c>
      <c r="AA478" s="3">
        <v>1</v>
      </c>
      <c r="AB478" s="3">
        <v>90</v>
      </c>
      <c r="AC478" s="3">
        <v>200</v>
      </c>
      <c r="AD478" s="3">
        <v>1</v>
      </c>
      <c r="AE478" s="3">
        <v>90</v>
      </c>
      <c r="AF478" s="3">
        <v>200</v>
      </c>
      <c r="AG478" s="3">
        <v>0</v>
      </c>
      <c r="AH478" s="3">
        <v>0</v>
      </c>
      <c r="AI478" s="3">
        <v>0</v>
      </c>
      <c r="AJ478" s="2"/>
    </row>
    <row r="479" spans="1:36">
      <c r="A479" s="144"/>
      <c r="B479" s="1">
        <v>2002</v>
      </c>
      <c r="C479" s="3">
        <v>50</v>
      </c>
      <c r="D479" s="3">
        <v>1500</v>
      </c>
      <c r="E479" s="3">
        <v>850</v>
      </c>
      <c r="F479" s="3">
        <v>7</v>
      </c>
      <c r="G479" s="3">
        <v>910</v>
      </c>
      <c r="H479" s="3">
        <v>1400</v>
      </c>
      <c r="I479" s="3">
        <v>0</v>
      </c>
      <c r="J479" s="3">
        <v>0</v>
      </c>
      <c r="K479" s="3">
        <v>0</v>
      </c>
      <c r="L479" s="3">
        <v>1</v>
      </c>
      <c r="M479" s="3">
        <v>320</v>
      </c>
      <c r="N479" s="3">
        <v>420</v>
      </c>
      <c r="O479" s="3">
        <v>2</v>
      </c>
      <c r="P479" s="3">
        <v>432</v>
      </c>
      <c r="Q479" s="3">
        <v>1250</v>
      </c>
      <c r="R479" s="3">
        <v>0</v>
      </c>
      <c r="S479" s="3">
        <v>0</v>
      </c>
      <c r="T479" s="3">
        <v>0</v>
      </c>
      <c r="U479" s="3">
        <v>0</v>
      </c>
      <c r="V479" s="3">
        <v>0</v>
      </c>
      <c r="W479" s="3">
        <v>0</v>
      </c>
      <c r="X479" s="3">
        <v>0</v>
      </c>
      <c r="Y479" s="3">
        <v>0</v>
      </c>
      <c r="Z479" s="3">
        <v>0</v>
      </c>
      <c r="AA479" s="3">
        <v>0</v>
      </c>
      <c r="AB479" s="3">
        <v>0</v>
      </c>
      <c r="AC479" s="3">
        <v>0</v>
      </c>
      <c r="AD479" s="3">
        <v>0</v>
      </c>
      <c r="AE479" s="3">
        <v>0</v>
      </c>
      <c r="AF479" s="3">
        <v>0</v>
      </c>
      <c r="AG479" s="3">
        <v>0</v>
      </c>
      <c r="AH479" s="3">
        <v>0</v>
      </c>
      <c r="AI479" s="3">
        <v>0</v>
      </c>
      <c r="AJ479" s="2"/>
    </row>
    <row r="480" spans="1:36" ht="12.75" customHeight="1">
      <c r="A480" s="144"/>
      <c r="B480" s="1">
        <v>2003</v>
      </c>
      <c r="C480" s="3">
        <v>50</v>
      </c>
      <c r="D480" s="3">
        <v>1400</v>
      </c>
      <c r="E480" s="3">
        <v>875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4</v>
      </c>
      <c r="M480" s="3">
        <v>438</v>
      </c>
      <c r="N480" s="3">
        <v>876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  <c r="V480" s="3">
        <v>0</v>
      </c>
      <c r="W480" s="3">
        <v>0</v>
      </c>
      <c r="X480" s="3">
        <v>0</v>
      </c>
      <c r="Y480" s="3">
        <v>0</v>
      </c>
      <c r="Z480" s="3">
        <v>0</v>
      </c>
      <c r="AA480" s="3">
        <v>0</v>
      </c>
      <c r="AB480" s="3">
        <v>0</v>
      </c>
      <c r="AC480" s="3">
        <v>0</v>
      </c>
      <c r="AD480" s="3">
        <v>1</v>
      </c>
      <c r="AE480" s="3">
        <v>260</v>
      </c>
      <c r="AF480" s="3">
        <v>416</v>
      </c>
      <c r="AG480" s="3">
        <v>3</v>
      </c>
      <c r="AH480" s="3">
        <v>55</v>
      </c>
      <c r="AI480" s="3">
        <v>208</v>
      </c>
      <c r="AJ480" s="2"/>
    </row>
    <row r="481" spans="1:36">
      <c r="A481" s="144"/>
      <c r="B481" s="1">
        <v>2004</v>
      </c>
      <c r="C481" s="3">
        <v>9</v>
      </c>
      <c r="D481" s="3">
        <v>426</v>
      </c>
      <c r="E481" s="3">
        <v>659</v>
      </c>
      <c r="F481" s="3">
        <v>33</v>
      </c>
      <c r="G481" s="3">
        <v>3696</v>
      </c>
      <c r="H481" s="3">
        <v>7207</v>
      </c>
      <c r="I481" s="3">
        <v>0</v>
      </c>
      <c r="J481" s="3">
        <v>0</v>
      </c>
      <c r="K481" s="3">
        <v>0</v>
      </c>
      <c r="L481" s="3">
        <v>12</v>
      </c>
      <c r="M481" s="3">
        <v>1176</v>
      </c>
      <c r="N481" s="3">
        <v>2293</v>
      </c>
      <c r="O481" s="3">
        <v>12</v>
      </c>
      <c r="P481" s="3">
        <v>1176</v>
      </c>
      <c r="Q481" s="3">
        <v>2293</v>
      </c>
      <c r="R481" s="3">
        <v>3</v>
      </c>
      <c r="S481" s="3">
        <v>3300</v>
      </c>
      <c r="T481" s="3">
        <v>4950</v>
      </c>
      <c r="U481" s="3">
        <v>0</v>
      </c>
      <c r="V481" s="3">
        <v>0</v>
      </c>
      <c r="W481" s="3">
        <v>0</v>
      </c>
      <c r="X481" s="3">
        <v>2</v>
      </c>
      <c r="Y481" s="3">
        <v>1250</v>
      </c>
      <c r="Z481" s="3">
        <v>2438</v>
      </c>
      <c r="AA481" s="3">
        <v>4</v>
      </c>
      <c r="AB481" s="3">
        <v>3725</v>
      </c>
      <c r="AC481" s="3">
        <v>7264</v>
      </c>
      <c r="AD481" s="3">
        <v>0</v>
      </c>
      <c r="AE481" s="3">
        <v>0</v>
      </c>
      <c r="AF481" s="3">
        <v>0</v>
      </c>
      <c r="AG481" s="3">
        <v>35</v>
      </c>
      <c r="AH481" s="3">
        <v>1669</v>
      </c>
      <c r="AI481" s="3">
        <v>3668</v>
      </c>
      <c r="AJ481" s="2"/>
    </row>
    <row r="482" spans="1:36">
      <c r="A482" s="144"/>
      <c r="B482" s="1">
        <v>2005</v>
      </c>
      <c r="C482" s="3">
        <v>667</v>
      </c>
      <c r="D482" s="3">
        <v>20271</v>
      </c>
      <c r="E482" s="3">
        <v>30393</v>
      </c>
      <c r="F482" s="3">
        <v>3</v>
      </c>
      <c r="G482" s="3">
        <v>467</v>
      </c>
      <c r="H482" s="3">
        <v>1800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2</v>
      </c>
      <c r="S482" s="3">
        <v>404</v>
      </c>
      <c r="T482" s="3">
        <v>1010</v>
      </c>
      <c r="U482" s="3">
        <v>0</v>
      </c>
      <c r="V482" s="3">
        <v>0</v>
      </c>
      <c r="W482" s="3">
        <v>0</v>
      </c>
      <c r="X482" s="3">
        <v>0</v>
      </c>
      <c r="Y482" s="3">
        <v>0</v>
      </c>
      <c r="Z482" s="3">
        <v>0</v>
      </c>
      <c r="AA482" s="3">
        <v>1</v>
      </c>
      <c r="AB482" s="3">
        <v>2153</v>
      </c>
      <c r="AC482" s="3">
        <v>5383</v>
      </c>
      <c r="AD482" s="3">
        <v>1</v>
      </c>
      <c r="AE482" s="3">
        <v>623</v>
      </c>
      <c r="AF482" s="3">
        <v>1006</v>
      </c>
      <c r="AG482" s="3">
        <v>0</v>
      </c>
      <c r="AH482" s="3">
        <v>0</v>
      </c>
      <c r="AI482" s="3">
        <v>0</v>
      </c>
      <c r="AJ482" s="2"/>
    </row>
    <row r="483" spans="1:36">
      <c r="A483" s="144"/>
      <c r="B483" s="1">
        <v>2006</v>
      </c>
      <c r="C483" s="3">
        <v>5</v>
      </c>
      <c r="D483" s="3">
        <v>350</v>
      </c>
      <c r="E483" s="3">
        <v>571</v>
      </c>
      <c r="F483" s="3">
        <v>13</v>
      </c>
      <c r="G483" s="3">
        <v>2357</v>
      </c>
      <c r="H483" s="3">
        <v>5893</v>
      </c>
      <c r="I483" s="3">
        <v>39</v>
      </c>
      <c r="J483" s="3">
        <v>5219</v>
      </c>
      <c r="K483" s="3">
        <v>15658</v>
      </c>
      <c r="L483" s="3">
        <v>16</v>
      </c>
      <c r="M483" s="3">
        <v>1861</v>
      </c>
      <c r="N483" s="3">
        <v>6510</v>
      </c>
      <c r="O483" s="3">
        <v>1</v>
      </c>
      <c r="P483" s="3">
        <v>500</v>
      </c>
      <c r="Q483" s="3">
        <v>1750</v>
      </c>
      <c r="R483" s="3">
        <v>3</v>
      </c>
      <c r="S483" s="3">
        <v>796</v>
      </c>
      <c r="T483" s="3">
        <v>1990</v>
      </c>
      <c r="U483" s="3">
        <v>1</v>
      </c>
      <c r="V483" s="3">
        <v>73</v>
      </c>
      <c r="W483" s="3">
        <v>183</v>
      </c>
      <c r="X483" s="3">
        <v>0</v>
      </c>
      <c r="Y483" s="3">
        <v>0</v>
      </c>
      <c r="Z483" s="3">
        <v>0</v>
      </c>
      <c r="AA483" s="3">
        <v>3</v>
      </c>
      <c r="AB483" s="3">
        <v>551</v>
      </c>
      <c r="AC483" s="3">
        <v>1653</v>
      </c>
      <c r="AD483" s="3">
        <v>1</v>
      </c>
      <c r="AE483" s="3">
        <v>91</v>
      </c>
      <c r="AF483" s="3">
        <v>220</v>
      </c>
      <c r="AG483" s="3"/>
      <c r="AH483" s="3"/>
      <c r="AI483" s="3"/>
      <c r="AJ483" s="2"/>
    </row>
    <row r="484" spans="1:36">
      <c r="A484" s="144"/>
      <c r="B484" s="1">
        <v>2007</v>
      </c>
      <c r="C484" s="3">
        <v>653</v>
      </c>
      <c r="D484" s="3">
        <v>19590</v>
      </c>
      <c r="E484" s="3">
        <v>18284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12</v>
      </c>
      <c r="M484" s="3">
        <v>2600</v>
      </c>
      <c r="N484" s="3">
        <v>10400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  <c r="V484" s="3">
        <v>0</v>
      </c>
      <c r="W484" s="3">
        <v>0</v>
      </c>
      <c r="X484" s="3">
        <v>0</v>
      </c>
      <c r="Y484" s="3">
        <v>0</v>
      </c>
      <c r="Z484" s="3">
        <v>0</v>
      </c>
      <c r="AA484" s="3">
        <v>1</v>
      </c>
      <c r="AB484" s="3">
        <v>312</v>
      </c>
      <c r="AC484" s="3">
        <v>2000</v>
      </c>
      <c r="AD484" s="3">
        <v>1</v>
      </c>
      <c r="AE484" s="3">
        <v>12570</v>
      </c>
      <c r="AF484" s="3">
        <v>31425</v>
      </c>
      <c r="AG484" s="3">
        <v>0</v>
      </c>
      <c r="AH484" s="3">
        <v>0</v>
      </c>
      <c r="AI484" s="3">
        <v>0</v>
      </c>
      <c r="AJ484" s="2"/>
    </row>
    <row r="485" spans="1:36">
      <c r="A485" s="144"/>
      <c r="B485" s="1">
        <v>2008</v>
      </c>
      <c r="C485" s="3">
        <v>777</v>
      </c>
      <c r="D485" s="3">
        <v>28206</v>
      </c>
      <c r="E485" s="3">
        <v>43139</v>
      </c>
      <c r="F485" s="3">
        <v>62</v>
      </c>
      <c r="G485" s="3">
        <v>7680</v>
      </c>
      <c r="H485" s="3">
        <v>34562</v>
      </c>
      <c r="I485" s="3">
        <v>0</v>
      </c>
      <c r="J485" s="3">
        <v>0</v>
      </c>
      <c r="K485" s="3">
        <v>0</v>
      </c>
      <c r="L485" s="3">
        <v>62</v>
      </c>
      <c r="M485" s="3">
        <v>7680</v>
      </c>
      <c r="N485" s="3">
        <v>34562</v>
      </c>
      <c r="O485" s="3">
        <v>0</v>
      </c>
      <c r="P485" s="3">
        <v>0</v>
      </c>
      <c r="Q485" s="3">
        <v>0</v>
      </c>
      <c r="R485" s="3">
        <v>1</v>
      </c>
      <c r="S485" s="3">
        <v>304</v>
      </c>
      <c r="T485" s="3">
        <v>1262</v>
      </c>
      <c r="U485" s="3">
        <v>0</v>
      </c>
      <c r="V485" s="3">
        <v>0</v>
      </c>
      <c r="W485" s="3">
        <v>0</v>
      </c>
      <c r="X485" s="3">
        <v>0</v>
      </c>
      <c r="Y485" s="3">
        <v>0</v>
      </c>
      <c r="Z485" s="3">
        <v>0</v>
      </c>
      <c r="AA485" s="3">
        <v>0</v>
      </c>
      <c r="AB485" s="3">
        <v>0</v>
      </c>
      <c r="AC485" s="3">
        <v>0</v>
      </c>
      <c r="AD485" s="3">
        <v>0</v>
      </c>
      <c r="AE485" s="3">
        <v>0</v>
      </c>
      <c r="AF485" s="3">
        <v>0</v>
      </c>
      <c r="AG485" s="3"/>
      <c r="AH485" s="3"/>
      <c r="AI485" s="3"/>
      <c r="AJ485" s="2"/>
    </row>
    <row r="486" spans="1:36">
      <c r="A486" s="144"/>
      <c r="B486" s="1">
        <v>2009</v>
      </c>
      <c r="C486" s="3">
        <v>1108</v>
      </c>
      <c r="D486" s="3">
        <v>61262</v>
      </c>
      <c r="E486" s="3">
        <v>61262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21</v>
      </c>
      <c r="M486" s="3">
        <v>4828</v>
      </c>
      <c r="N486" s="3">
        <v>18083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  <c r="X486" s="3">
        <v>0</v>
      </c>
      <c r="Y486" s="3">
        <v>0</v>
      </c>
      <c r="Z486" s="3">
        <v>0</v>
      </c>
      <c r="AA486" s="3">
        <v>0</v>
      </c>
      <c r="AB486" s="3">
        <v>63</v>
      </c>
      <c r="AC486" s="3">
        <v>63</v>
      </c>
      <c r="AD486" s="3">
        <v>127</v>
      </c>
      <c r="AE486" s="3">
        <v>0</v>
      </c>
      <c r="AF486" s="3">
        <v>0</v>
      </c>
      <c r="AG486" s="3"/>
      <c r="AH486" s="3"/>
      <c r="AI486" s="3"/>
      <c r="AJ486" s="2"/>
    </row>
    <row r="487" spans="1:36" ht="13.5" thickBot="1">
      <c r="A487" s="145"/>
      <c r="B487" s="1">
        <v>2010</v>
      </c>
      <c r="C487" s="3">
        <v>967</v>
      </c>
      <c r="D487" s="3">
        <v>41581</v>
      </c>
      <c r="E487" s="3">
        <v>47819</v>
      </c>
      <c r="F487" s="3">
        <v>47</v>
      </c>
      <c r="G487" s="3">
        <v>6998</v>
      </c>
      <c r="H487" s="3">
        <v>25893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0</v>
      </c>
      <c r="V487" s="3">
        <v>0</v>
      </c>
      <c r="W487" s="3">
        <v>0</v>
      </c>
      <c r="X487" s="3">
        <v>0</v>
      </c>
      <c r="Y487" s="3">
        <v>0</v>
      </c>
      <c r="Z487" s="3">
        <v>0</v>
      </c>
      <c r="AA487" s="3">
        <v>1</v>
      </c>
      <c r="AB487" s="3">
        <v>7173</v>
      </c>
      <c r="AC487" s="3">
        <v>28692</v>
      </c>
      <c r="AD487" s="3">
        <v>0</v>
      </c>
      <c r="AE487" s="3">
        <v>0</v>
      </c>
      <c r="AF487" s="3">
        <v>0</v>
      </c>
      <c r="AG487" s="3"/>
      <c r="AH487" s="3"/>
      <c r="AI487" s="3"/>
      <c r="AJ487" s="2"/>
    </row>
    <row r="488" spans="1:36"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2"/>
    </row>
    <row r="489" spans="1:36">
      <c r="B489" s="1" t="s">
        <v>16</v>
      </c>
      <c r="C489" s="3">
        <f>AVERAGE(C478:C487)</f>
        <v>434.1</v>
      </c>
      <c r="D489" s="3">
        <f t="shared" ref="D489:AF489" si="68">AVERAGE(D478:D487)</f>
        <v>17623.599999999999</v>
      </c>
      <c r="E489" s="3">
        <f t="shared" si="68"/>
        <v>20473.2</v>
      </c>
      <c r="F489" s="3">
        <f t="shared" si="68"/>
        <v>17.5</v>
      </c>
      <c r="G489" s="3">
        <f t="shared" si="68"/>
        <v>2324</v>
      </c>
      <c r="H489" s="3">
        <f t="shared" si="68"/>
        <v>7775.6</v>
      </c>
      <c r="I489" s="3">
        <f t="shared" si="68"/>
        <v>3.9</v>
      </c>
      <c r="J489" s="3">
        <f t="shared" si="68"/>
        <v>521.9</v>
      </c>
      <c r="K489" s="3">
        <f t="shared" si="68"/>
        <v>1565.8</v>
      </c>
      <c r="L489" s="3">
        <f t="shared" si="68"/>
        <v>12.8</v>
      </c>
      <c r="M489" s="3">
        <f t="shared" si="68"/>
        <v>1890.3</v>
      </c>
      <c r="N489" s="3">
        <f t="shared" si="68"/>
        <v>7314.4</v>
      </c>
      <c r="O489" s="3">
        <f t="shared" si="68"/>
        <v>1.9</v>
      </c>
      <c r="P489" s="3">
        <f t="shared" si="68"/>
        <v>249.1</v>
      </c>
      <c r="Q489" s="3">
        <f t="shared" si="68"/>
        <v>589.9</v>
      </c>
      <c r="R489" s="3">
        <f t="shared" si="68"/>
        <v>0.9</v>
      </c>
      <c r="S489" s="3">
        <f t="shared" si="68"/>
        <v>480.4</v>
      </c>
      <c r="T489" s="3">
        <f t="shared" si="68"/>
        <v>921.2</v>
      </c>
      <c r="U489" s="3">
        <f t="shared" si="68"/>
        <v>0.1</v>
      </c>
      <c r="V489" s="3">
        <f t="shared" si="68"/>
        <v>7.3</v>
      </c>
      <c r="W489" s="3">
        <f t="shared" si="68"/>
        <v>18.3</v>
      </c>
      <c r="X489" s="3">
        <f t="shared" si="68"/>
        <v>0.2</v>
      </c>
      <c r="Y489" s="3">
        <f t="shared" si="68"/>
        <v>125</v>
      </c>
      <c r="Z489" s="3">
        <f t="shared" si="68"/>
        <v>243.8</v>
      </c>
      <c r="AA489" s="3">
        <f t="shared" si="68"/>
        <v>1.1000000000000001</v>
      </c>
      <c r="AB489" s="3">
        <f t="shared" si="68"/>
        <v>1406.7</v>
      </c>
      <c r="AC489" s="3">
        <f t="shared" si="68"/>
        <v>4525.5</v>
      </c>
      <c r="AD489" s="3">
        <f t="shared" si="68"/>
        <v>13.2</v>
      </c>
      <c r="AE489" s="3">
        <f t="shared" si="68"/>
        <v>1363.4</v>
      </c>
      <c r="AF489" s="3">
        <f t="shared" si="68"/>
        <v>3326.7</v>
      </c>
      <c r="AG489" s="3">
        <f>AVERAGE(AG478:AG487)</f>
        <v>6.333333333333333</v>
      </c>
      <c r="AH489" s="3">
        <f>AVERAGE(AH478:AH487)</f>
        <v>287.33333333333331</v>
      </c>
      <c r="AI489" s="3">
        <f>AVERAGE(AI478:AI487)</f>
        <v>646</v>
      </c>
      <c r="AJ489" s="2"/>
    </row>
    <row r="490" spans="1:36">
      <c r="B490" s="1" t="s">
        <v>17</v>
      </c>
      <c r="C490" s="3">
        <f>SUM(C478:C487)</f>
        <v>4341</v>
      </c>
      <c r="D490" s="3">
        <f t="shared" ref="D490:AF490" si="69">SUM(D478:D487)</f>
        <v>176236</v>
      </c>
      <c r="E490" s="3">
        <f t="shared" si="69"/>
        <v>204732</v>
      </c>
      <c r="F490" s="3">
        <f t="shared" si="69"/>
        <v>175</v>
      </c>
      <c r="G490" s="3">
        <f t="shared" si="69"/>
        <v>23240</v>
      </c>
      <c r="H490" s="3">
        <f t="shared" si="69"/>
        <v>77756</v>
      </c>
      <c r="I490" s="3">
        <f t="shared" si="69"/>
        <v>39</v>
      </c>
      <c r="J490" s="3">
        <f t="shared" si="69"/>
        <v>5219</v>
      </c>
      <c r="K490" s="3">
        <f t="shared" si="69"/>
        <v>15658</v>
      </c>
      <c r="L490" s="3">
        <f t="shared" si="69"/>
        <v>128</v>
      </c>
      <c r="M490" s="3">
        <f t="shared" si="69"/>
        <v>18903</v>
      </c>
      <c r="N490" s="3">
        <f t="shared" si="69"/>
        <v>73144</v>
      </c>
      <c r="O490" s="3">
        <f t="shared" si="69"/>
        <v>19</v>
      </c>
      <c r="P490" s="3">
        <f t="shared" si="69"/>
        <v>2491</v>
      </c>
      <c r="Q490" s="3">
        <f t="shared" si="69"/>
        <v>5899</v>
      </c>
      <c r="R490" s="3">
        <f t="shared" si="69"/>
        <v>9</v>
      </c>
      <c r="S490" s="3">
        <f t="shared" si="69"/>
        <v>4804</v>
      </c>
      <c r="T490" s="3">
        <f t="shared" si="69"/>
        <v>9212</v>
      </c>
      <c r="U490" s="3">
        <f t="shared" si="69"/>
        <v>1</v>
      </c>
      <c r="V490" s="3">
        <f t="shared" si="69"/>
        <v>73</v>
      </c>
      <c r="W490" s="3">
        <f t="shared" si="69"/>
        <v>183</v>
      </c>
      <c r="X490" s="3">
        <f t="shared" si="69"/>
        <v>2</v>
      </c>
      <c r="Y490" s="3">
        <f t="shared" si="69"/>
        <v>1250</v>
      </c>
      <c r="Z490" s="3">
        <f t="shared" si="69"/>
        <v>2438</v>
      </c>
      <c r="AA490" s="3">
        <f t="shared" si="69"/>
        <v>11</v>
      </c>
      <c r="AB490" s="3">
        <f t="shared" si="69"/>
        <v>14067</v>
      </c>
      <c r="AC490" s="3">
        <f t="shared" si="69"/>
        <v>45255</v>
      </c>
      <c r="AD490" s="3">
        <f t="shared" si="69"/>
        <v>132</v>
      </c>
      <c r="AE490" s="3">
        <f t="shared" si="69"/>
        <v>13634</v>
      </c>
      <c r="AF490" s="3">
        <f t="shared" si="69"/>
        <v>33267</v>
      </c>
      <c r="AG490" s="3">
        <f>SUM(AG478:AG487)</f>
        <v>38</v>
      </c>
      <c r="AH490" s="3">
        <f>SUM(AH478:AH487)</f>
        <v>1724</v>
      </c>
      <c r="AI490" s="3">
        <f>SUM(AI478:AI487)</f>
        <v>3876</v>
      </c>
      <c r="AJ490" s="2"/>
    </row>
    <row r="491" spans="1:36" ht="13.5" thickBot="1"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2"/>
    </row>
    <row r="492" spans="1:36">
      <c r="A492" s="143" t="s">
        <v>19</v>
      </c>
      <c r="B492" s="1">
        <v>2001</v>
      </c>
      <c r="C492" s="3">
        <v>1</v>
      </c>
      <c r="D492" s="3">
        <v>71</v>
      </c>
      <c r="E492" s="3">
        <v>107</v>
      </c>
      <c r="F492" s="3">
        <v>1</v>
      </c>
      <c r="G492" s="3">
        <v>370</v>
      </c>
      <c r="H492" s="3">
        <v>629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  <c r="X492" s="3">
        <v>0</v>
      </c>
      <c r="Y492" s="3">
        <v>0</v>
      </c>
      <c r="Z492" s="3">
        <v>0</v>
      </c>
      <c r="AA492" s="3">
        <v>1</v>
      </c>
      <c r="AB492" s="3">
        <v>465</v>
      </c>
      <c r="AC492" s="3">
        <v>814</v>
      </c>
      <c r="AD492" s="3">
        <v>0</v>
      </c>
      <c r="AE492" s="3">
        <v>0</v>
      </c>
      <c r="AF492" s="3">
        <v>0</v>
      </c>
      <c r="AG492" s="3">
        <v>0</v>
      </c>
      <c r="AH492" s="3">
        <v>0</v>
      </c>
      <c r="AI492" s="3">
        <v>0</v>
      </c>
    </row>
    <row r="493" spans="1:36">
      <c r="A493" s="144"/>
      <c r="B493" s="1">
        <v>2002</v>
      </c>
      <c r="C493" s="3">
        <v>0</v>
      </c>
      <c r="D493" s="3">
        <v>0</v>
      </c>
      <c r="E493" s="3">
        <v>0</v>
      </c>
      <c r="F493" s="3">
        <v>1</v>
      </c>
      <c r="G493" s="3">
        <v>137</v>
      </c>
      <c r="H493" s="3">
        <v>206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  <c r="V493" s="3">
        <v>0</v>
      </c>
      <c r="W493" s="3">
        <v>0</v>
      </c>
      <c r="X493" s="3">
        <v>0</v>
      </c>
      <c r="Y493" s="3">
        <v>0</v>
      </c>
      <c r="Z493" s="3">
        <v>0</v>
      </c>
      <c r="AA493" s="3">
        <v>0</v>
      </c>
      <c r="AB493" s="3">
        <v>0</v>
      </c>
      <c r="AC493" s="3">
        <v>0</v>
      </c>
      <c r="AD493" s="3">
        <v>0</v>
      </c>
      <c r="AE493" s="3">
        <v>0</v>
      </c>
      <c r="AF493" s="3">
        <v>0</v>
      </c>
      <c r="AG493" s="3">
        <v>0</v>
      </c>
      <c r="AH493" s="3">
        <v>0</v>
      </c>
      <c r="AI493" s="3">
        <v>0</v>
      </c>
    </row>
    <row r="494" spans="1:36">
      <c r="A494" s="144"/>
      <c r="B494" s="1">
        <v>2003</v>
      </c>
      <c r="C494" s="3">
        <v>1628</v>
      </c>
      <c r="D494" s="3">
        <v>48840</v>
      </c>
      <c r="E494" s="3">
        <v>20350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  <c r="X494" s="3">
        <v>0</v>
      </c>
      <c r="Y494" s="3">
        <v>0</v>
      </c>
      <c r="Z494" s="3">
        <v>0</v>
      </c>
      <c r="AA494" s="3">
        <v>3</v>
      </c>
      <c r="AB494" s="3">
        <v>379</v>
      </c>
      <c r="AC494" s="3">
        <v>1044</v>
      </c>
      <c r="AD494" s="3">
        <v>0</v>
      </c>
      <c r="AE494" s="3">
        <v>0</v>
      </c>
      <c r="AF494" s="3">
        <v>0</v>
      </c>
      <c r="AG494" s="3">
        <v>3</v>
      </c>
      <c r="AH494" s="3">
        <v>121</v>
      </c>
      <c r="AI494" s="3">
        <v>211</v>
      </c>
    </row>
    <row r="495" spans="1:36">
      <c r="A495" s="144"/>
      <c r="B495" s="1">
        <v>2004</v>
      </c>
      <c r="C495" s="3">
        <v>272</v>
      </c>
      <c r="D495" s="3">
        <v>8223</v>
      </c>
      <c r="E495" s="3">
        <v>6248</v>
      </c>
      <c r="F495" s="3">
        <v>8</v>
      </c>
      <c r="G495" s="3">
        <v>1210</v>
      </c>
      <c r="H495" s="3">
        <v>3025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  <c r="X495" s="3">
        <v>0</v>
      </c>
      <c r="Y495" s="3">
        <v>0</v>
      </c>
      <c r="Z495" s="3">
        <v>0</v>
      </c>
      <c r="AA495" s="3">
        <v>5</v>
      </c>
      <c r="AB495" s="3">
        <v>4242</v>
      </c>
      <c r="AC495" s="3">
        <v>7008</v>
      </c>
      <c r="AD495" s="3">
        <v>2</v>
      </c>
      <c r="AE495" s="3">
        <v>650</v>
      </c>
      <c r="AF495" s="3">
        <v>1300</v>
      </c>
      <c r="AG495" s="3">
        <v>7</v>
      </c>
      <c r="AH495" s="3">
        <v>205</v>
      </c>
      <c r="AI495" s="3">
        <v>513</v>
      </c>
    </row>
    <row r="496" spans="1:36">
      <c r="A496" s="144"/>
      <c r="B496" s="1">
        <v>2005</v>
      </c>
      <c r="C496" s="3">
        <v>690</v>
      </c>
      <c r="D496" s="3">
        <v>20700</v>
      </c>
      <c r="E496" s="3">
        <v>13800</v>
      </c>
      <c r="F496" s="3">
        <v>1</v>
      </c>
      <c r="G496" s="3">
        <v>213</v>
      </c>
      <c r="H496" s="3">
        <v>575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  <c r="V496" s="3">
        <v>0</v>
      </c>
      <c r="W496" s="3">
        <v>0</v>
      </c>
      <c r="X496" s="3">
        <v>1</v>
      </c>
      <c r="Y496" s="3">
        <v>400</v>
      </c>
      <c r="Z496" s="3">
        <v>1200</v>
      </c>
      <c r="AA496" s="3">
        <v>3</v>
      </c>
      <c r="AB496" s="3">
        <v>551</v>
      </c>
      <c r="AC496" s="3">
        <v>1653</v>
      </c>
      <c r="AD496" s="3">
        <v>0</v>
      </c>
      <c r="AE496" s="3">
        <v>0</v>
      </c>
      <c r="AF496" s="3">
        <v>0</v>
      </c>
      <c r="AG496" s="3">
        <v>11</v>
      </c>
      <c r="AH496" s="3">
        <v>335</v>
      </c>
      <c r="AI496" s="3">
        <v>956</v>
      </c>
    </row>
    <row r="497" spans="1:36">
      <c r="A497" s="144"/>
      <c r="B497" s="1">
        <v>2006</v>
      </c>
      <c r="C497" s="3">
        <f t="shared" ref="C497:X497" si="70">AVERAGE(C492:C496)</f>
        <v>518.20000000000005</v>
      </c>
      <c r="D497" s="3">
        <f t="shared" si="70"/>
        <v>15566.8</v>
      </c>
      <c r="E497" s="3">
        <f t="shared" si="70"/>
        <v>8101</v>
      </c>
      <c r="F497" s="3">
        <f t="shared" si="70"/>
        <v>2.2000000000000002</v>
      </c>
      <c r="G497" s="3">
        <f t="shared" si="70"/>
        <v>386</v>
      </c>
      <c r="H497" s="3">
        <f t="shared" si="70"/>
        <v>887</v>
      </c>
      <c r="I497" s="3">
        <f t="shared" si="70"/>
        <v>0</v>
      </c>
      <c r="J497" s="3">
        <f t="shared" si="70"/>
        <v>0</v>
      </c>
      <c r="K497" s="3">
        <f t="shared" si="70"/>
        <v>0</v>
      </c>
      <c r="L497" s="3">
        <f t="shared" si="70"/>
        <v>0</v>
      </c>
      <c r="M497" s="3">
        <f t="shared" si="70"/>
        <v>0</v>
      </c>
      <c r="N497" s="3">
        <f t="shared" si="70"/>
        <v>0</v>
      </c>
      <c r="O497" s="3">
        <f t="shared" si="70"/>
        <v>0</v>
      </c>
      <c r="P497" s="3">
        <f t="shared" si="70"/>
        <v>0</v>
      </c>
      <c r="Q497" s="3">
        <f t="shared" si="70"/>
        <v>0</v>
      </c>
      <c r="R497" s="3">
        <v>1</v>
      </c>
      <c r="S497" s="3">
        <v>330</v>
      </c>
      <c r="T497" s="3">
        <v>1089</v>
      </c>
      <c r="U497" s="3">
        <f t="shared" si="70"/>
        <v>0</v>
      </c>
      <c r="V497" s="3">
        <f t="shared" si="70"/>
        <v>0</v>
      </c>
      <c r="W497" s="3">
        <f t="shared" si="70"/>
        <v>0</v>
      </c>
      <c r="X497" s="3">
        <f t="shared" si="70"/>
        <v>0.2</v>
      </c>
      <c r="Y497" s="3">
        <v>0</v>
      </c>
      <c r="Z497" s="3">
        <v>0</v>
      </c>
      <c r="AA497" s="3">
        <f>AVERAGE(AA492:AA496)</f>
        <v>2.4</v>
      </c>
      <c r="AB497" s="3">
        <v>1171</v>
      </c>
      <c r="AC497" s="3">
        <v>3162</v>
      </c>
      <c r="AD497" s="3">
        <v>1</v>
      </c>
      <c r="AE497" s="3">
        <v>856</v>
      </c>
      <c r="AF497" s="3">
        <v>1978</v>
      </c>
      <c r="AG497" s="3"/>
      <c r="AH497" s="3"/>
      <c r="AI497" s="3"/>
    </row>
    <row r="498" spans="1:36">
      <c r="A498" s="144"/>
      <c r="B498" s="1">
        <v>2007</v>
      </c>
      <c r="C498" s="3">
        <v>0</v>
      </c>
      <c r="D498" s="3">
        <v>0</v>
      </c>
      <c r="E498" s="3">
        <v>0</v>
      </c>
      <c r="F498" s="3">
        <v>240</v>
      </c>
      <c r="G498" s="3">
        <v>16</v>
      </c>
      <c r="H498" s="3">
        <v>2339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0</v>
      </c>
      <c r="V498" s="3">
        <v>0</v>
      </c>
      <c r="W498" s="3">
        <v>0</v>
      </c>
      <c r="X498" s="3">
        <v>0</v>
      </c>
      <c r="Y498" s="3">
        <v>0</v>
      </c>
      <c r="Z498" s="3">
        <v>0</v>
      </c>
      <c r="AA498" s="3">
        <v>2</v>
      </c>
      <c r="AB498" s="3">
        <v>17050</v>
      </c>
      <c r="AC498" s="3">
        <v>52373</v>
      </c>
      <c r="AD498" s="3">
        <v>0</v>
      </c>
      <c r="AE498" s="3">
        <v>0</v>
      </c>
      <c r="AF498" s="3">
        <v>0</v>
      </c>
      <c r="AG498" s="3"/>
      <c r="AH498" s="3"/>
      <c r="AI498" s="3"/>
    </row>
    <row r="499" spans="1:36">
      <c r="A499" s="144"/>
      <c r="B499" s="1">
        <v>2008</v>
      </c>
      <c r="C499" s="3">
        <v>120</v>
      </c>
      <c r="D499" s="3">
        <v>3600</v>
      </c>
      <c r="E499" s="3">
        <v>2520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  <c r="V499" s="3">
        <v>0</v>
      </c>
      <c r="W499" s="3">
        <v>0</v>
      </c>
      <c r="X499" s="3">
        <v>0</v>
      </c>
      <c r="Y499" s="3">
        <v>0</v>
      </c>
      <c r="Z499" s="3">
        <v>0</v>
      </c>
      <c r="AA499" s="3">
        <v>0</v>
      </c>
      <c r="AB499" s="3">
        <v>0</v>
      </c>
      <c r="AC499" s="3">
        <v>0</v>
      </c>
      <c r="AD499" s="3">
        <v>0</v>
      </c>
      <c r="AE499" s="3">
        <v>0</v>
      </c>
      <c r="AF499" s="3">
        <v>0</v>
      </c>
      <c r="AG499" s="3"/>
      <c r="AH499" s="3"/>
      <c r="AI499" s="3"/>
    </row>
    <row r="500" spans="1:36">
      <c r="A500" s="144"/>
      <c r="B500" s="1">
        <v>2009</v>
      </c>
      <c r="C500" s="3">
        <v>135</v>
      </c>
      <c r="D500" s="3">
        <v>5400</v>
      </c>
      <c r="E500" s="3">
        <v>7290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0</v>
      </c>
      <c r="V500" s="3">
        <v>0</v>
      </c>
      <c r="W500" s="3">
        <v>0</v>
      </c>
      <c r="X500" s="3">
        <v>0</v>
      </c>
      <c r="Y500" s="3">
        <v>0</v>
      </c>
      <c r="Z500" s="3">
        <v>0</v>
      </c>
      <c r="AA500" s="3">
        <v>0</v>
      </c>
      <c r="AB500" s="3">
        <v>0</v>
      </c>
      <c r="AC500" s="3">
        <v>0</v>
      </c>
      <c r="AD500" s="3">
        <v>0</v>
      </c>
      <c r="AE500" s="3">
        <v>0</v>
      </c>
      <c r="AF500" s="3">
        <v>0</v>
      </c>
      <c r="AG500" s="3"/>
      <c r="AH500" s="3"/>
      <c r="AI500" s="3"/>
    </row>
    <row r="501" spans="1:36" ht="13.5" thickBot="1">
      <c r="A501" s="145"/>
      <c r="B501" s="1">
        <v>2010</v>
      </c>
      <c r="C501" s="3">
        <v>187</v>
      </c>
      <c r="D501" s="3">
        <v>7480</v>
      </c>
      <c r="E501" s="3">
        <v>11716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  <c r="V501" s="3">
        <v>0</v>
      </c>
      <c r="W501" s="3">
        <v>0</v>
      </c>
      <c r="X501" s="3">
        <v>0</v>
      </c>
      <c r="Y501" s="3">
        <v>0</v>
      </c>
      <c r="Z501" s="3">
        <v>0</v>
      </c>
      <c r="AA501" s="3">
        <v>0</v>
      </c>
      <c r="AB501" s="3">
        <v>0</v>
      </c>
      <c r="AC501" s="3">
        <v>0</v>
      </c>
      <c r="AD501" s="3">
        <v>0</v>
      </c>
      <c r="AE501" s="3">
        <v>0</v>
      </c>
      <c r="AF501" s="3">
        <v>0</v>
      </c>
      <c r="AG501" s="3"/>
      <c r="AH501" s="3"/>
      <c r="AI501" s="3"/>
    </row>
    <row r="502" spans="1:36"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</row>
    <row r="503" spans="1:36">
      <c r="B503" s="1" t="s">
        <v>16</v>
      </c>
      <c r="C503" s="3">
        <f t="shared" ref="C503:AI503" si="71">AVERAGE(C492:C501)</f>
        <v>355.12</v>
      </c>
      <c r="D503" s="3">
        <f t="shared" si="71"/>
        <v>10988.08</v>
      </c>
      <c r="E503" s="3">
        <f t="shared" si="71"/>
        <v>7013.2</v>
      </c>
      <c r="F503" s="3">
        <f t="shared" si="71"/>
        <v>25.32</v>
      </c>
      <c r="G503" s="3">
        <f t="shared" si="71"/>
        <v>233.2</v>
      </c>
      <c r="H503" s="3">
        <f t="shared" si="71"/>
        <v>766.1</v>
      </c>
      <c r="I503" s="3">
        <f t="shared" si="71"/>
        <v>0</v>
      </c>
      <c r="J503" s="3">
        <f t="shared" si="71"/>
        <v>0</v>
      </c>
      <c r="K503" s="3">
        <f t="shared" si="71"/>
        <v>0</v>
      </c>
      <c r="L503" s="3">
        <f t="shared" si="71"/>
        <v>0</v>
      </c>
      <c r="M503" s="3">
        <f t="shared" si="71"/>
        <v>0</v>
      </c>
      <c r="N503" s="3">
        <f t="shared" si="71"/>
        <v>0</v>
      </c>
      <c r="O503" s="3">
        <f t="shared" si="71"/>
        <v>0</v>
      </c>
      <c r="P503" s="3">
        <f t="shared" si="71"/>
        <v>0</v>
      </c>
      <c r="Q503" s="3">
        <f t="shared" si="71"/>
        <v>0</v>
      </c>
      <c r="R503" s="3">
        <f t="shared" si="71"/>
        <v>0.1</v>
      </c>
      <c r="S503" s="3">
        <f t="shared" si="71"/>
        <v>33</v>
      </c>
      <c r="T503" s="3">
        <f t="shared" si="71"/>
        <v>108.9</v>
      </c>
      <c r="U503" s="3">
        <f t="shared" si="71"/>
        <v>0</v>
      </c>
      <c r="V503" s="3">
        <f t="shared" si="71"/>
        <v>0</v>
      </c>
      <c r="W503" s="3">
        <f t="shared" si="71"/>
        <v>0</v>
      </c>
      <c r="X503" s="3">
        <f t="shared" si="71"/>
        <v>0.12</v>
      </c>
      <c r="Y503" s="3">
        <f t="shared" si="71"/>
        <v>40</v>
      </c>
      <c r="Z503" s="3">
        <f t="shared" si="71"/>
        <v>120</v>
      </c>
      <c r="AA503" s="3">
        <f t="shared" si="71"/>
        <v>1.64</v>
      </c>
      <c r="AB503" s="3">
        <f t="shared" si="71"/>
        <v>2385.8000000000002</v>
      </c>
      <c r="AC503" s="3">
        <f t="shared" si="71"/>
        <v>6605.4</v>
      </c>
      <c r="AD503" s="3">
        <f t="shared" si="71"/>
        <v>0.3</v>
      </c>
      <c r="AE503" s="3">
        <f t="shared" si="71"/>
        <v>150.6</v>
      </c>
      <c r="AF503" s="3">
        <f t="shared" si="71"/>
        <v>327.8</v>
      </c>
      <c r="AG503" s="3">
        <f t="shared" si="71"/>
        <v>4.2</v>
      </c>
      <c r="AH503" s="3">
        <f t="shared" si="71"/>
        <v>132.19999999999999</v>
      </c>
      <c r="AI503" s="3">
        <f t="shared" si="71"/>
        <v>336</v>
      </c>
    </row>
    <row r="504" spans="1:36">
      <c r="B504" s="1" t="s">
        <v>17</v>
      </c>
      <c r="C504" s="3">
        <f t="shared" ref="C504:AI504" si="72">SUM(C492:C501)</f>
        <v>3551.2</v>
      </c>
      <c r="D504" s="3">
        <f t="shared" si="72"/>
        <v>109880.8</v>
      </c>
      <c r="E504" s="3">
        <f t="shared" si="72"/>
        <v>70132</v>
      </c>
      <c r="F504" s="3">
        <f t="shared" si="72"/>
        <v>253.2</v>
      </c>
      <c r="G504" s="3">
        <f t="shared" si="72"/>
        <v>2332</v>
      </c>
      <c r="H504" s="3">
        <f t="shared" si="72"/>
        <v>7661</v>
      </c>
      <c r="I504" s="3">
        <f t="shared" si="72"/>
        <v>0</v>
      </c>
      <c r="J504" s="3">
        <f t="shared" si="72"/>
        <v>0</v>
      </c>
      <c r="K504" s="3">
        <f t="shared" si="72"/>
        <v>0</v>
      </c>
      <c r="L504" s="3">
        <f t="shared" si="72"/>
        <v>0</v>
      </c>
      <c r="M504" s="3">
        <f t="shared" si="72"/>
        <v>0</v>
      </c>
      <c r="N504" s="3">
        <f t="shared" si="72"/>
        <v>0</v>
      </c>
      <c r="O504" s="3">
        <f t="shared" si="72"/>
        <v>0</v>
      </c>
      <c r="P504" s="3">
        <f t="shared" si="72"/>
        <v>0</v>
      </c>
      <c r="Q504" s="3">
        <f t="shared" si="72"/>
        <v>0</v>
      </c>
      <c r="R504" s="3">
        <f t="shared" si="72"/>
        <v>1</v>
      </c>
      <c r="S504" s="3">
        <f t="shared" si="72"/>
        <v>330</v>
      </c>
      <c r="T504" s="3">
        <f t="shared" si="72"/>
        <v>1089</v>
      </c>
      <c r="U504" s="3">
        <f t="shared" si="72"/>
        <v>0</v>
      </c>
      <c r="V504" s="3">
        <f t="shared" si="72"/>
        <v>0</v>
      </c>
      <c r="W504" s="3">
        <f t="shared" si="72"/>
        <v>0</v>
      </c>
      <c r="X504" s="3">
        <f t="shared" si="72"/>
        <v>1.2</v>
      </c>
      <c r="Y504" s="3">
        <f t="shared" si="72"/>
        <v>400</v>
      </c>
      <c r="Z504" s="3">
        <f t="shared" si="72"/>
        <v>1200</v>
      </c>
      <c r="AA504" s="3">
        <f t="shared" si="72"/>
        <v>16.399999999999999</v>
      </c>
      <c r="AB504" s="3">
        <f t="shared" si="72"/>
        <v>23858</v>
      </c>
      <c r="AC504" s="3">
        <f t="shared" si="72"/>
        <v>66054</v>
      </c>
      <c r="AD504" s="3">
        <f t="shared" si="72"/>
        <v>3</v>
      </c>
      <c r="AE504" s="3">
        <f t="shared" si="72"/>
        <v>1506</v>
      </c>
      <c r="AF504" s="3">
        <f t="shared" si="72"/>
        <v>3278</v>
      </c>
      <c r="AG504" s="3">
        <f t="shared" si="72"/>
        <v>21</v>
      </c>
      <c r="AH504" s="3">
        <f t="shared" si="72"/>
        <v>661</v>
      </c>
      <c r="AI504" s="3">
        <f t="shared" si="72"/>
        <v>1680</v>
      </c>
    </row>
    <row r="505" spans="1:36" ht="13.5" thickBot="1"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2"/>
    </row>
    <row r="506" spans="1:36">
      <c r="A506" s="143" t="s">
        <v>53</v>
      </c>
      <c r="B506" s="1">
        <v>2001</v>
      </c>
      <c r="C506" s="3">
        <v>6</v>
      </c>
      <c r="D506" s="3">
        <v>184</v>
      </c>
      <c r="E506" s="3">
        <v>111</v>
      </c>
      <c r="F506" s="3">
        <v>2</v>
      </c>
      <c r="G506" s="3">
        <v>352</v>
      </c>
      <c r="H506" s="3">
        <v>330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0</v>
      </c>
      <c r="V506" s="3">
        <v>0</v>
      </c>
      <c r="W506" s="3">
        <v>0</v>
      </c>
      <c r="X506" s="3">
        <v>0</v>
      </c>
      <c r="Y506" s="3">
        <v>0</v>
      </c>
      <c r="Z506" s="3">
        <v>0</v>
      </c>
      <c r="AA506" s="3">
        <v>0</v>
      </c>
      <c r="AB506" s="3">
        <v>0</v>
      </c>
      <c r="AC506" s="3">
        <v>0</v>
      </c>
      <c r="AD506" s="3">
        <v>0</v>
      </c>
      <c r="AE506" s="3">
        <v>0</v>
      </c>
      <c r="AF506" s="3">
        <v>0</v>
      </c>
      <c r="AG506" s="3">
        <v>0</v>
      </c>
      <c r="AH506" s="3">
        <v>0</v>
      </c>
      <c r="AI506" s="3">
        <v>0</v>
      </c>
      <c r="AJ506" s="2"/>
    </row>
    <row r="507" spans="1:36">
      <c r="A507" s="144"/>
      <c r="B507" s="1">
        <v>2002</v>
      </c>
      <c r="C507" s="3">
        <v>3</v>
      </c>
      <c r="D507" s="3">
        <v>170</v>
      </c>
      <c r="E507" s="3">
        <v>124</v>
      </c>
      <c r="F507" s="3">
        <v>3</v>
      </c>
      <c r="G507" s="3">
        <v>354</v>
      </c>
      <c r="H507" s="3">
        <v>390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0</v>
      </c>
      <c r="V507" s="3">
        <v>0</v>
      </c>
      <c r="W507" s="3">
        <v>0</v>
      </c>
      <c r="X507" s="3">
        <v>1</v>
      </c>
      <c r="Y507" s="3">
        <v>76</v>
      </c>
      <c r="Z507" s="3">
        <v>22</v>
      </c>
      <c r="AA507" s="3">
        <v>0</v>
      </c>
      <c r="AB507" s="3">
        <v>0</v>
      </c>
      <c r="AC507" s="3">
        <v>0</v>
      </c>
      <c r="AD507" s="3">
        <v>0</v>
      </c>
      <c r="AE507" s="3">
        <v>0</v>
      </c>
      <c r="AF507" s="3">
        <v>0</v>
      </c>
      <c r="AG507" s="3">
        <v>0</v>
      </c>
      <c r="AH507" s="3">
        <v>0</v>
      </c>
      <c r="AI507" s="3">
        <v>0</v>
      </c>
      <c r="AJ507" s="2"/>
    </row>
    <row r="508" spans="1:36">
      <c r="A508" s="144"/>
      <c r="B508" s="1">
        <v>2003</v>
      </c>
      <c r="C508" s="3">
        <v>11</v>
      </c>
      <c r="D508" s="3">
        <v>478</v>
      </c>
      <c r="E508" s="3">
        <v>480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  <c r="U508" s="3">
        <v>0</v>
      </c>
      <c r="V508" s="3">
        <v>0</v>
      </c>
      <c r="W508" s="3">
        <v>0</v>
      </c>
      <c r="X508" s="3">
        <v>2</v>
      </c>
      <c r="Y508" s="3">
        <v>860</v>
      </c>
      <c r="Z508" s="3">
        <v>950</v>
      </c>
      <c r="AA508" s="3">
        <v>3</v>
      </c>
      <c r="AB508" s="3">
        <v>2415</v>
      </c>
      <c r="AC508" s="3">
        <v>4205</v>
      </c>
      <c r="AD508" s="3">
        <v>0</v>
      </c>
      <c r="AE508" s="3">
        <v>0</v>
      </c>
      <c r="AF508" s="3">
        <v>0</v>
      </c>
      <c r="AG508" s="3">
        <v>0</v>
      </c>
      <c r="AH508" s="3">
        <v>0</v>
      </c>
      <c r="AI508" s="3">
        <v>0</v>
      </c>
      <c r="AJ508" s="2"/>
    </row>
    <row r="509" spans="1:36">
      <c r="A509" s="144"/>
      <c r="B509" s="1">
        <v>2004</v>
      </c>
      <c r="C509" s="3">
        <v>2</v>
      </c>
      <c r="D509" s="3">
        <v>155</v>
      </c>
      <c r="E509" s="3">
        <v>160</v>
      </c>
      <c r="F509" s="3">
        <v>2</v>
      </c>
      <c r="G509" s="3">
        <v>175</v>
      </c>
      <c r="H509" s="3">
        <v>177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0</v>
      </c>
      <c r="V509" s="3">
        <v>0</v>
      </c>
      <c r="W509" s="3">
        <v>0</v>
      </c>
      <c r="X509" s="3">
        <v>0</v>
      </c>
      <c r="Y509" s="3">
        <v>0</v>
      </c>
      <c r="Z509" s="3">
        <v>0</v>
      </c>
      <c r="AA509" s="3">
        <v>1</v>
      </c>
      <c r="AB509" s="3">
        <v>515</v>
      </c>
      <c r="AC509" s="3">
        <v>618</v>
      </c>
      <c r="AD509" s="3">
        <v>1</v>
      </c>
      <c r="AE509" s="3">
        <v>661</v>
      </c>
      <c r="AF509" s="3">
        <v>661</v>
      </c>
      <c r="AG509" s="3">
        <v>3</v>
      </c>
      <c r="AH509" s="3">
        <v>72</v>
      </c>
      <c r="AI509" s="3">
        <v>64</v>
      </c>
      <c r="AJ509" s="2"/>
    </row>
    <row r="510" spans="1:36">
      <c r="A510" s="144"/>
      <c r="B510" s="1">
        <v>2005</v>
      </c>
      <c r="C510" s="3">
        <v>227</v>
      </c>
      <c r="D510" s="3">
        <v>10215</v>
      </c>
      <c r="E510" s="3">
        <v>5725</v>
      </c>
      <c r="F510" s="3">
        <v>1</v>
      </c>
      <c r="G510" s="3">
        <v>127</v>
      </c>
      <c r="H510" s="3">
        <v>190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0</v>
      </c>
      <c r="V510" s="3">
        <v>0</v>
      </c>
      <c r="W510" s="3">
        <v>0</v>
      </c>
      <c r="X510" s="3">
        <v>1</v>
      </c>
      <c r="Y510" s="3">
        <v>69</v>
      </c>
      <c r="Z510" s="3">
        <v>124</v>
      </c>
      <c r="AA510" s="3">
        <v>1</v>
      </c>
      <c r="AB510" s="3">
        <v>311</v>
      </c>
      <c r="AC510" s="3">
        <v>560</v>
      </c>
      <c r="AD510" s="3">
        <v>0</v>
      </c>
      <c r="AE510" s="3">
        <v>0</v>
      </c>
      <c r="AF510" s="3">
        <v>0</v>
      </c>
      <c r="AG510" s="3">
        <v>0</v>
      </c>
      <c r="AH510" s="3">
        <v>0</v>
      </c>
      <c r="AI510" s="3">
        <v>0</v>
      </c>
      <c r="AJ510" s="2"/>
    </row>
    <row r="511" spans="1:36">
      <c r="A511" s="144"/>
      <c r="B511" s="1">
        <v>2006</v>
      </c>
      <c r="C511" s="3">
        <v>0</v>
      </c>
      <c r="D511" s="3">
        <v>0</v>
      </c>
      <c r="E511" s="3">
        <v>0</v>
      </c>
      <c r="F511" s="3">
        <v>4</v>
      </c>
      <c r="G511" s="3">
        <v>601</v>
      </c>
      <c r="H511" s="3">
        <v>1202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0</v>
      </c>
      <c r="V511" s="3">
        <v>0</v>
      </c>
      <c r="W511" s="3">
        <v>0</v>
      </c>
      <c r="X511" s="3">
        <v>0</v>
      </c>
      <c r="Y511" s="3">
        <v>0</v>
      </c>
      <c r="Z511" s="3">
        <v>0</v>
      </c>
      <c r="AA511" s="3">
        <v>0</v>
      </c>
      <c r="AB511" s="3">
        <v>0</v>
      </c>
      <c r="AC511" s="3">
        <v>0</v>
      </c>
      <c r="AD511" s="3">
        <v>1</v>
      </c>
      <c r="AE511" s="3">
        <v>351</v>
      </c>
      <c r="AF511" s="3">
        <v>702</v>
      </c>
      <c r="AG511" s="3"/>
      <c r="AH511" s="3"/>
      <c r="AI511" s="3"/>
      <c r="AJ511" s="2"/>
    </row>
    <row r="512" spans="1:36">
      <c r="A512" s="144"/>
      <c r="B512" s="1">
        <v>2007</v>
      </c>
      <c r="C512" s="3">
        <v>1</v>
      </c>
      <c r="D512" s="3">
        <v>70</v>
      </c>
      <c r="E512" s="3">
        <v>175</v>
      </c>
      <c r="F512" s="3">
        <v>6</v>
      </c>
      <c r="G512" s="3">
        <v>1266</v>
      </c>
      <c r="H512" s="3">
        <v>3065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0</v>
      </c>
      <c r="V512" s="3">
        <v>0</v>
      </c>
      <c r="W512" s="3">
        <v>0</v>
      </c>
      <c r="X512" s="3">
        <v>1</v>
      </c>
      <c r="Y512" s="3">
        <v>877</v>
      </c>
      <c r="Z512" s="3">
        <v>3508</v>
      </c>
      <c r="AA512" s="3">
        <v>2</v>
      </c>
      <c r="AB512" s="3">
        <v>1968</v>
      </c>
      <c r="AC512" s="3">
        <v>7872</v>
      </c>
      <c r="AD512" s="3">
        <v>2</v>
      </c>
      <c r="AE512" s="3">
        <v>446</v>
      </c>
      <c r="AF512" s="3">
        <v>1115</v>
      </c>
      <c r="AG512" s="3">
        <v>0</v>
      </c>
      <c r="AH512" s="3">
        <v>0</v>
      </c>
      <c r="AI512" s="3">
        <v>0</v>
      </c>
      <c r="AJ512" s="2"/>
    </row>
    <row r="513" spans="1:36">
      <c r="A513" s="144"/>
      <c r="B513" s="1">
        <v>2008</v>
      </c>
      <c r="C513" s="3">
        <v>3</v>
      </c>
      <c r="D513" s="3">
        <v>611</v>
      </c>
      <c r="E513" s="3">
        <v>1789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  <c r="U513" s="3">
        <v>0</v>
      </c>
      <c r="V513" s="3">
        <v>0</v>
      </c>
      <c r="W513" s="3">
        <v>0</v>
      </c>
      <c r="X513" s="3">
        <v>0</v>
      </c>
      <c r="Y513" s="3">
        <v>0</v>
      </c>
      <c r="Z513" s="3">
        <v>0</v>
      </c>
      <c r="AA513" s="3">
        <v>1</v>
      </c>
      <c r="AB513" s="3">
        <v>1217</v>
      </c>
      <c r="AC513" s="3">
        <v>3286</v>
      </c>
      <c r="AD513" s="3">
        <v>0</v>
      </c>
      <c r="AE513" s="3">
        <v>0</v>
      </c>
      <c r="AF513" s="3">
        <v>0</v>
      </c>
      <c r="AG513" s="3"/>
      <c r="AH513" s="3"/>
      <c r="AI513" s="3"/>
      <c r="AJ513" s="2"/>
    </row>
    <row r="514" spans="1:36">
      <c r="A514" s="144"/>
      <c r="B514" s="1">
        <v>2009</v>
      </c>
      <c r="C514" s="3">
        <v>0</v>
      </c>
      <c r="D514" s="3">
        <v>0</v>
      </c>
      <c r="E514" s="3">
        <v>0</v>
      </c>
      <c r="F514" s="3">
        <v>1</v>
      </c>
      <c r="G514" s="3">
        <v>118</v>
      </c>
      <c r="H514" s="3">
        <v>297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3">
        <v>0</v>
      </c>
      <c r="V514" s="3">
        <v>0</v>
      </c>
      <c r="W514" s="3">
        <v>0</v>
      </c>
      <c r="X514" s="3">
        <v>0</v>
      </c>
      <c r="Y514" s="3">
        <v>0</v>
      </c>
      <c r="Z514" s="3">
        <v>0</v>
      </c>
      <c r="AA514" s="3">
        <v>0</v>
      </c>
      <c r="AB514" s="3">
        <v>0</v>
      </c>
      <c r="AC514" s="3">
        <v>0</v>
      </c>
      <c r="AD514" s="3">
        <v>0</v>
      </c>
      <c r="AE514" s="3">
        <v>0</v>
      </c>
      <c r="AF514" s="3">
        <v>0</v>
      </c>
      <c r="AG514" s="3"/>
      <c r="AH514" s="3"/>
      <c r="AI514" s="3"/>
      <c r="AJ514" s="2"/>
    </row>
    <row r="515" spans="1:36" ht="13.5" thickBot="1">
      <c r="A515" s="145"/>
      <c r="B515" s="1">
        <v>2010</v>
      </c>
      <c r="C515" s="3">
        <v>0</v>
      </c>
      <c r="D515" s="3">
        <v>0</v>
      </c>
      <c r="E515" s="3">
        <v>0</v>
      </c>
      <c r="F515" s="3">
        <v>2</v>
      </c>
      <c r="G515" s="3">
        <v>247</v>
      </c>
      <c r="H515" s="3">
        <v>500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  <c r="U515" s="3">
        <v>0</v>
      </c>
      <c r="V515" s="3">
        <v>0</v>
      </c>
      <c r="W515" s="3">
        <v>0</v>
      </c>
      <c r="X515" s="3">
        <v>2</v>
      </c>
      <c r="Y515" s="3">
        <v>819</v>
      </c>
      <c r="Z515" s="3">
        <v>2500</v>
      </c>
      <c r="AA515" s="3">
        <v>4</v>
      </c>
      <c r="AB515" s="3">
        <v>3559</v>
      </c>
      <c r="AC515" s="3">
        <v>10796</v>
      </c>
      <c r="AD515" s="3">
        <v>0</v>
      </c>
      <c r="AE515" s="3">
        <v>0</v>
      </c>
      <c r="AF515" s="3">
        <v>0</v>
      </c>
      <c r="AG515" s="3"/>
      <c r="AH515" s="3"/>
      <c r="AI515" s="3"/>
      <c r="AJ515" s="2"/>
    </row>
    <row r="516" spans="1:36"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2"/>
    </row>
    <row r="517" spans="1:36">
      <c r="B517" s="1" t="s">
        <v>16</v>
      </c>
      <c r="C517" s="3">
        <f>AVERAGE(C506:C515)</f>
        <v>25.3</v>
      </c>
      <c r="D517" s="3">
        <f t="shared" ref="D517:AF517" si="73">AVERAGE(D506:D515)</f>
        <v>1188.3</v>
      </c>
      <c r="E517" s="3">
        <f t="shared" si="73"/>
        <v>856.4</v>
      </c>
      <c r="F517" s="3">
        <f t="shared" si="73"/>
        <v>2.1</v>
      </c>
      <c r="G517" s="3">
        <f t="shared" si="73"/>
        <v>324</v>
      </c>
      <c r="H517" s="3">
        <f t="shared" si="73"/>
        <v>615.1</v>
      </c>
      <c r="I517" s="3">
        <f t="shared" si="73"/>
        <v>0</v>
      </c>
      <c r="J517" s="3">
        <f t="shared" si="73"/>
        <v>0</v>
      </c>
      <c r="K517" s="3">
        <f t="shared" si="73"/>
        <v>0</v>
      </c>
      <c r="L517" s="3">
        <f t="shared" si="73"/>
        <v>0</v>
      </c>
      <c r="M517" s="3">
        <f t="shared" si="73"/>
        <v>0</v>
      </c>
      <c r="N517" s="3">
        <f t="shared" si="73"/>
        <v>0</v>
      </c>
      <c r="O517" s="3">
        <f t="shared" si="73"/>
        <v>0</v>
      </c>
      <c r="P517" s="3">
        <f t="shared" si="73"/>
        <v>0</v>
      </c>
      <c r="Q517" s="3">
        <f t="shared" si="73"/>
        <v>0</v>
      </c>
      <c r="R517" s="3">
        <f t="shared" si="73"/>
        <v>0</v>
      </c>
      <c r="S517" s="3">
        <f t="shared" si="73"/>
        <v>0</v>
      </c>
      <c r="T517" s="3">
        <f t="shared" si="73"/>
        <v>0</v>
      </c>
      <c r="U517" s="3">
        <f t="shared" si="73"/>
        <v>0</v>
      </c>
      <c r="V517" s="3">
        <f t="shared" si="73"/>
        <v>0</v>
      </c>
      <c r="W517" s="3">
        <f t="shared" si="73"/>
        <v>0</v>
      </c>
      <c r="X517" s="3">
        <f t="shared" si="73"/>
        <v>0.7</v>
      </c>
      <c r="Y517" s="3">
        <f t="shared" si="73"/>
        <v>270.10000000000002</v>
      </c>
      <c r="Z517" s="3">
        <f t="shared" si="73"/>
        <v>710.4</v>
      </c>
      <c r="AA517" s="3">
        <f t="shared" si="73"/>
        <v>1.2</v>
      </c>
      <c r="AB517" s="3">
        <f t="shared" si="73"/>
        <v>998.5</v>
      </c>
      <c r="AC517" s="3">
        <f t="shared" si="73"/>
        <v>2733.7</v>
      </c>
      <c r="AD517" s="3">
        <f t="shared" si="73"/>
        <v>0.4</v>
      </c>
      <c r="AE517" s="3">
        <f t="shared" si="73"/>
        <v>145.80000000000001</v>
      </c>
      <c r="AF517" s="3">
        <f t="shared" si="73"/>
        <v>247.8</v>
      </c>
      <c r="AG517" s="3">
        <f>AVERAGE(AG506:AG515)</f>
        <v>0.5</v>
      </c>
      <c r="AH517" s="3">
        <f>AVERAGE(AH506:AH515)</f>
        <v>12</v>
      </c>
      <c r="AI517" s="3">
        <f>AVERAGE(AI506:AI515)</f>
        <v>10.666666666666666</v>
      </c>
      <c r="AJ517" s="2"/>
    </row>
    <row r="518" spans="1:36">
      <c r="B518" s="1" t="s">
        <v>17</v>
      </c>
      <c r="C518" s="3">
        <f>SUM(C506:C515)</f>
        <v>253</v>
      </c>
      <c r="D518" s="3">
        <f t="shared" ref="D518:AF518" si="74">SUM(D506:D515)</f>
        <v>11883</v>
      </c>
      <c r="E518" s="3">
        <f t="shared" si="74"/>
        <v>8564</v>
      </c>
      <c r="F518" s="3">
        <f t="shared" si="74"/>
        <v>21</v>
      </c>
      <c r="G518" s="3">
        <f t="shared" si="74"/>
        <v>3240</v>
      </c>
      <c r="H518" s="3">
        <f t="shared" si="74"/>
        <v>6151</v>
      </c>
      <c r="I518" s="3">
        <f t="shared" si="74"/>
        <v>0</v>
      </c>
      <c r="J518" s="3">
        <f t="shared" si="74"/>
        <v>0</v>
      </c>
      <c r="K518" s="3">
        <f t="shared" si="74"/>
        <v>0</v>
      </c>
      <c r="L518" s="3">
        <f t="shared" si="74"/>
        <v>0</v>
      </c>
      <c r="M518" s="3">
        <f t="shared" si="74"/>
        <v>0</v>
      </c>
      <c r="N518" s="3">
        <f t="shared" si="74"/>
        <v>0</v>
      </c>
      <c r="O518" s="3">
        <f t="shared" si="74"/>
        <v>0</v>
      </c>
      <c r="P518" s="3">
        <f t="shared" si="74"/>
        <v>0</v>
      </c>
      <c r="Q518" s="3">
        <f t="shared" si="74"/>
        <v>0</v>
      </c>
      <c r="R518" s="3">
        <f t="shared" si="74"/>
        <v>0</v>
      </c>
      <c r="S518" s="3">
        <f t="shared" si="74"/>
        <v>0</v>
      </c>
      <c r="T518" s="3">
        <f t="shared" si="74"/>
        <v>0</v>
      </c>
      <c r="U518" s="3">
        <f t="shared" si="74"/>
        <v>0</v>
      </c>
      <c r="V518" s="3">
        <f t="shared" si="74"/>
        <v>0</v>
      </c>
      <c r="W518" s="3">
        <f t="shared" si="74"/>
        <v>0</v>
      </c>
      <c r="X518" s="3">
        <f t="shared" si="74"/>
        <v>7</v>
      </c>
      <c r="Y518" s="3">
        <f t="shared" si="74"/>
        <v>2701</v>
      </c>
      <c r="Z518" s="3">
        <f t="shared" si="74"/>
        <v>7104</v>
      </c>
      <c r="AA518" s="3">
        <f t="shared" si="74"/>
        <v>12</v>
      </c>
      <c r="AB518" s="3">
        <f t="shared" si="74"/>
        <v>9985</v>
      </c>
      <c r="AC518" s="3">
        <f t="shared" si="74"/>
        <v>27337</v>
      </c>
      <c r="AD518" s="3">
        <f t="shared" si="74"/>
        <v>4</v>
      </c>
      <c r="AE518" s="3">
        <f t="shared" si="74"/>
        <v>1458</v>
      </c>
      <c r="AF518" s="3">
        <f t="shared" si="74"/>
        <v>2478</v>
      </c>
      <c r="AG518" s="3">
        <f>SUM(AG506:AG515)</f>
        <v>3</v>
      </c>
      <c r="AH518" s="3">
        <f>SUM(AH506:AH515)</f>
        <v>72</v>
      </c>
      <c r="AI518" s="3">
        <f>SUM(AI506:AI515)</f>
        <v>64</v>
      </c>
      <c r="AJ518" s="2"/>
    </row>
    <row r="519" spans="1:36" ht="13.5" thickBot="1"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2"/>
    </row>
    <row r="520" spans="1:36">
      <c r="A520" s="143" t="s">
        <v>54</v>
      </c>
      <c r="B520" s="1">
        <v>2001</v>
      </c>
      <c r="C520" s="3">
        <v>4</v>
      </c>
      <c r="D520" s="3">
        <v>194</v>
      </c>
      <c r="E520" s="3">
        <v>292</v>
      </c>
      <c r="F520" s="3">
        <v>3</v>
      </c>
      <c r="G520" s="3">
        <v>293</v>
      </c>
      <c r="H520" s="3">
        <v>440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1</v>
      </c>
      <c r="P520" s="3">
        <v>426</v>
      </c>
      <c r="Q520" s="3">
        <v>639</v>
      </c>
      <c r="R520" s="3">
        <v>1</v>
      </c>
      <c r="S520" s="3">
        <v>426</v>
      </c>
      <c r="T520" s="3">
        <v>639</v>
      </c>
      <c r="U520" s="3">
        <v>0</v>
      </c>
      <c r="V520" s="3">
        <v>0</v>
      </c>
      <c r="W520" s="3">
        <v>0</v>
      </c>
      <c r="X520" s="3">
        <v>0</v>
      </c>
      <c r="Y520" s="3">
        <v>0</v>
      </c>
      <c r="Z520" s="3">
        <v>0</v>
      </c>
      <c r="AA520" s="3">
        <v>0</v>
      </c>
      <c r="AB520" s="3">
        <v>0</v>
      </c>
      <c r="AC520" s="3">
        <v>0</v>
      </c>
      <c r="AD520" s="3">
        <v>0</v>
      </c>
      <c r="AE520" s="3">
        <v>0</v>
      </c>
      <c r="AF520" s="3">
        <v>0</v>
      </c>
      <c r="AG520" s="3">
        <v>0</v>
      </c>
      <c r="AH520" s="3">
        <v>0</v>
      </c>
      <c r="AI520" s="3">
        <v>0</v>
      </c>
      <c r="AJ520" s="2"/>
    </row>
    <row r="521" spans="1:36">
      <c r="A521" s="144"/>
      <c r="B521" s="1">
        <v>2002</v>
      </c>
      <c r="C521" s="3">
        <v>3</v>
      </c>
      <c r="D521" s="3">
        <v>202</v>
      </c>
      <c r="E521" s="3">
        <v>302</v>
      </c>
      <c r="F521" s="3">
        <v>1</v>
      </c>
      <c r="G521" s="3">
        <v>84</v>
      </c>
      <c r="H521" s="3">
        <v>125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  <c r="V521" s="3">
        <v>0</v>
      </c>
      <c r="W521" s="3">
        <v>0</v>
      </c>
      <c r="X521" s="3">
        <v>1</v>
      </c>
      <c r="Y521" s="3">
        <v>76</v>
      </c>
      <c r="Z521" s="3">
        <v>22</v>
      </c>
      <c r="AA521" s="3">
        <v>1</v>
      </c>
      <c r="AB521" s="3">
        <v>1082</v>
      </c>
      <c r="AC521" s="3">
        <v>1623</v>
      </c>
      <c r="AD521" s="3">
        <v>0</v>
      </c>
      <c r="AE521" s="3">
        <v>0</v>
      </c>
      <c r="AF521" s="3">
        <v>0</v>
      </c>
      <c r="AG521" s="3">
        <v>0</v>
      </c>
      <c r="AH521" s="3">
        <v>0</v>
      </c>
      <c r="AI521" s="3">
        <v>0</v>
      </c>
      <c r="AJ521" s="2"/>
    </row>
    <row r="522" spans="1:36">
      <c r="A522" s="144"/>
      <c r="B522" s="1">
        <v>2003</v>
      </c>
      <c r="C522" s="3">
        <v>5</v>
      </c>
      <c r="D522" s="3">
        <v>287</v>
      </c>
      <c r="E522" s="3">
        <v>431</v>
      </c>
      <c r="F522" s="3">
        <v>2</v>
      </c>
      <c r="G522" s="3">
        <v>353</v>
      </c>
      <c r="H522" s="3">
        <v>523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1</v>
      </c>
      <c r="S522" s="3">
        <v>460</v>
      </c>
      <c r="T522" s="3">
        <v>690</v>
      </c>
      <c r="U522" s="3">
        <v>0</v>
      </c>
      <c r="V522" s="3">
        <v>0</v>
      </c>
      <c r="W522" s="3">
        <v>0</v>
      </c>
      <c r="X522" s="3">
        <v>0</v>
      </c>
      <c r="Y522" s="3">
        <v>0</v>
      </c>
      <c r="Z522" s="3">
        <v>0</v>
      </c>
      <c r="AA522" s="3">
        <v>1</v>
      </c>
      <c r="AB522" s="3">
        <v>1082</v>
      </c>
      <c r="AC522" s="3">
        <v>1623</v>
      </c>
      <c r="AD522" s="3">
        <v>0</v>
      </c>
      <c r="AE522" s="3">
        <v>0</v>
      </c>
      <c r="AF522" s="3">
        <v>0</v>
      </c>
      <c r="AG522" s="3">
        <v>8</v>
      </c>
      <c r="AH522" s="3">
        <v>342</v>
      </c>
      <c r="AI522" s="3">
        <v>512</v>
      </c>
      <c r="AJ522" s="2"/>
    </row>
    <row r="523" spans="1:36">
      <c r="A523" s="144"/>
      <c r="B523" s="1">
        <v>2004</v>
      </c>
      <c r="C523" s="3">
        <v>0</v>
      </c>
      <c r="D523" s="3">
        <v>0</v>
      </c>
      <c r="E523" s="3">
        <v>0</v>
      </c>
      <c r="F523" s="3">
        <v>5</v>
      </c>
      <c r="G523" s="3">
        <v>839</v>
      </c>
      <c r="H523" s="3">
        <v>1259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2</v>
      </c>
      <c r="S523" s="3">
        <v>1124</v>
      </c>
      <c r="T523" s="3">
        <v>1685</v>
      </c>
      <c r="U523" s="3">
        <v>0</v>
      </c>
      <c r="V523" s="3">
        <v>0</v>
      </c>
      <c r="W523" s="3">
        <v>0</v>
      </c>
      <c r="X523" s="3">
        <v>0</v>
      </c>
      <c r="Y523" s="3">
        <v>0</v>
      </c>
      <c r="Z523" s="3">
        <v>0</v>
      </c>
      <c r="AA523" s="3">
        <v>0</v>
      </c>
      <c r="AB523" s="3">
        <v>0</v>
      </c>
      <c r="AC523" s="3">
        <v>0</v>
      </c>
      <c r="AD523" s="3">
        <v>0</v>
      </c>
      <c r="AE523" s="3">
        <v>0</v>
      </c>
      <c r="AF523" s="3">
        <v>0</v>
      </c>
      <c r="AG523" s="3">
        <v>4</v>
      </c>
      <c r="AH523" s="3">
        <v>173</v>
      </c>
      <c r="AI523" s="3">
        <v>259</v>
      </c>
      <c r="AJ523" s="2"/>
    </row>
    <row r="524" spans="1:36">
      <c r="A524" s="144"/>
      <c r="B524" s="1">
        <v>2005</v>
      </c>
      <c r="C524" s="3">
        <v>0</v>
      </c>
      <c r="D524" s="3">
        <v>0</v>
      </c>
      <c r="E524" s="3">
        <v>0</v>
      </c>
      <c r="F524" s="3">
        <v>3</v>
      </c>
      <c r="G524" s="3">
        <v>679</v>
      </c>
      <c r="H524" s="3">
        <v>1554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874</v>
      </c>
      <c r="U524" s="3">
        <v>0</v>
      </c>
      <c r="V524" s="3">
        <v>0</v>
      </c>
      <c r="W524" s="3">
        <v>0</v>
      </c>
      <c r="X524" s="3">
        <v>0</v>
      </c>
      <c r="Y524" s="3">
        <v>0</v>
      </c>
      <c r="Z524" s="3">
        <v>0</v>
      </c>
      <c r="AA524" s="3">
        <v>0</v>
      </c>
      <c r="AB524" s="3">
        <v>0</v>
      </c>
      <c r="AC524" s="3">
        <v>0</v>
      </c>
      <c r="AD524" s="3">
        <v>0</v>
      </c>
      <c r="AE524" s="3">
        <v>0</v>
      </c>
      <c r="AF524" s="3">
        <v>0</v>
      </c>
      <c r="AG524" s="3">
        <v>0</v>
      </c>
      <c r="AH524" s="3">
        <v>0</v>
      </c>
      <c r="AI524" s="3">
        <v>0</v>
      </c>
      <c r="AJ524" s="2"/>
    </row>
    <row r="525" spans="1:36">
      <c r="A525" s="144"/>
      <c r="B525" s="1">
        <v>2006</v>
      </c>
      <c r="C525" s="3">
        <v>2</v>
      </c>
      <c r="D525" s="3">
        <v>151</v>
      </c>
      <c r="E525" s="3">
        <v>272</v>
      </c>
      <c r="F525" s="3">
        <v>4</v>
      </c>
      <c r="G525" s="3">
        <v>671</v>
      </c>
      <c r="H525" s="3">
        <v>1207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1</v>
      </c>
      <c r="S525" s="3">
        <v>460</v>
      </c>
      <c r="T525" s="3">
        <v>874</v>
      </c>
      <c r="U525" s="3">
        <v>0</v>
      </c>
      <c r="V525" s="3">
        <v>0</v>
      </c>
      <c r="W525" s="3">
        <v>0</v>
      </c>
      <c r="X525" s="3">
        <v>0</v>
      </c>
      <c r="Y525" s="3">
        <v>0</v>
      </c>
      <c r="Z525" s="3">
        <v>0</v>
      </c>
      <c r="AA525" s="3">
        <v>0</v>
      </c>
      <c r="AB525" s="3">
        <v>0</v>
      </c>
      <c r="AC525" s="3">
        <v>0</v>
      </c>
      <c r="AD525" s="3">
        <v>0</v>
      </c>
      <c r="AE525" s="3">
        <v>0</v>
      </c>
      <c r="AF525" s="3">
        <v>0</v>
      </c>
      <c r="AG525" s="3"/>
      <c r="AH525" s="3"/>
      <c r="AI525" s="3"/>
      <c r="AJ525" s="2"/>
    </row>
    <row r="526" spans="1:36">
      <c r="A526" s="144"/>
      <c r="B526" s="1">
        <v>2007</v>
      </c>
      <c r="C526" s="3">
        <v>47</v>
      </c>
      <c r="D526" s="3">
        <v>2724</v>
      </c>
      <c r="E526" s="3">
        <v>4086</v>
      </c>
      <c r="F526" s="3">
        <v>2</v>
      </c>
      <c r="G526" s="3">
        <v>452</v>
      </c>
      <c r="H526" s="3">
        <v>904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  <c r="V526" s="3">
        <v>0</v>
      </c>
      <c r="W526" s="3">
        <v>0</v>
      </c>
      <c r="X526" s="3">
        <v>0</v>
      </c>
      <c r="Y526" s="3">
        <v>0</v>
      </c>
      <c r="Z526" s="3">
        <v>0</v>
      </c>
      <c r="AA526" s="3">
        <v>1</v>
      </c>
      <c r="AB526" s="3">
        <v>613</v>
      </c>
      <c r="AC526" s="3">
        <v>1226</v>
      </c>
      <c r="AD526" s="3">
        <v>0</v>
      </c>
      <c r="AE526" s="3">
        <v>0</v>
      </c>
      <c r="AF526" s="3">
        <v>0</v>
      </c>
      <c r="AG526" s="3">
        <v>0</v>
      </c>
      <c r="AH526" s="3">
        <v>0</v>
      </c>
      <c r="AI526" s="3">
        <v>0</v>
      </c>
      <c r="AJ526" s="2"/>
    </row>
    <row r="527" spans="1:36">
      <c r="A527" s="144"/>
      <c r="B527" s="1">
        <v>2008</v>
      </c>
      <c r="C527" s="3">
        <v>679</v>
      </c>
      <c r="D527" s="3">
        <v>27599</v>
      </c>
      <c r="E527" s="3">
        <v>44146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  <c r="U527" s="3">
        <v>0</v>
      </c>
      <c r="V527" s="3">
        <v>0</v>
      </c>
      <c r="W527" s="3">
        <v>0</v>
      </c>
      <c r="X527" s="3">
        <v>0</v>
      </c>
      <c r="Y527" s="3">
        <v>0</v>
      </c>
      <c r="Z527" s="3">
        <v>0</v>
      </c>
      <c r="AA527" s="3">
        <v>1</v>
      </c>
      <c r="AB527" s="3">
        <v>17962</v>
      </c>
      <c r="AC527" s="3">
        <v>107770</v>
      </c>
      <c r="AD527" s="3">
        <v>4</v>
      </c>
      <c r="AE527" s="3">
        <v>3606</v>
      </c>
      <c r="AF527" s="3">
        <v>16226</v>
      </c>
      <c r="AG527" s="3"/>
      <c r="AH527" s="3"/>
      <c r="AI527" s="3"/>
      <c r="AJ527" s="2"/>
    </row>
    <row r="528" spans="1:36">
      <c r="A528" s="144"/>
      <c r="B528" s="1">
        <v>2009</v>
      </c>
      <c r="C528" s="3">
        <v>989</v>
      </c>
      <c r="D528" s="3">
        <v>39560</v>
      </c>
      <c r="E528" s="3">
        <v>36474</v>
      </c>
      <c r="F528" s="3">
        <v>81</v>
      </c>
      <c r="G528" s="3">
        <v>6642</v>
      </c>
      <c r="H528" s="3">
        <v>26568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  <c r="X528" s="3">
        <v>1</v>
      </c>
      <c r="Y528" s="3">
        <v>410</v>
      </c>
      <c r="Z528" s="3">
        <v>1229</v>
      </c>
      <c r="AA528" s="3">
        <v>0</v>
      </c>
      <c r="AB528" s="3">
        <v>0</v>
      </c>
      <c r="AC528" s="3">
        <v>0</v>
      </c>
      <c r="AD528" s="3">
        <v>0</v>
      </c>
      <c r="AE528" s="3">
        <v>0</v>
      </c>
      <c r="AF528" s="3">
        <v>0</v>
      </c>
      <c r="AG528" s="3"/>
      <c r="AH528" s="3"/>
      <c r="AI528" s="3"/>
      <c r="AJ528" s="2"/>
    </row>
    <row r="529" spans="1:36" ht="13.5" thickBot="1">
      <c r="A529" s="145"/>
      <c r="B529" s="1">
        <v>2010</v>
      </c>
      <c r="C529" s="3">
        <v>433</v>
      </c>
      <c r="D529" s="3">
        <v>17928</v>
      </c>
      <c r="E529" s="3">
        <v>19269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  <c r="X529" s="3">
        <v>0</v>
      </c>
      <c r="Y529" s="3">
        <v>0</v>
      </c>
      <c r="Z529" s="3">
        <v>0</v>
      </c>
      <c r="AA529" s="3">
        <v>0</v>
      </c>
      <c r="AB529" s="3">
        <v>0</v>
      </c>
      <c r="AC529" s="3">
        <v>0</v>
      </c>
      <c r="AD529" s="3">
        <v>0</v>
      </c>
      <c r="AE529" s="3">
        <v>0</v>
      </c>
      <c r="AF529" s="3">
        <v>0</v>
      </c>
      <c r="AG529" s="3"/>
      <c r="AH529" s="3"/>
      <c r="AI529" s="3"/>
      <c r="AJ529" s="2"/>
    </row>
    <row r="530" spans="1:36"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2"/>
    </row>
    <row r="531" spans="1:36">
      <c r="B531" s="1" t="s">
        <v>16</v>
      </c>
      <c r="C531" s="3">
        <f t="shared" ref="C531:AI531" si="75">AVERAGE(C520:C529)</f>
        <v>216.2</v>
      </c>
      <c r="D531" s="3">
        <f t="shared" si="75"/>
        <v>8864.5</v>
      </c>
      <c r="E531" s="3">
        <f t="shared" si="75"/>
        <v>10527.2</v>
      </c>
      <c r="F531" s="3">
        <f t="shared" si="75"/>
        <v>10.1</v>
      </c>
      <c r="G531" s="3">
        <f t="shared" si="75"/>
        <v>1001.3</v>
      </c>
      <c r="H531" s="3">
        <f t="shared" si="75"/>
        <v>3258</v>
      </c>
      <c r="I531" s="3">
        <f t="shared" si="75"/>
        <v>0</v>
      </c>
      <c r="J531" s="3">
        <f t="shared" si="75"/>
        <v>0</v>
      </c>
      <c r="K531" s="3">
        <f t="shared" si="75"/>
        <v>0</v>
      </c>
      <c r="L531" s="3">
        <f t="shared" si="75"/>
        <v>0</v>
      </c>
      <c r="M531" s="3">
        <f t="shared" si="75"/>
        <v>0</v>
      </c>
      <c r="N531" s="3">
        <f t="shared" si="75"/>
        <v>0</v>
      </c>
      <c r="O531" s="3">
        <f t="shared" si="75"/>
        <v>0.1</v>
      </c>
      <c r="P531" s="3">
        <f t="shared" si="75"/>
        <v>42.6</v>
      </c>
      <c r="Q531" s="3">
        <f t="shared" si="75"/>
        <v>63.9</v>
      </c>
      <c r="R531" s="3">
        <f t="shared" si="75"/>
        <v>0.5</v>
      </c>
      <c r="S531" s="3">
        <f t="shared" si="75"/>
        <v>247</v>
      </c>
      <c r="T531" s="3">
        <f t="shared" si="75"/>
        <v>476.2</v>
      </c>
      <c r="U531" s="3">
        <f t="shared" si="75"/>
        <v>0</v>
      </c>
      <c r="V531" s="3">
        <f t="shared" si="75"/>
        <v>0</v>
      </c>
      <c r="W531" s="3">
        <f t="shared" si="75"/>
        <v>0</v>
      </c>
      <c r="X531" s="3">
        <f t="shared" si="75"/>
        <v>0.2</v>
      </c>
      <c r="Y531" s="3">
        <f t="shared" si="75"/>
        <v>48.6</v>
      </c>
      <c r="Z531" s="3">
        <f t="shared" si="75"/>
        <v>125.1</v>
      </c>
      <c r="AA531" s="3">
        <f t="shared" si="75"/>
        <v>0.4</v>
      </c>
      <c r="AB531" s="3">
        <f t="shared" si="75"/>
        <v>2073.9</v>
      </c>
      <c r="AC531" s="3">
        <f t="shared" si="75"/>
        <v>11224.2</v>
      </c>
      <c r="AD531" s="3">
        <f t="shared" si="75"/>
        <v>0.4</v>
      </c>
      <c r="AE531" s="3">
        <f t="shared" si="75"/>
        <v>360.6</v>
      </c>
      <c r="AF531" s="3">
        <f t="shared" si="75"/>
        <v>1622.6</v>
      </c>
      <c r="AG531" s="3">
        <f t="shared" si="75"/>
        <v>2</v>
      </c>
      <c r="AH531" s="3">
        <f t="shared" si="75"/>
        <v>85.833333333333329</v>
      </c>
      <c r="AI531" s="3">
        <f t="shared" si="75"/>
        <v>128.5</v>
      </c>
      <c r="AJ531" s="2"/>
    </row>
    <row r="532" spans="1:36">
      <c r="B532" s="1" t="s">
        <v>17</v>
      </c>
      <c r="C532" s="3">
        <f t="shared" ref="C532:AI532" si="76">SUM(C520:C529)</f>
        <v>2162</v>
      </c>
      <c r="D532" s="3">
        <f t="shared" si="76"/>
        <v>88645</v>
      </c>
      <c r="E532" s="3">
        <f t="shared" si="76"/>
        <v>105272</v>
      </c>
      <c r="F532" s="3">
        <f t="shared" si="76"/>
        <v>101</v>
      </c>
      <c r="G532" s="3">
        <f t="shared" si="76"/>
        <v>10013</v>
      </c>
      <c r="H532" s="3">
        <f t="shared" si="76"/>
        <v>32580</v>
      </c>
      <c r="I532" s="3">
        <f t="shared" si="76"/>
        <v>0</v>
      </c>
      <c r="J532" s="3">
        <f t="shared" si="76"/>
        <v>0</v>
      </c>
      <c r="K532" s="3">
        <f t="shared" si="76"/>
        <v>0</v>
      </c>
      <c r="L532" s="3">
        <f t="shared" si="76"/>
        <v>0</v>
      </c>
      <c r="M532" s="3">
        <f t="shared" si="76"/>
        <v>0</v>
      </c>
      <c r="N532" s="3">
        <f t="shared" si="76"/>
        <v>0</v>
      </c>
      <c r="O532" s="3">
        <f t="shared" si="76"/>
        <v>1</v>
      </c>
      <c r="P532" s="3">
        <f t="shared" si="76"/>
        <v>426</v>
      </c>
      <c r="Q532" s="3">
        <f t="shared" si="76"/>
        <v>639</v>
      </c>
      <c r="R532" s="3">
        <f t="shared" si="76"/>
        <v>5</v>
      </c>
      <c r="S532" s="3">
        <f t="shared" si="76"/>
        <v>2470</v>
      </c>
      <c r="T532" s="3">
        <f t="shared" si="76"/>
        <v>4762</v>
      </c>
      <c r="U532" s="3">
        <f t="shared" si="76"/>
        <v>0</v>
      </c>
      <c r="V532" s="3">
        <f t="shared" si="76"/>
        <v>0</v>
      </c>
      <c r="W532" s="3">
        <f t="shared" si="76"/>
        <v>0</v>
      </c>
      <c r="X532" s="3">
        <f t="shared" si="76"/>
        <v>2</v>
      </c>
      <c r="Y532" s="3">
        <f t="shared" si="76"/>
        <v>486</v>
      </c>
      <c r="Z532" s="3">
        <f t="shared" si="76"/>
        <v>1251</v>
      </c>
      <c r="AA532" s="3">
        <f t="shared" si="76"/>
        <v>4</v>
      </c>
      <c r="AB532" s="3">
        <f t="shared" si="76"/>
        <v>20739</v>
      </c>
      <c r="AC532" s="3">
        <f t="shared" si="76"/>
        <v>112242</v>
      </c>
      <c r="AD532" s="3">
        <f t="shared" si="76"/>
        <v>4</v>
      </c>
      <c r="AE532" s="3">
        <f t="shared" si="76"/>
        <v>3606</v>
      </c>
      <c r="AF532" s="3">
        <f t="shared" si="76"/>
        <v>16226</v>
      </c>
      <c r="AG532" s="3">
        <f t="shared" si="76"/>
        <v>12</v>
      </c>
      <c r="AH532" s="3">
        <f t="shared" si="76"/>
        <v>515</v>
      </c>
      <c r="AI532" s="3">
        <f t="shared" si="76"/>
        <v>771</v>
      </c>
      <c r="AJ532" s="2"/>
    </row>
    <row r="533" spans="1:36" ht="13.5" thickBot="1"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2"/>
    </row>
    <row r="534" spans="1:36">
      <c r="A534" s="143" t="s">
        <v>11</v>
      </c>
      <c r="B534" s="1">
        <v>2001</v>
      </c>
      <c r="C534" s="3">
        <v>2</v>
      </c>
      <c r="D534" s="3">
        <v>60</v>
      </c>
      <c r="E534" s="3">
        <v>60</v>
      </c>
      <c r="F534" s="3">
        <v>9</v>
      </c>
      <c r="G534" s="3">
        <v>1896</v>
      </c>
      <c r="H534" s="3">
        <v>1962</v>
      </c>
      <c r="I534" s="3">
        <v>12</v>
      </c>
      <c r="J534" s="3">
        <v>1683</v>
      </c>
      <c r="K534" s="3">
        <v>1700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1</v>
      </c>
      <c r="V534" s="3">
        <v>218</v>
      </c>
      <c r="W534" s="3">
        <v>150</v>
      </c>
      <c r="X534" s="3">
        <v>0</v>
      </c>
      <c r="Y534" s="3">
        <v>0</v>
      </c>
      <c r="Z534" s="3">
        <v>0</v>
      </c>
      <c r="AA534" s="3">
        <v>2</v>
      </c>
      <c r="AB534" s="3">
        <v>533</v>
      </c>
      <c r="AC534" s="3">
        <v>600</v>
      </c>
      <c r="AD534" s="3">
        <v>1</v>
      </c>
      <c r="AE534" s="3">
        <v>599</v>
      </c>
      <c r="AF534" s="3">
        <v>400</v>
      </c>
      <c r="AG534" s="3">
        <v>69</v>
      </c>
      <c r="AH534" s="3">
        <v>4022</v>
      </c>
      <c r="AI534" s="3">
        <v>4195</v>
      </c>
      <c r="AJ534" s="2"/>
    </row>
    <row r="535" spans="1:36">
      <c r="A535" s="144"/>
      <c r="B535" s="1">
        <v>2002</v>
      </c>
      <c r="C535" s="3">
        <v>5</v>
      </c>
      <c r="D535" s="3">
        <v>328</v>
      </c>
      <c r="E535" s="3">
        <v>454</v>
      </c>
      <c r="F535" s="3">
        <v>25</v>
      </c>
      <c r="G535" s="3">
        <v>5827</v>
      </c>
      <c r="H535" s="3">
        <v>7830</v>
      </c>
      <c r="I535" s="3">
        <v>0</v>
      </c>
      <c r="J535" s="3">
        <v>0</v>
      </c>
      <c r="K535" s="3">
        <v>0</v>
      </c>
      <c r="L535" s="3">
        <v>29</v>
      </c>
      <c r="M535" s="3">
        <v>3213</v>
      </c>
      <c r="N535" s="3">
        <v>4463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1</v>
      </c>
      <c r="V535" s="3">
        <v>365</v>
      </c>
      <c r="W535" s="3">
        <v>300</v>
      </c>
      <c r="X535" s="3">
        <v>2</v>
      </c>
      <c r="Y535" s="3">
        <v>622</v>
      </c>
      <c r="Z535" s="3">
        <v>650</v>
      </c>
      <c r="AA535" s="3">
        <v>2</v>
      </c>
      <c r="AB535" s="3">
        <v>755</v>
      </c>
      <c r="AC535" s="3">
        <v>935</v>
      </c>
      <c r="AD535" s="3">
        <v>0</v>
      </c>
      <c r="AE535" s="3">
        <v>0</v>
      </c>
      <c r="AF535" s="3">
        <v>0</v>
      </c>
      <c r="AG535" s="3">
        <v>181</v>
      </c>
      <c r="AH535" s="3">
        <v>12086</v>
      </c>
      <c r="AI535" s="3">
        <v>16663</v>
      </c>
      <c r="AJ535" s="2"/>
    </row>
    <row r="536" spans="1:36">
      <c r="A536" s="144"/>
      <c r="B536" s="1">
        <v>2003</v>
      </c>
      <c r="C536" s="3">
        <v>4</v>
      </c>
      <c r="D536" s="3">
        <v>209</v>
      </c>
      <c r="E536" s="3">
        <v>285</v>
      </c>
      <c r="F536" s="3">
        <v>60</v>
      </c>
      <c r="G536" s="3">
        <v>8303</v>
      </c>
      <c r="H536" s="3">
        <v>9317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10</v>
      </c>
      <c r="P536" s="3">
        <v>954</v>
      </c>
      <c r="Q536" s="3">
        <v>1145</v>
      </c>
      <c r="R536" s="3">
        <v>0</v>
      </c>
      <c r="S536" s="3">
        <v>0</v>
      </c>
      <c r="T536" s="3">
        <v>0</v>
      </c>
      <c r="U536" s="3">
        <v>0</v>
      </c>
      <c r="V536" s="3">
        <v>0</v>
      </c>
      <c r="W536" s="3">
        <v>0</v>
      </c>
      <c r="X536" s="3">
        <v>0</v>
      </c>
      <c r="Y536" s="3">
        <v>0</v>
      </c>
      <c r="Z536" s="3">
        <v>0</v>
      </c>
      <c r="AA536" s="3">
        <v>0</v>
      </c>
      <c r="AB536" s="3">
        <v>0</v>
      </c>
      <c r="AC536" s="3">
        <v>0</v>
      </c>
      <c r="AD536" s="3">
        <v>0</v>
      </c>
      <c r="AE536" s="3">
        <v>0</v>
      </c>
      <c r="AF536" s="3">
        <v>0</v>
      </c>
      <c r="AG536" s="3">
        <v>146</v>
      </c>
      <c r="AH536" s="3">
        <v>9644</v>
      </c>
      <c r="AI536" s="3">
        <v>13906</v>
      </c>
      <c r="AJ536" s="2"/>
    </row>
    <row r="537" spans="1:36">
      <c r="A537" s="144"/>
      <c r="B537" s="1">
        <v>2004</v>
      </c>
      <c r="C537" s="3">
        <v>520</v>
      </c>
      <c r="D537" s="3">
        <v>15600</v>
      </c>
      <c r="E537" s="3">
        <v>7800</v>
      </c>
      <c r="F537" s="3">
        <v>37</v>
      </c>
      <c r="G537" s="3">
        <v>8191</v>
      </c>
      <c r="H537" s="3">
        <v>15717</v>
      </c>
      <c r="I537" s="3">
        <v>0</v>
      </c>
      <c r="J537" s="3">
        <v>0</v>
      </c>
      <c r="K537" s="3">
        <v>0</v>
      </c>
      <c r="L537" s="3">
        <v>22</v>
      </c>
      <c r="M537" s="3">
        <v>3388</v>
      </c>
      <c r="N537" s="3">
        <v>7136</v>
      </c>
      <c r="O537" s="3">
        <v>22</v>
      </c>
      <c r="P537" s="3">
        <v>3388</v>
      </c>
      <c r="Q537" s="3">
        <v>7136</v>
      </c>
      <c r="R537" s="3">
        <v>2</v>
      </c>
      <c r="S537" s="3">
        <v>186</v>
      </c>
      <c r="T537" s="3">
        <v>370</v>
      </c>
      <c r="U537" s="3">
        <v>0</v>
      </c>
      <c r="V537" s="3">
        <v>0</v>
      </c>
      <c r="W537" s="3">
        <v>0</v>
      </c>
      <c r="X537" s="3">
        <v>2</v>
      </c>
      <c r="Y537" s="3">
        <v>741</v>
      </c>
      <c r="Z537" s="3">
        <v>1482</v>
      </c>
      <c r="AA537" s="3">
        <v>1</v>
      </c>
      <c r="AB537" s="3">
        <v>637</v>
      </c>
      <c r="AC537" s="3">
        <v>670</v>
      </c>
      <c r="AD537" s="3">
        <v>1</v>
      </c>
      <c r="AE537" s="3">
        <v>222</v>
      </c>
      <c r="AF537" s="3">
        <v>666</v>
      </c>
      <c r="AG537" s="3">
        <v>222</v>
      </c>
      <c r="AH537" s="3">
        <v>14593</v>
      </c>
      <c r="AI537" s="3">
        <v>26199</v>
      </c>
      <c r="AJ537" s="2"/>
    </row>
    <row r="538" spans="1:36">
      <c r="A538" s="144"/>
      <c r="B538" s="1">
        <v>2005</v>
      </c>
      <c r="C538" s="3">
        <v>189</v>
      </c>
      <c r="D538" s="3">
        <v>4158</v>
      </c>
      <c r="E538" s="3">
        <v>4158</v>
      </c>
      <c r="F538" s="3">
        <v>40</v>
      </c>
      <c r="G538" s="3">
        <v>8855</v>
      </c>
      <c r="H538" s="3">
        <v>17903</v>
      </c>
      <c r="I538" s="3">
        <v>25</v>
      </c>
      <c r="J538" s="3">
        <v>5553</v>
      </c>
      <c r="K538" s="3">
        <v>12870</v>
      </c>
      <c r="L538" s="3">
        <v>15</v>
      </c>
      <c r="M538" s="3">
        <v>2811</v>
      </c>
      <c r="N538" s="3">
        <v>6726</v>
      </c>
      <c r="O538" s="3">
        <v>2</v>
      </c>
      <c r="P538" s="3">
        <v>3607</v>
      </c>
      <c r="Q538" s="3">
        <v>7214</v>
      </c>
      <c r="R538" s="3">
        <v>0</v>
      </c>
      <c r="S538" s="3">
        <v>0</v>
      </c>
      <c r="T538" s="3">
        <v>0</v>
      </c>
      <c r="U538" s="3">
        <v>1</v>
      </c>
      <c r="V538" s="3">
        <v>99</v>
      </c>
      <c r="W538" s="3">
        <v>500</v>
      </c>
      <c r="X538" s="3">
        <v>2</v>
      </c>
      <c r="Y538" s="3">
        <v>777</v>
      </c>
      <c r="Z538" s="3">
        <v>1500</v>
      </c>
      <c r="AA538" s="3">
        <v>4</v>
      </c>
      <c r="AB538" s="3">
        <v>2812</v>
      </c>
      <c r="AC538" s="3">
        <v>5000</v>
      </c>
      <c r="AD538" s="3">
        <v>1</v>
      </c>
      <c r="AE538" s="3">
        <v>222</v>
      </c>
      <c r="AF538" s="3">
        <v>444</v>
      </c>
      <c r="AG538" s="3">
        <v>210</v>
      </c>
      <c r="AH538" s="3">
        <v>14088</v>
      </c>
      <c r="AI538" s="3">
        <v>28676</v>
      </c>
      <c r="AJ538" s="2"/>
    </row>
    <row r="539" spans="1:36">
      <c r="A539" s="144"/>
      <c r="B539" s="1">
        <v>2006</v>
      </c>
      <c r="C539" s="3">
        <v>1</v>
      </c>
      <c r="D539" s="3">
        <v>77</v>
      </c>
      <c r="E539" s="3">
        <v>193</v>
      </c>
      <c r="F539" s="3">
        <v>20</v>
      </c>
      <c r="G539" s="3">
        <v>5129</v>
      </c>
      <c r="H539" s="3">
        <v>13705</v>
      </c>
      <c r="I539" s="3">
        <v>0</v>
      </c>
      <c r="J539" s="3">
        <v>0</v>
      </c>
      <c r="K539" s="3">
        <v>0</v>
      </c>
      <c r="L539" s="3">
        <v>4</v>
      </c>
      <c r="M539" s="3">
        <v>725</v>
      </c>
      <c r="N539" s="3">
        <v>2200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  <c r="V539" s="3">
        <v>0</v>
      </c>
      <c r="W539" s="3">
        <v>0</v>
      </c>
      <c r="X539" s="3">
        <v>2</v>
      </c>
      <c r="Y539" s="3">
        <v>460</v>
      </c>
      <c r="Z539" s="3">
        <v>1000</v>
      </c>
      <c r="AA539" s="3">
        <v>0</v>
      </c>
      <c r="AB539" s="3">
        <v>0</v>
      </c>
      <c r="AC539" s="3">
        <v>0</v>
      </c>
      <c r="AD539" s="3">
        <v>9</v>
      </c>
      <c r="AE539" s="3">
        <v>2308</v>
      </c>
      <c r="AF539" s="3">
        <v>6640</v>
      </c>
      <c r="AG539" s="3"/>
      <c r="AH539" s="3"/>
      <c r="AI539" s="3"/>
      <c r="AJ539" s="2"/>
    </row>
    <row r="540" spans="1:36">
      <c r="A540" s="144"/>
      <c r="B540" s="1">
        <v>2007</v>
      </c>
      <c r="C540" s="3">
        <v>0</v>
      </c>
      <c r="D540" s="3">
        <v>0</v>
      </c>
      <c r="E540" s="3">
        <v>0</v>
      </c>
      <c r="F540" s="3">
        <v>30</v>
      </c>
      <c r="G540" s="3">
        <v>7859</v>
      </c>
      <c r="H540" s="3">
        <v>28291</v>
      </c>
      <c r="I540" s="3">
        <v>20</v>
      </c>
      <c r="J540" s="3">
        <v>3199</v>
      </c>
      <c r="K540" s="3">
        <v>11444</v>
      </c>
      <c r="L540" s="3">
        <v>16</v>
      </c>
      <c r="M540" s="3">
        <v>2936</v>
      </c>
      <c r="N540" s="3">
        <v>9449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  <c r="X540" s="3">
        <v>0</v>
      </c>
      <c r="Y540" s="3">
        <v>0</v>
      </c>
      <c r="Z540" s="3">
        <v>0</v>
      </c>
      <c r="AA540" s="3">
        <v>1</v>
      </c>
      <c r="AB540" s="3">
        <v>834</v>
      </c>
      <c r="AC540" s="3">
        <v>3753</v>
      </c>
      <c r="AD540" s="3">
        <v>0</v>
      </c>
      <c r="AE540" s="3">
        <v>0</v>
      </c>
      <c r="AF540" s="3">
        <v>0</v>
      </c>
      <c r="AG540" s="3">
        <v>97</v>
      </c>
      <c r="AH540" s="3">
        <v>5609</v>
      </c>
      <c r="AI540" s="3">
        <v>15478</v>
      </c>
      <c r="AJ540" s="2"/>
    </row>
    <row r="541" spans="1:36">
      <c r="A541" s="144"/>
      <c r="B541" s="1">
        <v>2008</v>
      </c>
      <c r="C541" s="3">
        <v>29</v>
      </c>
      <c r="D541" s="3">
        <v>6085</v>
      </c>
      <c r="E541" s="3">
        <v>23345</v>
      </c>
      <c r="F541" s="3">
        <v>62</v>
      </c>
      <c r="G541" s="3">
        <v>10531</v>
      </c>
      <c r="H541" s="3">
        <v>47341</v>
      </c>
      <c r="I541" s="3">
        <v>0</v>
      </c>
      <c r="J541" s="3">
        <v>0</v>
      </c>
      <c r="K541" s="3">
        <v>0</v>
      </c>
      <c r="L541" s="3">
        <v>62</v>
      </c>
      <c r="M541" s="3">
        <v>10531</v>
      </c>
      <c r="N541" s="3">
        <v>47341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  <c r="V541" s="3">
        <v>0</v>
      </c>
      <c r="W541" s="3">
        <v>0</v>
      </c>
      <c r="X541" s="3">
        <v>0</v>
      </c>
      <c r="Y541" s="3">
        <v>0</v>
      </c>
      <c r="Z541" s="3">
        <v>0</v>
      </c>
      <c r="AA541" s="3">
        <v>0</v>
      </c>
      <c r="AB541" s="3">
        <v>0</v>
      </c>
      <c r="AC541" s="3">
        <v>0</v>
      </c>
      <c r="AD541" s="3">
        <v>2</v>
      </c>
      <c r="AE541" s="3">
        <v>2367</v>
      </c>
      <c r="AF541" s="3">
        <v>8800</v>
      </c>
      <c r="AG541" s="3"/>
      <c r="AH541" s="3"/>
      <c r="AI541" s="3"/>
      <c r="AJ541" s="2"/>
    </row>
    <row r="542" spans="1:36">
      <c r="A542" s="144"/>
      <c r="B542" s="1">
        <v>2009</v>
      </c>
      <c r="C542" s="3">
        <v>34</v>
      </c>
      <c r="D542" s="3">
        <v>1350</v>
      </c>
      <c r="E542" s="3">
        <v>2960</v>
      </c>
      <c r="F542" s="3">
        <v>36</v>
      </c>
      <c r="G542" s="3">
        <v>7526</v>
      </c>
      <c r="H542" s="3">
        <v>29593</v>
      </c>
      <c r="I542" s="3">
        <v>38</v>
      </c>
      <c r="J542" s="3">
        <v>4448</v>
      </c>
      <c r="K542" s="3">
        <v>20767</v>
      </c>
      <c r="L542" s="3">
        <v>18</v>
      </c>
      <c r="M542" s="3">
        <v>3958</v>
      </c>
      <c r="N542" s="3">
        <v>18060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1</v>
      </c>
      <c r="V542" s="3">
        <v>147</v>
      </c>
      <c r="W542" s="3">
        <v>750</v>
      </c>
      <c r="X542" s="3">
        <v>0</v>
      </c>
      <c r="Y542" s="3">
        <v>0</v>
      </c>
      <c r="Z542" s="3">
        <v>0</v>
      </c>
      <c r="AA542" s="3">
        <v>0</v>
      </c>
      <c r="AB542" s="3">
        <v>0</v>
      </c>
      <c r="AC542" s="3">
        <v>0</v>
      </c>
      <c r="AD542" s="3">
        <v>2</v>
      </c>
      <c r="AE542" s="3">
        <v>5576</v>
      </c>
      <c r="AF542" s="3">
        <v>21900</v>
      </c>
      <c r="AG542" s="3"/>
      <c r="AH542" s="3"/>
      <c r="AI542" s="3"/>
      <c r="AJ542" s="2"/>
    </row>
    <row r="543" spans="1:36" ht="13.5" thickBot="1">
      <c r="A543" s="145"/>
      <c r="B543" s="1">
        <v>2010</v>
      </c>
      <c r="C543" s="3">
        <v>2</v>
      </c>
      <c r="D543" s="3">
        <v>69</v>
      </c>
      <c r="E543" s="3">
        <v>370</v>
      </c>
      <c r="F543" s="3">
        <v>18</v>
      </c>
      <c r="G543" s="3">
        <v>5648</v>
      </c>
      <c r="H543" s="3">
        <v>22163</v>
      </c>
      <c r="I543" s="3">
        <v>0</v>
      </c>
      <c r="J543" s="3">
        <v>0</v>
      </c>
      <c r="K543" s="3">
        <v>0</v>
      </c>
      <c r="L543" s="3">
        <v>6</v>
      </c>
      <c r="M543" s="3">
        <v>1017</v>
      </c>
      <c r="N543" s="3">
        <v>3537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1</v>
      </c>
      <c r="V543" s="3">
        <v>452</v>
      </c>
      <c r="W543" s="3">
        <v>2000</v>
      </c>
      <c r="X543" s="3">
        <v>0</v>
      </c>
      <c r="Y543" s="3">
        <v>0</v>
      </c>
      <c r="Z543" s="3">
        <v>0</v>
      </c>
      <c r="AA543" s="3">
        <v>1</v>
      </c>
      <c r="AB543" s="3">
        <v>1985</v>
      </c>
      <c r="AC543" s="3">
        <v>6400</v>
      </c>
      <c r="AD543" s="3">
        <v>0</v>
      </c>
      <c r="AE543" s="3">
        <v>0</v>
      </c>
      <c r="AF543" s="3">
        <v>0</v>
      </c>
      <c r="AG543" s="3"/>
      <c r="AH543" s="3"/>
      <c r="AI543" s="3"/>
      <c r="AJ543" s="2"/>
    </row>
    <row r="544" spans="1:36"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2"/>
    </row>
    <row r="545" spans="1:36">
      <c r="B545" s="1" t="s">
        <v>16</v>
      </c>
      <c r="C545" s="3">
        <f>AVERAGE(C534:C543)</f>
        <v>78.599999999999994</v>
      </c>
      <c r="D545" s="3">
        <f t="shared" ref="D545:AF545" si="77">AVERAGE(D534:D543)</f>
        <v>2793.6</v>
      </c>
      <c r="E545" s="3">
        <f t="shared" si="77"/>
        <v>3962.5</v>
      </c>
      <c r="F545" s="3">
        <f t="shared" si="77"/>
        <v>33.700000000000003</v>
      </c>
      <c r="G545" s="3">
        <f t="shared" si="77"/>
        <v>6976.5</v>
      </c>
      <c r="H545" s="3">
        <f t="shared" si="77"/>
        <v>19382.2</v>
      </c>
      <c r="I545" s="3">
        <f t="shared" si="77"/>
        <v>9.5</v>
      </c>
      <c r="J545" s="3">
        <f t="shared" si="77"/>
        <v>1488.3</v>
      </c>
      <c r="K545" s="3">
        <f t="shared" si="77"/>
        <v>4678.1000000000004</v>
      </c>
      <c r="L545" s="3">
        <f t="shared" si="77"/>
        <v>17.2</v>
      </c>
      <c r="M545" s="3">
        <f t="shared" si="77"/>
        <v>2857.9</v>
      </c>
      <c r="N545" s="3">
        <f t="shared" si="77"/>
        <v>9891.2000000000007</v>
      </c>
      <c r="O545" s="3">
        <f t="shared" si="77"/>
        <v>3.4</v>
      </c>
      <c r="P545" s="3">
        <f t="shared" si="77"/>
        <v>794.9</v>
      </c>
      <c r="Q545" s="3">
        <f t="shared" si="77"/>
        <v>1549.5</v>
      </c>
      <c r="R545" s="3">
        <f t="shared" si="77"/>
        <v>0.2</v>
      </c>
      <c r="S545" s="3">
        <f t="shared" si="77"/>
        <v>18.600000000000001</v>
      </c>
      <c r="T545" s="3">
        <f t="shared" si="77"/>
        <v>37</v>
      </c>
      <c r="U545" s="3">
        <f t="shared" si="77"/>
        <v>0.5</v>
      </c>
      <c r="V545" s="3">
        <f t="shared" si="77"/>
        <v>128.1</v>
      </c>
      <c r="W545" s="3">
        <f t="shared" si="77"/>
        <v>370</v>
      </c>
      <c r="X545" s="3">
        <f t="shared" si="77"/>
        <v>0.8</v>
      </c>
      <c r="Y545" s="3">
        <f t="shared" si="77"/>
        <v>260</v>
      </c>
      <c r="Z545" s="3">
        <f t="shared" si="77"/>
        <v>463.2</v>
      </c>
      <c r="AA545" s="3">
        <f t="shared" si="77"/>
        <v>1.1000000000000001</v>
      </c>
      <c r="AB545" s="3">
        <f t="shared" si="77"/>
        <v>755.6</v>
      </c>
      <c r="AC545" s="3">
        <f t="shared" si="77"/>
        <v>1735.8</v>
      </c>
      <c r="AD545" s="3">
        <f t="shared" si="77"/>
        <v>1.6</v>
      </c>
      <c r="AE545" s="3">
        <f t="shared" si="77"/>
        <v>1129.4000000000001</v>
      </c>
      <c r="AF545" s="3">
        <f t="shared" si="77"/>
        <v>3885</v>
      </c>
      <c r="AG545" s="3">
        <f>AVERAGE(AG534:AG543)</f>
        <v>154.16666666666666</v>
      </c>
      <c r="AH545" s="3">
        <f>AVERAGE(AH534:AH543)</f>
        <v>10007</v>
      </c>
      <c r="AI545" s="3">
        <f>AVERAGE(AI534:AI543)</f>
        <v>17519.5</v>
      </c>
      <c r="AJ545" s="2"/>
    </row>
    <row r="546" spans="1:36">
      <c r="B546" s="1" t="s">
        <v>17</v>
      </c>
      <c r="C546" s="3">
        <f>SUM(C534:C543)</f>
        <v>786</v>
      </c>
      <c r="D546" s="3">
        <f t="shared" ref="D546:AF546" si="78">SUM(D534:D543)</f>
        <v>27936</v>
      </c>
      <c r="E546" s="3">
        <f t="shared" si="78"/>
        <v>39625</v>
      </c>
      <c r="F546" s="3">
        <f t="shared" si="78"/>
        <v>337</v>
      </c>
      <c r="G546" s="3">
        <f t="shared" si="78"/>
        <v>69765</v>
      </c>
      <c r="H546" s="3">
        <f t="shared" si="78"/>
        <v>193822</v>
      </c>
      <c r="I546" s="3">
        <f t="shared" si="78"/>
        <v>95</v>
      </c>
      <c r="J546" s="3">
        <f t="shared" si="78"/>
        <v>14883</v>
      </c>
      <c r="K546" s="3">
        <f t="shared" si="78"/>
        <v>46781</v>
      </c>
      <c r="L546" s="3">
        <f t="shared" si="78"/>
        <v>172</v>
      </c>
      <c r="M546" s="3">
        <f t="shared" si="78"/>
        <v>28579</v>
      </c>
      <c r="N546" s="3">
        <f t="shared" si="78"/>
        <v>98912</v>
      </c>
      <c r="O546" s="3">
        <f t="shared" si="78"/>
        <v>34</v>
      </c>
      <c r="P546" s="3">
        <f t="shared" si="78"/>
        <v>7949</v>
      </c>
      <c r="Q546" s="3">
        <f t="shared" si="78"/>
        <v>15495</v>
      </c>
      <c r="R546" s="3">
        <f t="shared" si="78"/>
        <v>2</v>
      </c>
      <c r="S546" s="3">
        <f t="shared" si="78"/>
        <v>186</v>
      </c>
      <c r="T546" s="3">
        <f t="shared" si="78"/>
        <v>370</v>
      </c>
      <c r="U546" s="3">
        <f t="shared" si="78"/>
        <v>5</v>
      </c>
      <c r="V546" s="3">
        <f t="shared" si="78"/>
        <v>1281</v>
      </c>
      <c r="W546" s="3">
        <f t="shared" si="78"/>
        <v>3700</v>
      </c>
      <c r="X546" s="3">
        <f t="shared" si="78"/>
        <v>8</v>
      </c>
      <c r="Y546" s="3">
        <f t="shared" si="78"/>
        <v>2600</v>
      </c>
      <c r="Z546" s="3">
        <f t="shared" si="78"/>
        <v>4632</v>
      </c>
      <c r="AA546" s="3">
        <f t="shared" si="78"/>
        <v>11</v>
      </c>
      <c r="AB546" s="3">
        <f t="shared" si="78"/>
        <v>7556</v>
      </c>
      <c r="AC546" s="3">
        <f t="shared" si="78"/>
        <v>17358</v>
      </c>
      <c r="AD546" s="3">
        <f t="shared" si="78"/>
        <v>16</v>
      </c>
      <c r="AE546" s="3">
        <f t="shared" si="78"/>
        <v>11294</v>
      </c>
      <c r="AF546" s="3">
        <f t="shared" si="78"/>
        <v>38850</v>
      </c>
      <c r="AG546" s="3">
        <f>SUM(AG534:AG543)</f>
        <v>925</v>
      </c>
      <c r="AH546" s="3">
        <f>SUM(AH534:AH543)</f>
        <v>60042</v>
      </c>
      <c r="AI546" s="3">
        <f>SUM(AI534:AI543)</f>
        <v>105117</v>
      </c>
      <c r="AJ546" s="2"/>
    </row>
    <row r="547" spans="1:36" ht="13.5" thickBot="1"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2"/>
    </row>
    <row r="548" spans="1:36">
      <c r="A548" s="143" t="s">
        <v>55</v>
      </c>
      <c r="B548" s="1">
        <v>2001</v>
      </c>
      <c r="C548" s="1">
        <v>0</v>
      </c>
      <c r="D548" s="1">
        <v>0</v>
      </c>
      <c r="E548" s="1">
        <v>0</v>
      </c>
      <c r="F548" s="1">
        <v>0</v>
      </c>
      <c r="G548" s="1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  <c r="W548" s="3">
        <v>0</v>
      </c>
      <c r="X548" s="3">
        <v>0</v>
      </c>
      <c r="Y548" s="3">
        <v>0</v>
      </c>
      <c r="Z548" s="3">
        <v>0</v>
      </c>
      <c r="AA548" s="3">
        <v>0</v>
      </c>
      <c r="AB548" s="3">
        <v>0</v>
      </c>
      <c r="AC548" s="3">
        <v>0</v>
      </c>
      <c r="AD548" s="3">
        <v>0</v>
      </c>
      <c r="AE548" s="3">
        <v>0</v>
      </c>
      <c r="AF548" s="3">
        <v>0</v>
      </c>
      <c r="AG548" s="3">
        <v>0</v>
      </c>
      <c r="AH548" s="3">
        <v>0</v>
      </c>
      <c r="AI548" s="3">
        <v>0</v>
      </c>
      <c r="AJ548" s="2"/>
    </row>
    <row r="549" spans="1:36">
      <c r="A549" s="144"/>
      <c r="B549" s="1">
        <v>2002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0</v>
      </c>
      <c r="V549" s="3">
        <v>0</v>
      </c>
      <c r="W549" s="3">
        <v>0</v>
      </c>
      <c r="X549" s="3">
        <v>0</v>
      </c>
      <c r="Y549" s="3">
        <v>0</v>
      </c>
      <c r="Z549" s="3">
        <v>0</v>
      </c>
      <c r="AA549" s="3">
        <v>0</v>
      </c>
      <c r="AB549" s="3">
        <v>0</v>
      </c>
      <c r="AC549" s="3">
        <v>0</v>
      </c>
      <c r="AD549" s="3">
        <v>0</v>
      </c>
      <c r="AE549" s="3">
        <v>0</v>
      </c>
      <c r="AF549" s="3">
        <v>0</v>
      </c>
      <c r="AG549" s="3">
        <v>0</v>
      </c>
      <c r="AH549" s="3">
        <v>0</v>
      </c>
      <c r="AI549" s="3">
        <v>0</v>
      </c>
      <c r="AJ549" s="2"/>
    </row>
    <row r="550" spans="1:36">
      <c r="A550" s="144"/>
      <c r="B550" s="1">
        <v>2003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  <c r="V550" s="3">
        <v>0</v>
      </c>
      <c r="W550" s="3">
        <v>0</v>
      </c>
      <c r="X550" s="3">
        <v>0</v>
      </c>
      <c r="Y550" s="3">
        <v>0</v>
      </c>
      <c r="Z550" s="3">
        <v>0</v>
      </c>
      <c r="AA550" s="3">
        <v>0</v>
      </c>
      <c r="AB550" s="3">
        <v>0</v>
      </c>
      <c r="AC550" s="3">
        <v>0</v>
      </c>
      <c r="AD550" s="3">
        <v>0</v>
      </c>
      <c r="AE550" s="3">
        <v>0</v>
      </c>
      <c r="AF550" s="3">
        <v>0</v>
      </c>
      <c r="AG550" s="3">
        <v>0</v>
      </c>
      <c r="AH550" s="3">
        <v>0</v>
      </c>
      <c r="AI550" s="3">
        <v>0</v>
      </c>
      <c r="AJ550" s="2"/>
    </row>
    <row r="551" spans="1:36">
      <c r="A551" s="144"/>
      <c r="B551" s="1">
        <v>2004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  <c r="V551" s="3">
        <v>0</v>
      </c>
      <c r="W551" s="3">
        <v>0</v>
      </c>
      <c r="X551" s="3">
        <v>2</v>
      </c>
      <c r="Y551" s="3">
        <v>741</v>
      </c>
      <c r="Z551" s="3">
        <v>1482</v>
      </c>
      <c r="AA551" s="3">
        <v>1</v>
      </c>
      <c r="AB551" s="3">
        <v>637</v>
      </c>
      <c r="AC551" s="3">
        <v>670</v>
      </c>
      <c r="AD551" s="3">
        <v>0</v>
      </c>
      <c r="AE551" s="3">
        <v>0</v>
      </c>
      <c r="AF551" s="3">
        <v>0</v>
      </c>
      <c r="AG551" s="3">
        <v>116</v>
      </c>
      <c r="AH551" s="3">
        <v>5995</v>
      </c>
      <c r="AI551" s="3">
        <v>11023</v>
      </c>
      <c r="AJ551" s="2"/>
    </row>
    <row r="552" spans="1:36">
      <c r="A552" s="144"/>
      <c r="B552" s="1">
        <v>2005</v>
      </c>
      <c r="C552" s="3">
        <v>825</v>
      </c>
      <c r="D552" s="3">
        <v>28580</v>
      </c>
      <c r="E552" s="3">
        <v>23840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0</v>
      </c>
      <c r="V552" s="3">
        <v>0</v>
      </c>
      <c r="W552" s="3">
        <v>0</v>
      </c>
      <c r="X552" s="3">
        <v>0</v>
      </c>
      <c r="Y552" s="3">
        <v>0</v>
      </c>
      <c r="Z552" s="3">
        <v>0</v>
      </c>
      <c r="AA552" s="3">
        <v>0</v>
      </c>
      <c r="AB552" s="3">
        <v>0</v>
      </c>
      <c r="AC552" s="3">
        <v>0</v>
      </c>
      <c r="AD552" s="3">
        <v>0</v>
      </c>
      <c r="AE552" s="3">
        <v>0</v>
      </c>
      <c r="AF552" s="3">
        <v>0</v>
      </c>
      <c r="AG552" s="3">
        <v>0</v>
      </c>
      <c r="AH552" s="3">
        <v>0</v>
      </c>
      <c r="AI552" s="3">
        <v>0</v>
      </c>
      <c r="AJ552" s="2"/>
    </row>
    <row r="553" spans="1:36">
      <c r="A553" s="144"/>
      <c r="B553" s="1">
        <v>2006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  <c r="V553" s="3">
        <v>0</v>
      </c>
      <c r="W553" s="3">
        <v>0</v>
      </c>
      <c r="X553" s="3">
        <v>0</v>
      </c>
      <c r="Y553" s="3">
        <v>0</v>
      </c>
      <c r="Z553" s="3">
        <v>0</v>
      </c>
      <c r="AA553" s="3">
        <v>0</v>
      </c>
      <c r="AB553" s="3">
        <v>0</v>
      </c>
      <c r="AC553" s="3">
        <v>0</v>
      </c>
      <c r="AD553" s="3">
        <v>0</v>
      </c>
      <c r="AE553" s="3">
        <v>0</v>
      </c>
      <c r="AF553" s="3">
        <v>0</v>
      </c>
      <c r="AG553" s="3"/>
      <c r="AH553" s="3"/>
      <c r="AI553" s="3"/>
      <c r="AJ553" s="2"/>
    </row>
    <row r="554" spans="1:36">
      <c r="A554" s="144"/>
      <c r="B554" s="1">
        <v>2007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0</v>
      </c>
      <c r="V554" s="3">
        <v>0</v>
      </c>
      <c r="W554" s="3">
        <v>0</v>
      </c>
      <c r="X554" s="3">
        <v>0</v>
      </c>
      <c r="Y554" s="3">
        <v>0</v>
      </c>
      <c r="Z554" s="3">
        <v>0</v>
      </c>
      <c r="AA554" s="3">
        <v>0</v>
      </c>
      <c r="AB554" s="3">
        <v>0</v>
      </c>
      <c r="AC554" s="3">
        <v>0</v>
      </c>
      <c r="AD554" s="3">
        <v>0</v>
      </c>
      <c r="AE554" s="3">
        <v>0</v>
      </c>
      <c r="AF554" s="3">
        <v>0</v>
      </c>
      <c r="AG554" s="3">
        <v>20</v>
      </c>
      <c r="AH554" s="3">
        <v>2152</v>
      </c>
      <c r="AI554" s="3" t="s">
        <v>79</v>
      </c>
      <c r="AJ554" s="2"/>
    </row>
    <row r="555" spans="1:36">
      <c r="A555" s="144"/>
      <c r="B555" s="1">
        <v>2008</v>
      </c>
      <c r="C555" s="3">
        <v>3000</v>
      </c>
      <c r="D555" s="3">
        <v>150000</v>
      </c>
      <c r="E555" s="3">
        <v>150000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  <c r="V555" s="3">
        <v>0</v>
      </c>
      <c r="W555" s="3">
        <v>0</v>
      </c>
      <c r="X555" s="3">
        <v>0</v>
      </c>
      <c r="Y555" s="3">
        <v>0</v>
      </c>
      <c r="Z555" s="3">
        <v>0</v>
      </c>
      <c r="AA555" s="3">
        <v>0</v>
      </c>
      <c r="AB555" s="3">
        <v>0</v>
      </c>
      <c r="AC555" s="3">
        <v>0</v>
      </c>
      <c r="AD555" s="3">
        <v>0</v>
      </c>
      <c r="AE555" s="3">
        <v>0</v>
      </c>
      <c r="AF555" s="3">
        <v>0</v>
      </c>
      <c r="AG555" s="3"/>
      <c r="AH555" s="3"/>
      <c r="AI555" s="3"/>
      <c r="AJ555" s="2"/>
    </row>
    <row r="556" spans="1:36">
      <c r="A556" s="144"/>
      <c r="B556" s="1">
        <v>2009</v>
      </c>
      <c r="C556" s="3">
        <v>136</v>
      </c>
      <c r="D556" s="3">
        <v>5440</v>
      </c>
      <c r="E556" s="3">
        <v>3841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0</v>
      </c>
      <c r="V556" s="3">
        <v>0</v>
      </c>
      <c r="W556" s="3">
        <v>0</v>
      </c>
      <c r="X556" s="3">
        <v>0</v>
      </c>
      <c r="Y556" s="3">
        <v>0</v>
      </c>
      <c r="Z556" s="3">
        <v>0</v>
      </c>
      <c r="AA556" s="3">
        <v>0</v>
      </c>
      <c r="AB556" s="3">
        <v>0</v>
      </c>
      <c r="AC556" s="3">
        <v>0</v>
      </c>
      <c r="AD556" s="3">
        <v>0</v>
      </c>
      <c r="AE556" s="3">
        <v>0</v>
      </c>
      <c r="AF556" s="3">
        <v>0</v>
      </c>
      <c r="AG556" s="3"/>
      <c r="AH556" s="3"/>
      <c r="AI556" s="3"/>
      <c r="AJ556" s="2"/>
    </row>
    <row r="557" spans="1:36" ht="13.5" thickBot="1">
      <c r="A557" s="145"/>
      <c r="B557" s="1">
        <v>2010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  <c r="X557" s="3">
        <v>0</v>
      </c>
      <c r="Y557" s="3">
        <v>0</v>
      </c>
      <c r="Z557" s="3">
        <v>0</v>
      </c>
      <c r="AA557" s="3">
        <v>0</v>
      </c>
      <c r="AB557" s="3">
        <v>0</v>
      </c>
      <c r="AC557" s="3">
        <v>0</v>
      </c>
      <c r="AD557" s="3">
        <v>0</v>
      </c>
      <c r="AE557" s="3">
        <v>0</v>
      </c>
      <c r="AF557" s="3">
        <v>0</v>
      </c>
      <c r="AG557" s="3"/>
      <c r="AH557" s="3"/>
      <c r="AI557" s="3"/>
      <c r="AJ557" s="2"/>
    </row>
    <row r="558" spans="1:36"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2"/>
    </row>
    <row r="559" spans="1:36">
      <c r="B559" s="1" t="s">
        <v>16</v>
      </c>
      <c r="C559" s="3">
        <f t="shared" ref="C559:AI559" si="79">AVERAGE(C548:C557)</f>
        <v>396.1</v>
      </c>
      <c r="D559" s="3">
        <f t="shared" si="79"/>
        <v>18402</v>
      </c>
      <c r="E559" s="3">
        <f t="shared" si="79"/>
        <v>17768.099999999999</v>
      </c>
      <c r="F559" s="3">
        <f t="shared" si="79"/>
        <v>0</v>
      </c>
      <c r="G559" s="3">
        <f t="shared" si="79"/>
        <v>0</v>
      </c>
      <c r="H559" s="3">
        <f t="shared" si="79"/>
        <v>0</v>
      </c>
      <c r="I559" s="3">
        <f t="shared" si="79"/>
        <v>0</v>
      </c>
      <c r="J559" s="3">
        <f t="shared" si="79"/>
        <v>0</v>
      </c>
      <c r="K559" s="3">
        <f t="shared" si="79"/>
        <v>0</v>
      </c>
      <c r="L559" s="3">
        <f t="shared" si="79"/>
        <v>0</v>
      </c>
      <c r="M559" s="3">
        <f t="shared" si="79"/>
        <v>0</v>
      </c>
      <c r="N559" s="3">
        <f t="shared" si="79"/>
        <v>0</v>
      </c>
      <c r="O559" s="3">
        <f t="shared" si="79"/>
        <v>0</v>
      </c>
      <c r="P559" s="3">
        <f t="shared" si="79"/>
        <v>0</v>
      </c>
      <c r="Q559" s="3">
        <f t="shared" si="79"/>
        <v>0</v>
      </c>
      <c r="R559" s="3">
        <f t="shared" si="79"/>
        <v>0</v>
      </c>
      <c r="S559" s="3">
        <f t="shared" si="79"/>
        <v>0</v>
      </c>
      <c r="T559" s="3">
        <f t="shared" si="79"/>
        <v>0</v>
      </c>
      <c r="U559" s="3">
        <f t="shared" si="79"/>
        <v>0</v>
      </c>
      <c r="V559" s="3">
        <f t="shared" si="79"/>
        <v>0</v>
      </c>
      <c r="W559" s="3">
        <f t="shared" si="79"/>
        <v>0</v>
      </c>
      <c r="X559" s="3">
        <f t="shared" si="79"/>
        <v>0.2</v>
      </c>
      <c r="Y559" s="3">
        <f t="shared" si="79"/>
        <v>74.099999999999994</v>
      </c>
      <c r="Z559" s="3">
        <f t="shared" si="79"/>
        <v>148.19999999999999</v>
      </c>
      <c r="AA559" s="3">
        <f t="shared" si="79"/>
        <v>0.1</v>
      </c>
      <c r="AB559" s="3">
        <f t="shared" si="79"/>
        <v>63.7</v>
      </c>
      <c r="AC559" s="3">
        <f t="shared" si="79"/>
        <v>67</v>
      </c>
      <c r="AD559" s="3">
        <f t="shared" si="79"/>
        <v>0</v>
      </c>
      <c r="AE559" s="3">
        <f t="shared" si="79"/>
        <v>0</v>
      </c>
      <c r="AF559" s="3">
        <f t="shared" si="79"/>
        <v>0</v>
      </c>
      <c r="AG559" s="3">
        <f t="shared" si="79"/>
        <v>22.666666666666668</v>
      </c>
      <c r="AH559" s="3">
        <f t="shared" si="79"/>
        <v>1357.8333333333333</v>
      </c>
      <c r="AI559" s="3">
        <f t="shared" si="79"/>
        <v>2204.6</v>
      </c>
      <c r="AJ559" s="2"/>
    </row>
    <row r="560" spans="1:36">
      <c r="B560" s="1" t="s">
        <v>17</v>
      </c>
      <c r="C560" s="3">
        <f t="shared" ref="C560:AI560" si="80">SUM(C548:C557)</f>
        <v>3961</v>
      </c>
      <c r="D560" s="3">
        <f t="shared" si="80"/>
        <v>184020</v>
      </c>
      <c r="E560" s="3">
        <f t="shared" si="80"/>
        <v>177681</v>
      </c>
      <c r="F560" s="3">
        <f t="shared" si="80"/>
        <v>0</v>
      </c>
      <c r="G560" s="3">
        <f t="shared" si="80"/>
        <v>0</v>
      </c>
      <c r="H560" s="3">
        <f t="shared" si="80"/>
        <v>0</v>
      </c>
      <c r="I560" s="3">
        <f t="shared" si="80"/>
        <v>0</v>
      </c>
      <c r="J560" s="3">
        <f t="shared" si="80"/>
        <v>0</v>
      </c>
      <c r="K560" s="3">
        <f t="shared" si="80"/>
        <v>0</v>
      </c>
      <c r="L560" s="3">
        <f t="shared" si="80"/>
        <v>0</v>
      </c>
      <c r="M560" s="3">
        <f t="shared" si="80"/>
        <v>0</v>
      </c>
      <c r="N560" s="3">
        <f t="shared" si="80"/>
        <v>0</v>
      </c>
      <c r="O560" s="3">
        <f t="shared" si="80"/>
        <v>0</v>
      </c>
      <c r="P560" s="3">
        <f t="shared" si="80"/>
        <v>0</v>
      </c>
      <c r="Q560" s="3">
        <f t="shared" si="80"/>
        <v>0</v>
      </c>
      <c r="R560" s="3">
        <f t="shared" si="80"/>
        <v>0</v>
      </c>
      <c r="S560" s="3">
        <f t="shared" si="80"/>
        <v>0</v>
      </c>
      <c r="T560" s="3">
        <f t="shared" si="80"/>
        <v>0</v>
      </c>
      <c r="U560" s="3">
        <f t="shared" si="80"/>
        <v>0</v>
      </c>
      <c r="V560" s="3">
        <f t="shared" si="80"/>
        <v>0</v>
      </c>
      <c r="W560" s="3">
        <f t="shared" si="80"/>
        <v>0</v>
      </c>
      <c r="X560" s="3">
        <f t="shared" si="80"/>
        <v>2</v>
      </c>
      <c r="Y560" s="3">
        <f t="shared" si="80"/>
        <v>741</v>
      </c>
      <c r="Z560" s="3">
        <f t="shared" si="80"/>
        <v>1482</v>
      </c>
      <c r="AA560" s="3">
        <f t="shared" si="80"/>
        <v>1</v>
      </c>
      <c r="AB560" s="3">
        <f t="shared" si="80"/>
        <v>637</v>
      </c>
      <c r="AC560" s="3">
        <f t="shared" si="80"/>
        <v>670</v>
      </c>
      <c r="AD560" s="3">
        <f t="shared" si="80"/>
        <v>0</v>
      </c>
      <c r="AE560" s="3">
        <f t="shared" si="80"/>
        <v>0</v>
      </c>
      <c r="AF560" s="3">
        <f t="shared" si="80"/>
        <v>0</v>
      </c>
      <c r="AG560" s="3">
        <f t="shared" si="80"/>
        <v>136</v>
      </c>
      <c r="AH560" s="3">
        <f t="shared" si="80"/>
        <v>8147</v>
      </c>
      <c r="AI560" s="3">
        <f t="shared" si="80"/>
        <v>11023</v>
      </c>
      <c r="AJ560" s="2"/>
    </row>
    <row r="561" spans="1:36" ht="13.5" thickBot="1"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2"/>
    </row>
    <row r="562" spans="1:36" ht="12.75" customHeight="1">
      <c r="A562" s="143" t="s">
        <v>27</v>
      </c>
      <c r="B562" s="1">
        <v>2001</v>
      </c>
      <c r="C562" s="3">
        <v>41</v>
      </c>
      <c r="D562" s="3">
        <v>2287</v>
      </c>
      <c r="E562" s="3">
        <v>2550</v>
      </c>
      <c r="F562" s="3">
        <v>34</v>
      </c>
      <c r="G562" s="3">
        <v>6386</v>
      </c>
      <c r="H562" s="3">
        <v>7085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1">
        <v>0</v>
      </c>
      <c r="Q562" s="1">
        <v>0</v>
      </c>
      <c r="R562" s="3">
        <v>0</v>
      </c>
      <c r="S562" s="3">
        <v>0</v>
      </c>
      <c r="T562" s="3">
        <v>0</v>
      </c>
      <c r="U562" s="3">
        <v>0</v>
      </c>
      <c r="V562" s="3">
        <v>0</v>
      </c>
      <c r="W562" s="3">
        <v>0</v>
      </c>
      <c r="X562" s="3">
        <v>1</v>
      </c>
      <c r="Y562" s="3">
        <v>1215</v>
      </c>
      <c r="Z562" s="3">
        <v>1626</v>
      </c>
      <c r="AA562" s="3">
        <v>1</v>
      </c>
      <c r="AB562" s="3">
        <v>1714</v>
      </c>
      <c r="AC562" s="3">
        <v>1885</v>
      </c>
      <c r="AD562" s="3">
        <v>2</v>
      </c>
      <c r="AE562" s="3">
        <v>11651</v>
      </c>
      <c r="AF562" s="3">
        <v>9500</v>
      </c>
      <c r="AG562" s="3">
        <v>0</v>
      </c>
      <c r="AH562" s="3">
        <v>0</v>
      </c>
      <c r="AI562" s="3">
        <v>0</v>
      </c>
      <c r="AJ562" s="2"/>
    </row>
    <row r="563" spans="1:36">
      <c r="A563" s="144"/>
      <c r="B563" s="1">
        <v>2002</v>
      </c>
      <c r="C563" s="3">
        <v>21</v>
      </c>
      <c r="D563" s="3">
        <v>1214</v>
      </c>
      <c r="E563" s="3">
        <v>1428</v>
      </c>
      <c r="F563" s="3">
        <v>30</v>
      </c>
      <c r="G563" s="3">
        <v>5694</v>
      </c>
      <c r="H563" s="3">
        <v>6299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1</v>
      </c>
      <c r="P563" s="3">
        <v>1226</v>
      </c>
      <c r="Q563" s="3">
        <v>1594</v>
      </c>
      <c r="R563" s="3">
        <v>0</v>
      </c>
      <c r="S563" s="3">
        <v>0</v>
      </c>
      <c r="T563" s="3">
        <v>0</v>
      </c>
      <c r="U563" s="3">
        <v>0</v>
      </c>
      <c r="V563" s="3">
        <v>0</v>
      </c>
      <c r="W563" s="3">
        <v>0</v>
      </c>
      <c r="X563" s="3">
        <v>1</v>
      </c>
      <c r="Y563" s="3">
        <v>1106</v>
      </c>
      <c r="Z563" s="3">
        <v>1500</v>
      </c>
      <c r="AA563" s="3">
        <v>0</v>
      </c>
      <c r="AB563" s="3">
        <v>0</v>
      </c>
      <c r="AC563" s="3">
        <v>0</v>
      </c>
      <c r="AD563" s="3">
        <v>3</v>
      </c>
      <c r="AE563" s="3">
        <v>1278</v>
      </c>
      <c r="AF563" s="3">
        <v>1226</v>
      </c>
      <c r="AG563" s="3">
        <v>0</v>
      </c>
      <c r="AH563" s="3">
        <v>0</v>
      </c>
      <c r="AI563" s="3">
        <v>0</v>
      </c>
      <c r="AJ563" s="2"/>
    </row>
    <row r="564" spans="1:36">
      <c r="A564" s="144"/>
      <c r="B564" s="1">
        <v>2003</v>
      </c>
      <c r="C564" s="3">
        <v>50</v>
      </c>
      <c r="D564" s="3">
        <v>3086</v>
      </c>
      <c r="E564" s="3">
        <v>4246</v>
      </c>
      <c r="F564" s="3">
        <v>94</v>
      </c>
      <c r="G564" s="3">
        <v>18514</v>
      </c>
      <c r="H564" s="3">
        <v>26834</v>
      </c>
      <c r="I564" s="3">
        <v>0</v>
      </c>
      <c r="J564" s="3">
        <v>0</v>
      </c>
      <c r="K564" s="3">
        <v>0</v>
      </c>
      <c r="L564" s="3">
        <v>16</v>
      </c>
      <c r="M564" s="3">
        <v>1305</v>
      </c>
      <c r="N564" s="3">
        <v>1300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0</v>
      </c>
      <c r="V564" s="3">
        <v>0</v>
      </c>
      <c r="W564" s="3">
        <v>0</v>
      </c>
      <c r="X564" s="3">
        <v>0</v>
      </c>
      <c r="Y564" s="3">
        <v>0</v>
      </c>
      <c r="Z564" s="3">
        <v>0</v>
      </c>
      <c r="AA564" s="3">
        <v>0</v>
      </c>
      <c r="AB564" s="3">
        <v>0</v>
      </c>
      <c r="AC564" s="3">
        <v>0</v>
      </c>
      <c r="AD564" s="3">
        <v>2</v>
      </c>
      <c r="AE564" s="3">
        <v>1281</v>
      </c>
      <c r="AF564" s="3">
        <v>2130</v>
      </c>
      <c r="AG564" s="3">
        <v>89</v>
      </c>
      <c r="AH564" s="3">
        <v>6479</v>
      </c>
      <c r="AI564" s="3">
        <v>8562</v>
      </c>
      <c r="AJ564" s="2"/>
    </row>
    <row r="565" spans="1:36">
      <c r="A565" s="144"/>
      <c r="B565" s="1">
        <v>2004</v>
      </c>
      <c r="C565" s="3">
        <v>22</v>
      </c>
      <c r="D565" s="3">
        <v>1340</v>
      </c>
      <c r="E565" s="3">
        <v>2248</v>
      </c>
      <c r="F565" s="3">
        <v>116</v>
      </c>
      <c r="G565" s="3">
        <v>19590</v>
      </c>
      <c r="H565" s="3">
        <v>36954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  <c r="W565" s="3">
        <v>0</v>
      </c>
      <c r="X565" s="3">
        <v>0</v>
      </c>
      <c r="Y565" s="3">
        <v>0</v>
      </c>
      <c r="Z565" s="3">
        <v>0</v>
      </c>
      <c r="AA565" s="3">
        <v>0</v>
      </c>
      <c r="AB565" s="3">
        <v>0</v>
      </c>
      <c r="AC565" s="3">
        <v>0</v>
      </c>
      <c r="AD565" s="3">
        <v>0</v>
      </c>
      <c r="AE565" s="3">
        <v>0</v>
      </c>
      <c r="AF565" s="3">
        <v>0</v>
      </c>
      <c r="AG565" s="3">
        <v>6</v>
      </c>
      <c r="AH565" s="3">
        <v>495</v>
      </c>
      <c r="AI565" s="3">
        <v>0</v>
      </c>
      <c r="AJ565" s="2"/>
    </row>
    <row r="566" spans="1:36">
      <c r="A566" s="144"/>
      <c r="B566" s="1">
        <v>2005</v>
      </c>
      <c r="C566" s="3">
        <v>15</v>
      </c>
      <c r="D566" s="3">
        <v>958</v>
      </c>
      <c r="E566" s="3">
        <v>2247</v>
      </c>
      <c r="F566" s="3">
        <v>104</v>
      </c>
      <c r="G566" s="3">
        <v>24095</v>
      </c>
      <c r="H566" s="3">
        <v>55420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  <c r="V566" s="3">
        <v>0</v>
      </c>
      <c r="W566" s="3">
        <v>0</v>
      </c>
      <c r="X566" s="3">
        <v>0</v>
      </c>
      <c r="Y566" s="3">
        <v>0</v>
      </c>
      <c r="Z566" s="3">
        <v>0</v>
      </c>
      <c r="AA566" s="3">
        <v>1</v>
      </c>
      <c r="AB566" s="3">
        <v>2462</v>
      </c>
      <c r="AC566" s="3">
        <v>6154</v>
      </c>
      <c r="AD566" s="3">
        <v>2</v>
      </c>
      <c r="AE566" s="3">
        <v>2316</v>
      </c>
      <c r="AF566" s="3">
        <v>5438</v>
      </c>
      <c r="AG566" s="3">
        <v>29</v>
      </c>
      <c r="AH566" s="3" t="s">
        <v>65</v>
      </c>
      <c r="AI566" s="3">
        <v>6189</v>
      </c>
      <c r="AJ566" s="2"/>
    </row>
    <row r="567" spans="1:36">
      <c r="A567" s="144"/>
      <c r="B567" s="1">
        <v>2006</v>
      </c>
      <c r="C567" s="3">
        <v>7</v>
      </c>
      <c r="D567" s="3">
        <v>429</v>
      </c>
      <c r="E567" s="3">
        <v>1073</v>
      </c>
      <c r="F567" s="3">
        <v>40</v>
      </c>
      <c r="G567" s="3">
        <v>12000</v>
      </c>
      <c r="H567" s="3">
        <v>28756</v>
      </c>
      <c r="I567" s="3">
        <v>100</v>
      </c>
      <c r="J567" s="3">
        <v>13514</v>
      </c>
      <c r="K567" s="3">
        <v>32877</v>
      </c>
      <c r="L567" s="3">
        <v>88</v>
      </c>
      <c r="M567" s="3">
        <v>11275</v>
      </c>
      <c r="N567" s="3">
        <v>27279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  <c r="X567" s="3">
        <v>0</v>
      </c>
      <c r="Y567" s="3">
        <v>0</v>
      </c>
      <c r="Z567" s="3">
        <v>0</v>
      </c>
      <c r="AA567" s="3">
        <v>0</v>
      </c>
      <c r="AB567" s="3">
        <v>0</v>
      </c>
      <c r="AC567" s="3">
        <v>0</v>
      </c>
      <c r="AD567" s="3">
        <v>0</v>
      </c>
      <c r="AE567" s="3">
        <v>0</v>
      </c>
      <c r="AF567" s="3">
        <v>0</v>
      </c>
      <c r="AG567" s="3"/>
      <c r="AH567" s="3"/>
      <c r="AI567" s="3"/>
      <c r="AJ567" s="2"/>
    </row>
    <row r="568" spans="1:36">
      <c r="A568" s="144"/>
      <c r="B568" s="1">
        <v>2007</v>
      </c>
      <c r="C568" s="3">
        <v>21</v>
      </c>
      <c r="D568" s="3">
        <v>1301</v>
      </c>
      <c r="E568" s="3">
        <v>4255</v>
      </c>
      <c r="F568" s="3">
        <v>33</v>
      </c>
      <c r="G568" s="3">
        <v>7501</v>
      </c>
      <c r="H568" s="3">
        <v>23789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1</v>
      </c>
      <c r="V568" s="3">
        <v>354</v>
      </c>
      <c r="W568" s="3">
        <v>1158</v>
      </c>
      <c r="X568" s="3">
        <v>1</v>
      </c>
      <c r="Y568" s="3">
        <v>1965</v>
      </c>
      <c r="Z568" s="3">
        <v>6256</v>
      </c>
      <c r="AA568" s="3">
        <v>0</v>
      </c>
      <c r="AB568" s="3">
        <v>0</v>
      </c>
      <c r="AC568" s="3">
        <v>0</v>
      </c>
      <c r="AD568" s="3">
        <v>3</v>
      </c>
      <c r="AE568" s="3">
        <v>5666</v>
      </c>
      <c r="AF568" s="3">
        <v>18273</v>
      </c>
      <c r="AG568" s="3"/>
      <c r="AH568" s="3"/>
      <c r="AI568" s="3"/>
      <c r="AJ568" s="2"/>
    </row>
    <row r="569" spans="1:36">
      <c r="A569" s="144"/>
      <c r="B569" s="1">
        <v>2008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  <c r="X569" s="3">
        <v>0</v>
      </c>
      <c r="Y569" s="3">
        <v>0</v>
      </c>
      <c r="Z569" s="3">
        <v>0</v>
      </c>
      <c r="AA569" s="3">
        <v>0</v>
      </c>
      <c r="AB569" s="3">
        <v>0</v>
      </c>
      <c r="AC569" s="3">
        <v>0</v>
      </c>
      <c r="AD569" s="3">
        <v>0</v>
      </c>
      <c r="AE569" s="3">
        <v>0</v>
      </c>
      <c r="AF569" s="3">
        <v>0</v>
      </c>
      <c r="AG569" s="3"/>
      <c r="AH569" s="3"/>
      <c r="AI569" s="3"/>
      <c r="AJ569" s="2"/>
    </row>
    <row r="570" spans="1:36">
      <c r="A570" s="144"/>
      <c r="B570" s="1">
        <v>2009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0</v>
      </c>
      <c r="V570" s="3">
        <v>0</v>
      </c>
      <c r="W570" s="3">
        <v>0</v>
      </c>
      <c r="X570" s="3">
        <v>0</v>
      </c>
      <c r="Y570" s="3">
        <v>0</v>
      </c>
      <c r="Z570" s="3">
        <v>0</v>
      </c>
      <c r="AA570" s="3">
        <v>0</v>
      </c>
      <c r="AB570" s="3">
        <v>0</v>
      </c>
      <c r="AC570" s="3">
        <v>0</v>
      </c>
      <c r="AD570" s="3">
        <v>0</v>
      </c>
      <c r="AE570" s="3">
        <v>0</v>
      </c>
      <c r="AF570" s="3">
        <v>0</v>
      </c>
      <c r="AG570" s="3"/>
      <c r="AH570" s="3"/>
      <c r="AI570" s="3"/>
      <c r="AJ570" s="2"/>
    </row>
    <row r="571" spans="1:36" ht="13.5" thickBot="1">
      <c r="A571" s="145"/>
      <c r="B571" s="1">
        <v>2010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  <c r="X571" s="3">
        <v>0</v>
      </c>
      <c r="Y571" s="3">
        <v>0</v>
      </c>
      <c r="Z571" s="3">
        <v>0</v>
      </c>
      <c r="AA571" s="3">
        <v>0</v>
      </c>
      <c r="AB571" s="3">
        <v>0</v>
      </c>
      <c r="AC571" s="3">
        <v>0</v>
      </c>
      <c r="AD571" s="3">
        <v>0</v>
      </c>
      <c r="AE571" s="3">
        <v>0</v>
      </c>
      <c r="AF571" s="3">
        <v>0</v>
      </c>
      <c r="AG571" s="3"/>
      <c r="AH571" s="3"/>
      <c r="AI571" s="3"/>
      <c r="AJ571" s="2"/>
    </row>
    <row r="572" spans="1:36"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2"/>
    </row>
    <row r="573" spans="1:36">
      <c r="B573" s="1" t="s">
        <v>16</v>
      </c>
      <c r="C573" s="3">
        <f t="shared" ref="C573:AF573" si="81">AVERAGE(C562:C571)</f>
        <v>17.7</v>
      </c>
      <c r="D573" s="3">
        <f t="shared" si="81"/>
        <v>1061.5</v>
      </c>
      <c r="E573" s="3">
        <f t="shared" si="81"/>
        <v>1804.7</v>
      </c>
      <c r="F573" s="3">
        <f t="shared" si="81"/>
        <v>45.1</v>
      </c>
      <c r="G573" s="3">
        <f t="shared" si="81"/>
        <v>9378</v>
      </c>
      <c r="H573" s="3">
        <f t="shared" si="81"/>
        <v>18513.7</v>
      </c>
      <c r="I573" s="3">
        <f t="shared" si="81"/>
        <v>10</v>
      </c>
      <c r="J573" s="3">
        <f t="shared" si="81"/>
        <v>1351.4</v>
      </c>
      <c r="K573" s="3">
        <f t="shared" si="81"/>
        <v>3287.7</v>
      </c>
      <c r="L573" s="3">
        <f t="shared" si="81"/>
        <v>10.4</v>
      </c>
      <c r="M573" s="3">
        <f t="shared" si="81"/>
        <v>1258</v>
      </c>
      <c r="N573" s="3">
        <f t="shared" si="81"/>
        <v>2857.9</v>
      </c>
      <c r="O573" s="3">
        <f t="shared" si="81"/>
        <v>0.1</v>
      </c>
      <c r="P573" s="3">
        <f t="shared" si="81"/>
        <v>122.6</v>
      </c>
      <c r="Q573" s="3">
        <f t="shared" si="81"/>
        <v>159.4</v>
      </c>
      <c r="R573" s="3">
        <f t="shared" si="81"/>
        <v>0</v>
      </c>
      <c r="S573" s="3">
        <f t="shared" si="81"/>
        <v>0</v>
      </c>
      <c r="T573" s="3">
        <f t="shared" si="81"/>
        <v>0</v>
      </c>
      <c r="U573" s="3">
        <f t="shared" si="81"/>
        <v>0.1</v>
      </c>
      <c r="V573" s="3">
        <f t="shared" si="81"/>
        <v>35.4</v>
      </c>
      <c r="W573" s="3">
        <f t="shared" si="81"/>
        <v>115.8</v>
      </c>
      <c r="X573" s="3">
        <f t="shared" si="81"/>
        <v>0.3</v>
      </c>
      <c r="Y573" s="3">
        <f t="shared" si="81"/>
        <v>428.6</v>
      </c>
      <c r="Z573" s="3">
        <f t="shared" si="81"/>
        <v>938.2</v>
      </c>
      <c r="AA573" s="3">
        <f t="shared" si="81"/>
        <v>0.2</v>
      </c>
      <c r="AB573" s="3">
        <f t="shared" si="81"/>
        <v>417.6</v>
      </c>
      <c r="AC573" s="3">
        <f t="shared" si="81"/>
        <v>803.9</v>
      </c>
      <c r="AD573" s="3">
        <f t="shared" si="81"/>
        <v>1.2</v>
      </c>
      <c r="AE573" s="3">
        <f t="shared" si="81"/>
        <v>2219.1999999999998</v>
      </c>
      <c r="AF573" s="3">
        <f t="shared" si="81"/>
        <v>3656.7</v>
      </c>
      <c r="AG573" s="3">
        <f t="shared" ref="AG573:AI573" si="82">AVERAGE(AG562:AG571)</f>
        <v>24.8</v>
      </c>
      <c r="AH573" s="3">
        <f t="shared" si="82"/>
        <v>1743.5</v>
      </c>
      <c r="AI573" s="3">
        <f t="shared" si="82"/>
        <v>2950.2</v>
      </c>
      <c r="AJ573" s="2"/>
    </row>
    <row r="574" spans="1:36">
      <c r="B574" s="1" t="s">
        <v>17</v>
      </c>
      <c r="C574" s="3">
        <f t="shared" ref="C574:AF574" si="83">SUM(C562:C571)</f>
        <v>177</v>
      </c>
      <c r="D574" s="3">
        <f t="shared" si="83"/>
        <v>10615</v>
      </c>
      <c r="E574" s="3">
        <f t="shared" si="83"/>
        <v>18047</v>
      </c>
      <c r="F574" s="3">
        <f t="shared" si="83"/>
        <v>451</v>
      </c>
      <c r="G574" s="3">
        <f t="shared" si="83"/>
        <v>93780</v>
      </c>
      <c r="H574" s="3">
        <f t="shared" si="83"/>
        <v>185137</v>
      </c>
      <c r="I574" s="3">
        <f t="shared" si="83"/>
        <v>100</v>
      </c>
      <c r="J574" s="3">
        <f t="shared" si="83"/>
        <v>13514</v>
      </c>
      <c r="K574" s="3">
        <f t="shared" si="83"/>
        <v>32877</v>
      </c>
      <c r="L574" s="3">
        <f t="shared" si="83"/>
        <v>104</v>
      </c>
      <c r="M574" s="3">
        <f t="shared" si="83"/>
        <v>12580</v>
      </c>
      <c r="N574" s="3">
        <f t="shared" si="83"/>
        <v>28579</v>
      </c>
      <c r="O574" s="3">
        <f t="shared" si="83"/>
        <v>1</v>
      </c>
      <c r="P574" s="3">
        <f t="shared" si="83"/>
        <v>1226</v>
      </c>
      <c r="Q574" s="3">
        <f t="shared" si="83"/>
        <v>1594</v>
      </c>
      <c r="R574" s="3">
        <f t="shared" si="83"/>
        <v>0</v>
      </c>
      <c r="S574" s="3">
        <f t="shared" si="83"/>
        <v>0</v>
      </c>
      <c r="T574" s="3">
        <f t="shared" si="83"/>
        <v>0</v>
      </c>
      <c r="U574" s="3">
        <f t="shared" si="83"/>
        <v>1</v>
      </c>
      <c r="V574" s="3">
        <f t="shared" si="83"/>
        <v>354</v>
      </c>
      <c r="W574" s="3">
        <f t="shared" si="83"/>
        <v>1158</v>
      </c>
      <c r="X574" s="3">
        <f t="shared" si="83"/>
        <v>3</v>
      </c>
      <c r="Y574" s="3">
        <f t="shared" si="83"/>
        <v>4286</v>
      </c>
      <c r="Z574" s="3">
        <f t="shared" si="83"/>
        <v>9382</v>
      </c>
      <c r="AA574" s="3">
        <f t="shared" si="83"/>
        <v>2</v>
      </c>
      <c r="AB574" s="3">
        <f t="shared" si="83"/>
        <v>4176</v>
      </c>
      <c r="AC574" s="3">
        <f t="shared" si="83"/>
        <v>8039</v>
      </c>
      <c r="AD574" s="3">
        <f t="shared" si="83"/>
        <v>12</v>
      </c>
      <c r="AE574" s="3">
        <f t="shared" si="83"/>
        <v>22192</v>
      </c>
      <c r="AF574" s="3">
        <f t="shared" si="83"/>
        <v>36567</v>
      </c>
      <c r="AG574" s="3">
        <f t="shared" ref="AG574:AI574" si="84">SUM(AG562:AG571)</f>
        <v>124</v>
      </c>
      <c r="AH574" s="3">
        <f t="shared" si="84"/>
        <v>6974</v>
      </c>
      <c r="AI574" s="3">
        <f t="shared" si="84"/>
        <v>14751</v>
      </c>
      <c r="AJ574" s="2"/>
    </row>
    <row r="575" spans="1:36" ht="13.5" thickBot="1"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2"/>
    </row>
    <row r="576" spans="1:36">
      <c r="A576" s="143" t="s">
        <v>56</v>
      </c>
      <c r="B576" s="1">
        <v>2001</v>
      </c>
      <c r="C576" s="3">
        <v>360</v>
      </c>
      <c r="D576" s="3">
        <v>9220</v>
      </c>
      <c r="E576" s="3">
        <v>7376</v>
      </c>
      <c r="F576" s="3">
        <v>8</v>
      </c>
      <c r="G576" s="3">
        <v>1160</v>
      </c>
      <c r="H576" s="3">
        <v>1160</v>
      </c>
      <c r="I576" s="3">
        <v>0</v>
      </c>
      <c r="J576" s="3">
        <v>0</v>
      </c>
      <c r="K576" s="3">
        <v>0</v>
      </c>
      <c r="L576" s="3">
        <v>4</v>
      </c>
      <c r="M576" s="3">
        <v>640</v>
      </c>
      <c r="N576" s="3">
        <v>1280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  <c r="X576" s="3">
        <v>0</v>
      </c>
      <c r="Y576" s="3">
        <v>0</v>
      </c>
      <c r="Z576" s="3">
        <v>0</v>
      </c>
      <c r="AA576" s="3">
        <v>0</v>
      </c>
      <c r="AB576" s="3">
        <v>0</v>
      </c>
      <c r="AC576" s="3">
        <v>0</v>
      </c>
      <c r="AD576" s="3">
        <v>0</v>
      </c>
      <c r="AE576" s="3">
        <v>0</v>
      </c>
      <c r="AF576" s="3">
        <v>0</v>
      </c>
      <c r="AG576" s="3">
        <v>0</v>
      </c>
      <c r="AH576" s="3">
        <v>0</v>
      </c>
      <c r="AI576" s="3">
        <v>0</v>
      </c>
      <c r="AJ576" s="2"/>
    </row>
    <row r="577" spans="1:36">
      <c r="A577" s="144"/>
      <c r="B577" s="1">
        <v>2002</v>
      </c>
      <c r="C577" s="3">
        <v>65</v>
      </c>
      <c r="D577" s="3">
        <v>4139</v>
      </c>
      <c r="E577" s="3">
        <v>3311</v>
      </c>
      <c r="F577" s="3">
        <v>35</v>
      </c>
      <c r="G577" s="3">
        <v>3850</v>
      </c>
      <c r="H577" s="3">
        <v>3080</v>
      </c>
      <c r="I577" s="3">
        <v>0</v>
      </c>
      <c r="J577" s="3">
        <v>0</v>
      </c>
      <c r="K577" s="3">
        <v>0</v>
      </c>
      <c r="L577" s="3">
        <v>4</v>
      </c>
      <c r="M577" s="3">
        <v>780</v>
      </c>
      <c r="N577" s="3">
        <v>1950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3</v>
      </c>
      <c r="V577" s="3">
        <v>958</v>
      </c>
      <c r="W577" s="3">
        <v>2587</v>
      </c>
      <c r="X577" s="3">
        <v>0</v>
      </c>
      <c r="Y577" s="3">
        <v>0</v>
      </c>
      <c r="Z577" s="3">
        <v>0</v>
      </c>
      <c r="AA577" s="3">
        <v>0</v>
      </c>
      <c r="AB577" s="3">
        <v>0</v>
      </c>
      <c r="AC577" s="3">
        <v>0</v>
      </c>
      <c r="AD577" s="3">
        <v>0</v>
      </c>
      <c r="AE577" s="3">
        <v>0</v>
      </c>
      <c r="AF577" s="3">
        <v>0</v>
      </c>
      <c r="AG577" s="3">
        <v>0</v>
      </c>
      <c r="AH577" s="3">
        <v>0</v>
      </c>
      <c r="AI577" s="3">
        <v>0</v>
      </c>
      <c r="AJ577" s="2"/>
    </row>
    <row r="578" spans="1:36">
      <c r="A578" s="144"/>
      <c r="B578" s="1">
        <v>2003</v>
      </c>
      <c r="C578" s="3">
        <v>39</v>
      </c>
      <c r="D578" s="3">
        <v>2487</v>
      </c>
      <c r="E578" s="3">
        <v>1989</v>
      </c>
      <c r="F578" s="3">
        <v>39</v>
      </c>
      <c r="G578" s="3">
        <v>6630</v>
      </c>
      <c r="H578" s="3">
        <v>11934</v>
      </c>
      <c r="I578" s="3">
        <v>0</v>
      </c>
      <c r="J578" s="3">
        <v>0</v>
      </c>
      <c r="K578" s="3">
        <v>0</v>
      </c>
      <c r="L578" s="3">
        <v>2</v>
      </c>
      <c r="M578" s="3">
        <v>320</v>
      </c>
      <c r="N578" s="3">
        <v>800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  <c r="X578" s="3">
        <v>2</v>
      </c>
      <c r="Y578" s="3">
        <v>860</v>
      </c>
      <c r="Z578" s="3">
        <v>950</v>
      </c>
      <c r="AA578" s="3">
        <v>1</v>
      </c>
      <c r="AB578" s="3">
        <v>60</v>
      </c>
      <c r="AC578" s="3">
        <v>150</v>
      </c>
      <c r="AD578" s="3">
        <v>0</v>
      </c>
      <c r="AE578" s="3">
        <v>0</v>
      </c>
      <c r="AF578" s="3">
        <v>0</v>
      </c>
      <c r="AG578" s="3">
        <v>129</v>
      </c>
      <c r="AH578" s="3">
        <v>8291</v>
      </c>
      <c r="AI578" s="3">
        <v>15176</v>
      </c>
      <c r="AJ578" s="2"/>
    </row>
    <row r="579" spans="1:36">
      <c r="A579" s="144"/>
      <c r="B579" s="1">
        <v>2004</v>
      </c>
      <c r="C579" s="3">
        <v>73</v>
      </c>
      <c r="D579" s="3">
        <v>3777</v>
      </c>
      <c r="E579" s="3">
        <v>8027</v>
      </c>
      <c r="F579" s="3">
        <v>76</v>
      </c>
      <c r="G579" s="3">
        <v>26600</v>
      </c>
      <c r="H579" s="3">
        <v>66500</v>
      </c>
      <c r="I579" s="3">
        <v>0</v>
      </c>
      <c r="J579" s="3">
        <v>0</v>
      </c>
      <c r="K579" s="3">
        <v>0</v>
      </c>
      <c r="L579" s="3">
        <v>5</v>
      </c>
      <c r="M579" s="3">
        <v>430</v>
      </c>
      <c r="N579" s="3">
        <v>1100</v>
      </c>
      <c r="O579" s="3">
        <v>0</v>
      </c>
      <c r="P579" s="3">
        <v>0</v>
      </c>
      <c r="Q579" s="3">
        <v>0</v>
      </c>
      <c r="R579" s="3">
        <v>2</v>
      </c>
      <c r="S579" s="3">
        <v>120</v>
      </c>
      <c r="T579" s="3">
        <v>360</v>
      </c>
      <c r="U579" s="3">
        <v>1</v>
      </c>
      <c r="V579" s="3">
        <v>350</v>
      </c>
      <c r="W579" s="3">
        <v>1050</v>
      </c>
      <c r="X579" s="3">
        <v>0</v>
      </c>
      <c r="Y579" s="3">
        <v>0</v>
      </c>
      <c r="Z579" s="3">
        <v>0</v>
      </c>
      <c r="AA579" s="3">
        <v>3</v>
      </c>
      <c r="AB579" s="3">
        <v>960</v>
      </c>
      <c r="AC579" s="3">
        <v>2880</v>
      </c>
      <c r="AD579" s="3">
        <v>5</v>
      </c>
      <c r="AE579" s="3">
        <v>750</v>
      </c>
      <c r="AF579" s="3">
        <v>2250</v>
      </c>
      <c r="AG579" s="3">
        <v>153</v>
      </c>
      <c r="AH579" s="3" t="s">
        <v>85</v>
      </c>
      <c r="AI579" s="3">
        <v>98000</v>
      </c>
      <c r="AJ579" s="2"/>
    </row>
    <row r="580" spans="1:36">
      <c r="A580" s="144"/>
      <c r="B580" s="1">
        <v>2005</v>
      </c>
      <c r="C580" s="3">
        <v>30</v>
      </c>
      <c r="D580" s="3">
        <v>1786</v>
      </c>
      <c r="E580" s="3">
        <v>3457</v>
      </c>
      <c r="F580" s="3">
        <v>35</v>
      </c>
      <c r="G580" s="3">
        <v>6639</v>
      </c>
      <c r="H580" s="3">
        <v>19917</v>
      </c>
      <c r="I580" s="3">
        <v>0</v>
      </c>
      <c r="J580" s="3">
        <v>0</v>
      </c>
      <c r="K580" s="3">
        <v>0</v>
      </c>
      <c r="L580" s="3">
        <v>21</v>
      </c>
      <c r="M580" s="3">
        <v>2135</v>
      </c>
      <c r="N580" s="3">
        <v>10200</v>
      </c>
      <c r="O580" s="3">
        <v>12</v>
      </c>
      <c r="P580" s="3">
        <v>2520</v>
      </c>
      <c r="Q580" s="3">
        <v>7560</v>
      </c>
      <c r="R580" s="3">
        <v>0</v>
      </c>
      <c r="S580" s="3">
        <v>0</v>
      </c>
      <c r="T580" s="3">
        <v>0</v>
      </c>
      <c r="U580" s="3">
        <v>0</v>
      </c>
      <c r="V580" s="3">
        <v>0</v>
      </c>
      <c r="W580" s="3">
        <v>0</v>
      </c>
      <c r="X580" s="3">
        <v>0</v>
      </c>
      <c r="Y580" s="3">
        <v>0</v>
      </c>
      <c r="Z580" s="3">
        <v>0</v>
      </c>
      <c r="AA580" s="3">
        <v>0</v>
      </c>
      <c r="AB580" s="3">
        <v>0</v>
      </c>
      <c r="AC580" s="3">
        <v>0</v>
      </c>
      <c r="AD580" s="3">
        <v>0</v>
      </c>
      <c r="AE580" s="3">
        <v>0</v>
      </c>
      <c r="AF580" s="3">
        <v>0</v>
      </c>
      <c r="AG580" s="3">
        <v>0</v>
      </c>
      <c r="AH580" s="3">
        <v>0</v>
      </c>
      <c r="AI580" s="3">
        <v>0</v>
      </c>
      <c r="AJ580" s="2"/>
    </row>
    <row r="581" spans="1:36">
      <c r="A581" s="144"/>
      <c r="B581" s="1">
        <v>2006</v>
      </c>
      <c r="C581" s="3">
        <v>45</v>
      </c>
      <c r="D581" s="3">
        <v>1787</v>
      </c>
      <c r="E581" s="3">
        <v>4076</v>
      </c>
      <c r="F581" s="3">
        <v>49</v>
      </c>
      <c r="G581" s="3">
        <v>6615</v>
      </c>
      <c r="H581" s="3">
        <v>23153</v>
      </c>
      <c r="I581" s="3">
        <v>6</v>
      </c>
      <c r="J581" s="3">
        <v>780</v>
      </c>
      <c r="K581" s="3">
        <v>3510</v>
      </c>
      <c r="L581" s="3">
        <v>16</v>
      </c>
      <c r="M581" s="3">
        <v>1920</v>
      </c>
      <c r="N581" s="3">
        <v>8640</v>
      </c>
      <c r="O581" s="3">
        <v>8</v>
      </c>
      <c r="P581" s="3">
        <v>1200</v>
      </c>
      <c r="Q581" s="3">
        <v>5400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  <c r="X581" s="3">
        <v>0</v>
      </c>
      <c r="Y581" s="3">
        <v>0</v>
      </c>
      <c r="Z581" s="3">
        <v>0</v>
      </c>
      <c r="AA581" s="3">
        <v>1</v>
      </c>
      <c r="AB581" s="3">
        <v>600</v>
      </c>
      <c r="AC581" s="3">
        <v>2700</v>
      </c>
      <c r="AD581" s="3">
        <v>0</v>
      </c>
      <c r="AE581" s="3">
        <v>0</v>
      </c>
      <c r="AF581" s="3">
        <v>0</v>
      </c>
      <c r="AG581" s="3"/>
      <c r="AH581" s="3"/>
      <c r="AI581" s="3"/>
      <c r="AJ581" s="2"/>
    </row>
    <row r="582" spans="1:36">
      <c r="A582" s="144"/>
      <c r="B582" s="1">
        <v>2007</v>
      </c>
      <c r="C582" s="3">
        <v>17</v>
      </c>
      <c r="D582" s="3">
        <v>1097</v>
      </c>
      <c r="E582" s="3">
        <v>2865</v>
      </c>
      <c r="F582" s="3">
        <v>48</v>
      </c>
      <c r="G582" s="3">
        <v>12906</v>
      </c>
      <c r="H582" s="3">
        <v>50379</v>
      </c>
      <c r="I582" s="3">
        <v>10</v>
      </c>
      <c r="J582" s="3">
        <v>1310</v>
      </c>
      <c r="K582" s="3">
        <v>5000</v>
      </c>
      <c r="L582" s="3">
        <v>29</v>
      </c>
      <c r="M582" s="3">
        <v>5334</v>
      </c>
      <c r="N582" s="3">
        <v>18040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1</v>
      </c>
      <c r="V582" s="3">
        <v>351</v>
      </c>
      <c r="W582" s="3">
        <v>1050</v>
      </c>
      <c r="X582" s="3">
        <v>1</v>
      </c>
      <c r="Y582" s="3">
        <v>152</v>
      </c>
      <c r="Z582" s="3">
        <v>150</v>
      </c>
      <c r="AA582" s="3">
        <v>3</v>
      </c>
      <c r="AB582" s="3">
        <v>504</v>
      </c>
      <c r="AC582" s="3">
        <v>1550</v>
      </c>
      <c r="AD582" s="3">
        <v>0</v>
      </c>
      <c r="AE582" s="3">
        <v>0</v>
      </c>
      <c r="AF582" s="3">
        <v>0</v>
      </c>
      <c r="AG582" s="3">
        <v>7</v>
      </c>
      <c r="AH582" s="3">
        <v>415</v>
      </c>
      <c r="AI582" s="3">
        <v>830</v>
      </c>
      <c r="AJ582" s="2"/>
    </row>
    <row r="583" spans="1:36">
      <c r="A583" s="144"/>
      <c r="B583" s="1">
        <v>2008</v>
      </c>
      <c r="C583" s="3">
        <v>15</v>
      </c>
      <c r="D583" s="3">
        <v>914</v>
      </c>
      <c r="E583" s="3">
        <v>2461</v>
      </c>
      <c r="F583" s="3">
        <v>38</v>
      </c>
      <c r="G583" s="3">
        <v>5890</v>
      </c>
      <c r="H583" s="3">
        <v>21793</v>
      </c>
      <c r="I583" s="3">
        <v>0</v>
      </c>
      <c r="J583" s="3">
        <v>0</v>
      </c>
      <c r="K583" s="3">
        <v>0</v>
      </c>
      <c r="L583" s="3">
        <v>14</v>
      </c>
      <c r="M583" s="3">
        <v>1339</v>
      </c>
      <c r="N583" s="3">
        <v>5583</v>
      </c>
      <c r="O583" s="3">
        <v>0</v>
      </c>
      <c r="P583" s="3">
        <v>0</v>
      </c>
      <c r="Q583" s="3">
        <v>0</v>
      </c>
      <c r="R583" s="3">
        <v>1</v>
      </c>
      <c r="S583" s="3">
        <v>696</v>
      </c>
      <c r="T583" s="3">
        <v>1740</v>
      </c>
      <c r="U583" s="3">
        <v>0</v>
      </c>
      <c r="V583" s="3">
        <v>0</v>
      </c>
      <c r="W583" s="3">
        <v>0</v>
      </c>
      <c r="X583" s="3">
        <v>0</v>
      </c>
      <c r="Y583" s="3">
        <v>0</v>
      </c>
      <c r="Z583" s="3">
        <v>0</v>
      </c>
      <c r="AA583" s="3">
        <v>3</v>
      </c>
      <c r="AB583" s="3">
        <v>704</v>
      </c>
      <c r="AC583" s="3">
        <v>2323</v>
      </c>
      <c r="AD583" s="3">
        <v>2</v>
      </c>
      <c r="AE583" s="3">
        <v>2360</v>
      </c>
      <c r="AF583" s="3">
        <v>6686</v>
      </c>
      <c r="AG583" s="3"/>
      <c r="AH583" s="3"/>
      <c r="AI583" s="3"/>
      <c r="AJ583" s="2"/>
    </row>
    <row r="584" spans="1:36">
      <c r="A584" s="144"/>
      <c r="B584" s="1">
        <v>2009</v>
      </c>
      <c r="C584" s="3">
        <v>406</v>
      </c>
      <c r="D584" s="3">
        <v>17066</v>
      </c>
      <c r="E584" s="3">
        <v>51065</v>
      </c>
      <c r="F584" s="3">
        <v>18</v>
      </c>
      <c r="G584" s="3">
        <v>4014</v>
      </c>
      <c r="H584" s="3">
        <v>19878</v>
      </c>
      <c r="I584" s="3">
        <v>12</v>
      </c>
      <c r="J584" s="3">
        <v>1428</v>
      </c>
      <c r="K584" s="3">
        <v>7140</v>
      </c>
      <c r="L584" s="3">
        <v>24</v>
      </c>
      <c r="M584" s="3">
        <v>4238</v>
      </c>
      <c r="N584" s="3">
        <v>21190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1</v>
      </c>
      <c r="V584" s="3">
        <v>108</v>
      </c>
      <c r="W584" s="3">
        <v>500</v>
      </c>
      <c r="X584" s="3">
        <v>0</v>
      </c>
      <c r="Y584" s="3">
        <v>0</v>
      </c>
      <c r="Z584" s="3">
        <v>0</v>
      </c>
      <c r="AA584" s="3">
        <v>0</v>
      </c>
      <c r="AB584" s="3">
        <v>0</v>
      </c>
      <c r="AC584" s="3">
        <v>0</v>
      </c>
      <c r="AD584" s="3">
        <v>4</v>
      </c>
      <c r="AE584" s="3">
        <v>1433</v>
      </c>
      <c r="AF584" s="3">
        <v>5016</v>
      </c>
      <c r="AG584" s="3"/>
      <c r="AH584" s="3"/>
      <c r="AI584" s="3"/>
      <c r="AJ584" s="2"/>
    </row>
    <row r="585" spans="1:36" ht="13.5" thickBot="1">
      <c r="A585" s="145"/>
      <c r="B585" s="1">
        <v>2010</v>
      </c>
      <c r="C585" s="3">
        <v>22</v>
      </c>
      <c r="D585" s="3">
        <v>1518</v>
      </c>
      <c r="E585" s="3">
        <v>2277</v>
      </c>
      <c r="F585" s="3">
        <v>44</v>
      </c>
      <c r="G585" s="3">
        <v>5540</v>
      </c>
      <c r="H585" s="3">
        <v>17120</v>
      </c>
      <c r="I585" s="3">
        <v>0</v>
      </c>
      <c r="J585" s="3">
        <v>0</v>
      </c>
      <c r="K585" s="3">
        <v>0</v>
      </c>
      <c r="L585" s="3">
        <v>8</v>
      </c>
      <c r="M585" s="3">
        <v>1280</v>
      </c>
      <c r="N585" s="3">
        <v>5120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2</v>
      </c>
      <c r="V585" s="3">
        <v>750</v>
      </c>
      <c r="W585" s="3">
        <v>3750</v>
      </c>
      <c r="X585" s="3">
        <v>0</v>
      </c>
      <c r="Y585" s="3">
        <v>0</v>
      </c>
      <c r="Z585" s="3">
        <v>0</v>
      </c>
      <c r="AA585" s="3">
        <v>2</v>
      </c>
      <c r="AB585" s="3">
        <v>650</v>
      </c>
      <c r="AC585" s="3">
        <v>2705</v>
      </c>
      <c r="AD585" s="3">
        <v>1</v>
      </c>
      <c r="AE585" s="3">
        <v>350</v>
      </c>
      <c r="AF585" s="3">
        <v>1164</v>
      </c>
      <c r="AG585" s="3"/>
      <c r="AH585" s="3"/>
      <c r="AI585" s="3"/>
      <c r="AJ585" s="2"/>
    </row>
    <row r="586" spans="1:36"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2"/>
    </row>
    <row r="587" spans="1:36">
      <c r="B587" s="1" t="s">
        <v>16</v>
      </c>
      <c r="C587" s="3">
        <f>AVERAGE(C576:C585)</f>
        <v>107.2</v>
      </c>
      <c r="D587" s="3">
        <f t="shared" ref="D587:AF587" si="85">AVERAGE(D576:D585)</f>
        <v>4379.1000000000004</v>
      </c>
      <c r="E587" s="3">
        <f t="shared" si="85"/>
        <v>8690.4</v>
      </c>
      <c r="F587" s="3">
        <f t="shared" si="85"/>
        <v>39</v>
      </c>
      <c r="G587" s="3">
        <f t="shared" si="85"/>
        <v>7984.4</v>
      </c>
      <c r="H587" s="3">
        <f t="shared" si="85"/>
        <v>23491.4</v>
      </c>
      <c r="I587" s="3">
        <f t="shared" si="85"/>
        <v>2.8</v>
      </c>
      <c r="J587" s="3">
        <f t="shared" si="85"/>
        <v>351.8</v>
      </c>
      <c r="K587" s="3">
        <f t="shared" si="85"/>
        <v>1565</v>
      </c>
      <c r="L587" s="3">
        <f t="shared" si="85"/>
        <v>12.7</v>
      </c>
      <c r="M587" s="3">
        <f t="shared" si="85"/>
        <v>1841.6</v>
      </c>
      <c r="N587" s="3">
        <f t="shared" si="85"/>
        <v>7390.3</v>
      </c>
      <c r="O587" s="3">
        <f t="shared" si="85"/>
        <v>2</v>
      </c>
      <c r="P587" s="3">
        <f t="shared" si="85"/>
        <v>372</v>
      </c>
      <c r="Q587" s="3">
        <f t="shared" si="85"/>
        <v>1296</v>
      </c>
      <c r="R587" s="3">
        <f t="shared" si="85"/>
        <v>0.3</v>
      </c>
      <c r="S587" s="3">
        <f t="shared" si="85"/>
        <v>81.599999999999994</v>
      </c>
      <c r="T587" s="3">
        <f t="shared" si="85"/>
        <v>210</v>
      </c>
      <c r="U587" s="3">
        <f t="shared" si="85"/>
        <v>0.8</v>
      </c>
      <c r="V587" s="3">
        <f t="shared" si="85"/>
        <v>251.7</v>
      </c>
      <c r="W587" s="3">
        <f t="shared" si="85"/>
        <v>893.7</v>
      </c>
      <c r="X587" s="3">
        <f t="shared" si="85"/>
        <v>0.3</v>
      </c>
      <c r="Y587" s="3">
        <f t="shared" si="85"/>
        <v>101.2</v>
      </c>
      <c r="Z587" s="3">
        <f t="shared" si="85"/>
        <v>110</v>
      </c>
      <c r="AA587" s="3">
        <f t="shared" si="85"/>
        <v>1.3</v>
      </c>
      <c r="AB587" s="3">
        <f t="shared" si="85"/>
        <v>347.8</v>
      </c>
      <c r="AC587" s="3">
        <f t="shared" si="85"/>
        <v>1230.8</v>
      </c>
      <c r="AD587" s="3">
        <f t="shared" si="85"/>
        <v>1.2</v>
      </c>
      <c r="AE587" s="3">
        <f t="shared" si="85"/>
        <v>489.3</v>
      </c>
      <c r="AF587" s="3">
        <f t="shared" si="85"/>
        <v>1511.6</v>
      </c>
      <c r="AG587" s="3">
        <f>AVERAGE(AG576:AG585)</f>
        <v>48.166666666666664</v>
      </c>
      <c r="AH587" s="3">
        <f>AVERAGE(AH576:AH585)</f>
        <v>1741.2</v>
      </c>
      <c r="AI587" s="3">
        <f>AVERAGE(AI576:AI585)</f>
        <v>19001</v>
      </c>
      <c r="AJ587" s="2"/>
    </row>
    <row r="588" spans="1:36">
      <c r="B588" s="1" t="s">
        <v>17</v>
      </c>
      <c r="C588" s="3">
        <f>SUM(C576:C585)</f>
        <v>1072</v>
      </c>
      <c r="D588" s="3">
        <f t="shared" ref="D588:AF588" si="86">SUM(D576:D585)</f>
        <v>43791</v>
      </c>
      <c r="E588" s="3">
        <f t="shared" si="86"/>
        <v>86904</v>
      </c>
      <c r="F588" s="3">
        <f t="shared" si="86"/>
        <v>390</v>
      </c>
      <c r="G588" s="3">
        <f t="shared" si="86"/>
        <v>79844</v>
      </c>
      <c r="H588" s="3">
        <f t="shared" si="86"/>
        <v>234914</v>
      </c>
      <c r="I588" s="3">
        <f t="shared" si="86"/>
        <v>28</v>
      </c>
      <c r="J588" s="3">
        <f t="shared" si="86"/>
        <v>3518</v>
      </c>
      <c r="K588" s="3">
        <f t="shared" si="86"/>
        <v>15650</v>
      </c>
      <c r="L588" s="3">
        <f t="shared" si="86"/>
        <v>127</v>
      </c>
      <c r="M588" s="3">
        <f t="shared" si="86"/>
        <v>18416</v>
      </c>
      <c r="N588" s="3">
        <f t="shared" si="86"/>
        <v>73903</v>
      </c>
      <c r="O588" s="3">
        <f t="shared" si="86"/>
        <v>20</v>
      </c>
      <c r="P588" s="3">
        <f t="shared" si="86"/>
        <v>3720</v>
      </c>
      <c r="Q588" s="3">
        <f t="shared" si="86"/>
        <v>12960</v>
      </c>
      <c r="R588" s="3">
        <f t="shared" si="86"/>
        <v>3</v>
      </c>
      <c r="S588" s="3">
        <f t="shared" si="86"/>
        <v>816</v>
      </c>
      <c r="T588" s="3">
        <f t="shared" si="86"/>
        <v>2100</v>
      </c>
      <c r="U588" s="3">
        <f t="shared" si="86"/>
        <v>8</v>
      </c>
      <c r="V588" s="3">
        <f t="shared" si="86"/>
        <v>2517</v>
      </c>
      <c r="W588" s="3">
        <f t="shared" si="86"/>
        <v>8937</v>
      </c>
      <c r="X588" s="3">
        <f t="shared" si="86"/>
        <v>3</v>
      </c>
      <c r="Y588" s="3">
        <f t="shared" si="86"/>
        <v>1012</v>
      </c>
      <c r="Z588" s="3">
        <f t="shared" si="86"/>
        <v>1100</v>
      </c>
      <c r="AA588" s="3">
        <f t="shared" si="86"/>
        <v>13</v>
      </c>
      <c r="AB588" s="3">
        <f t="shared" si="86"/>
        <v>3478</v>
      </c>
      <c r="AC588" s="3">
        <f t="shared" si="86"/>
        <v>12308</v>
      </c>
      <c r="AD588" s="3">
        <f t="shared" si="86"/>
        <v>12</v>
      </c>
      <c r="AE588" s="3">
        <f t="shared" si="86"/>
        <v>4893</v>
      </c>
      <c r="AF588" s="3">
        <f t="shared" si="86"/>
        <v>15116</v>
      </c>
      <c r="AG588" s="3">
        <f>SUM(AG576:AG585)</f>
        <v>289</v>
      </c>
      <c r="AH588" s="3">
        <f>SUM(AH576:AH585)</f>
        <v>8706</v>
      </c>
      <c r="AI588" s="3">
        <f>SUM(AI576:AI585)</f>
        <v>114006</v>
      </c>
      <c r="AJ588" s="2"/>
    </row>
    <row r="589" spans="1:36" ht="13.5" thickBot="1"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</row>
    <row r="590" spans="1:36">
      <c r="A590" s="143" t="s">
        <v>24</v>
      </c>
      <c r="B590" s="1">
        <v>2001</v>
      </c>
      <c r="C590" s="3">
        <v>2</v>
      </c>
      <c r="D590" s="3">
        <v>101</v>
      </c>
      <c r="E590" s="3">
        <v>130</v>
      </c>
      <c r="F590" s="3">
        <v>24</v>
      </c>
      <c r="G590" s="3">
        <v>4698</v>
      </c>
      <c r="H590" s="3">
        <v>5568</v>
      </c>
      <c r="I590" s="3">
        <v>0</v>
      </c>
      <c r="J590" s="3">
        <v>0</v>
      </c>
      <c r="K590" s="3">
        <v>0</v>
      </c>
      <c r="L590" s="3">
        <v>20</v>
      </c>
      <c r="M590" s="3">
        <v>2453</v>
      </c>
      <c r="N590" s="3">
        <v>2073</v>
      </c>
      <c r="O590" s="3">
        <v>3</v>
      </c>
      <c r="P590" s="3">
        <v>422</v>
      </c>
      <c r="Q590" s="3">
        <v>450</v>
      </c>
      <c r="R590" s="3">
        <v>1</v>
      </c>
      <c r="S590" s="3">
        <v>258</v>
      </c>
      <c r="T590" s="3">
        <v>250</v>
      </c>
      <c r="U590" s="3">
        <v>0</v>
      </c>
      <c r="V590" s="3">
        <v>0</v>
      </c>
      <c r="W590" s="3">
        <v>0</v>
      </c>
      <c r="X590" s="3">
        <v>0</v>
      </c>
      <c r="Y590" s="3">
        <v>0</v>
      </c>
      <c r="Z590" s="3">
        <v>0</v>
      </c>
      <c r="AA590" s="3">
        <v>0</v>
      </c>
      <c r="AB590" s="3">
        <v>0</v>
      </c>
      <c r="AC590" s="3">
        <v>0</v>
      </c>
      <c r="AD590" s="3">
        <v>0</v>
      </c>
      <c r="AE590" s="3">
        <v>0</v>
      </c>
      <c r="AF590" s="3">
        <v>0</v>
      </c>
      <c r="AG590" s="3">
        <v>0</v>
      </c>
      <c r="AH590" s="3">
        <v>0</v>
      </c>
      <c r="AI590" s="3">
        <v>0</v>
      </c>
    </row>
    <row r="591" spans="1:36">
      <c r="A591" s="144"/>
      <c r="B591" s="1">
        <v>2002</v>
      </c>
      <c r="C591" s="3">
        <v>7</v>
      </c>
      <c r="D591" s="3">
        <v>419</v>
      </c>
      <c r="E591" s="3">
        <v>442</v>
      </c>
      <c r="F591" s="3">
        <v>29</v>
      </c>
      <c r="G591" s="3">
        <v>6451</v>
      </c>
      <c r="H591" s="3">
        <v>9219</v>
      </c>
      <c r="I591" s="3">
        <v>0</v>
      </c>
      <c r="J591" s="3">
        <v>0</v>
      </c>
      <c r="K591" s="3">
        <v>0</v>
      </c>
      <c r="L591" s="3">
        <v>53</v>
      </c>
      <c r="M591" s="3">
        <v>6603</v>
      </c>
      <c r="N591" s="3">
        <v>11152</v>
      </c>
      <c r="O591" s="3">
        <v>0</v>
      </c>
      <c r="P591" s="3">
        <v>0</v>
      </c>
      <c r="Q591" s="3">
        <v>0</v>
      </c>
      <c r="R591" s="3">
        <v>1</v>
      </c>
      <c r="S591" s="3">
        <v>130</v>
      </c>
      <c r="T591" s="3">
        <v>150</v>
      </c>
      <c r="U591" s="3">
        <v>0</v>
      </c>
      <c r="V591" s="3">
        <v>0</v>
      </c>
      <c r="W591" s="3">
        <v>0</v>
      </c>
      <c r="X591" s="3">
        <v>1</v>
      </c>
      <c r="Y591" s="3">
        <v>447</v>
      </c>
      <c r="Z591" s="3">
        <v>800</v>
      </c>
      <c r="AA591" s="3">
        <v>1</v>
      </c>
      <c r="AB591" s="3">
        <v>391</v>
      </c>
      <c r="AC591" s="3">
        <v>400</v>
      </c>
      <c r="AD591" s="3">
        <v>0</v>
      </c>
      <c r="AE591" s="3">
        <v>0</v>
      </c>
      <c r="AF591" s="3">
        <v>0</v>
      </c>
      <c r="AG591" s="3">
        <v>0</v>
      </c>
      <c r="AH591" s="3">
        <v>0</v>
      </c>
      <c r="AI591" s="3">
        <v>0</v>
      </c>
    </row>
    <row r="592" spans="1:36">
      <c r="A592" s="144"/>
      <c r="B592" s="1">
        <v>2003</v>
      </c>
      <c r="C592" s="3">
        <v>6</v>
      </c>
      <c r="D592" s="3">
        <v>358</v>
      </c>
      <c r="E592" s="3">
        <v>424</v>
      </c>
      <c r="F592" s="3">
        <v>23</v>
      </c>
      <c r="G592" s="3">
        <v>4754</v>
      </c>
      <c r="H592" s="3">
        <v>7096</v>
      </c>
      <c r="I592" s="3">
        <v>0</v>
      </c>
      <c r="J592" s="3">
        <v>0</v>
      </c>
      <c r="K592" s="3">
        <v>0</v>
      </c>
      <c r="L592" s="3">
        <v>39</v>
      </c>
      <c r="M592" s="3">
        <v>4905</v>
      </c>
      <c r="N592" s="3">
        <v>7404</v>
      </c>
      <c r="O592" s="3">
        <v>0</v>
      </c>
      <c r="P592" s="3">
        <v>0</v>
      </c>
      <c r="Q592" s="3">
        <v>0</v>
      </c>
      <c r="R592" s="3">
        <v>1</v>
      </c>
      <c r="S592" s="3">
        <v>1705</v>
      </c>
      <c r="T592" s="3">
        <v>8500</v>
      </c>
      <c r="U592" s="3">
        <v>2</v>
      </c>
      <c r="V592" s="3">
        <v>1108</v>
      </c>
      <c r="W592" s="3">
        <v>1439</v>
      </c>
      <c r="X592" s="3">
        <v>0</v>
      </c>
      <c r="Y592" s="3">
        <v>0</v>
      </c>
      <c r="Z592" s="3">
        <v>0</v>
      </c>
      <c r="AA592" s="3">
        <v>2</v>
      </c>
      <c r="AB592" s="3">
        <v>416</v>
      </c>
      <c r="AC592" s="3">
        <v>608</v>
      </c>
      <c r="AD592" s="3">
        <v>0</v>
      </c>
      <c r="AE592" s="3">
        <v>0</v>
      </c>
      <c r="AF592" s="3">
        <v>0</v>
      </c>
      <c r="AG592" s="3">
        <v>54</v>
      </c>
      <c r="AH592" s="3">
        <v>4396</v>
      </c>
      <c r="AI592" s="3">
        <v>5470</v>
      </c>
    </row>
    <row r="593" spans="1:35">
      <c r="A593" s="144"/>
      <c r="B593" s="1">
        <v>2004</v>
      </c>
      <c r="C593" s="3">
        <v>2</v>
      </c>
      <c r="D593" s="3">
        <v>131</v>
      </c>
      <c r="E593" s="3">
        <v>184</v>
      </c>
      <c r="F593" s="3">
        <v>45</v>
      </c>
      <c r="G593" s="3">
        <v>9371</v>
      </c>
      <c r="H593" s="3">
        <v>16423</v>
      </c>
      <c r="I593" s="3">
        <v>0</v>
      </c>
      <c r="J593" s="3">
        <v>0</v>
      </c>
      <c r="K593" s="3">
        <v>0</v>
      </c>
      <c r="L593" s="3">
        <v>122</v>
      </c>
      <c r="M593" s="3">
        <v>16969</v>
      </c>
      <c r="N593" s="3">
        <v>30520</v>
      </c>
      <c r="O593" s="3">
        <v>1</v>
      </c>
      <c r="P593" s="3">
        <v>1905</v>
      </c>
      <c r="Q593" s="3">
        <v>9000</v>
      </c>
      <c r="R593" s="3">
        <v>1</v>
      </c>
      <c r="S593" s="3">
        <v>2217</v>
      </c>
      <c r="T593" s="3">
        <v>8000</v>
      </c>
      <c r="U593" s="3">
        <v>0</v>
      </c>
      <c r="V593" s="3">
        <v>0</v>
      </c>
      <c r="W593" s="3">
        <v>0</v>
      </c>
      <c r="X593" s="3">
        <v>2</v>
      </c>
      <c r="Y593" s="3">
        <v>783</v>
      </c>
      <c r="Z593" s="3">
        <v>1519</v>
      </c>
      <c r="AA593" s="3">
        <v>2</v>
      </c>
      <c r="AB593" s="3">
        <v>7250</v>
      </c>
      <c r="AC593" s="3">
        <v>14376</v>
      </c>
      <c r="AD593" s="3">
        <v>3</v>
      </c>
      <c r="AE593" s="3">
        <v>2776</v>
      </c>
      <c r="AF593" s="3">
        <v>3968</v>
      </c>
      <c r="AG593" s="3">
        <v>97</v>
      </c>
      <c r="AH593" s="3">
        <v>5425</v>
      </c>
      <c r="AI593" s="3">
        <v>7963</v>
      </c>
    </row>
    <row r="594" spans="1:35">
      <c r="A594" s="144"/>
      <c r="B594" s="1">
        <v>2005</v>
      </c>
      <c r="C594" s="3">
        <v>7</v>
      </c>
      <c r="D594" s="3">
        <v>423</v>
      </c>
      <c r="E594" s="3">
        <v>761</v>
      </c>
      <c r="F594" s="3">
        <v>52</v>
      </c>
      <c r="G594" s="3">
        <v>13867</v>
      </c>
      <c r="H594" s="3">
        <v>33136</v>
      </c>
      <c r="I594" s="3">
        <v>0</v>
      </c>
      <c r="J594" s="3">
        <v>0</v>
      </c>
      <c r="K594" s="3">
        <v>0</v>
      </c>
      <c r="L594" s="3">
        <v>107</v>
      </c>
      <c r="M594" s="3">
        <v>21832</v>
      </c>
      <c r="N594" s="3">
        <v>52181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  <c r="X594" s="3">
        <v>0</v>
      </c>
      <c r="Y594" s="3">
        <v>0</v>
      </c>
      <c r="Z594" s="3">
        <v>0</v>
      </c>
      <c r="AA594" s="3">
        <v>0</v>
      </c>
      <c r="AB594" s="3">
        <v>0</v>
      </c>
      <c r="AC594" s="3">
        <v>0</v>
      </c>
      <c r="AD594" s="3">
        <v>1</v>
      </c>
      <c r="AE594" s="3">
        <v>64</v>
      </c>
      <c r="AF594" s="3">
        <v>115</v>
      </c>
      <c r="AG594" s="3">
        <v>0</v>
      </c>
      <c r="AH594" s="3">
        <v>0</v>
      </c>
      <c r="AI594" s="3">
        <v>0</v>
      </c>
    </row>
    <row r="595" spans="1:35">
      <c r="A595" s="144"/>
      <c r="B595" s="1">
        <v>2006</v>
      </c>
      <c r="C595" s="3">
        <v>7</v>
      </c>
      <c r="D595" s="3">
        <v>486</v>
      </c>
      <c r="E595" s="3">
        <v>1166</v>
      </c>
      <c r="F595" s="3">
        <v>83</v>
      </c>
      <c r="G595" s="3">
        <v>19027</v>
      </c>
      <c r="H595" s="3">
        <v>45662</v>
      </c>
      <c r="I595" s="3">
        <v>0</v>
      </c>
      <c r="J595" s="3">
        <v>0</v>
      </c>
      <c r="K595" s="3">
        <v>0</v>
      </c>
      <c r="L595" s="3">
        <v>148</v>
      </c>
      <c r="M595" s="3">
        <v>33478</v>
      </c>
      <c r="N595" s="3">
        <v>80347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0</v>
      </c>
      <c r="V595" s="3">
        <v>0</v>
      </c>
      <c r="W595" s="3">
        <v>0</v>
      </c>
      <c r="X595" s="3">
        <v>0</v>
      </c>
      <c r="Y595" s="3">
        <v>0</v>
      </c>
      <c r="Z595" s="3">
        <v>0</v>
      </c>
      <c r="AA595" s="3">
        <v>1</v>
      </c>
      <c r="AB595" s="3">
        <v>326</v>
      </c>
      <c r="AC595" s="3">
        <v>850</v>
      </c>
      <c r="AD595" s="3">
        <v>2</v>
      </c>
      <c r="AE595" s="3">
        <v>238</v>
      </c>
      <c r="AF595" s="3">
        <v>540</v>
      </c>
      <c r="AG595" s="3"/>
      <c r="AH595" s="3"/>
      <c r="AI595" s="3"/>
    </row>
    <row r="596" spans="1:35">
      <c r="A596" s="144"/>
      <c r="B596" s="1">
        <v>2007</v>
      </c>
      <c r="C596" s="3">
        <v>7</v>
      </c>
      <c r="D596" s="3">
        <v>382</v>
      </c>
      <c r="E596" s="3">
        <v>861</v>
      </c>
      <c r="F596" s="3">
        <v>55</v>
      </c>
      <c r="G596" s="3">
        <v>15898</v>
      </c>
      <c r="H596" s="3">
        <v>40538</v>
      </c>
      <c r="I596" s="3">
        <v>0</v>
      </c>
      <c r="J596" s="3">
        <v>0</v>
      </c>
      <c r="K596" s="3">
        <v>0</v>
      </c>
      <c r="L596" s="3">
        <v>187</v>
      </c>
      <c r="M596" s="3">
        <v>27632</v>
      </c>
      <c r="N596" s="3">
        <v>68605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  <c r="V596" s="3">
        <v>0</v>
      </c>
      <c r="W596" s="3">
        <v>0</v>
      </c>
      <c r="X596" s="3">
        <v>0</v>
      </c>
      <c r="Y596" s="3">
        <v>0</v>
      </c>
      <c r="Z596" s="3">
        <v>0</v>
      </c>
      <c r="AA596" s="3">
        <v>4</v>
      </c>
      <c r="AB596" s="3">
        <v>7572</v>
      </c>
      <c r="AC596" s="3">
        <v>17059</v>
      </c>
      <c r="AD596" s="3">
        <v>0</v>
      </c>
      <c r="AE596" s="3">
        <v>0</v>
      </c>
      <c r="AF596" s="3">
        <v>0</v>
      </c>
      <c r="AG596" s="3">
        <v>0</v>
      </c>
      <c r="AH596" s="3">
        <v>0</v>
      </c>
      <c r="AI596" s="3">
        <v>0</v>
      </c>
    </row>
    <row r="597" spans="1:35">
      <c r="A597" s="144"/>
      <c r="B597" s="1">
        <v>2008</v>
      </c>
      <c r="C597" s="3">
        <v>14</v>
      </c>
      <c r="D597" s="3">
        <v>868</v>
      </c>
      <c r="E597" s="3">
        <v>2395</v>
      </c>
      <c r="F597" s="3">
        <v>74</v>
      </c>
      <c r="G597" s="3">
        <v>23320</v>
      </c>
      <c r="H597" s="3">
        <v>79133</v>
      </c>
      <c r="I597" s="3">
        <v>43</v>
      </c>
      <c r="J597" s="3">
        <v>6147</v>
      </c>
      <c r="K597" s="3">
        <v>20406</v>
      </c>
      <c r="L597" s="3">
        <v>137</v>
      </c>
      <c r="M597" s="3">
        <v>21289</v>
      </c>
      <c r="N597" s="3">
        <v>70865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0</v>
      </c>
      <c r="V597" s="3">
        <v>0</v>
      </c>
      <c r="W597" s="3">
        <v>0</v>
      </c>
      <c r="X597" s="3">
        <v>1</v>
      </c>
      <c r="Y597" s="3">
        <v>1900</v>
      </c>
      <c r="Z597" s="3">
        <v>5890</v>
      </c>
      <c r="AA597" s="3">
        <v>2</v>
      </c>
      <c r="AB597" s="3">
        <v>3960</v>
      </c>
      <c r="AC597" s="3">
        <v>16501</v>
      </c>
      <c r="AD597" s="3">
        <v>4</v>
      </c>
      <c r="AE597" s="3">
        <v>5293</v>
      </c>
      <c r="AF597" s="3">
        <v>17740</v>
      </c>
      <c r="AG597" s="3"/>
      <c r="AH597" s="3"/>
      <c r="AI597" s="3"/>
    </row>
    <row r="598" spans="1:35">
      <c r="A598" s="144"/>
      <c r="B598" s="1">
        <v>2009</v>
      </c>
      <c r="C598" s="3">
        <v>14</v>
      </c>
      <c r="D598" s="3">
        <v>723</v>
      </c>
      <c r="E598" s="3">
        <v>2127</v>
      </c>
      <c r="F598" s="3">
        <v>114</v>
      </c>
      <c r="G598" s="3">
        <v>30306</v>
      </c>
      <c r="H598" s="3">
        <v>105508</v>
      </c>
      <c r="I598" s="3">
        <v>33</v>
      </c>
      <c r="J598" s="3">
        <v>3165</v>
      </c>
      <c r="K598" s="3">
        <v>11078</v>
      </c>
      <c r="L598" s="3">
        <v>82</v>
      </c>
      <c r="M598" s="3">
        <v>13431</v>
      </c>
      <c r="N598" s="3">
        <v>46711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0</v>
      </c>
      <c r="V598" s="3">
        <v>0</v>
      </c>
      <c r="W598" s="3">
        <v>0</v>
      </c>
      <c r="X598" s="3">
        <v>1</v>
      </c>
      <c r="Y598" s="3">
        <v>3124</v>
      </c>
      <c r="Z598" s="3">
        <v>12496</v>
      </c>
      <c r="AA598" s="3">
        <v>1</v>
      </c>
      <c r="AB598" s="3">
        <v>1761</v>
      </c>
      <c r="AC598" s="3">
        <v>7500</v>
      </c>
      <c r="AD598" s="3">
        <v>1</v>
      </c>
      <c r="AE598" s="3">
        <v>521</v>
      </c>
      <c r="AF598" s="3">
        <v>1824</v>
      </c>
      <c r="AG598" s="3"/>
      <c r="AH598" s="3"/>
      <c r="AI598" s="3"/>
    </row>
    <row r="599" spans="1:35" ht="13.5" thickBot="1">
      <c r="A599" s="145"/>
      <c r="B599" s="1">
        <v>2010</v>
      </c>
      <c r="C599" s="3">
        <v>11</v>
      </c>
      <c r="D599" s="3">
        <v>638</v>
      </c>
      <c r="E599" s="3">
        <v>2364</v>
      </c>
      <c r="F599" s="3">
        <v>110</v>
      </c>
      <c r="G599" s="3">
        <v>37795</v>
      </c>
      <c r="H599" s="3">
        <v>142571</v>
      </c>
      <c r="I599" s="3">
        <v>12</v>
      </c>
      <c r="J599" s="3">
        <v>1494</v>
      </c>
      <c r="K599" s="3">
        <v>5229</v>
      </c>
      <c r="L599" s="3">
        <v>216</v>
      </c>
      <c r="M599" s="3">
        <v>38467</v>
      </c>
      <c r="N599" s="3">
        <v>156592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1</v>
      </c>
      <c r="V599" s="3">
        <v>452</v>
      </c>
      <c r="W599" s="3">
        <v>2260</v>
      </c>
      <c r="X599" s="3">
        <v>2</v>
      </c>
      <c r="Y599" s="3">
        <v>4344</v>
      </c>
      <c r="Z599" s="3">
        <v>18716</v>
      </c>
      <c r="AA599" s="3">
        <v>3</v>
      </c>
      <c r="AB599" s="3">
        <v>1933</v>
      </c>
      <c r="AC599" s="3">
        <v>7068</v>
      </c>
      <c r="AD599" s="3">
        <v>1</v>
      </c>
      <c r="AE599" s="3">
        <v>167</v>
      </c>
      <c r="AF599" s="3">
        <v>500</v>
      </c>
      <c r="AG599" s="3"/>
      <c r="AH599" s="3"/>
      <c r="AI599" s="3"/>
    </row>
    <row r="600" spans="1:35"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</row>
    <row r="601" spans="1:35">
      <c r="B601" s="1" t="s">
        <v>16</v>
      </c>
      <c r="C601" s="3">
        <f t="shared" ref="C601:AI601" si="87">AVERAGE(C590:C599)</f>
        <v>7.7</v>
      </c>
      <c r="D601" s="3">
        <f t="shared" si="87"/>
        <v>452.9</v>
      </c>
      <c r="E601" s="3">
        <f t="shared" si="87"/>
        <v>1085.4000000000001</v>
      </c>
      <c r="F601" s="3">
        <f t="shared" si="87"/>
        <v>60.9</v>
      </c>
      <c r="G601" s="3">
        <f t="shared" si="87"/>
        <v>16548.7</v>
      </c>
      <c r="H601" s="3">
        <f t="shared" si="87"/>
        <v>48485.4</v>
      </c>
      <c r="I601" s="3">
        <f t="shared" si="87"/>
        <v>8.8000000000000007</v>
      </c>
      <c r="J601" s="3">
        <f t="shared" si="87"/>
        <v>1080.5999999999999</v>
      </c>
      <c r="K601" s="3">
        <f t="shared" si="87"/>
        <v>3671.3</v>
      </c>
      <c r="L601" s="3">
        <f t="shared" si="87"/>
        <v>111.1</v>
      </c>
      <c r="M601" s="3">
        <f t="shared" si="87"/>
        <v>18705.900000000001</v>
      </c>
      <c r="N601" s="3">
        <f t="shared" si="87"/>
        <v>52645</v>
      </c>
      <c r="O601" s="3">
        <f t="shared" si="87"/>
        <v>0.4</v>
      </c>
      <c r="P601" s="3">
        <f t="shared" si="87"/>
        <v>232.7</v>
      </c>
      <c r="Q601" s="3">
        <f t="shared" si="87"/>
        <v>945</v>
      </c>
      <c r="R601" s="3">
        <f t="shared" si="87"/>
        <v>0.4</v>
      </c>
      <c r="S601" s="3">
        <f t="shared" si="87"/>
        <v>431</v>
      </c>
      <c r="T601" s="3">
        <f t="shared" si="87"/>
        <v>1690</v>
      </c>
      <c r="U601" s="3">
        <f t="shared" si="87"/>
        <v>0.3</v>
      </c>
      <c r="V601" s="3">
        <f t="shared" si="87"/>
        <v>156</v>
      </c>
      <c r="W601" s="3">
        <f t="shared" si="87"/>
        <v>369.9</v>
      </c>
      <c r="X601" s="3">
        <f t="shared" si="87"/>
        <v>0.7</v>
      </c>
      <c r="Y601" s="3">
        <f t="shared" si="87"/>
        <v>1059.8</v>
      </c>
      <c r="Z601" s="3">
        <f t="shared" si="87"/>
        <v>3942.1</v>
      </c>
      <c r="AA601" s="3">
        <f t="shared" si="87"/>
        <v>1.6</v>
      </c>
      <c r="AB601" s="3">
        <f t="shared" si="87"/>
        <v>2360.9</v>
      </c>
      <c r="AC601" s="3">
        <f t="shared" si="87"/>
        <v>6436.2</v>
      </c>
      <c r="AD601" s="3">
        <f t="shared" si="87"/>
        <v>1.2</v>
      </c>
      <c r="AE601" s="3">
        <f t="shared" si="87"/>
        <v>905.9</v>
      </c>
      <c r="AF601" s="3">
        <f t="shared" si="87"/>
        <v>2468.6999999999998</v>
      </c>
      <c r="AG601" s="3">
        <f t="shared" si="87"/>
        <v>25.166666666666668</v>
      </c>
      <c r="AH601" s="3">
        <f t="shared" si="87"/>
        <v>1636.8333333333333</v>
      </c>
      <c r="AI601" s="3">
        <f t="shared" si="87"/>
        <v>2238.8333333333335</v>
      </c>
    </row>
    <row r="602" spans="1:35">
      <c r="B602" s="1" t="s">
        <v>17</v>
      </c>
      <c r="C602" s="3">
        <f t="shared" ref="C602:AI602" si="88">SUM(C590:C599)</f>
        <v>77</v>
      </c>
      <c r="D602" s="3">
        <f t="shared" si="88"/>
        <v>4529</v>
      </c>
      <c r="E602" s="3">
        <f t="shared" si="88"/>
        <v>10854</v>
      </c>
      <c r="F602" s="3">
        <f t="shared" si="88"/>
        <v>609</v>
      </c>
      <c r="G602" s="3">
        <f t="shared" si="88"/>
        <v>165487</v>
      </c>
      <c r="H602" s="3">
        <f t="shared" si="88"/>
        <v>484854</v>
      </c>
      <c r="I602" s="3">
        <f t="shared" si="88"/>
        <v>88</v>
      </c>
      <c r="J602" s="3">
        <f t="shared" si="88"/>
        <v>10806</v>
      </c>
      <c r="K602" s="3">
        <f t="shared" si="88"/>
        <v>36713</v>
      </c>
      <c r="L602" s="3">
        <f t="shared" si="88"/>
        <v>1111</v>
      </c>
      <c r="M602" s="3">
        <f t="shared" si="88"/>
        <v>187059</v>
      </c>
      <c r="N602" s="3">
        <f t="shared" si="88"/>
        <v>526450</v>
      </c>
      <c r="O602" s="3">
        <f t="shared" si="88"/>
        <v>4</v>
      </c>
      <c r="P602" s="3">
        <f t="shared" si="88"/>
        <v>2327</v>
      </c>
      <c r="Q602" s="3">
        <f t="shared" si="88"/>
        <v>9450</v>
      </c>
      <c r="R602" s="3">
        <f t="shared" si="88"/>
        <v>4</v>
      </c>
      <c r="S602" s="3">
        <f t="shared" si="88"/>
        <v>4310</v>
      </c>
      <c r="T602" s="3">
        <f t="shared" si="88"/>
        <v>16900</v>
      </c>
      <c r="U602" s="3">
        <f t="shared" si="88"/>
        <v>3</v>
      </c>
      <c r="V602" s="3">
        <f t="shared" si="88"/>
        <v>1560</v>
      </c>
      <c r="W602" s="3">
        <f t="shared" si="88"/>
        <v>3699</v>
      </c>
      <c r="X602" s="3">
        <f t="shared" si="88"/>
        <v>7</v>
      </c>
      <c r="Y602" s="3">
        <f t="shared" si="88"/>
        <v>10598</v>
      </c>
      <c r="Z602" s="3">
        <f t="shared" si="88"/>
        <v>39421</v>
      </c>
      <c r="AA602" s="3">
        <f t="shared" si="88"/>
        <v>16</v>
      </c>
      <c r="AB602" s="3">
        <f t="shared" si="88"/>
        <v>23609</v>
      </c>
      <c r="AC602" s="3">
        <f t="shared" si="88"/>
        <v>64362</v>
      </c>
      <c r="AD602" s="3">
        <f t="shared" si="88"/>
        <v>12</v>
      </c>
      <c r="AE602" s="3">
        <f t="shared" si="88"/>
        <v>9059</v>
      </c>
      <c r="AF602" s="3">
        <f t="shared" si="88"/>
        <v>24687</v>
      </c>
      <c r="AG602" s="3">
        <f t="shared" si="88"/>
        <v>151</v>
      </c>
      <c r="AH602" s="3">
        <f t="shared" si="88"/>
        <v>9821</v>
      </c>
      <c r="AI602" s="3">
        <f t="shared" si="88"/>
        <v>13433</v>
      </c>
    </row>
    <row r="603" spans="1:35" ht="13.5" thickBot="1"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</row>
    <row r="604" spans="1:35">
      <c r="A604" s="143" t="s">
        <v>57</v>
      </c>
      <c r="B604" s="1">
        <v>2001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  <c r="X604" s="3">
        <v>0</v>
      </c>
      <c r="Y604" s="3">
        <v>0</v>
      </c>
      <c r="Z604" s="3">
        <v>0</v>
      </c>
      <c r="AA604" s="3">
        <v>0</v>
      </c>
      <c r="AB604" s="3">
        <v>0</v>
      </c>
      <c r="AC604" s="3">
        <v>0</v>
      </c>
      <c r="AD604" s="3">
        <v>0</v>
      </c>
      <c r="AE604" s="3">
        <v>0</v>
      </c>
      <c r="AF604" s="3">
        <v>0</v>
      </c>
      <c r="AG604" s="3">
        <v>0</v>
      </c>
      <c r="AH604" s="3">
        <v>0</v>
      </c>
      <c r="AI604" s="3">
        <v>0</v>
      </c>
    </row>
    <row r="605" spans="1:35">
      <c r="A605" s="144"/>
      <c r="B605" s="1">
        <v>2002</v>
      </c>
      <c r="C605" s="3">
        <v>1</v>
      </c>
      <c r="D605" s="3">
        <v>28</v>
      </c>
      <c r="E605" s="3">
        <v>48</v>
      </c>
      <c r="F605" s="3">
        <v>2</v>
      </c>
      <c r="G605" s="3">
        <v>165</v>
      </c>
      <c r="H605" s="3">
        <v>387</v>
      </c>
      <c r="I605" s="3">
        <v>0</v>
      </c>
      <c r="J605" s="3">
        <v>0</v>
      </c>
      <c r="K605" s="3">
        <v>0</v>
      </c>
      <c r="L605" s="3">
        <v>4</v>
      </c>
      <c r="M605" s="3">
        <v>332</v>
      </c>
      <c r="N605" s="3">
        <v>704</v>
      </c>
      <c r="O605" s="3">
        <v>0</v>
      </c>
      <c r="P605" s="3">
        <v>0</v>
      </c>
      <c r="Q605" s="3">
        <v>0</v>
      </c>
      <c r="R605" s="3">
        <v>1</v>
      </c>
      <c r="S605" s="3">
        <v>185</v>
      </c>
      <c r="T605" s="3">
        <v>450</v>
      </c>
      <c r="U605" s="3">
        <v>0</v>
      </c>
      <c r="V605" s="3">
        <v>0</v>
      </c>
      <c r="W605" s="3">
        <v>0</v>
      </c>
      <c r="X605" s="3">
        <v>0</v>
      </c>
      <c r="Y605" s="3">
        <v>0</v>
      </c>
      <c r="Z605" s="3">
        <v>0</v>
      </c>
      <c r="AA605" s="3">
        <v>1</v>
      </c>
      <c r="AB605" s="3">
        <v>180</v>
      </c>
      <c r="AC605" s="3">
        <v>360</v>
      </c>
      <c r="AD605" s="3">
        <v>2</v>
      </c>
      <c r="AE605" s="3">
        <v>600</v>
      </c>
      <c r="AF605" s="3">
        <v>658</v>
      </c>
      <c r="AG605" s="3">
        <v>0</v>
      </c>
      <c r="AH605" s="3">
        <v>0</v>
      </c>
      <c r="AI605" s="3">
        <v>0</v>
      </c>
    </row>
    <row r="606" spans="1:35">
      <c r="A606" s="144"/>
      <c r="B606" s="1">
        <v>2003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0</v>
      </c>
      <c r="V606" s="3">
        <v>0</v>
      </c>
      <c r="W606" s="3">
        <v>0</v>
      </c>
      <c r="X606" s="3">
        <v>0</v>
      </c>
      <c r="Y606" s="3">
        <v>0</v>
      </c>
      <c r="Z606" s="3">
        <v>0</v>
      </c>
      <c r="AA606" s="3">
        <v>0</v>
      </c>
      <c r="AB606" s="3">
        <v>0</v>
      </c>
      <c r="AC606" s="3">
        <v>0</v>
      </c>
      <c r="AD606" s="3">
        <v>0</v>
      </c>
      <c r="AE606" s="3">
        <v>0</v>
      </c>
      <c r="AF606" s="3">
        <v>0</v>
      </c>
      <c r="AG606" s="3">
        <v>0</v>
      </c>
      <c r="AH606" s="3">
        <v>0</v>
      </c>
      <c r="AI606" s="3">
        <v>0</v>
      </c>
    </row>
    <row r="607" spans="1:35">
      <c r="A607" s="144"/>
      <c r="B607" s="1">
        <v>2004</v>
      </c>
      <c r="C607" s="3">
        <v>5</v>
      </c>
      <c r="D607" s="3">
        <v>243</v>
      </c>
      <c r="E607" s="3">
        <v>486</v>
      </c>
      <c r="F607" s="3">
        <v>7</v>
      </c>
      <c r="G607" s="3">
        <v>1338</v>
      </c>
      <c r="H607" s="3">
        <v>2675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1</v>
      </c>
      <c r="P607" s="3">
        <v>219</v>
      </c>
      <c r="Q607" s="3">
        <v>438</v>
      </c>
      <c r="R607" s="3">
        <v>0</v>
      </c>
      <c r="S607" s="3">
        <v>0</v>
      </c>
      <c r="T607" s="3">
        <v>0</v>
      </c>
      <c r="U607" s="3">
        <v>1</v>
      </c>
      <c r="V607" s="3">
        <v>240</v>
      </c>
      <c r="W607" s="3">
        <v>700</v>
      </c>
      <c r="X607" s="3">
        <v>0</v>
      </c>
      <c r="Y607" s="3">
        <v>0</v>
      </c>
      <c r="Z607" s="3">
        <v>0</v>
      </c>
      <c r="AA607" s="3">
        <v>0</v>
      </c>
      <c r="AB607" s="3">
        <v>0</v>
      </c>
      <c r="AC607" s="3">
        <v>0</v>
      </c>
      <c r="AD607" s="3">
        <v>0</v>
      </c>
      <c r="AE607" s="3">
        <v>0</v>
      </c>
      <c r="AF607" s="3">
        <v>0</v>
      </c>
      <c r="AG607" s="3">
        <v>10</v>
      </c>
      <c r="AH607" s="3">
        <v>1036</v>
      </c>
      <c r="AI607" s="3">
        <v>2072</v>
      </c>
    </row>
    <row r="608" spans="1:35">
      <c r="A608" s="144"/>
      <c r="B608" s="1">
        <v>2005</v>
      </c>
      <c r="C608" s="3">
        <v>4</v>
      </c>
      <c r="D608" s="3">
        <v>213</v>
      </c>
      <c r="E608" s="3">
        <v>480</v>
      </c>
      <c r="F608" s="3">
        <v>12</v>
      </c>
      <c r="G608" s="3">
        <v>3537</v>
      </c>
      <c r="H608" s="3">
        <v>7959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2</v>
      </c>
      <c r="P608" s="3">
        <v>309</v>
      </c>
      <c r="Q608" s="3">
        <v>696</v>
      </c>
      <c r="R608" s="3">
        <v>0</v>
      </c>
      <c r="S608" s="3">
        <v>0</v>
      </c>
      <c r="T608" s="3">
        <v>0</v>
      </c>
      <c r="U608" s="3">
        <v>0</v>
      </c>
      <c r="V608" s="3">
        <v>0</v>
      </c>
      <c r="W608" s="3">
        <v>0</v>
      </c>
      <c r="X608" s="3">
        <v>0</v>
      </c>
      <c r="Y608" s="3">
        <v>0</v>
      </c>
      <c r="Z608" s="3">
        <v>0</v>
      </c>
      <c r="AA608" s="3">
        <v>0</v>
      </c>
      <c r="AB608" s="3">
        <v>0</v>
      </c>
      <c r="AC608" s="3">
        <v>0</v>
      </c>
      <c r="AD608" s="3">
        <v>2</v>
      </c>
      <c r="AE608" s="3">
        <v>1497</v>
      </c>
      <c r="AF608" s="3">
        <v>3368</v>
      </c>
      <c r="AG608" s="3">
        <v>0</v>
      </c>
      <c r="AH608" s="3">
        <v>0</v>
      </c>
      <c r="AI608" s="3">
        <v>0</v>
      </c>
    </row>
    <row r="609" spans="1:35">
      <c r="A609" s="144"/>
      <c r="B609" s="1">
        <v>2006</v>
      </c>
      <c r="C609" s="3">
        <v>0</v>
      </c>
      <c r="D609" s="3">
        <v>0</v>
      </c>
      <c r="E609" s="3">
        <v>0</v>
      </c>
      <c r="F609" s="3">
        <v>10</v>
      </c>
      <c r="G609" s="3">
        <v>2601</v>
      </c>
      <c r="H609" s="3">
        <v>5202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  <c r="W609" s="3">
        <v>0</v>
      </c>
      <c r="X609" s="3">
        <v>1</v>
      </c>
      <c r="Y609" s="3">
        <v>100</v>
      </c>
      <c r="Z609" s="3">
        <v>200</v>
      </c>
      <c r="AA609" s="3">
        <v>2</v>
      </c>
      <c r="AB609" s="3">
        <v>471</v>
      </c>
      <c r="AC609" s="3">
        <v>942</v>
      </c>
      <c r="AD609" s="3">
        <v>0</v>
      </c>
      <c r="AE609" s="3">
        <v>0</v>
      </c>
      <c r="AF609" s="3">
        <v>0</v>
      </c>
      <c r="AG609" s="3"/>
      <c r="AH609" s="3"/>
      <c r="AI609" s="3"/>
    </row>
    <row r="610" spans="1:35">
      <c r="A610" s="144"/>
      <c r="B610" s="1">
        <v>2007</v>
      </c>
      <c r="C610" s="3">
        <v>0</v>
      </c>
      <c r="D610" s="3">
        <v>0</v>
      </c>
      <c r="E610" s="3">
        <v>0</v>
      </c>
      <c r="F610" s="3">
        <v>16</v>
      </c>
      <c r="G610" s="3">
        <v>3080</v>
      </c>
      <c r="H610" s="3">
        <v>6159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  <c r="V610" s="3">
        <v>0</v>
      </c>
      <c r="W610" s="3">
        <v>0</v>
      </c>
      <c r="X610" s="3">
        <v>0</v>
      </c>
      <c r="Y610" s="3">
        <v>0</v>
      </c>
      <c r="Z610" s="3">
        <v>0</v>
      </c>
      <c r="AA610" s="3">
        <v>0</v>
      </c>
      <c r="AB610" s="3">
        <v>0</v>
      </c>
      <c r="AC610" s="3">
        <v>0</v>
      </c>
      <c r="AD610" s="3">
        <v>0</v>
      </c>
      <c r="AE610" s="3">
        <v>0</v>
      </c>
      <c r="AF610" s="3">
        <v>0</v>
      </c>
      <c r="AG610" s="3">
        <v>0</v>
      </c>
      <c r="AH610" s="3">
        <v>0</v>
      </c>
      <c r="AI610" s="3">
        <v>0</v>
      </c>
    </row>
    <row r="611" spans="1:35">
      <c r="A611" s="144"/>
      <c r="B611" s="1">
        <v>2008</v>
      </c>
      <c r="C611" s="3">
        <v>3</v>
      </c>
      <c r="D611" s="3">
        <v>169</v>
      </c>
      <c r="E611" s="3">
        <v>423</v>
      </c>
      <c r="F611" s="3">
        <v>10</v>
      </c>
      <c r="G611" s="3">
        <v>2269</v>
      </c>
      <c r="H611" s="3">
        <v>5672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0</v>
      </c>
      <c r="V611" s="3">
        <v>0</v>
      </c>
      <c r="W611" s="3">
        <v>0</v>
      </c>
      <c r="X611" s="3">
        <v>0</v>
      </c>
      <c r="Y611" s="3">
        <v>0</v>
      </c>
      <c r="Z611" s="3">
        <v>0</v>
      </c>
      <c r="AA611" s="3">
        <v>4</v>
      </c>
      <c r="AB611" s="3">
        <v>193</v>
      </c>
      <c r="AC611" s="3">
        <v>386</v>
      </c>
      <c r="AD611" s="3">
        <v>0</v>
      </c>
      <c r="AE611" s="3">
        <v>0</v>
      </c>
      <c r="AF611" s="3">
        <v>0</v>
      </c>
      <c r="AG611" s="3"/>
      <c r="AH611" s="3"/>
      <c r="AI611" s="3"/>
    </row>
    <row r="612" spans="1:35">
      <c r="A612" s="144"/>
      <c r="B612" s="1">
        <v>2009</v>
      </c>
      <c r="C612" s="3">
        <v>0</v>
      </c>
      <c r="D612" s="3">
        <v>0</v>
      </c>
      <c r="E612" s="3">
        <v>0</v>
      </c>
      <c r="F612" s="3">
        <v>11</v>
      </c>
      <c r="G612" s="3">
        <v>2620</v>
      </c>
      <c r="H612" s="3">
        <v>7921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1</v>
      </c>
      <c r="V612" s="3">
        <v>48</v>
      </c>
      <c r="W612" s="3">
        <v>100</v>
      </c>
      <c r="X612" s="3">
        <v>0</v>
      </c>
      <c r="Y612" s="3">
        <v>0</v>
      </c>
      <c r="Z612" s="3">
        <v>0</v>
      </c>
      <c r="AA612" s="3">
        <v>3</v>
      </c>
      <c r="AB612" s="3">
        <v>3065</v>
      </c>
      <c r="AC612" s="3">
        <v>6130</v>
      </c>
      <c r="AD612" s="3">
        <v>4</v>
      </c>
      <c r="AE612" s="3">
        <v>584</v>
      </c>
      <c r="AF612" s="3">
        <v>1168</v>
      </c>
      <c r="AG612" s="3"/>
      <c r="AH612" s="3"/>
      <c r="AI612" s="3"/>
    </row>
    <row r="613" spans="1:35" ht="13.5" thickBot="1">
      <c r="A613" s="145"/>
      <c r="B613" s="1">
        <v>2010</v>
      </c>
      <c r="C613" s="3">
        <v>0</v>
      </c>
      <c r="D613" s="3">
        <v>0</v>
      </c>
      <c r="E613" s="3">
        <v>0</v>
      </c>
      <c r="F613" s="3">
        <v>24</v>
      </c>
      <c r="G613" s="3">
        <v>8329</v>
      </c>
      <c r="H613" s="3">
        <v>29152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1</v>
      </c>
      <c r="P613" s="3">
        <v>403</v>
      </c>
      <c r="Q613" s="3">
        <v>1412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  <c r="X613" s="3">
        <v>0</v>
      </c>
      <c r="Y613" s="3">
        <v>0</v>
      </c>
      <c r="Z613" s="3">
        <v>0</v>
      </c>
      <c r="AA613" s="3">
        <v>0</v>
      </c>
      <c r="AB613" s="3">
        <v>0</v>
      </c>
      <c r="AC613" s="3">
        <v>0</v>
      </c>
      <c r="AD613" s="3">
        <v>1</v>
      </c>
      <c r="AE613" s="3">
        <v>1250</v>
      </c>
      <c r="AF613" s="3">
        <v>4375</v>
      </c>
      <c r="AG613" s="3"/>
      <c r="AH613" s="3"/>
      <c r="AI613" s="3"/>
    </row>
    <row r="614" spans="1:35"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</row>
    <row r="615" spans="1:35">
      <c r="B615" s="1" t="s">
        <v>16</v>
      </c>
      <c r="C615" s="3">
        <f>AVERAGE(C604:C613)</f>
        <v>1.3</v>
      </c>
      <c r="D615" s="3">
        <f t="shared" ref="D615:AF615" si="89">AVERAGE(D604:D613)</f>
        <v>65.3</v>
      </c>
      <c r="E615" s="3">
        <f t="shared" si="89"/>
        <v>143.69999999999999</v>
      </c>
      <c r="F615" s="3">
        <f t="shared" si="89"/>
        <v>9.1999999999999993</v>
      </c>
      <c r="G615" s="3">
        <f t="shared" si="89"/>
        <v>2393.9</v>
      </c>
      <c r="H615" s="3">
        <f t="shared" si="89"/>
        <v>6512.7</v>
      </c>
      <c r="I615" s="3">
        <f t="shared" si="89"/>
        <v>0</v>
      </c>
      <c r="J615" s="3">
        <f t="shared" si="89"/>
        <v>0</v>
      </c>
      <c r="K615" s="3">
        <f t="shared" si="89"/>
        <v>0</v>
      </c>
      <c r="L615" s="3">
        <f t="shared" si="89"/>
        <v>0.4</v>
      </c>
      <c r="M615" s="3">
        <f t="shared" si="89"/>
        <v>33.200000000000003</v>
      </c>
      <c r="N615" s="3">
        <f t="shared" si="89"/>
        <v>70.400000000000006</v>
      </c>
      <c r="O615" s="3">
        <f t="shared" si="89"/>
        <v>0.4</v>
      </c>
      <c r="P615" s="3">
        <f t="shared" si="89"/>
        <v>93.1</v>
      </c>
      <c r="Q615" s="3">
        <f t="shared" si="89"/>
        <v>254.6</v>
      </c>
      <c r="R615" s="3">
        <f t="shared" si="89"/>
        <v>0.1</v>
      </c>
      <c r="S615" s="3">
        <f t="shared" si="89"/>
        <v>18.5</v>
      </c>
      <c r="T615" s="3">
        <f t="shared" si="89"/>
        <v>45</v>
      </c>
      <c r="U615" s="3">
        <f t="shared" si="89"/>
        <v>0.2</v>
      </c>
      <c r="V615" s="3">
        <f t="shared" si="89"/>
        <v>28.8</v>
      </c>
      <c r="W615" s="3">
        <f t="shared" si="89"/>
        <v>80</v>
      </c>
      <c r="X615" s="3">
        <f t="shared" si="89"/>
        <v>0.1</v>
      </c>
      <c r="Y615" s="3">
        <f t="shared" si="89"/>
        <v>10</v>
      </c>
      <c r="Z615" s="3">
        <f t="shared" si="89"/>
        <v>20</v>
      </c>
      <c r="AA615" s="3">
        <f t="shared" si="89"/>
        <v>1</v>
      </c>
      <c r="AB615" s="3">
        <f t="shared" si="89"/>
        <v>390.9</v>
      </c>
      <c r="AC615" s="3">
        <f t="shared" si="89"/>
        <v>781.8</v>
      </c>
      <c r="AD615" s="3">
        <f t="shared" si="89"/>
        <v>0.9</v>
      </c>
      <c r="AE615" s="3">
        <f t="shared" si="89"/>
        <v>393.1</v>
      </c>
      <c r="AF615" s="3">
        <f t="shared" si="89"/>
        <v>956.9</v>
      </c>
      <c r="AG615" s="3">
        <f>AVERAGE(AG604:AG613)</f>
        <v>1.6666666666666667</v>
      </c>
      <c r="AH615" s="3">
        <f>AVERAGE(AH604:AH613)</f>
        <v>172.66666666666666</v>
      </c>
      <c r="AI615" s="3">
        <f>AVERAGE(AI604:AI613)</f>
        <v>345.33333333333331</v>
      </c>
    </row>
    <row r="616" spans="1:35">
      <c r="B616" s="1" t="s">
        <v>17</v>
      </c>
      <c r="C616" s="3">
        <f>SUM(C604:C613)</f>
        <v>13</v>
      </c>
      <c r="D616" s="3">
        <f t="shared" ref="D616:AF616" si="90">SUM(D604:D613)</f>
        <v>653</v>
      </c>
      <c r="E616" s="3">
        <f t="shared" si="90"/>
        <v>1437</v>
      </c>
      <c r="F616" s="3">
        <f t="shared" si="90"/>
        <v>92</v>
      </c>
      <c r="G616" s="3">
        <f t="shared" si="90"/>
        <v>23939</v>
      </c>
      <c r="H616" s="3">
        <f t="shared" si="90"/>
        <v>65127</v>
      </c>
      <c r="I616" s="3">
        <f t="shared" si="90"/>
        <v>0</v>
      </c>
      <c r="J616" s="3">
        <f t="shared" si="90"/>
        <v>0</v>
      </c>
      <c r="K616" s="3">
        <f t="shared" si="90"/>
        <v>0</v>
      </c>
      <c r="L616" s="3">
        <f t="shared" si="90"/>
        <v>4</v>
      </c>
      <c r="M616" s="3">
        <f t="shared" si="90"/>
        <v>332</v>
      </c>
      <c r="N616" s="3">
        <f t="shared" si="90"/>
        <v>704</v>
      </c>
      <c r="O616" s="3">
        <f t="shared" si="90"/>
        <v>4</v>
      </c>
      <c r="P616" s="3">
        <f t="shared" si="90"/>
        <v>931</v>
      </c>
      <c r="Q616" s="3">
        <f t="shared" si="90"/>
        <v>2546</v>
      </c>
      <c r="R616" s="3">
        <f t="shared" si="90"/>
        <v>1</v>
      </c>
      <c r="S616" s="3">
        <f t="shared" si="90"/>
        <v>185</v>
      </c>
      <c r="T616" s="3">
        <f t="shared" si="90"/>
        <v>450</v>
      </c>
      <c r="U616" s="3">
        <f t="shared" si="90"/>
        <v>2</v>
      </c>
      <c r="V616" s="3">
        <f t="shared" si="90"/>
        <v>288</v>
      </c>
      <c r="W616" s="3">
        <f t="shared" si="90"/>
        <v>800</v>
      </c>
      <c r="X616" s="3">
        <f t="shared" si="90"/>
        <v>1</v>
      </c>
      <c r="Y616" s="3">
        <f t="shared" si="90"/>
        <v>100</v>
      </c>
      <c r="Z616" s="3">
        <f t="shared" si="90"/>
        <v>200</v>
      </c>
      <c r="AA616" s="3">
        <f t="shared" si="90"/>
        <v>10</v>
      </c>
      <c r="AB616" s="3">
        <f t="shared" si="90"/>
        <v>3909</v>
      </c>
      <c r="AC616" s="3">
        <f t="shared" si="90"/>
        <v>7818</v>
      </c>
      <c r="AD616" s="3">
        <f t="shared" si="90"/>
        <v>9</v>
      </c>
      <c r="AE616" s="3">
        <f t="shared" si="90"/>
        <v>3931</v>
      </c>
      <c r="AF616" s="3">
        <f t="shared" si="90"/>
        <v>9569</v>
      </c>
      <c r="AG616" s="3">
        <f>SUM(AG604:AG613)</f>
        <v>10</v>
      </c>
      <c r="AH616" s="3">
        <f>SUM(AH604:AH613)</f>
        <v>1036</v>
      </c>
      <c r="AI616" s="3">
        <f>SUM(AI604:AI613)</f>
        <v>2072</v>
      </c>
    </row>
    <row r="617" spans="1:35" ht="13.5" thickBot="1"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</row>
    <row r="618" spans="1:35">
      <c r="A618" s="143" t="s">
        <v>12</v>
      </c>
      <c r="B618" s="1">
        <v>2001</v>
      </c>
      <c r="C618" s="3">
        <v>36</v>
      </c>
      <c r="D618" s="3">
        <v>1200</v>
      </c>
      <c r="E618" s="3">
        <v>1020</v>
      </c>
      <c r="F618" s="3">
        <v>3</v>
      </c>
      <c r="G618" s="3">
        <v>470</v>
      </c>
      <c r="H618" s="3">
        <v>480</v>
      </c>
      <c r="I618" s="3">
        <v>0</v>
      </c>
      <c r="J618" s="3">
        <v>0</v>
      </c>
      <c r="K618" s="3">
        <v>0</v>
      </c>
      <c r="L618" s="3">
        <v>2</v>
      </c>
      <c r="M618" s="3">
        <v>90</v>
      </c>
      <c r="N618" s="3">
        <v>210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  <c r="U618" s="3">
        <v>0</v>
      </c>
      <c r="V618" s="3">
        <v>0</v>
      </c>
      <c r="W618" s="3">
        <v>0</v>
      </c>
      <c r="X618" s="3">
        <v>0</v>
      </c>
      <c r="Y618" s="3">
        <v>0</v>
      </c>
      <c r="Z618" s="3">
        <v>0</v>
      </c>
      <c r="AA618" s="3">
        <v>0</v>
      </c>
      <c r="AB618" s="3">
        <v>0</v>
      </c>
      <c r="AC618" s="3">
        <v>0</v>
      </c>
      <c r="AD618" s="3">
        <v>0</v>
      </c>
      <c r="AE618" s="3">
        <v>0</v>
      </c>
      <c r="AF618" s="3">
        <v>0</v>
      </c>
      <c r="AG618" s="3">
        <v>97</v>
      </c>
      <c r="AH618" s="3">
        <v>8334</v>
      </c>
      <c r="AI618" s="3">
        <v>12616</v>
      </c>
    </row>
    <row r="619" spans="1:35">
      <c r="A619" s="144"/>
      <c r="B619" s="1">
        <v>2002</v>
      </c>
      <c r="C619" s="3">
        <v>36</v>
      </c>
      <c r="D619" s="3">
        <v>1200</v>
      </c>
      <c r="E619" s="3">
        <v>1020</v>
      </c>
      <c r="F619" s="3">
        <v>3</v>
      </c>
      <c r="G619" s="3">
        <v>470</v>
      </c>
      <c r="H619" s="3">
        <v>480</v>
      </c>
      <c r="I619" s="3">
        <v>0</v>
      </c>
      <c r="J619" s="3">
        <v>0</v>
      </c>
      <c r="K619" s="3">
        <v>0</v>
      </c>
      <c r="L619" s="3">
        <v>2</v>
      </c>
      <c r="M619" s="3">
        <v>90</v>
      </c>
      <c r="N619" s="3">
        <v>210</v>
      </c>
      <c r="O619" s="3">
        <v>0</v>
      </c>
      <c r="P619" s="3">
        <v>0</v>
      </c>
      <c r="Q619" s="3">
        <v>0</v>
      </c>
      <c r="R619" s="3">
        <v>1</v>
      </c>
      <c r="S619" s="3">
        <v>148</v>
      </c>
      <c r="T619" s="3">
        <v>89</v>
      </c>
      <c r="U619" s="3">
        <v>0</v>
      </c>
      <c r="V619" s="3">
        <v>0</v>
      </c>
      <c r="W619" s="3">
        <v>0</v>
      </c>
      <c r="X619" s="3">
        <v>0</v>
      </c>
      <c r="Y619" s="3">
        <v>0</v>
      </c>
      <c r="Z619" s="3">
        <v>0</v>
      </c>
      <c r="AA619" s="3">
        <v>0</v>
      </c>
      <c r="AB619" s="3">
        <v>0</v>
      </c>
      <c r="AC619" s="3">
        <v>0</v>
      </c>
      <c r="AD619" s="3">
        <v>4</v>
      </c>
      <c r="AE619" s="3">
        <v>4332</v>
      </c>
      <c r="AF619" s="3">
        <v>7483</v>
      </c>
      <c r="AG619" s="3">
        <v>0</v>
      </c>
      <c r="AH619" s="3">
        <v>0</v>
      </c>
      <c r="AI619" s="3">
        <v>0</v>
      </c>
    </row>
    <row r="620" spans="1:35">
      <c r="A620" s="144"/>
      <c r="B620" s="1">
        <v>2003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0</v>
      </c>
      <c r="V620" s="3">
        <v>0</v>
      </c>
      <c r="W620" s="3">
        <v>0</v>
      </c>
      <c r="X620" s="3">
        <v>0</v>
      </c>
      <c r="Y620" s="3">
        <v>0</v>
      </c>
      <c r="Z620" s="3">
        <v>0</v>
      </c>
      <c r="AA620" s="3">
        <v>0</v>
      </c>
      <c r="AB620" s="3">
        <v>0</v>
      </c>
      <c r="AC620" s="3">
        <v>0</v>
      </c>
      <c r="AD620" s="3">
        <v>0</v>
      </c>
      <c r="AE620" s="3">
        <v>0</v>
      </c>
      <c r="AF620" s="3">
        <v>0</v>
      </c>
      <c r="AG620" s="3">
        <v>65</v>
      </c>
      <c r="AH620" s="3">
        <v>4635</v>
      </c>
      <c r="AI620" s="3">
        <v>11752</v>
      </c>
    </row>
    <row r="621" spans="1:35">
      <c r="A621" s="144"/>
      <c r="B621" s="1">
        <v>2004</v>
      </c>
      <c r="C621" s="3">
        <v>127</v>
      </c>
      <c r="D621" s="3">
        <v>4457</v>
      </c>
      <c r="E621" s="3">
        <v>5853</v>
      </c>
      <c r="F621" s="3">
        <v>59</v>
      </c>
      <c r="G621" s="3">
        <v>9138</v>
      </c>
      <c r="H621" s="3">
        <v>19190</v>
      </c>
      <c r="I621" s="3">
        <v>10</v>
      </c>
      <c r="J621" s="3">
        <v>1072</v>
      </c>
      <c r="K621" s="3">
        <v>2000</v>
      </c>
      <c r="L621" s="3">
        <v>5</v>
      </c>
      <c r="M621" s="3">
        <v>721</v>
      </c>
      <c r="N621" s="3">
        <v>1442</v>
      </c>
      <c r="O621" s="3">
        <v>0</v>
      </c>
      <c r="P621" s="3">
        <v>0</v>
      </c>
      <c r="Q621" s="3">
        <v>0</v>
      </c>
      <c r="R621" s="3">
        <v>1</v>
      </c>
      <c r="S621" s="3">
        <v>303</v>
      </c>
      <c r="T621" s="3">
        <v>440</v>
      </c>
      <c r="U621" s="3">
        <v>4</v>
      </c>
      <c r="V621" s="3">
        <v>857</v>
      </c>
      <c r="W621" s="3">
        <v>779</v>
      </c>
      <c r="X621" s="3">
        <v>0</v>
      </c>
      <c r="Y621" s="3">
        <v>0</v>
      </c>
      <c r="Z621" s="3">
        <v>0</v>
      </c>
      <c r="AA621" s="3">
        <v>0</v>
      </c>
      <c r="AB621" s="3">
        <v>0</v>
      </c>
      <c r="AC621" s="3">
        <v>0</v>
      </c>
      <c r="AD621" s="3">
        <v>12</v>
      </c>
      <c r="AE621" s="3">
        <v>4332</v>
      </c>
      <c r="AF621" s="3">
        <v>7483</v>
      </c>
      <c r="AG621" s="3">
        <v>0</v>
      </c>
      <c r="AH621" s="3">
        <v>0</v>
      </c>
      <c r="AI621" s="3">
        <v>0</v>
      </c>
    </row>
    <row r="622" spans="1:35">
      <c r="A622" s="144"/>
      <c r="B622" s="1">
        <v>2005</v>
      </c>
      <c r="C622" s="3">
        <v>125</v>
      </c>
      <c r="D622" s="3">
        <v>4564</v>
      </c>
      <c r="E622" s="3">
        <v>3501</v>
      </c>
      <c r="F622" s="3">
        <v>43</v>
      </c>
      <c r="G622" s="3">
        <v>5927</v>
      </c>
      <c r="H622" s="3">
        <v>16596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  <c r="V622" s="3">
        <v>0</v>
      </c>
      <c r="W622" s="3">
        <v>0</v>
      </c>
      <c r="X622" s="3">
        <v>0</v>
      </c>
      <c r="Y622" s="3">
        <v>0</v>
      </c>
      <c r="Z622" s="3">
        <v>0</v>
      </c>
      <c r="AA622" s="3">
        <v>2</v>
      </c>
      <c r="AB622" s="3">
        <v>648</v>
      </c>
      <c r="AC622" s="3">
        <v>2100</v>
      </c>
      <c r="AD622" s="3">
        <v>4</v>
      </c>
      <c r="AE622" s="3">
        <v>5927</v>
      </c>
      <c r="AF622" s="3">
        <v>6750</v>
      </c>
      <c r="AG622" s="3">
        <f>AVERAGE(AG618:AG621)</f>
        <v>40.5</v>
      </c>
      <c r="AH622" s="3">
        <f>AVERAGE(AH618:AH621)</f>
        <v>3242.25</v>
      </c>
      <c r="AI622" s="3">
        <f>AVERAGE(AI618:AI621)</f>
        <v>6092</v>
      </c>
    </row>
    <row r="623" spans="1:35">
      <c r="A623" s="144"/>
      <c r="B623" s="1">
        <v>2006</v>
      </c>
      <c r="C623" s="3">
        <v>409</v>
      </c>
      <c r="D623" s="3">
        <v>16394</v>
      </c>
      <c r="E623" s="3">
        <v>12574</v>
      </c>
      <c r="F623" s="3">
        <v>42</v>
      </c>
      <c r="G623" s="3">
        <v>8276</v>
      </c>
      <c r="H623" s="3">
        <v>20690</v>
      </c>
      <c r="I623" s="3">
        <v>0</v>
      </c>
      <c r="J623" s="3">
        <v>0</v>
      </c>
      <c r="K623" s="3">
        <v>0</v>
      </c>
      <c r="L623" s="3">
        <v>18</v>
      </c>
      <c r="M623" s="3">
        <v>1356</v>
      </c>
      <c r="N623" s="3">
        <v>3152</v>
      </c>
      <c r="O623" s="3">
        <v>0</v>
      </c>
      <c r="P623" s="3">
        <v>0</v>
      </c>
      <c r="Q623" s="3">
        <v>0</v>
      </c>
      <c r="R623" s="3">
        <v>2</v>
      </c>
      <c r="S623" s="3">
        <v>784</v>
      </c>
      <c r="T623" s="3">
        <v>1682</v>
      </c>
      <c r="U623" s="3">
        <v>2</v>
      </c>
      <c r="V623" s="3">
        <v>730</v>
      </c>
      <c r="W623" s="3">
        <v>1911</v>
      </c>
      <c r="X623" s="3">
        <v>3</v>
      </c>
      <c r="Y623" s="3">
        <v>2539</v>
      </c>
      <c r="Z623" s="3">
        <v>9756</v>
      </c>
      <c r="AA623" s="3">
        <v>7</v>
      </c>
      <c r="AB623" s="3">
        <v>2598</v>
      </c>
      <c r="AC623" s="3">
        <v>8109</v>
      </c>
      <c r="AD623" s="3">
        <v>12</v>
      </c>
      <c r="AE623" s="3">
        <v>5249</v>
      </c>
      <c r="AF623" s="3">
        <v>16948</v>
      </c>
      <c r="AG623" s="3"/>
      <c r="AH623" s="3"/>
      <c r="AI623" s="3"/>
    </row>
    <row r="624" spans="1:35">
      <c r="A624" s="144"/>
      <c r="B624" s="1">
        <v>2007</v>
      </c>
      <c r="C624" s="3">
        <v>507</v>
      </c>
      <c r="D624" s="3">
        <v>20280</v>
      </c>
      <c r="E624" s="3">
        <v>17300</v>
      </c>
      <c r="F624" s="3">
        <v>31</v>
      </c>
      <c r="G624" s="3">
        <v>5188</v>
      </c>
      <c r="H624" s="3">
        <v>17985</v>
      </c>
      <c r="I624" s="3">
        <v>10</v>
      </c>
      <c r="J624" s="3">
        <v>1032</v>
      </c>
      <c r="K624" s="3">
        <v>2800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4</v>
      </c>
      <c r="V624" s="3">
        <v>1199</v>
      </c>
      <c r="W624" s="3">
        <v>3005</v>
      </c>
      <c r="X624" s="3">
        <v>1</v>
      </c>
      <c r="Y624" s="3">
        <v>363</v>
      </c>
      <c r="Z624" s="3">
        <v>1271</v>
      </c>
      <c r="AA624" s="3">
        <v>6</v>
      </c>
      <c r="AB624" s="3">
        <v>1255</v>
      </c>
      <c r="AC624" s="3">
        <v>4862</v>
      </c>
      <c r="AD624" s="3">
        <v>4</v>
      </c>
      <c r="AE624" s="3">
        <v>931</v>
      </c>
      <c r="AF624" s="3">
        <v>2328</v>
      </c>
      <c r="AG624" s="3">
        <f>SUM(AG617:AG620)</f>
        <v>162</v>
      </c>
      <c r="AH624" s="3">
        <f>SUM(AH617:AH620)</f>
        <v>12969</v>
      </c>
      <c r="AI624" s="3">
        <f>SUM(AI617:AI620)</f>
        <v>24368</v>
      </c>
    </row>
    <row r="625" spans="1:36">
      <c r="A625" s="144"/>
      <c r="B625" s="1">
        <v>2008</v>
      </c>
      <c r="C625" s="3">
        <v>272</v>
      </c>
      <c r="D625" s="3">
        <v>10880</v>
      </c>
      <c r="E625" s="3">
        <v>9792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16</v>
      </c>
      <c r="M625" s="3">
        <v>1980</v>
      </c>
      <c r="N625" s="3">
        <v>7914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2</v>
      </c>
      <c r="V625" s="3">
        <v>866</v>
      </c>
      <c r="W625" s="3">
        <v>3936</v>
      </c>
      <c r="X625" s="3">
        <v>2</v>
      </c>
      <c r="Y625" s="3">
        <v>916</v>
      </c>
      <c r="Z625" s="3">
        <v>3877</v>
      </c>
      <c r="AA625" s="3">
        <v>3</v>
      </c>
      <c r="AB625" s="3">
        <v>20458</v>
      </c>
      <c r="AC625" s="3">
        <v>8686</v>
      </c>
      <c r="AD625" s="3">
        <v>4</v>
      </c>
      <c r="AE625" s="3">
        <v>1047</v>
      </c>
      <c r="AF625" s="3">
        <v>483</v>
      </c>
      <c r="AG625" s="3"/>
      <c r="AH625" s="3"/>
      <c r="AI625" s="3"/>
    </row>
    <row r="626" spans="1:36">
      <c r="A626" s="144"/>
      <c r="B626" s="1">
        <v>2009</v>
      </c>
      <c r="C626" s="3">
        <v>140</v>
      </c>
      <c r="D626" s="3">
        <v>5600</v>
      </c>
      <c r="E626" s="3">
        <v>7980</v>
      </c>
      <c r="F626" s="3">
        <v>27</v>
      </c>
      <c r="G626" s="3">
        <v>3129</v>
      </c>
      <c r="H626" s="3">
        <v>10418</v>
      </c>
      <c r="I626" s="3">
        <v>0</v>
      </c>
      <c r="J626" s="3">
        <v>0</v>
      </c>
      <c r="K626" s="3">
        <v>0</v>
      </c>
      <c r="L626" s="3">
        <v>13</v>
      </c>
      <c r="M626" s="3">
        <v>975</v>
      </c>
      <c r="N626" s="3">
        <v>4800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  <c r="X626" s="3">
        <v>0</v>
      </c>
      <c r="Y626" s="3">
        <v>0</v>
      </c>
      <c r="Z626" s="3">
        <v>0</v>
      </c>
      <c r="AA626" s="3">
        <v>0</v>
      </c>
      <c r="AB626" s="3">
        <v>0</v>
      </c>
      <c r="AC626" s="3">
        <v>0</v>
      </c>
      <c r="AD626" s="3">
        <v>6</v>
      </c>
      <c r="AE626" s="3">
        <v>1985</v>
      </c>
      <c r="AF626" s="3">
        <v>6519</v>
      </c>
      <c r="AG626" s="3"/>
      <c r="AH626" s="3"/>
      <c r="AI626" s="3"/>
    </row>
    <row r="627" spans="1:36" ht="13.5" thickBot="1">
      <c r="A627" s="145"/>
      <c r="B627" s="1">
        <v>2010</v>
      </c>
      <c r="C627" s="3">
        <v>0</v>
      </c>
      <c r="D627" s="3">
        <v>0</v>
      </c>
      <c r="E627" s="3">
        <v>0</v>
      </c>
      <c r="F627" s="3">
        <v>19</v>
      </c>
      <c r="G627" s="3">
        <v>3392</v>
      </c>
      <c r="H627" s="3">
        <v>11275</v>
      </c>
      <c r="I627" s="3">
        <v>0</v>
      </c>
      <c r="J627" s="3">
        <v>0</v>
      </c>
      <c r="K627" s="3">
        <v>0</v>
      </c>
      <c r="L627" s="3">
        <v>16</v>
      </c>
      <c r="M627" s="3">
        <v>2257</v>
      </c>
      <c r="N627" s="3">
        <v>8746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0</v>
      </c>
      <c r="X627" s="3">
        <v>1</v>
      </c>
      <c r="Y627" s="3">
        <v>734</v>
      </c>
      <c r="Z627" s="3">
        <v>4676</v>
      </c>
      <c r="AA627" s="3">
        <v>7</v>
      </c>
      <c r="AB627" s="3">
        <v>1176</v>
      </c>
      <c r="AC627" s="3">
        <v>5658</v>
      </c>
      <c r="AD627" s="3">
        <v>11</v>
      </c>
      <c r="AE627" s="3">
        <v>4626</v>
      </c>
      <c r="AF627" s="3">
        <v>17098</v>
      </c>
      <c r="AG627" s="3"/>
      <c r="AH627" s="3"/>
      <c r="AI627" s="3"/>
    </row>
    <row r="628" spans="1:36"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</row>
    <row r="629" spans="1:36">
      <c r="B629" s="1" t="s">
        <v>16</v>
      </c>
      <c r="C629" s="3">
        <f>AVERAGE(C618:C627)</f>
        <v>165.2</v>
      </c>
      <c r="D629" s="3">
        <f t="shared" ref="D629:AF629" si="91">AVERAGE(D618:D627)</f>
        <v>6457.5</v>
      </c>
      <c r="E629" s="3">
        <f t="shared" si="91"/>
        <v>5904</v>
      </c>
      <c r="F629" s="3">
        <f t="shared" si="91"/>
        <v>22.7</v>
      </c>
      <c r="G629" s="3">
        <f t="shared" si="91"/>
        <v>3599</v>
      </c>
      <c r="H629" s="3">
        <f t="shared" si="91"/>
        <v>9711.4</v>
      </c>
      <c r="I629" s="3">
        <f t="shared" si="91"/>
        <v>2</v>
      </c>
      <c r="J629" s="3">
        <f t="shared" si="91"/>
        <v>210.4</v>
      </c>
      <c r="K629" s="3">
        <f t="shared" si="91"/>
        <v>480</v>
      </c>
      <c r="L629" s="3">
        <f t="shared" si="91"/>
        <v>7.2</v>
      </c>
      <c r="M629" s="3">
        <f t="shared" si="91"/>
        <v>746.9</v>
      </c>
      <c r="N629" s="3">
        <f t="shared" si="91"/>
        <v>2647.4</v>
      </c>
      <c r="O629" s="3">
        <f t="shared" si="91"/>
        <v>0</v>
      </c>
      <c r="P629" s="3">
        <f t="shared" si="91"/>
        <v>0</v>
      </c>
      <c r="Q629" s="3">
        <f t="shared" si="91"/>
        <v>0</v>
      </c>
      <c r="R629" s="3">
        <f t="shared" si="91"/>
        <v>0.4</v>
      </c>
      <c r="S629" s="3">
        <f t="shared" si="91"/>
        <v>123.5</v>
      </c>
      <c r="T629" s="3">
        <f t="shared" si="91"/>
        <v>221.1</v>
      </c>
      <c r="U629" s="3">
        <f t="shared" si="91"/>
        <v>1.2</v>
      </c>
      <c r="V629" s="3">
        <f t="shared" si="91"/>
        <v>365.2</v>
      </c>
      <c r="W629" s="3">
        <f t="shared" si="91"/>
        <v>963.1</v>
      </c>
      <c r="X629" s="3">
        <f t="shared" si="91"/>
        <v>0.7</v>
      </c>
      <c r="Y629" s="3">
        <f t="shared" si="91"/>
        <v>455.2</v>
      </c>
      <c r="Z629" s="3">
        <f t="shared" si="91"/>
        <v>1958</v>
      </c>
      <c r="AA629" s="3">
        <f t="shared" si="91"/>
        <v>2.5</v>
      </c>
      <c r="AB629" s="3">
        <f t="shared" si="91"/>
        <v>2613.5</v>
      </c>
      <c r="AC629" s="3">
        <f t="shared" si="91"/>
        <v>2941.5</v>
      </c>
      <c r="AD629" s="3">
        <f t="shared" si="91"/>
        <v>5.7</v>
      </c>
      <c r="AE629" s="3">
        <f t="shared" si="91"/>
        <v>2842.9</v>
      </c>
      <c r="AF629" s="3">
        <f t="shared" si="91"/>
        <v>6509.2</v>
      </c>
      <c r="AG629" s="3">
        <f>AVERAGE(AG618:AG627)</f>
        <v>60.75</v>
      </c>
      <c r="AH629" s="3">
        <f>AVERAGE(AH618:AH627)</f>
        <v>4863.375</v>
      </c>
      <c r="AI629" s="3">
        <f>AVERAGE(AI618:AI627)</f>
        <v>9138</v>
      </c>
    </row>
    <row r="630" spans="1:36">
      <c r="B630" s="1" t="s">
        <v>17</v>
      </c>
      <c r="C630" s="3">
        <f>SUM(C618:C627)</f>
        <v>1652</v>
      </c>
      <c r="D630" s="3">
        <f t="shared" ref="D630:AF630" si="92">SUM(D618:D627)</f>
        <v>64575</v>
      </c>
      <c r="E630" s="3">
        <f t="shared" si="92"/>
        <v>59040</v>
      </c>
      <c r="F630" s="3">
        <f t="shared" si="92"/>
        <v>227</v>
      </c>
      <c r="G630" s="3">
        <f t="shared" si="92"/>
        <v>35990</v>
      </c>
      <c r="H630" s="3">
        <f t="shared" si="92"/>
        <v>97114</v>
      </c>
      <c r="I630" s="3">
        <f t="shared" si="92"/>
        <v>20</v>
      </c>
      <c r="J630" s="3">
        <f t="shared" si="92"/>
        <v>2104</v>
      </c>
      <c r="K630" s="3">
        <f t="shared" si="92"/>
        <v>4800</v>
      </c>
      <c r="L630" s="3">
        <f t="shared" si="92"/>
        <v>72</v>
      </c>
      <c r="M630" s="3">
        <f t="shared" si="92"/>
        <v>7469</v>
      </c>
      <c r="N630" s="3">
        <f t="shared" si="92"/>
        <v>26474</v>
      </c>
      <c r="O630" s="3">
        <f t="shared" si="92"/>
        <v>0</v>
      </c>
      <c r="P630" s="3">
        <f t="shared" si="92"/>
        <v>0</v>
      </c>
      <c r="Q630" s="3">
        <f t="shared" si="92"/>
        <v>0</v>
      </c>
      <c r="R630" s="3">
        <f t="shared" si="92"/>
        <v>4</v>
      </c>
      <c r="S630" s="3">
        <f t="shared" si="92"/>
        <v>1235</v>
      </c>
      <c r="T630" s="3">
        <f t="shared" si="92"/>
        <v>2211</v>
      </c>
      <c r="U630" s="3">
        <f t="shared" si="92"/>
        <v>12</v>
      </c>
      <c r="V630" s="3">
        <f t="shared" si="92"/>
        <v>3652</v>
      </c>
      <c r="W630" s="3">
        <f t="shared" si="92"/>
        <v>9631</v>
      </c>
      <c r="X630" s="3">
        <f t="shared" si="92"/>
        <v>7</v>
      </c>
      <c r="Y630" s="3">
        <f t="shared" si="92"/>
        <v>4552</v>
      </c>
      <c r="Z630" s="3">
        <f t="shared" si="92"/>
        <v>19580</v>
      </c>
      <c r="AA630" s="3">
        <f t="shared" si="92"/>
        <v>25</v>
      </c>
      <c r="AB630" s="3">
        <f t="shared" si="92"/>
        <v>26135</v>
      </c>
      <c r="AC630" s="3">
        <f t="shared" si="92"/>
        <v>29415</v>
      </c>
      <c r="AD630" s="3">
        <f t="shared" si="92"/>
        <v>57</v>
      </c>
      <c r="AE630" s="3">
        <f>SUM(AE618:AE627)</f>
        <v>28429</v>
      </c>
      <c r="AF630" s="3">
        <f t="shared" si="92"/>
        <v>65092</v>
      </c>
      <c r="AG630" s="3">
        <f>SUM(AG618:AG627)</f>
        <v>364.5</v>
      </c>
      <c r="AH630" s="3">
        <f>SUM(AH618:AH627)</f>
        <v>29180.25</v>
      </c>
      <c r="AI630" s="3">
        <f>SUM(AI618:AI627)</f>
        <v>54828</v>
      </c>
    </row>
    <row r="631" spans="1:36" ht="13.5" thickBot="1"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</row>
    <row r="632" spans="1:36">
      <c r="A632" s="143" t="s">
        <v>58</v>
      </c>
      <c r="B632" s="1">
        <v>2001</v>
      </c>
      <c r="C632" s="3">
        <v>16</v>
      </c>
      <c r="D632" s="3">
        <v>846</v>
      </c>
      <c r="E632" s="3">
        <v>858</v>
      </c>
      <c r="F632" s="3">
        <v>14</v>
      </c>
      <c r="G632" s="3">
        <v>2492</v>
      </c>
      <c r="H632" s="3">
        <v>2415</v>
      </c>
      <c r="I632" s="3">
        <v>0</v>
      </c>
      <c r="J632" s="3">
        <v>0</v>
      </c>
      <c r="K632" s="3">
        <v>0</v>
      </c>
      <c r="L632" s="3">
        <v>28</v>
      </c>
      <c r="M632" s="3">
        <v>2459</v>
      </c>
      <c r="N632" s="3">
        <v>3082</v>
      </c>
      <c r="O632" s="3">
        <v>0</v>
      </c>
      <c r="P632" s="3">
        <v>0</v>
      </c>
      <c r="Q632" s="3">
        <v>0</v>
      </c>
      <c r="R632" s="3">
        <v>1</v>
      </c>
      <c r="S632" s="3">
        <v>421</v>
      </c>
      <c r="T632" s="3">
        <v>150</v>
      </c>
      <c r="U632" s="3">
        <v>0</v>
      </c>
      <c r="V632" s="3">
        <v>0</v>
      </c>
      <c r="W632" s="3">
        <v>0</v>
      </c>
      <c r="X632" s="3">
        <v>0</v>
      </c>
      <c r="Y632" s="3">
        <v>0</v>
      </c>
      <c r="Z632" s="3">
        <v>0</v>
      </c>
      <c r="AA632" s="3">
        <v>0</v>
      </c>
      <c r="AB632" s="3">
        <v>0</v>
      </c>
      <c r="AC632" s="3">
        <v>0</v>
      </c>
      <c r="AD632" s="3">
        <v>0</v>
      </c>
      <c r="AE632" s="3">
        <v>0</v>
      </c>
      <c r="AF632" s="3">
        <v>0</v>
      </c>
      <c r="AG632" s="3">
        <v>0</v>
      </c>
      <c r="AH632" s="3">
        <v>0</v>
      </c>
      <c r="AI632" s="3">
        <v>0</v>
      </c>
    </row>
    <row r="633" spans="1:36">
      <c r="A633" s="144"/>
      <c r="B633" s="1">
        <v>2002</v>
      </c>
      <c r="C633" s="3">
        <v>832</v>
      </c>
      <c r="D633" s="3">
        <v>25275</v>
      </c>
      <c r="E633" s="3">
        <v>9308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  <c r="X633" s="3">
        <v>0</v>
      </c>
      <c r="Y633" s="3">
        <v>0</v>
      </c>
      <c r="Z633" s="3">
        <v>0</v>
      </c>
      <c r="AA633" s="3">
        <v>0</v>
      </c>
      <c r="AB633" s="3">
        <v>0</v>
      </c>
      <c r="AC633" s="3">
        <v>0</v>
      </c>
      <c r="AD633" s="3">
        <v>0</v>
      </c>
      <c r="AE633" s="3">
        <v>0</v>
      </c>
      <c r="AF633" s="3">
        <v>0</v>
      </c>
      <c r="AG633" s="3">
        <v>0</v>
      </c>
      <c r="AH633" s="3">
        <v>0</v>
      </c>
      <c r="AI633" s="3">
        <v>0</v>
      </c>
    </row>
    <row r="634" spans="1:36">
      <c r="A634" s="144"/>
      <c r="B634" s="1">
        <v>2003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  <c r="X634" s="3">
        <v>0</v>
      </c>
      <c r="Y634" s="3">
        <v>0</v>
      </c>
      <c r="Z634" s="3">
        <v>0</v>
      </c>
      <c r="AA634" s="3">
        <v>0</v>
      </c>
      <c r="AB634" s="3">
        <v>0</v>
      </c>
      <c r="AC634" s="3">
        <v>0</v>
      </c>
      <c r="AD634" s="3">
        <v>0</v>
      </c>
      <c r="AE634" s="3">
        <v>0</v>
      </c>
      <c r="AF634" s="3">
        <v>0</v>
      </c>
      <c r="AG634" s="3">
        <v>0</v>
      </c>
      <c r="AH634" s="3">
        <v>0</v>
      </c>
      <c r="AI634" s="3">
        <v>0</v>
      </c>
    </row>
    <row r="635" spans="1:36">
      <c r="A635" s="144"/>
      <c r="B635" s="1">
        <v>2004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  <c r="X635" s="3">
        <v>0</v>
      </c>
      <c r="Y635" s="3">
        <v>0</v>
      </c>
      <c r="Z635" s="3">
        <v>0</v>
      </c>
      <c r="AA635" s="3">
        <v>0</v>
      </c>
      <c r="AB635" s="3">
        <v>0</v>
      </c>
      <c r="AC635" s="3">
        <v>0</v>
      </c>
      <c r="AD635" s="3">
        <v>0</v>
      </c>
      <c r="AE635" s="3">
        <v>0</v>
      </c>
      <c r="AF635" s="3">
        <v>0</v>
      </c>
      <c r="AG635" s="3">
        <v>0</v>
      </c>
      <c r="AH635" s="3">
        <v>0</v>
      </c>
      <c r="AI635" s="3">
        <v>0</v>
      </c>
      <c r="AJ635" s="2"/>
    </row>
    <row r="636" spans="1:36">
      <c r="A636" s="144"/>
      <c r="B636" s="1">
        <v>2005</v>
      </c>
      <c r="C636" s="3">
        <v>890</v>
      </c>
      <c r="D636" s="3">
        <v>26700</v>
      </c>
      <c r="E636" s="3">
        <v>20506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  <c r="V636" s="3">
        <v>0</v>
      </c>
      <c r="W636" s="3">
        <v>0</v>
      </c>
      <c r="X636" s="3">
        <v>0</v>
      </c>
      <c r="Y636" s="3">
        <v>0</v>
      </c>
      <c r="Z636" s="3">
        <v>0</v>
      </c>
      <c r="AA636" s="3">
        <v>0</v>
      </c>
      <c r="AB636" s="3">
        <v>0</v>
      </c>
      <c r="AC636" s="3">
        <v>0</v>
      </c>
      <c r="AD636" s="3">
        <v>0</v>
      </c>
      <c r="AE636" s="3">
        <v>0</v>
      </c>
      <c r="AF636" s="3">
        <v>0</v>
      </c>
      <c r="AG636" s="3">
        <v>97</v>
      </c>
      <c r="AH636" s="3">
        <v>8334</v>
      </c>
      <c r="AI636" s="3">
        <v>12616</v>
      </c>
    </row>
    <row r="637" spans="1:36">
      <c r="A637" s="144"/>
      <c r="B637" s="1">
        <v>2006</v>
      </c>
      <c r="C637" s="3">
        <v>92</v>
      </c>
      <c r="D637" s="3">
        <v>3496</v>
      </c>
      <c r="E637" s="3">
        <v>4118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  <c r="X637" s="3">
        <v>0</v>
      </c>
      <c r="Y637" s="3">
        <v>0</v>
      </c>
      <c r="Z637" s="3">
        <v>0</v>
      </c>
      <c r="AA637" s="3">
        <v>0</v>
      </c>
      <c r="AB637" s="3">
        <v>0</v>
      </c>
      <c r="AC637" s="3">
        <v>0</v>
      </c>
      <c r="AD637" s="3">
        <v>0</v>
      </c>
      <c r="AE637" s="3">
        <v>0</v>
      </c>
      <c r="AF637" s="3">
        <v>0</v>
      </c>
      <c r="AG637" s="3"/>
      <c r="AH637" s="3"/>
      <c r="AI637" s="3"/>
    </row>
    <row r="638" spans="1:36">
      <c r="A638" s="144"/>
      <c r="B638" s="1">
        <v>2007</v>
      </c>
      <c r="C638" s="3">
        <v>0</v>
      </c>
      <c r="D638" s="3">
        <v>0</v>
      </c>
      <c r="E638" s="3">
        <v>0</v>
      </c>
      <c r="F638" s="3">
        <v>51</v>
      </c>
      <c r="G638" s="3">
        <v>8968</v>
      </c>
      <c r="H638" s="3">
        <v>22420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0</v>
      </c>
      <c r="V638" s="3">
        <v>0</v>
      </c>
      <c r="W638" s="3">
        <v>0</v>
      </c>
      <c r="X638" s="3">
        <v>0</v>
      </c>
      <c r="Y638" s="3">
        <v>0</v>
      </c>
      <c r="Z638" s="3">
        <v>0</v>
      </c>
      <c r="AA638" s="3">
        <v>0</v>
      </c>
      <c r="AB638" s="3">
        <v>0</v>
      </c>
      <c r="AC638" s="3">
        <v>0</v>
      </c>
      <c r="AD638" s="3">
        <v>0</v>
      </c>
      <c r="AE638" s="3">
        <v>0</v>
      </c>
      <c r="AF638" s="3">
        <v>0</v>
      </c>
      <c r="AG638" s="3">
        <v>0</v>
      </c>
      <c r="AH638" s="3">
        <v>0</v>
      </c>
      <c r="AI638" s="3">
        <v>0</v>
      </c>
    </row>
    <row r="639" spans="1:36">
      <c r="A639" s="144"/>
      <c r="B639" s="1">
        <v>2008</v>
      </c>
      <c r="C639" s="3">
        <v>642</v>
      </c>
      <c r="D639" s="3">
        <v>25680</v>
      </c>
      <c r="E639" s="3">
        <v>24396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  <c r="V639" s="3">
        <v>0</v>
      </c>
      <c r="W639" s="3">
        <v>0</v>
      </c>
      <c r="X639" s="3">
        <v>0</v>
      </c>
      <c r="Y639" s="3">
        <v>0</v>
      </c>
      <c r="Z639" s="3">
        <v>0</v>
      </c>
      <c r="AA639" s="3">
        <v>0</v>
      </c>
      <c r="AB639" s="3">
        <v>0</v>
      </c>
      <c r="AC639" s="3">
        <v>0</v>
      </c>
      <c r="AD639" s="3">
        <v>0</v>
      </c>
      <c r="AE639" s="3">
        <v>0</v>
      </c>
      <c r="AF639" s="3">
        <v>0</v>
      </c>
      <c r="AG639" s="3"/>
      <c r="AH639" s="3"/>
      <c r="AI639" s="3"/>
    </row>
    <row r="640" spans="1:36">
      <c r="A640" s="144"/>
      <c r="B640" s="1">
        <v>2009</v>
      </c>
      <c r="C640" s="3">
        <v>559</v>
      </c>
      <c r="D640" s="3">
        <v>22630</v>
      </c>
      <c r="E640" s="3">
        <v>31638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  <c r="X640" s="3">
        <v>0</v>
      </c>
      <c r="Y640" s="3">
        <v>0</v>
      </c>
      <c r="Z640" s="3">
        <v>0</v>
      </c>
      <c r="AA640" s="3">
        <v>0</v>
      </c>
      <c r="AB640" s="3">
        <v>0</v>
      </c>
      <c r="AC640" s="3">
        <v>0</v>
      </c>
      <c r="AD640" s="3">
        <v>0</v>
      </c>
      <c r="AE640" s="3">
        <v>0</v>
      </c>
      <c r="AF640" s="3">
        <v>0</v>
      </c>
      <c r="AG640" s="3"/>
      <c r="AH640" s="3"/>
      <c r="AI640" s="3"/>
    </row>
    <row r="641" spans="1:35" ht="13.5" thickBot="1">
      <c r="A641" s="145"/>
      <c r="B641" s="1">
        <v>2010</v>
      </c>
      <c r="C641" s="3">
        <v>353</v>
      </c>
      <c r="D641" s="3">
        <v>14120</v>
      </c>
      <c r="E641" s="3">
        <v>17848</v>
      </c>
      <c r="F641" s="3">
        <v>16</v>
      </c>
      <c r="G641" s="3">
        <v>2080</v>
      </c>
      <c r="H641" s="3">
        <v>8528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  <c r="X641" s="3">
        <v>0</v>
      </c>
      <c r="Y641" s="3">
        <v>0</v>
      </c>
      <c r="Z641" s="3">
        <v>0</v>
      </c>
      <c r="AA641" s="3">
        <v>0</v>
      </c>
      <c r="AB641" s="3">
        <v>0</v>
      </c>
      <c r="AC641" s="3">
        <v>0</v>
      </c>
      <c r="AD641" s="3">
        <v>1</v>
      </c>
      <c r="AE641" s="3">
        <v>280</v>
      </c>
      <c r="AF641" s="3">
        <v>728</v>
      </c>
      <c r="AG641" s="3">
        <v>0</v>
      </c>
      <c r="AH641" s="3">
        <v>0</v>
      </c>
      <c r="AI641" s="3">
        <v>0</v>
      </c>
    </row>
    <row r="642" spans="1:35"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</row>
    <row r="643" spans="1:35">
      <c r="B643" s="1" t="s">
        <v>16</v>
      </c>
      <c r="C643" s="3">
        <f>AVERAGE(C632:C641)</f>
        <v>338.4</v>
      </c>
      <c r="D643" s="3">
        <f t="shared" ref="D643:AF643" si="93">AVERAGE(D632:D641)</f>
        <v>11874.7</v>
      </c>
      <c r="E643" s="3">
        <f t="shared" si="93"/>
        <v>10867.2</v>
      </c>
      <c r="F643" s="3">
        <f t="shared" si="93"/>
        <v>8.1</v>
      </c>
      <c r="G643" s="3">
        <f t="shared" si="93"/>
        <v>1354</v>
      </c>
      <c r="H643" s="3">
        <f t="shared" si="93"/>
        <v>3336.3</v>
      </c>
      <c r="I643" s="3">
        <f t="shared" si="93"/>
        <v>0</v>
      </c>
      <c r="J643" s="3">
        <f t="shared" si="93"/>
        <v>0</v>
      </c>
      <c r="K643" s="3">
        <f t="shared" si="93"/>
        <v>0</v>
      </c>
      <c r="L643" s="3">
        <f t="shared" si="93"/>
        <v>2.8</v>
      </c>
      <c r="M643" s="3">
        <f t="shared" si="93"/>
        <v>245.9</v>
      </c>
      <c r="N643" s="3">
        <f t="shared" si="93"/>
        <v>308.2</v>
      </c>
      <c r="O643" s="3">
        <f t="shared" si="93"/>
        <v>0</v>
      </c>
      <c r="P643" s="3">
        <f t="shared" si="93"/>
        <v>0</v>
      </c>
      <c r="Q643" s="3">
        <f t="shared" si="93"/>
        <v>0</v>
      </c>
      <c r="R643" s="3">
        <f t="shared" si="93"/>
        <v>0.1</v>
      </c>
      <c r="S643" s="3">
        <f t="shared" si="93"/>
        <v>42.1</v>
      </c>
      <c r="T643" s="3">
        <f t="shared" si="93"/>
        <v>15</v>
      </c>
      <c r="U643" s="3">
        <f t="shared" si="93"/>
        <v>0</v>
      </c>
      <c r="V643" s="3">
        <f t="shared" si="93"/>
        <v>0</v>
      </c>
      <c r="W643" s="3">
        <f t="shared" si="93"/>
        <v>0</v>
      </c>
      <c r="X643" s="3">
        <f t="shared" si="93"/>
        <v>0</v>
      </c>
      <c r="Y643" s="3">
        <f t="shared" si="93"/>
        <v>0</v>
      </c>
      <c r="Z643" s="3">
        <f t="shared" si="93"/>
        <v>0</v>
      </c>
      <c r="AA643" s="3">
        <f t="shared" si="93"/>
        <v>0</v>
      </c>
      <c r="AB643" s="3">
        <f t="shared" si="93"/>
        <v>0</v>
      </c>
      <c r="AC643" s="3">
        <f t="shared" si="93"/>
        <v>0</v>
      </c>
      <c r="AD643" s="3">
        <f t="shared" si="93"/>
        <v>0.1</v>
      </c>
      <c r="AE643" s="3">
        <f t="shared" si="93"/>
        <v>28</v>
      </c>
      <c r="AF643" s="3">
        <f t="shared" si="93"/>
        <v>72.8</v>
      </c>
      <c r="AG643" s="3">
        <f>AVERAGE(AG632:AG641)</f>
        <v>13.857142857142858</v>
      </c>
      <c r="AH643" s="3">
        <f>AVERAGE(AH632:AH641)</f>
        <v>1190.5714285714287</v>
      </c>
      <c r="AI643" s="3">
        <f>AVERAGE(AI632:AI641)</f>
        <v>1802.2857142857142</v>
      </c>
    </row>
    <row r="644" spans="1:35">
      <c r="B644" s="1" t="s">
        <v>17</v>
      </c>
      <c r="C644" s="3">
        <f>SUM(C632:C641)</f>
        <v>3384</v>
      </c>
      <c r="D644" s="3">
        <f t="shared" ref="D644:AF644" si="94">SUM(D632:D641)</f>
        <v>118747</v>
      </c>
      <c r="E644" s="3">
        <f t="shared" si="94"/>
        <v>108672</v>
      </c>
      <c r="F644" s="3">
        <f t="shared" si="94"/>
        <v>81</v>
      </c>
      <c r="G644" s="3">
        <f t="shared" si="94"/>
        <v>13540</v>
      </c>
      <c r="H644" s="3">
        <f t="shared" si="94"/>
        <v>33363</v>
      </c>
      <c r="I644" s="3">
        <f t="shared" si="94"/>
        <v>0</v>
      </c>
      <c r="J644" s="3">
        <f t="shared" si="94"/>
        <v>0</v>
      </c>
      <c r="K644" s="3">
        <f t="shared" si="94"/>
        <v>0</v>
      </c>
      <c r="L644" s="3">
        <f t="shared" si="94"/>
        <v>28</v>
      </c>
      <c r="M644" s="3">
        <f t="shared" si="94"/>
        <v>2459</v>
      </c>
      <c r="N644" s="3">
        <f t="shared" si="94"/>
        <v>3082</v>
      </c>
      <c r="O644" s="3">
        <f t="shared" si="94"/>
        <v>0</v>
      </c>
      <c r="P644" s="3">
        <f t="shared" si="94"/>
        <v>0</v>
      </c>
      <c r="Q644" s="3">
        <f t="shared" si="94"/>
        <v>0</v>
      </c>
      <c r="R644" s="3">
        <f t="shared" si="94"/>
        <v>1</v>
      </c>
      <c r="S644" s="3">
        <f t="shared" si="94"/>
        <v>421</v>
      </c>
      <c r="T644" s="3">
        <f t="shared" si="94"/>
        <v>150</v>
      </c>
      <c r="U644" s="3">
        <f t="shared" si="94"/>
        <v>0</v>
      </c>
      <c r="V644" s="3">
        <f t="shared" si="94"/>
        <v>0</v>
      </c>
      <c r="W644" s="3">
        <f t="shared" si="94"/>
        <v>0</v>
      </c>
      <c r="X644" s="3">
        <f t="shared" si="94"/>
        <v>0</v>
      </c>
      <c r="Y644" s="3">
        <f t="shared" si="94"/>
        <v>0</v>
      </c>
      <c r="Z644" s="3">
        <f t="shared" si="94"/>
        <v>0</v>
      </c>
      <c r="AA644" s="3">
        <f t="shared" si="94"/>
        <v>0</v>
      </c>
      <c r="AB644" s="3">
        <f t="shared" si="94"/>
        <v>0</v>
      </c>
      <c r="AC644" s="3">
        <f t="shared" si="94"/>
        <v>0</v>
      </c>
      <c r="AD644" s="3">
        <f t="shared" si="94"/>
        <v>1</v>
      </c>
      <c r="AE644" s="3">
        <f t="shared" si="94"/>
        <v>280</v>
      </c>
      <c r="AF644" s="3">
        <f t="shared" si="94"/>
        <v>728</v>
      </c>
      <c r="AG644" s="3">
        <f>SUM(AG632:AG641)</f>
        <v>97</v>
      </c>
      <c r="AH644" s="3">
        <f>SUM(AH632:AH641)</f>
        <v>8334</v>
      </c>
      <c r="AI644" s="3">
        <f>SUM(AI632:AI641)</f>
        <v>12616</v>
      </c>
    </row>
    <row r="645" spans="1:35" ht="13.5" thickBot="1"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</row>
    <row r="646" spans="1:35">
      <c r="A646" s="143" t="s">
        <v>59</v>
      </c>
      <c r="B646" s="1">
        <v>2001</v>
      </c>
      <c r="C646" s="3">
        <v>0</v>
      </c>
      <c r="D646" s="3">
        <v>0</v>
      </c>
      <c r="E646" s="3">
        <v>0</v>
      </c>
      <c r="F646" s="3">
        <v>2</v>
      </c>
      <c r="G646" s="3">
        <v>237</v>
      </c>
      <c r="H646" s="3">
        <v>275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  <c r="X646" s="3">
        <v>0</v>
      </c>
      <c r="Y646" s="3">
        <v>0</v>
      </c>
      <c r="Z646" s="3">
        <v>0</v>
      </c>
      <c r="AA646" s="3">
        <v>0</v>
      </c>
      <c r="AB646" s="3">
        <v>0</v>
      </c>
      <c r="AC646" s="3">
        <v>0</v>
      </c>
      <c r="AD646" s="3">
        <v>1</v>
      </c>
      <c r="AE646" s="3">
        <v>1134</v>
      </c>
      <c r="AF646" s="3">
        <v>400</v>
      </c>
      <c r="AG646" s="3">
        <v>0</v>
      </c>
      <c r="AH646" s="3">
        <v>0</v>
      </c>
      <c r="AI646" s="3">
        <v>0</v>
      </c>
    </row>
    <row r="647" spans="1:35">
      <c r="A647" s="144"/>
      <c r="B647" s="1">
        <v>2002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1</v>
      </c>
      <c r="S647" s="3">
        <v>162</v>
      </c>
      <c r="T647" s="3">
        <v>150</v>
      </c>
      <c r="U647" s="3">
        <v>0</v>
      </c>
      <c r="V647" s="3">
        <v>0</v>
      </c>
      <c r="W647" s="3">
        <v>0</v>
      </c>
      <c r="X647" s="3">
        <v>0</v>
      </c>
      <c r="Y647" s="3">
        <v>0</v>
      </c>
      <c r="Z647" s="3">
        <v>0</v>
      </c>
      <c r="AA647" s="3">
        <v>0</v>
      </c>
      <c r="AB647" s="3">
        <v>0</v>
      </c>
      <c r="AC647" s="3">
        <v>0</v>
      </c>
      <c r="AD647" s="3">
        <v>0</v>
      </c>
      <c r="AE647" s="3">
        <v>0</v>
      </c>
      <c r="AF647" s="3">
        <v>0</v>
      </c>
      <c r="AG647" s="3">
        <v>0</v>
      </c>
      <c r="AH647" s="3">
        <v>0</v>
      </c>
      <c r="AI647" s="3">
        <v>0</v>
      </c>
    </row>
    <row r="648" spans="1:35">
      <c r="A648" s="144"/>
      <c r="B648" s="1">
        <v>2003</v>
      </c>
      <c r="C648" s="3">
        <v>0</v>
      </c>
      <c r="D648" s="3">
        <v>0</v>
      </c>
      <c r="E648" s="3">
        <v>0</v>
      </c>
      <c r="F648" s="3">
        <v>3</v>
      </c>
      <c r="G648" s="3">
        <v>325</v>
      </c>
      <c r="H648" s="3">
        <v>359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  <c r="U648" s="3">
        <v>0</v>
      </c>
      <c r="V648" s="3">
        <v>0</v>
      </c>
      <c r="W648" s="3">
        <v>0</v>
      </c>
      <c r="X648" s="3">
        <v>2</v>
      </c>
      <c r="Y648" s="3">
        <v>350</v>
      </c>
      <c r="Z648" s="3">
        <v>425</v>
      </c>
      <c r="AA648" s="3">
        <v>0</v>
      </c>
      <c r="AB648" s="3">
        <v>0</v>
      </c>
      <c r="AC648" s="3">
        <v>0</v>
      </c>
      <c r="AD648" s="3">
        <v>0</v>
      </c>
      <c r="AE648" s="3">
        <v>0</v>
      </c>
      <c r="AF648" s="3">
        <v>0</v>
      </c>
      <c r="AG648" s="3">
        <v>482</v>
      </c>
      <c r="AH648" s="3">
        <v>350</v>
      </c>
      <c r="AI648" s="3">
        <v>1157</v>
      </c>
    </row>
    <row r="649" spans="1:35">
      <c r="A649" s="144"/>
      <c r="B649" s="1">
        <v>2004</v>
      </c>
      <c r="C649" s="3">
        <v>1</v>
      </c>
      <c r="D649" s="3">
        <v>50</v>
      </c>
      <c r="E649" s="3">
        <v>100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  <c r="V649" s="3">
        <v>0</v>
      </c>
      <c r="W649" s="3">
        <v>0</v>
      </c>
      <c r="X649" s="3">
        <v>0</v>
      </c>
      <c r="Y649" s="3">
        <v>0</v>
      </c>
      <c r="Z649" s="3">
        <v>0</v>
      </c>
      <c r="AA649" s="3">
        <v>0</v>
      </c>
      <c r="AB649" s="3">
        <v>0</v>
      </c>
      <c r="AC649" s="3">
        <v>0</v>
      </c>
      <c r="AD649" s="3">
        <v>0</v>
      </c>
      <c r="AE649" s="3">
        <v>0</v>
      </c>
      <c r="AF649" s="3">
        <v>0</v>
      </c>
      <c r="AG649" s="3">
        <v>4</v>
      </c>
      <c r="AH649" s="3">
        <v>212</v>
      </c>
      <c r="AI649" s="3">
        <v>402</v>
      </c>
    </row>
    <row r="650" spans="1:35">
      <c r="A650" s="144"/>
      <c r="B650" s="1">
        <v>2005</v>
      </c>
      <c r="C650" s="3">
        <v>0</v>
      </c>
      <c r="D650" s="3">
        <v>0</v>
      </c>
      <c r="E650" s="3">
        <v>0</v>
      </c>
      <c r="F650" s="3">
        <v>1</v>
      </c>
      <c r="G650" s="3">
        <v>208</v>
      </c>
      <c r="H650" s="3">
        <v>550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  <c r="V650" s="3">
        <v>0</v>
      </c>
      <c r="W650" s="3">
        <v>0</v>
      </c>
      <c r="X650" s="3">
        <v>0</v>
      </c>
      <c r="Y650" s="3">
        <v>0</v>
      </c>
      <c r="Z650" s="3">
        <v>0</v>
      </c>
      <c r="AA650" s="3">
        <v>0</v>
      </c>
      <c r="AB650" s="3">
        <v>0</v>
      </c>
      <c r="AC650" s="3">
        <v>0</v>
      </c>
      <c r="AD650" s="3">
        <v>0</v>
      </c>
      <c r="AE650" s="3">
        <v>0</v>
      </c>
      <c r="AF650" s="3">
        <v>0</v>
      </c>
      <c r="AG650" s="3">
        <v>0</v>
      </c>
      <c r="AH650" s="3">
        <v>0</v>
      </c>
      <c r="AI650" s="3">
        <v>0</v>
      </c>
    </row>
    <row r="651" spans="1:35">
      <c r="A651" s="144"/>
      <c r="B651" s="1">
        <v>2006</v>
      </c>
      <c r="C651" s="3">
        <v>0</v>
      </c>
      <c r="D651" s="3">
        <v>0</v>
      </c>
      <c r="E651" s="3">
        <v>0</v>
      </c>
      <c r="F651" s="3">
        <v>5</v>
      </c>
      <c r="G651" s="3">
        <v>998</v>
      </c>
      <c r="H651" s="3">
        <v>1996</v>
      </c>
      <c r="I651" s="3">
        <v>3</v>
      </c>
      <c r="J651" s="3">
        <v>360</v>
      </c>
      <c r="K651" s="3">
        <v>1200</v>
      </c>
      <c r="L651" s="3">
        <v>3</v>
      </c>
      <c r="M651" s="3">
        <v>360</v>
      </c>
      <c r="N651" s="3">
        <v>1200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  <c r="X651" s="3">
        <v>0</v>
      </c>
      <c r="Y651" s="3">
        <v>0</v>
      </c>
      <c r="Z651" s="3">
        <v>0</v>
      </c>
      <c r="AA651" s="3">
        <v>1</v>
      </c>
      <c r="AB651" s="3">
        <v>7055</v>
      </c>
      <c r="AC651" s="3">
        <v>10699</v>
      </c>
      <c r="AD651" s="3">
        <v>1</v>
      </c>
      <c r="AE651" s="3">
        <v>234</v>
      </c>
      <c r="AF651" s="3">
        <v>350</v>
      </c>
      <c r="AG651" s="3"/>
      <c r="AH651" s="3"/>
      <c r="AI651" s="3"/>
    </row>
    <row r="652" spans="1:35">
      <c r="A652" s="144"/>
      <c r="B652" s="1">
        <v>2007</v>
      </c>
      <c r="C652" s="3">
        <v>0</v>
      </c>
      <c r="D652" s="3">
        <v>0</v>
      </c>
      <c r="E652" s="3">
        <v>0</v>
      </c>
      <c r="F652" s="3">
        <v>13</v>
      </c>
      <c r="G652" s="3">
        <v>1880</v>
      </c>
      <c r="H652" s="3">
        <v>4124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  <c r="X652" s="3">
        <v>0</v>
      </c>
      <c r="Y652" s="3">
        <v>0</v>
      </c>
      <c r="Z652" s="3">
        <v>0</v>
      </c>
      <c r="AA652" s="3">
        <v>2</v>
      </c>
      <c r="AB652" s="3">
        <v>25001</v>
      </c>
      <c r="AC652" s="3">
        <v>4127</v>
      </c>
      <c r="AD652" s="3">
        <v>0</v>
      </c>
      <c r="AE652" s="3">
        <v>0</v>
      </c>
      <c r="AF652" s="3">
        <v>0</v>
      </c>
      <c r="AG652" s="3">
        <v>1</v>
      </c>
      <c r="AH652" s="3">
        <v>59</v>
      </c>
      <c r="AI652" s="3">
        <v>81</v>
      </c>
    </row>
    <row r="653" spans="1:35">
      <c r="A653" s="144"/>
      <c r="B653" s="1">
        <v>2008</v>
      </c>
      <c r="C653" s="3">
        <v>0</v>
      </c>
      <c r="D653" s="3">
        <v>0</v>
      </c>
      <c r="E653" s="3">
        <v>0</v>
      </c>
      <c r="F653" s="3">
        <v>5</v>
      </c>
      <c r="G653" s="3">
        <v>832</v>
      </c>
      <c r="H653" s="3">
        <v>1730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  <c r="X653" s="3">
        <v>0</v>
      </c>
      <c r="Y653" s="3">
        <v>0</v>
      </c>
      <c r="Z653" s="3">
        <v>0</v>
      </c>
      <c r="AA653" s="3">
        <v>1</v>
      </c>
      <c r="AB653" s="3">
        <v>441</v>
      </c>
      <c r="AC653" s="3">
        <v>921</v>
      </c>
      <c r="AD653" s="3">
        <v>0</v>
      </c>
      <c r="AE653" s="3">
        <v>0</v>
      </c>
      <c r="AF653" s="3">
        <v>0</v>
      </c>
      <c r="AG653" s="3"/>
      <c r="AH653" s="3"/>
      <c r="AI653" s="3"/>
    </row>
    <row r="654" spans="1:35">
      <c r="A654" s="144"/>
      <c r="B654" s="1">
        <v>2009</v>
      </c>
      <c r="C654" s="3">
        <v>1</v>
      </c>
      <c r="D654" s="3">
        <v>65</v>
      </c>
      <c r="E654" s="3">
        <v>160</v>
      </c>
      <c r="F654" s="3">
        <v>3</v>
      </c>
      <c r="G654" s="3">
        <v>444</v>
      </c>
      <c r="H654" s="3">
        <v>1332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  <c r="X654" s="3">
        <v>2</v>
      </c>
      <c r="Y654" s="3">
        <v>145</v>
      </c>
      <c r="Z654" s="3">
        <v>435</v>
      </c>
      <c r="AA654" s="3">
        <v>2</v>
      </c>
      <c r="AB654" s="3">
        <v>162</v>
      </c>
      <c r="AC654" s="3">
        <v>405</v>
      </c>
      <c r="AD654" s="3">
        <v>1</v>
      </c>
      <c r="AE654" s="3">
        <v>360</v>
      </c>
      <c r="AF654" s="3">
        <v>900</v>
      </c>
      <c r="AG654" s="3"/>
      <c r="AH654" s="3"/>
      <c r="AI654" s="3"/>
    </row>
    <row r="655" spans="1:35" ht="13.5" thickBot="1">
      <c r="A655" s="145"/>
      <c r="B655" s="1">
        <v>2010</v>
      </c>
      <c r="C655" s="3">
        <v>0</v>
      </c>
      <c r="D655" s="3">
        <v>0</v>
      </c>
      <c r="E655" s="3">
        <v>0</v>
      </c>
      <c r="F655" s="3">
        <v>1</v>
      </c>
      <c r="G655" s="3">
        <v>203</v>
      </c>
      <c r="H655" s="3">
        <v>682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  <c r="V655" s="3">
        <v>0</v>
      </c>
      <c r="W655" s="3">
        <v>0</v>
      </c>
      <c r="X655" s="3">
        <v>0</v>
      </c>
      <c r="Y655" s="3">
        <v>0</v>
      </c>
      <c r="Z655" s="3">
        <v>0</v>
      </c>
      <c r="AA655" s="3">
        <v>0</v>
      </c>
      <c r="AB655" s="3">
        <v>0</v>
      </c>
      <c r="AC655" s="3">
        <v>0</v>
      </c>
      <c r="AD655" s="3">
        <v>0</v>
      </c>
      <c r="AE655" s="3">
        <v>0</v>
      </c>
      <c r="AF655" s="3">
        <v>0</v>
      </c>
      <c r="AG655" s="3"/>
      <c r="AH655" s="3"/>
      <c r="AI655" s="1">
        <v>900</v>
      </c>
    </row>
    <row r="656" spans="1:35"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</row>
    <row r="657" spans="1:35">
      <c r="B657" s="1" t="s">
        <v>16</v>
      </c>
      <c r="C657" s="3">
        <f t="shared" ref="C657:AI657" si="95">AVERAGE(C646:C655)</f>
        <v>0.2</v>
      </c>
      <c r="D657" s="3">
        <f t="shared" si="95"/>
        <v>11.5</v>
      </c>
      <c r="E657" s="3">
        <f t="shared" si="95"/>
        <v>26</v>
      </c>
      <c r="F657" s="3">
        <f t="shared" si="95"/>
        <v>3.3</v>
      </c>
      <c r="G657" s="3">
        <f t="shared" si="95"/>
        <v>512.70000000000005</v>
      </c>
      <c r="H657" s="3">
        <f t="shared" si="95"/>
        <v>1104.8</v>
      </c>
      <c r="I657" s="3">
        <f t="shared" si="95"/>
        <v>0.3</v>
      </c>
      <c r="J657" s="3">
        <f t="shared" si="95"/>
        <v>36</v>
      </c>
      <c r="K657" s="3">
        <f t="shared" si="95"/>
        <v>120</v>
      </c>
      <c r="L657" s="3">
        <f t="shared" si="95"/>
        <v>0.3</v>
      </c>
      <c r="M657" s="3">
        <f t="shared" si="95"/>
        <v>36</v>
      </c>
      <c r="N657" s="3">
        <f t="shared" si="95"/>
        <v>120</v>
      </c>
      <c r="O657" s="3">
        <f t="shared" si="95"/>
        <v>0</v>
      </c>
      <c r="P657" s="3">
        <f t="shared" si="95"/>
        <v>0</v>
      </c>
      <c r="Q657" s="3">
        <f t="shared" si="95"/>
        <v>0</v>
      </c>
      <c r="R657" s="3">
        <f t="shared" si="95"/>
        <v>0.1</v>
      </c>
      <c r="S657" s="3">
        <f t="shared" si="95"/>
        <v>16.2</v>
      </c>
      <c r="T657" s="3">
        <f t="shared" si="95"/>
        <v>15</v>
      </c>
      <c r="U657" s="3">
        <f t="shared" si="95"/>
        <v>0</v>
      </c>
      <c r="V657" s="3">
        <f t="shared" si="95"/>
        <v>0</v>
      </c>
      <c r="W657" s="3">
        <f t="shared" si="95"/>
        <v>0</v>
      </c>
      <c r="X657" s="3">
        <f t="shared" si="95"/>
        <v>0.4</v>
      </c>
      <c r="Y657" s="3">
        <f t="shared" si="95"/>
        <v>49.5</v>
      </c>
      <c r="Z657" s="3">
        <f t="shared" si="95"/>
        <v>86</v>
      </c>
      <c r="AA657" s="3">
        <f t="shared" si="95"/>
        <v>0.6</v>
      </c>
      <c r="AB657" s="3">
        <f t="shared" si="95"/>
        <v>3265.9</v>
      </c>
      <c r="AC657" s="3">
        <f t="shared" si="95"/>
        <v>1615.2</v>
      </c>
      <c r="AD657" s="3">
        <f t="shared" si="95"/>
        <v>0.3</v>
      </c>
      <c r="AE657" s="3">
        <f t="shared" si="95"/>
        <v>172.8</v>
      </c>
      <c r="AF657" s="3">
        <f t="shared" si="95"/>
        <v>165</v>
      </c>
      <c r="AG657" s="3">
        <f t="shared" si="95"/>
        <v>81.166666666666671</v>
      </c>
      <c r="AH657" s="3">
        <f t="shared" si="95"/>
        <v>103.5</v>
      </c>
      <c r="AI657" s="3">
        <f t="shared" si="95"/>
        <v>362.85714285714283</v>
      </c>
    </row>
    <row r="658" spans="1:35">
      <c r="B658" s="1" t="s">
        <v>17</v>
      </c>
      <c r="C658" s="3">
        <f t="shared" ref="C658:AI658" si="96">SUM(C646:C655)</f>
        <v>2</v>
      </c>
      <c r="D658" s="3">
        <f t="shared" si="96"/>
        <v>115</v>
      </c>
      <c r="E658" s="3">
        <f t="shared" si="96"/>
        <v>260</v>
      </c>
      <c r="F658" s="3">
        <f t="shared" si="96"/>
        <v>33</v>
      </c>
      <c r="G658" s="3">
        <f t="shared" si="96"/>
        <v>5127</v>
      </c>
      <c r="H658" s="3">
        <f t="shared" si="96"/>
        <v>11048</v>
      </c>
      <c r="I658" s="3">
        <f t="shared" si="96"/>
        <v>3</v>
      </c>
      <c r="J658" s="3">
        <f t="shared" si="96"/>
        <v>360</v>
      </c>
      <c r="K658" s="3">
        <f t="shared" si="96"/>
        <v>1200</v>
      </c>
      <c r="L658" s="3">
        <f t="shared" si="96"/>
        <v>3</v>
      </c>
      <c r="M658" s="3">
        <f t="shared" si="96"/>
        <v>360</v>
      </c>
      <c r="N658" s="3">
        <f t="shared" si="96"/>
        <v>1200</v>
      </c>
      <c r="O658" s="3">
        <f t="shared" si="96"/>
        <v>0</v>
      </c>
      <c r="P658" s="3">
        <f t="shared" si="96"/>
        <v>0</v>
      </c>
      <c r="Q658" s="3">
        <f t="shared" si="96"/>
        <v>0</v>
      </c>
      <c r="R658" s="3">
        <f t="shared" si="96"/>
        <v>1</v>
      </c>
      <c r="S658" s="3">
        <f t="shared" si="96"/>
        <v>162</v>
      </c>
      <c r="T658" s="3">
        <f t="shared" si="96"/>
        <v>150</v>
      </c>
      <c r="U658" s="3">
        <f t="shared" si="96"/>
        <v>0</v>
      </c>
      <c r="V658" s="3">
        <f t="shared" si="96"/>
        <v>0</v>
      </c>
      <c r="W658" s="3">
        <f t="shared" si="96"/>
        <v>0</v>
      </c>
      <c r="X658" s="3">
        <f t="shared" si="96"/>
        <v>4</v>
      </c>
      <c r="Y658" s="3">
        <f t="shared" si="96"/>
        <v>495</v>
      </c>
      <c r="Z658" s="3">
        <f t="shared" si="96"/>
        <v>860</v>
      </c>
      <c r="AA658" s="3">
        <f t="shared" si="96"/>
        <v>6</v>
      </c>
      <c r="AB658" s="3">
        <f t="shared" si="96"/>
        <v>32659</v>
      </c>
      <c r="AC658" s="3">
        <f t="shared" si="96"/>
        <v>16152</v>
      </c>
      <c r="AD658" s="3">
        <f t="shared" si="96"/>
        <v>3</v>
      </c>
      <c r="AE658" s="3">
        <f t="shared" si="96"/>
        <v>1728</v>
      </c>
      <c r="AF658" s="3">
        <f t="shared" si="96"/>
        <v>1650</v>
      </c>
      <c r="AG658" s="3">
        <f t="shared" si="96"/>
        <v>487</v>
      </c>
      <c r="AH658" s="3">
        <f t="shared" si="96"/>
        <v>621</v>
      </c>
      <c r="AI658" s="3">
        <f t="shared" si="96"/>
        <v>2540</v>
      </c>
    </row>
    <row r="659" spans="1:35" ht="13.5" thickBot="1"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</row>
    <row r="660" spans="1:35">
      <c r="A660" s="143" t="s">
        <v>60</v>
      </c>
      <c r="B660" s="1">
        <v>2001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  <c r="X660" s="3">
        <v>0</v>
      </c>
      <c r="Y660" s="3">
        <v>0</v>
      </c>
      <c r="Z660" s="3">
        <v>0</v>
      </c>
      <c r="AA660" s="3">
        <v>0</v>
      </c>
      <c r="AB660" s="3">
        <v>0</v>
      </c>
      <c r="AC660" s="3">
        <v>0</v>
      </c>
      <c r="AD660" s="3">
        <v>0</v>
      </c>
      <c r="AE660" s="3">
        <v>0</v>
      </c>
      <c r="AF660" s="3">
        <v>0</v>
      </c>
      <c r="AG660" s="3">
        <v>0</v>
      </c>
      <c r="AH660" s="3">
        <v>0</v>
      </c>
      <c r="AI660" s="3">
        <v>0</v>
      </c>
    </row>
    <row r="661" spans="1:35">
      <c r="A661" s="144"/>
      <c r="B661" s="1">
        <v>2002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  <c r="X661" s="3">
        <v>0</v>
      </c>
      <c r="Y661" s="3">
        <v>0</v>
      </c>
      <c r="Z661" s="3">
        <v>0</v>
      </c>
      <c r="AA661" s="3">
        <v>0</v>
      </c>
      <c r="AB661" s="3">
        <v>0</v>
      </c>
      <c r="AC661" s="3">
        <v>0</v>
      </c>
      <c r="AD661" s="3">
        <v>0</v>
      </c>
      <c r="AE661" s="3">
        <v>0</v>
      </c>
      <c r="AF661" s="3">
        <v>0</v>
      </c>
      <c r="AG661" s="3">
        <v>0</v>
      </c>
      <c r="AH661" s="3">
        <v>0</v>
      </c>
      <c r="AI661" s="3">
        <v>0</v>
      </c>
    </row>
    <row r="662" spans="1:35">
      <c r="A662" s="144"/>
      <c r="B662" s="1">
        <v>2003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  <c r="X662" s="3">
        <v>0</v>
      </c>
      <c r="Y662" s="3">
        <v>0</v>
      </c>
      <c r="Z662" s="3">
        <v>0</v>
      </c>
      <c r="AA662" s="3">
        <v>0</v>
      </c>
      <c r="AB662" s="3">
        <v>0</v>
      </c>
      <c r="AC662" s="3">
        <v>0</v>
      </c>
      <c r="AD662" s="3">
        <v>0</v>
      </c>
      <c r="AE662" s="3">
        <v>0</v>
      </c>
      <c r="AF662" s="3">
        <v>0</v>
      </c>
      <c r="AG662" s="3">
        <v>4</v>
      </c>
      <c r="AH662" s="3">
        <v>212</v>
      </c>
      <c r="AI662" s="3">
        <v>402</v>
      </c>
    </row>
    <row r="663" spans="1:35">
      <c r="A663" s="144"/>
      <c r="B663" s="1">
        <v>2004</v>
      </c>
      <c r="C663" s="3">
        <v>977</v>
      </c>
      <c r="D663" s="3">
        <v>29430</v>
      </c>
      <c r="E663" s="3">
        <v>13902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  <c r="X663" s="3">
        <v>0</v>
      </c>
      <c r="Y663" s="3">
        <v>0</v>
      </c>
      <c r="Z663" s="3">
        <v>0</v>
      </c>
      <c r="AA663" s="3">
        <v>0</v>
      </c>
      <c r="AB663" s="3">
        <v>0</v>
      </c>
      <c r="AC663" s="3">
        <v>0</v>
      </c>
      <c r="AD663" s="3">
        <v>0</v>
      </c>
      <c r="AE663" s="3">
        <v>0</v>
      </c>
      <c r="AF663" s="3">
        <v>0</v>
      </c>
      <c r="AG663" s="3">
        <v>0</v>
      </c>
      <c r="AH663" s="3">
        <v>0</v>
      </c>
      <c r="AI663" s="3">
        <v>0</v>
      </c>
    </row>
    <row r="664" spans="1:35">
      <c r="A664" s="144"/>
      <c r="B664" s="1">
        <v>2005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0</v>
      </c>
      <c r="V664" s="3">
        <v>0</v>
      </c>
      <c r="W664" s="3">
        <v>0</v>
      </c>
      <c r="X664" s="3">
        <v>0</v>
      </c>
      <c r="Y664" s="3">
        <v>0</v>
      </c>
      <c r="Z664" s="3">
        <v>0</v>
      </c>
      <c r="AA664" s="3">
        <v>0</v>
      </c>
      <c r="AB664" s="3">
        <v>0</v>
      </c>
      <c r="AC664" s="3">
        <v>0</v>
      </c>
      <c r="AD664" s="3">
        <v>0</v>
      </c>
      <c r="AE664" s="3">
        <v>0</v>
      </c>
      <c r="AF664" s="3">
        <v>0</v>
      </c>
      <c r="AG664" s="3">
        <v>0</v>
      </c>
      <c r="AH664" s="3">
        <v>0</v>
      </c>
      <c r="AI664" s="3">
        <v>0</v>
      </c>
    </row>
    <row r="665" spans="1:35">
      <c r="A665" s="144"/>
      <c r="B665" s="1">
        <v>2006</v>
      </c>
      <c r="C665" s="3">
        <v>867</v>
      </c>
      <c r="D665" s="3">
        <v>34680</v>
      </c>
      <c r="E665" s="3">
        <v>25733</v>
      </c>
      <c r="F665" s="3">
        <v>0</v>
      </c>
      <c r="G665" s="3">
        <v>0</v>
      </c>
      <c r="H665" s="3">
        <v>0</v>
      </c>
      <c r="I665" s="3">
        <v>14</v>
      </c>
      <c r="J665" s="3">
        <v>1080</v>
      </c>
      <c r="K665" s="3">
        <v>2117</v>
      </c>
      <c r="L665" s="3">
        <v>4</v>
      </c>
      <c r="M665" s="3">
        <v>480</v>
      </c>
      <c r="N665" s="3">
        <v>941</v>
      </c>
      <c r="O665" s="3">
        <v>2</v>
      </c>
      <c r="P665" s="3">
        <v>2605</v>
      </c>
      <c r="Q665" s="3">
        <v>5107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  <c r="X665" s="3">
        <v>2</v>
      </c>
      <c r="Y665" s="3">
        <v>386</v>
      </c>
      <c r="Z665" s="3">
        <v>579</v>
      </c>
      <c r="AA665" s="3">
        <v>1</v>
      </c>
      <c r="AB665" s="3">
        <v>700</v>
      </c>
      <c r="AC665" s="3">
        <v>1372</v>
      </c>
      <c r="AD665" s="3">
        <v>0</v>
      </c>
      <c r="AE665" s="3">
        <v>0</v>
      </c>
      <c r="AF665" s="3">
        <v>0</v>
      </c>
      <c r="AG665" s="3"/>
      <c r="AH665" s="3"/>
      <c r="AI665" s="3"/>
    </row>
    <row r="666" spans="1:35">
      <c r="A666" s="144"/>
      <c r="B666" s="1">
        <v>2007</v>
      </c>
      <c r="C666" s="3">
        <v>19</v>
      </c>
      <c r="D666" s="3">
        <v>1098</v>
      </c>
      <c r="E666" s="3">
        <v>3843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1</v>
      </c>
      <c r="P666" s="3">
        <v>405</v>
      </c>
      <c r="Q666" s="3">
        <v>1620</v>
      </c>
      <c r="R666" s="3">
        <v>0</v>
      </c>
      <c r="S666" s="3">
        <v>0</v>
      </c>
      <c r="T666" s="3">
        <v>0</v>
      </c>
      <c r="U666" s="3">
        <v>0</v>
      </c>
      <c r="V666" s="3">
        <v>0</v>
      </c>
      <c r="W666" s="3">
        <v>0</v>
      </c>
      <c r="X666" s="3">
        <v>1</v>
      </c>
      <c r="Y666" s="3">
        <v>280</v>
      </c>
      <c r="Z666" s="3">
        <v>1500</v>
      </c>
      <c r="AA666" s="3">
        <v>1</v>
      </c>
      <c r="AB666" s="3">
        <v>1700</v>
      </c>
      <c r="AC666" s="3">
        <v>9000</v>
      </c>
      <c r="AD666" s="3">
        <v>1</v>
      </c>
      <c r="AE666" s="3">
        <v>2810</v>
      </c>
      <c r="AF666" s="3">
        <v>9835</v>
      </c>
      <c r="AG666" s="3"/>
      <c r="AH666" s="3"/>
      <c r="AI666" s="3"/>
    </row>
    <row r="667" spans="1:35">
      <c r="A667" s="144"/>
      <c r="B667" s="1">
        <v>2008</v>
      </c>
      <c r="C667" s="3">
        <v>7</v>
      </c>
      <c r="D667" s="3">
        <v>385</v>
      </c>
      <c r="E667" s="3">
        <v>1348</v>
      </c>
      <c r="F667" s="3">
        <v>10</v>
      </c>
      <c r="G667" s="3">
        <v>1738</v>
      </c>
      <c r="H667" s="3">
        <v>8690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1</v>
      </c>
      <c r="S667" s="3">
        <v>370</v>
      </c>
      <c r="T667" s="3">
        <v>1800</v>
      </c>
      <c r="U667" s="3">
        <v>2</v>
      </c>
      <c r="V667" s="3">
        <v>747</v>
      </c>
      <c r="W667" s="3">
        <v>2130</v>
      </c>
      <c r="X667" s="3">
        <v>0</v>
      </c>
      <c r="Y667" s="3">
        <v>0</v>
      </c>
      <c r="Z667" s="3">
        <v>0</v>
      </c>
      <c r="AA667" s="3">
        <v>1</v>
      </c>
      <c r="AB667" s="3">
        <v>251</v>
      </c>
      <c r="AC667" s="3">
        <v>1130</v>
      </c>
      <c r="AD667" s="3">
        <v>0</v>
      </c>
      <c r="AE667" s="3">
        <v>0</v>
      </c>
      <c r="AF667" s="3">
        <v>0</v>
      </c>
      <c r="AG667" s="3"/>
      <c r="AH667" s="3"/>
      <c r="AI667" s="3"/>
    </row>
    <row r="668" spans="1:35">
      <c r="A668" s="144"/>
      <c r="B668" s="1">
        <v>2009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0</v>
      </c>
      <c r="V668" s="3">
        <v>0</v>
      </c>
      <c r="W668" s="3">
        <v>0</v>
      </c>
      <c r="X668" s="3">
        <v>0</v>
      </c>
      <c r="Y668" s="3">
        <v>0</v>
      </c>
      <c r="Z668" s="3">
        <v>0</v>
      </c>
      <c r="AA668" s="3">
        <v>1</v>
      </c>
      <c r="AB668" s="3">
        <v>867</v>
      </c>
      <c r="AC668" s="3">
        <v>3026</v>
      </c>
      <c r="AD668" s="3">
        <v>0</v>
      </c>
      <c r="AE668" s="3">
        <v>0</v>
      </c>
      <c r="AF668" s="3">
        <v>0</v>
      </c>
      <c r="AG668" s="3"/>
      <c r="AH668" s="3"/>
      <c r="AI668" s="3"/>
    </row>
    <row r="669" spans="1:35" ht="13.5" thickBot="1">
      <c r="A669" s="145"/>
      <c r="B669" s="1">
        <v>2010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  <c r="X669" s="3">
        <v>0</v>
      </c>
      <c r="Y669" s="3">
        <v>0</v>
      </c>
      <c r="Z669" s="3">
        <v>0</v>
      </c>
      <c r="AA669" s="3">
        <v>0</v>
      </c>
      <c r="AB669" s="3">
        <v>0</v>
      </c>
      <c r="AC669" s="3">
        <v>0</v>
      </c>
      <c r="AD669" s="3">
        <v>1</v>
      </c>
      <c r="AE669" s="3">
        <v>488</v>
      </c>
      <c r="AF669" s="3">
        <v>1705</v>
      </c>
      <c r="AG669" s="3"/>
      <c r="AH669" s="3"/>
      <c r="AI669" s="3"/>
    </row>
    <row r="670" spans="1:35"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</row>
    <row r="671" spans="1:35">
      <c r="B671" s="1" t="s">
        <v>16</v>
      </c>
      <c r="C671" s="3">
        <f t="shared" ref="C671:AI671" si="97">AVERAGE(C660:C669)</f>
        <v>187</v>
      </c>
      <c r="D671" s="3">
        <f t="shared" si="97"/>
        <v>6559.3</v>
      </c>
      <c r="E671" s="3">
        <f t="shared" si="97"/>
        <v>4482.6000000000004</v>
      </c>
      <c r="F671" s="3">
        <f t="shared" si="97"/>
        <v>1</v>
      </c>
      <c r="G671" s="3">
        <f t="shared" si="97"/>
        <v>173.8</v>
      </c>
      <c r="H671" s="3">
        <f t="shared" si="97"/>
        <v>869</v>
      </c>
      <c r="I671" s="3">
        <f t="shared" si="97"/>
        <v>1.4</v>
      </c>
      <c r="J671" s="3">
        <f t="shared" si="97"/>
        <v>108</v>
      </c>
      <c r="K671" s="3">
        <f t="shared" si="97"/>
        <v>211.7</v>
      </c>
      <c r="L671" s="3">
        <f t="shared" si="97"/>
        <v>0.4</v>
      </c>
      <c r="M671" s="3">
        <f t="shared" si="97"/>
        <v>48</v>
      </c>
      <c r="N671" s="3">
        <f t="shared" si="97"/>
        <v>94.1</v>
      </c>
      <c r="O671" s="3">
        <f t="shared" si="97"/>
        <v>0.3</v>
      </c>
      <c r="P671" s="3">
        <f t="shared" si="97"/>
        <v>301</v>
      </c>
      <c r="Q671" s="3">
        <f t="shared" si="97"/>
        <v>672.7</v>
      </c>
      <c r="R671" s="3">
        <f t="shared" si="97"/>
        <v>0.1</v>
      </c>
      <c r="S671" s="3">
        <f t="shared" si="97"/>
        <v>37</v>
      </c>
      <c r="T671" s="3">
        <f t="shared" si="97"/>
        <v>180</v>
      </c>
      <c r="U671" s="3">
        <f t="shared" si="97"/>
        <v>0.2</v>
      </c>
      <c r="V671" s="3">
        <f t="shared" si="97"/>
        <v>74.7</v>
      </c>
      <c r="W671" s="3">
        <f t="shared" si="97"/>
        <v>213</v>
      </c>
      <c r="X671" s="3">
        <f t="shared" si="97"/>
        <v>0.3</v>
      </c>
      <c r="Y671" s="3">
        <f t="shared" si="97"/>
        <v>66.599999999999994</v>
      </c>
      <c r="Z671" s="3">
        <f t="shared" si="97"/>
        <v>207.9</v>
      </c>
      <c r="AA671" s="3">
        <f t="shared" si="97"/>
        <v>0.4</v>
      </c>
      <c r="AB671" s="3">
        <f t="shared" si="97"/>
        <v>351.8</v>
      </c>
      <c r="AC671" s="3">
        <f t="shared" si="97"/>
        <v>1452.8</v>
      </c>
      <c r="AD671" s="3">
        <f t="shared" si="97"/>
        <v>0.2</v>
      </c>
      <c r="AE671" s="3">
        <f t="shared" si="97"/>
        <v>329.8</v>
      </c>
      <c r="AF671" s="3">
        <f t="shared" si="97"/>
        <v>1154</v>
      </c>
      <c r="AG671" s="3">
        <f t="shared" si="97"/>
        <v>0.8</v>
      </c>
      <c r="AH671" s="3">
        <f t="shared" si="97"/>
        <v>42.4</v>
      </c>
      <c r="AI671" s="3">
        <f t="shared" si="97"/>
        <v>80.400000000000006</v>
      </c>
    </row>
    <row r="672" spans="1:35">
      <c r="B672" s="1" t="s">
        <v>17</v>
      </c>
      <c r="C672" s="3">
        <f t="shared" ref="C672:AI672" si="98">SUM(C660:C669)</f>
        <v>1870</v>
      </c>
      <c r="D672" s="3">
        <f t="shared" si="98"/>
        <v>65593</v>
      </c>
      <c r="E672" s="3">
        <f t="shared" si="98"/>
        <v>44826</v>
      </c>
      <c r="F672" s="3">
        <f t="shared" si="98"/>
        <v>10</v>
      </c>
      <c r="G672" s="3">
        <f t="shared" si="98"/>
        <v>1738</v>
      </c>
      <c r="H672" s="3">
        <f t="shared" si="98"/>
        <v>8690</v>
      </c>
      <c r="I672" s="3">
        <f t="shared" si="98"/>
        <v>14</v>
      </c>
      <c r="J672" s="3">
        <f t="shared" si="98"/>
        <v>1080</v>
      </c>
      <c r="K672" s="3">
        <f t="shared" si="98"/>
        <v>2117</v>
      </c>
      <c r="L672" s="3">
        <f t="shared" si="98"/>
        <v>4</v>
      </c>
      <c r="M672" s="3">
        <f t="shared" si="98"/>
        <v>480</v>
      </c>
      <c r="N672" s="3">
        <f t="shared" si="98"/>
        <v>941</v>
      </c>
      <c r="O672" s="3">
        <f t="shared" si="98"/>
        <v>3</v>
      </c>
      <c r="P672" s="3">
        <f t="shared" si="98"/>
        <v>3010</v>
      </c>
      <c r="Q672" s="3">
        <f t="shared" si="98"/>
        <v>6727</v>
      </c>
      <c r="R672" s="3">
        <f t="shared" si="98"/>
        <v>1</v>
      </c>
      <c r="S672" s="3">
        <f t="shared" si="98"/>
        <v>370</v>
      </c>
      <c r="T672" s="3">
        <f t="shared" si="98"/>
        <v>1800</v>
      </c>
      <c r="U672" s="3">
        <f t="shared" si="98"/>
        <v>2</v>
      </c>
      <c r="V672" s="3">
        <f t="shared" si="98"/>
        <v>747</v>
      </c>
      <c r="W672" s="3">
        <f t="shared" si="98"/>
        <v>2130</v>
      </c>
      <c r="X672" s="3">
        <f t="shared" si="98"/>
        <v>3</v>
      </c>
      <c r="Y672" s="3">
        <f t="shared" si="98"/>
        <v>666</v>
      </c>
      <c r="Z672" s="3">
        <f t="shared" si="98"/>
        <v>2079</v>
      </c>
      <c r="AA672" s="3">
        <f t="shared" si="98"/>
        <v>4</v>
      </c>
      <c r="AB672" s="3">
        <f t="shared" si="98"/>
        <v>3518</v>
      </c>
      <c r="AC672" s="3">
        <f t="shared" si="98"/>
        <v>14528</v>
      </c>
      <c r="AD672" s="3">
        <f t="shared" si="98"/>
        <v>2</v>
      </c>
      <c r="AE672" s="3">
        <f t="shared" si="98"/>
        <v>3298</v>
      </c>
      <c r="AF672" s="3">
        <f t="shared" si="98"/>
        <v>11540</v>
      </c>
      <c r="AG672" s="3">
        <f t="shared" si="98"/>
        <v>4</v>
      </c>
      <c r="AH672" s="3">
        <f t="shared" si="98"/>
        <v>212</v>
      </c>
      <c r="AI672" s="3">
        <f t="shared" si="98"/>
        <v>402</v>
      </c>
    </row>
    <row r="673" spans="1:35" ht="13.5" thickBot="1"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</row>
    <row r="674" spans="1:35">
      <c r="A674" s="143" t="s">
        <v>61</v>
      </c>
      <c r="B674" s="1">
        <v>2001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0</v>
      </c>
      <c r="V674" s="3">
        <v>0</v>
      </c>
      <c r="W674" s="3">
        <v>0</v>
      </c>
      <c r="X674" s="3">
        <v>0</v>
      </c>
      <c r="Y674" s="3">
        <v>0</v>
      </c>
      <c r="Z674" s="3">
        <v>0</v>
      </c>
      <c r="AA674" s="3">
        <v>0</v>
      </c>
      <c r="AB674" s="3">
        <v>0</v>
      </c>
      <c r="AC674" s="3">
        <v>0</v>
      </c>
      <c r="AD674" s="3">
        <v>0</v>
      </c>
      <c r="AE674" s="3">
        <v>0</v>
      </c>
      <c r="AF674" s="3">
        <v>0</v>
      </c>
      <c r="AG674" s="3">
        <v>0</v>
      </c>
      <c r="AH674" s="3">
        <v>0</v>
      </c>
      <c r="AI674" s="3">
        <v>0</v>
      </c>
    </row>
    <row r="675" spans="1:35">
      <c r="A675" s="144"/>
      <c r="B675" s="1">
        <v>2002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0</v>
      </c>
      <c r="V675" s="3">
        <v>0</v>
      </c>
      <c r="W675" s="3">
        <v>0</v>
      </c>
      <c r="X675" s="3">
        <v>0</v>
      </c>
      <c r="Y675" s="3">
        <v>0</v>
      </c>
      <c r="Z675" s="3">
        <v>0</v>
      </c>
      <c r="AA675" s="3">
        <v>0</v>
      </c>
      <c r="AB675" s="3">
        <v>0</v>
      </c>
      <c r="AC675" s="3">
        <v>0</v>
      </c>
      <c r="AD675" s="3">
        <v>0</v>
      </c>
      <c r="AE675" s="3">
        <v>0</v>
      </c>
      <c r="AF675" s="3">
        <v>0</v>
      </c>
      <c r="AG675" s="3">
        <v>0</v>
      </c>
      <c r="AH675" s="3">
        <v>0</v>
      </c>
      <c r="AI675" s="3">
        <v>0</v>
      </c>
    </row>
    <row r="676" spans="1:35">
      <c r="A676" s="144"/>
      <c r="B676" s="1">
        <v>2003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  <c r="V676" s="3">
        <v>0</v>
      </c>
      <c r="W676" s="3">
        <v>0</v>
      </c>
      <c r="X676" s="3">
        <v>0</v>
      </c>
      <c r="Y676" s="3">
        <v>0</v>
      </c>
      <c r="Z676" s="3">
        <v>0</v>
      </c>
      <c r="AA676" s="3">
        <v>0</v>
      </c>
      <c r="AB676" s="3">
        <v>0</v>
      </c>
      <c r="AC676" s="3">
        <v>0</v>
      </c>
      <c r="AD676" s="3">
        <v>0</v>
      </c>
      <c r="AE676" s="3">
        <v>0</v>
      </c>
      <c r="AF676" s="3">
        <v>0</v>
      </c>
      <c r="AG676" s="3">
        <v>0</v>
      </c>
      <c r="AH676" s="3">
        <v>0</v>
      </c>
      <c r="AI676" s="3">
        <v>0</v>
      </c>
    </row>
    <row r="677" spans="1:35">
      <c r="A677" s="144"/>
      <c r="B677" s="1">
        <v>2004</v>
      </c>
      <c r="C677" s="3">
        <v>4</v>
      </c>
      <c r="D677" s="3">
        <v>280</v>
      </c>
      <c r="E677" s="3">
        <v>504</v>
      </c>
      <c r="F677" s="3">
        <v>13</v>
      </c>
      <c r="G677" s="3">
        <v>2730</v>
      </c>
      <c r="H677" s="3">
        <v>5187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0</v>
      </c>
      <c r="V677" s="3">
        <v>0</v>
      </c>
      <c r="W677" s="3">
        <v>0</v>
      </c>
      <c r="X677" s="3">
        <v>0</v>
      </c>
      <c r="Y677" s="3">
        <v>0</v>
      </c>
      <c r="Z677" s="3">
        <v>0</v>
      </c>
      <c r="AA677" s="3">
        <v>0</v>
      </c>
      <c r="AB677" s="3">
        <v>0</v>
      </c>
      <c r="AC677" s="3">
        <v>0</v>
      </c>
      <c r="AD677" s="3">
        <v>0</v>
      </c>
      <c r="AE677" s="3">
        <v>0</v>
      </c>
      <c r="AF677" s="3">
        <v>0</v>
      </c>
      <c r="AG677" s="3">
        <v>0</v>
      </c>
      <c r="AH677" s="3">
        <v>0</v>
      </c>
      <c r="AI677" s="3">
        <v>0</v>
      </c>
    </row>
    <row r="678" spans="1:35">
      <c r="A678" s="144"/>
      <c r="B678" s="1">
        <v>2005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6</v>
      </c>
      <c r="S678" s="3">
        <v>660</v>
      </c>
      <c r="T678" s="3">
        <v>1805</v>
      </c>
      <c r="U678" s="3">
        <v>0</v>
      </c>
      <c r="V678" s="3">
        <v>0</v>
      </c>
      <c r="W678" s="3">
        <v>0</v>
      </c>
      <c r="X678" s="3">
        <v>0</v>
      </c>
      <c r="Y678" s="3">
        <v>0</v>
      </c>
      <c r="Z678" s="3">
        <v>0</v>
      </c>
      <c r="AA678" s="3">
        <v>0</v>
      </c>
      <c r="AB678" s="3">
        <v>0</v>
      </c>
      <c r="AC678" s="3">
        <v>0</v>
      </c>
      <c r="AD678" s="3">
        <v>0</v>
      </c>
      <c r="AE678" s="3">
        <v>0</v>
      </c>
      <c r="AF678" s="3">
        <v>0</v>
      </c>
      <c r="AG678" s="3">
        <v>0</v>
      </c>
      <c r="AH678" s="3">
        <v>0</v>
      </c>
      <c r="AI678" s="3">
        <v>0</v>
      </c>
    </row>
    <row r="679" spans="1:35">
      <c r="A679" s="144"/>
      <c r="B679" s="1">
        <v>2006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0</v>
      </c>
      <c r="V679" s="3">
        <v>0</v>
      </c>
      <c r="W679" s="3">
        <v>0</v>
      </c>
      <c r="X679" s="3">
        <v>0</v>
      </c>
      <c r="Y679" s="3">
        <v>0</v>
      </c>
      <c r="Z679" s="3">
        <v>0</v>
      </c>
      <c r="AA679" s="3">
        <v>0</v>
      </c>
      <c r="AB679" s="3">
        <v>0</v>
      </c>
      <c r="AC679" s="3">
        <v>0</v>
      </c>
      <c r="AD679" s="3">
        <v>0</v>
      </c>
      <c r="AE679" s="3">
        <v>0</v>
      </c>
      <c r="AF679" s="3">
        <v>0</v>
      </c>
      <c r="AG679" s="3"/>
      <c r="AH679" s="3"/>
      <c r="AI679" s="3"/>
    </row>
    <row r="680" spans="1:35">
      <c r="A680" s="144"/>
      <c r="B680" s="1">
        <v>2007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  <c r="X680" s="3">
        <v>0</v>
      </c>
      <c r="Y680" s="3">
        <v>0</v>
      </c>
      <c r="Z680" s="3">
        <v>0</v>
      </c>
      <c r="AA680" s="3">
        <v>0</v>
      </c>
      <c r="AB680" s="3">
        <v>0</v>
      </c>
      <c r="AC680" s="3">
        <v>0</v>
      </c>
      <c r="AD680" s="3">
        <v>0</v>
      </c>
      <c r="AE680" s="3">
        <v>0</v>
      </c>
      <c r="AF680" s="3">
        <v>0</v>
      </c>
      <c r="AG680" s="3"/>
      <c r="AH680" s="3"/>
      <c r="AI680" s="3"/>
    </row>
    <row r="681" spans="1:35">
      <c r="A681" s="144"/>
      <c r="B681" s="1">
        <v>2008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  <c r="X681" s="3">
        <v>0</v>
      </c>
      <c r="Y681" s="3">
        <v>0</v>
      </c>
      <c r="Z681" s="3">
        <v>0</v>
      </c>
      <c r="AA681" s="3">
        <v>0</v>
      </c>
      <c r="AB681" s="3">
        <v>0</v>
      </c>
      <c r="AC681" s="3">
        <v>0</v>
      </c>
      <c r="AD681" s="3">
        <v>0</v>
      </c>
      <c r="AE681" s="3">
        <v>0</v>
      </c>
      <c r="AF681" s="3">
        <v>0</v>
      </c>
      <c r="AG681" s="3"/>
      <c r="AH681" s="3"/>
      <c r="AI681" s="3"/>
    </row>
    <row r="682" spans="1:35">
      <c r="A682" s="144"/>
      <c r="B682" s="1">
        <v>2009</v>
      </c>
      <c r="C682" s="3">
        <v>1000</v>
      </c>
      <c r="D682" s="3">
        <v>40000</v>
      </c>
      <c r="E682" s="3">
        <v>37800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2</v>
      </c>
      <c r="S682" s="3">
        <v>160</v>
      </c>
      <c r="T682" s="3">
        <v>400</v>
      </c>
      <c r="U682" s="3">
        <v>0</v>
      </c>
      <c r="V682" s="3">
        <v>0</v>
      </c>
      <c r="W682" s="3">
        <v>0</v>
      </c>
      <c r="X682" s="3">
        <v>0</v>
      </c>
      <c r="Y682" s="3">
        <v>0</v>
      </c>
      <c r="Z682" s="3">
        <v>0</v>
      </c>
      <c r="AA682" s="3">
        <v>0</v>
      </c>
      <c r="AB682" s="3">
        <v>0</v>
      </c>
      <c r="AC682" s="3">
        <v>0</v>
      </c>
      <c r="AD682" s="3">
        <v>0</v>
      </c>
      <c r="AE682" s="3">
        <v>0</v>
      </c>
      <c r="AF682" s="3">
        <v>0</v>
      </c>
      <c r="AG682" s="3"/>
      <c r="AH682" s="3"/>
      <c r="AI682" s="3"/>
    </row>
    <row r="683" spans="1:35" ht="13.5" thickBot="1">
      <c r="A683" s="145"/>
      <c r="B683" s="1">
        <v>2010</v>
      </c>
      <c r="C683" s="3">
        <v>1000</v>
      </c>
      <c r="D683" s="3">
        <v>40000</v>
      </c>
      <c r="E683" s="3">
        <v>54000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  <c r="U683" s="3">
        <v>0</v>
      </c>
      <c r="V683" s="3">
        <v>0</v>
      </c>
      <c r="W683" s="3">
        <v>0</v>
      </c>
      <c r="X683" s="3">
        <v>0</v>
      </c>
      <c r="Y683" s="3">
        <v>0</v>
      </c>
      <c r="Z683" s="3">
        <v>0</v>
      </c>
      <c r="AA683" s="3">
        <v>0</v>
      </c>
      <c r="AB683" s="3">
        <v>0</v>
      </c>
      <c r="AC683" s="3">
        <v>0</v>
      </c>
      <c r="AD683" s="3">
        <v>0</v>
      </c>
      <c r="AE683" s="3">
        <v>0</v>
      </c>
      <c r="AF683" s="3">
        <v>0</v>
      </c>
      <c r="AG683" s="3">
        <v>0</v>
      </c>
      <c r="AH683" s="3">
        <v>0</v>
      </c>
      <c r="AI683" s="3">
        <v>0</v>
      </c>
    </row>
    <row r="684" spans="1:35"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</row>
    <row r="685" spans="1:35">
      <c r="B685" s="1" t="s">
        <v>16</v>
      </c>
      <c r="C685" s="3">
        <f t="shared" ref="C685:AI685" si="99">AVERAGE(C674:C683)</f>
        <v>200.4</v>
      </c>
      <c r="D685" s="3">
        <f t="shared" si="99"/>
        <v>8028</v>
      </c>
      <c r="E685" s="3">
        <f t="shared" si="99"/>
        <v>9230.4</v>
      </c>
      <c r="F685" s="3">
        <f t="shared" si="99"/>
        <v>1.3</v>
      </c>
      <c r="G685" s="3">
        <f t="shared" si="99"/>
        <v>273</v>
      </c>
      <c r="H685" s="3">
        <f t="shared" si="99"/>
        <v>518.70000000000005</v>
      </c>
      <c r="I685" s="3">
        <f t="shared" si="99"/>
        <v>0</v>
      </c>
      <c r="J685" s="3">
        <f t="shared" si="99"/>
        <v>0</v>
      </c>
      <c r="K685" s="3">
        <f t="shared" si="99"/>
        <v>0</v>
      </c>
      <c r="L685" s="3">
        <f t="shared" si="99"/>
        <v>0</v>
      </c>
      <c r="M685" s="3">
        <f t="shared" si="99"/>
        <v>0</v>
      </c>
      <c r="N685" s="3">
        <f t="shared" si="99"/>
        <v>0</v>
      </c>
      <c r="O685" s="3">
        <f t="shared" si="99"/>
        <v>0</v>
      </c>
      <c r="P685" s="3">
        <f t="shared" si="99"/>
        <v>0</v>
      </c>
      <c r="Q685" s="3">
        <f t="shared" si="99"/>
        <v>0</v>
      </c>
      <c r="R685" s="3">
        <f t="shared" si="99"/>
        <v>0.8</v>
      </c>
      <c r="S685" s="3">
        <f t="shared" si="99"/>
        <v>82</v>
      </c>
      <c r="T685" s="3">
        <f t="shared" si="99"/>
        <v>220.5</v>
      </c>
      <c r="U685" s="3">
        <f t="shared" si="99"/>
        <v>0</v>
      </c>
      <c r="V685" s="3">
        <f t="shared" si="99"/>
        <v>0</v>
      </c>
      <c r="W685" s="3">
        <f t="shared" si="99"/>
        <v>0</v>
      </c>
      <c r="X685" s="3">
        <f t="shared" si="99"/>
        <v>0</v>
      </c>
      <c r="Y685" s="3">
        <f t="shared" si="99"/>
        <v>0</v>
      </c>
      <c r="Z685" s="3">
        <f t="shared" si="99"/>
        <v>0</v>
      </c>
      <c r="AA685" s="3">
        <f t="shared" si="99"/>
        <v>0</v>
      </c>
      <c r="AB685" s="3">
        <f t="shared" si="99"/>
        <v>0</v>
      </c>
      <c r="AC685" s="3">
        <f t="shared" si="99"/>
        <v>0</v>
      </c>
      <c r="AD685" s="3">
        <f t="shared" si="99"/>
        <v>0</v>
      </c>
      <c r="AE685" s="3">
        <f t="shared" si="99"/>
        <v>0</v>
      </c>
      <c r="AF685" s="3">
        <f t="shared" si="99"/>
        <v>0</v>
      </c>
      <c r="AG685" s="3">
        <f t="shared" si="99"/>
        <v>0</v>
      </c>
      <c r="AH685" s="3">
        <f t="shared" si="99"/>
        <v>0</v>
      </c>
      <c r="AI685" s="3">
        <f t="shared" si="99"/>
        <v>0</v>
      </c>
    </row>
    <row r="686" spans="1:35">
      <c r="B686" s="1" t="s">
        <v>17</v>
      </c>
      <c r="C686" s="3">
        <f t="shared" ref="C686:AI686" si="100">SUM(C674:C683)</f>
        <v>2004</v>
      </c>
      <c r="D686" s="3">
        <f t="shared" si="100"/>
        <v>80280</v>
      </c>
      <c r="E686" s="3">
        <f t="shared" si="100"/>
        <v>92304</v>
      </c>
      <c r="F686" s="3">
        <f t="shared" si="100"/>
        <v>13</v>
      </c>
      <c r="G686" s="3">
        <f t="shared" si="100"/>
        <v>2730</v>
      </c>
      <c r="H686" s="3">
        <f t="shared" si="100"/>
        <v>5187</v>
      </c>
      <c r="I686" s="3">
        <f t="shared" si="100"/>
        <v>0</v>
      </c>
      <c r="J686" s="3">
        <f t="shared" si="100"/>
        <v>0</v>
      </c>
      <c r="K686" s="3">
        <f t="shared" si="100"/>
        <v>0</v>
      </c>
      <c r="L686" s="3">
        <f t="shared" si="100"/>
        <v>0</v>
      </c>
      <c r="M686" s="3">
        <f t="shared" si="100"/>
        <v>0</v>
      </c>
      <c r="N686" s="3">
        <f t="shared" si="100"/>
        <v>0</v>
      </c>
      <c r="O686" s="3">
        <f t="shared" si="100"/>
        <v>0</v>
      </c>
      <c r="P686" s="3">
        <f t="shared" si="100"/>
        <v>0</v>
      </c>
      <c r="Q686" s="3">
        <f t="shared" si="100"/>
        <v>0</v>
      </c>
      <c r="R686" s="3">
        <f t="shared" si="100"/>
        <v>8</v>
      </c>
      <c r="S686" s="3">
        <f t="shared" si="100"/>
        <v>820</v>
      </c>
      <c r="T686" s="3">
        <f t="shared" si="100"/>
        <v>2205</v>
      </c>
      <c r="U686" s="3">
        <f t="shared" si="100"/>
        <v>0</v>
      </c>
      <c r="V686" s="3">
        <f t="shared" si="100"/>
        <v>0</v>
      </c>
      <c r="W686" s="3">
        <f t="shared" si="100"/>
        <v>0</v>
      </c>
      <c r="X686" s="3">
        <f t="shared" si="100"/>
        <v>0</v>
      </c>
      <c r="Y686" s="3">
        <f t="shared" si="100"/>
        <v>0</v>
      </c>
      <c r="Z686" s="3">
        <f t="shared" si="100"/>
        <v>0</v>
      </c>
      <c r="AA686" s="3">
        <f t="shared" si="100"/>
        <v>0</v>
      </c>
      <c r="AB686" s="3">
        <f t="shared" si="100"/>
        <v>0</v>
      </c>
      <c r="AC686" s="3">
        <f t="shared" si="100"/>
        <v>0</v>
      </c>
      <c r="AD686" s="3">
        <f t="shared" si="100"/>
        <v>0</v>
      </c>
      <c r="AE686" s="3">
        <f t="shared" si="100"/>
        <v>0</v>
      </c>
      <c r="AF686" s="3">
        <f t="shared" si="100"/>
        <v>0</v>
      </c>
      <c r="AG686" s="3">
        <f t="shared" si="100"/>
        <v>0</v>
      </c>
      <c r="AH686" s="3">
        <f t="shared" si="100"/>
        <v>0</v>
      </c>
      <c r="AI686" s="3">
        <f t="shared" si="100"/>
        <v>0</v>
      </c>
    </row>
    <row r="687" spans="1:35" ht="13.5" thickBot="1"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</row>
    <row r="688" spans="1:35">
      <c r="A688" s="143" t="s">
        <v>62</v>
      </c>
      <c r="B688" s="1">
        <v>2001</v>
      </c>
      <c r="C688" s="3">
        <v>0</v>
      </c>
      <c r="D688" s="3">
        <v>0</v>
      </c>
      <c r="E688" s="3">
        <v>0</v>
      </c>
      <c r="F688" s="3">
        <v>5</v>
      </c>
      <c r="G688" s="3">
        <v>1159</v>
      </c>
      <c r="H688" s="3">
        <v>1530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  <c r="V688" s="3">
        <v>0</v>
      </c>
      <c r="W688" s="3">
        <v>0</v>
      </c>
      <c r="X688" s="3">
        <v>0</v>
      </c>
      <c r="Y688" s="3">
        <v>0</v>
      </c>
      <c r="Z688" s="3">
        <v>0</v>
      </c>
      <c r="AA688" s="3">
        <v>0</v>
      </c>
      <c r="AB688" s="3">
        <v>0</v>
      </c>
      <c r="AC688" s="3">
        <v>0</v>
      </c>
      <c r="AD688" s="3">
        <v>1</v>
      </c>
      <c r="AE688" s="3">
        <v>750</v>
      </c>
      <c r="AF688" s="3">
        <v>750</v>
      </c>
      <c r="AG688" s="3">
        <v>7</v>
      </c>
      <c r="AH688" s="3">
        <v>352</v>
      </c>
      <c r="AI688" s="3">
        <v>880</v>
      </c>
    </row>
    <row r="689" spans="1:35">
      <c r="A689" s="144"/>
      <c r="B689" s="1">
        <v>2002</v>
      </c>
      <c r="C689" s="3">
        <v>0</v>
      </c>
      <c r="D689" s="3">
        <v>0</v>
      </c>
      <c r="E689" s="3">
        <v>0</v>
      </c>
      <c r="F689" s="3">
        <v>2</v>
      </c>
      <c r="G689" s="3">
        <v>460</v>
      </c>
      <c r="H689" s="3">
        <v>700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0</v>
      </c>
      <c r="W689" s="3">
        <v>0</v>
      </c>
      <c r="X689" s="3">
        <v>0</v>
      </c>
      <c r="Y689" s="3">
        <v>0</v>
      </c>
      <c r="Z689" s="3">
        <v>0</v>
      </c>
      <c r="AA689" s="3">
        <v>0</v>
      </c>
      <c r="AB689" s="3">
        <v>0</v>
      </c>
      <c r="AC689" s="3">
        <v>0</v>
      </c>
      <c r="AD689" s="3">
        <v>0</v>
      </c>
      <c r="AE689" s="3">
        <v>0</v>
      </c>
      <c r="AF689" s="3">
        <v>0</v>
      </c>
      <c r="AG689" s="3">
        <v>0</v>
      </c>
      <c r="AH689" s="3">
        <v>0</v>
      </c>
      <c r="AI689" s="3">
        <v>0</v>
      </c>
    </row>
    <row r="690" spans="1:35">
      <c r="A690" s="144"/>
      <c r="B690" s="1">
        <v>2003</v>
      </c>
      <c r="C690" s="3">
        <v>0</v>
      </c>
      <c r="D690" s="3">
        <v>0</v>
      </c>
      <c r="E690" s="3">
        <v>0</v>
      </c>
      <c r="F690" s="3">
        <v>2</v>
      </c>
      <c r="G690" s="3">
        <v>368</v>
      </c>
      <c r="H690" s="3">
        <v>496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  <c r="V690" s="3">
        <v>0</v>
      </c>
      <c r="W690" s="3">
        <v>0</v>
      </c>
      <c r="X690" s="3">
        <v>0</v>
      </c>
      <c r="Y690" s="3">
        <v>0</v>
      </c>
      <c r="Z690" s="3">
        <v>0</v>
      </c>
      <c r="AA690" s="3">
        <v>0</v>
      </c>
      <c r="AB690" s="3">
        <v>0</v>
      </c>
      <c r="AC690" s="3">
        <v>0</v>
      </c>
      <c r="AD690" s="3">
        <v>0</v>
      </c>
      <c r="AE690" s="3">
        <v>0</v>
      </c>
      <c r="AF690" s="3">
        <v>0</v>
      </c>
      <c r="AG690" s="3">
        <v>7</v>
      </c>
      <c r="AH690" s="3">
        <v>256</v>
      </c>
      <c r="AI690" s="3">
        <v>759</v>
      </c>
    </row>
    <row r="691" spans="1:35">
      <c r="A691" s="144"/>
      <c r="B691" s="1">
        <v>2004</v>
      </c>
      <c r="C691" s="3">
        <v>0</v>
      </c>
      <c r="D691" s="3">
        <v>0</v>
      </c>
      <c r="E691" s="3">
        <v>0</v>
      </c>
      <c r="F691" s="3">
        <v>6</v>
      </c>
      <c r="G691" s="3">
        <v>1000</v>
      </c>
      <c r="H691" s="3">
        <v>2500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1</v>
      </c>
      <c r="P691" s="3">
        <v>327</v>
      </c>
      <c r="Q691" s="3">
        <v>817</v>
      </c>
      <c r="R691" s="3">
        <v>0</v>
      </c>
      <c r="S691" s="3">
        <v>0</v>
      </c>
      <c r="T691" s="3">
        <v>0</v>
      </c>
      <c r="U691" s="3">
        <v>0</v>
      </c>
      <c r="V691" s="3">
        <v>0</v>
      </c>
      <c r="W691" s="3">
        <v>0</v>
      </c>
      <c r="X691" s="3">
        <v>2</v>
      </c>
      <c r="Y691" s="3">
        <v>226</v>
      </c>
      <c r="Z691" s="3">
        <v>566</v>
      </c>
      <c r="AA691" s="3">
        <v>0</v>
      </c>
      <c r="AB691" s="3">
        <v>0</v>
      </c>
      <c r="AC691" s="3">
        <v>0</v>
      </c>
      <c r="AD691" s="3">
        <v>2</v>
      </c>
      <c r="AE691" s="3">
        <v>710</v>
      </c>
      <c r="AF691" s="3">
        <v>1065</v>
      </c>
      <c r="AG691" s="3">
        <v>0</v>
      </c>
      <c r="AH691" s="3">
        <v>0</v>
      </c>
      <c r="AI691" s="3">
        <v>0</v>
      </c>
    </row>
    <row r="692" spans="1:35">
      <c r="A692" s="144"/>
      <c r="B692" s="1">
        <v>2005</v>
      </c>
      <c r="C692" s="3">
        <v>1</v>
      </c>
      <c r="D692" s="3">
        <v>46</v>
      </c>
      <c r="E692" s="3">
        <v>25</v>
      </c>
      <c r="F692" s="3">
        <v>3</v>
      </c>
      <c r="G692" s="3">
        <v>908</v>
      </c>
      <c r="H692" s="3">
        <v>2269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  <c r="V692" s="3">
        <v>0</v>
      </c>
      <c r="W692" s="3">
        <v>0</v>
      </c>
      <c r="X692" s="3">
        <v>0</v>
      </c>
      <c r="Y692" s="3">
        <v>0</v>
      </c>
      <c r="Z692" s="3">
        <v>0</v>
      </c>
      <c r="AA692" s="3">
        <v>0</v>
      </c>
      <c r="AB692" s="3">
        <v>0</v>
      </c>
      <c r="AC692" s="3">
        <v>0</v>
      </c>
      <c r="AD692" s="3">
        <v>0</v>
      </c>
      <c r="AE692" s="3">
        <v>0</v>
      </c>
      <c r="AF692" s="3">
        <v>0</v>
      </c>
      <c r="AG692" s="3">
        <v>0</v>
      </c>
      <c r="AH692" s="3">
        <v>0</v>
      </c>
      <c r="AI692" s="3">
        <v>0</v>
      </c>
    </row>
    <row r="693" spans="1:35">
      <c r="A693" s="144"/>
      <c r="B693" s="1">
        <v>2006</v>
      </c>
      <c r="C693" s="3">
        <v>103</v>
      </c>
      <c r="D693" s="3">
        <v>4136</v>
      </c>
      <c r="E693" s="3">
        <v>2316</v>
      </c>
      <c r="F693" s="3">
        <v>6</v>
      </c>
      <c r="G693" s="3">
        <v>1870</v>
      </c>
      <c r="H693" s="3">
        <v>4674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  <c r="U693" s="3">
        <v>0</v>
      </c>
      <c r="V693" s="3">
        <v>0</v>
      </c>
      <c r="W693" s="3">
        <v>0</v>
      </c>
      <c r="X693" s="3">
        <v>0</v>
      </c>
      <c r="Y693" s="3">
        <v>0</v>
      </c>
      <c r="Z693" s="3">
        <v>0</v>
      </c>
      <c r="AA693" s="3">
        <v>0</v>
      </c>
      <c r="AB693" s="3">
        <v>0</v>
      </c>
      <c r="AC693" s="3">
        <v>0</v>
      </c>
      <c r="AD693" s="3">
        <v>0</v>
      </c>
      <c r="AE693" s="3">
        <v>0</v>
      </c>
      <c r="AF693" s="3">
        <v>0</v>
      </c>
      <c r="AG693" s="3"/>
      <c r="AH693" s="3"/>
      <c r="AI693" s="3"/>
    </row>
    <row r="694" spans="1:35">
      <c r="A694" s="144"/>
      <c r="B694" s="1">
        <v>2007</v>
      </c>
      <c r="C694" s="3">
        <v>220</v>
      </c>
      <c r="D694" s="3">
        <v>8833</v>
      </c>
      <c r="E694" s="3">
        <v>6364</v>
      </c>
      <c r="F694" s="3">
        <v>4</v>
      </c>
      <c r="G694" s="3">
        <v>623</v>
      </c>
      <c r="H694" s="3">
        <v>1328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  <c r="U694" s="3">
        <v>0</v>
      </c>
      <c r="V694" s="3">
        <v>0</v>
      </c>
      <c r="W694" s="3">
        <v>0</v>
      </c>
      <c r="X694" s="3">
        <v>0</v>
      </c>
      <c r="Y694" s="3">
        <v>0</v>
      </c>
      <c r="Z694" s="3">
        <v>0</v>
      </c>
      <c r="AA694" s="3">
        <v>1</v>
      </c>
      <c r="AB694" s="3">
        <v>790</v>
      </c>
      <c r="AC694" s="3">
        <v>2380</v>
      </c>
      <c r="AD694" s="3">
        <v>0</v>
      </c>
      <c r="AE694" s="3">
        <v>0</v>
      </c>
      <c r="AF694" s="3">
        <v>0</v>
      </c>
      <c r="AG694" s="3">
        <v>0</v>
      </c>
      <c r="AH694" s="3">
        <v>0</v>
      </c>
      <c r="AI694" s="3">
        <v>0</v>
      </c>
    </row>
    <row r="695" spans="1:35">
      <c r="A695" s="144"/>
      <c r="B695" s="1">
        <v>2008</v>
      </c>
      <c r="C695" s="3">
        <v>0</v>
      </c>
      <c r="D695" s="3">
        <v>0</v>
      </c>
      <c r="E695" s="3">
        <v>0</v>
      </c>
      <c r="F695" s="3">
        <v>20</v>
      </c>
      <c r="G695" s="3">
        <v>3690</v>
      </c>
      <c r="H695" s="3">
        <v>10996</v>
      </c>
      <c r="I695" s="3">
        <v>10</v>
      </c>
      <c r="J695" s="3">
        <v>688</v>
      </c>
      <c r="K695" s="3">
        <v>1720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  <c r="U695" s="3">
        <v>0</v>
      </c>
      <c r="V695" s="3">
        <v>0</v>
      </c>
      <c r="W695" s="3">
        <v>0</v>
      </c>
      <c r="X695" s="3">
        <v>0</v>
      </c>
      <c r="Y695" s="3">
        <v>0</v>
      </c>
      <c r="Z695" s="3">
        <v>0</v>
      </c>
      <c r="AA695" s="3">
        <v>0</v>
      </c>
      <c r="AB695" s="3">
        <v>0</v>
      </c>
      <c r="AC695" s="3">
        <v>0</v>
      </c>
      <c r="AD695" s="3">
        <v>1</v>
      </c>
      <c r="AE695" s="3">
        <v>324</v>
      </c>
      <c r="AF695" s="3">
        <v>486</v>
      </c>
      <c r="AG695" s="3"/>
      <c r="AH695" s="3"/>
      <c r="AI695" s="3"/>
    </row>
    <row r="696" spans="1:35">
      <c r="A696" s="144"/>
      <c r="B696" s="1">
        <v>2009</v>
      </c>
      <c r="C696" s="3">
        <v>0</v>
      </c>
      <c r="D696" s="3">
        <v>0</v>
      </c>
      <c r="E696" s="3">
        <v>0</v>
      </c>
      <c r="F696" s="3">
        <v>16</v>
      </c>
      <c r="G696" s="3">
        <v>2139</v>
      </c>
      <c r="H696" s="3">
        <v>7840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  <c r="X696" s="3">
        <v>1</v>
      </c>
      <c r="Y696" s="3">
        <v>72</v>
      </c>
      <c r="Z696" s="3">
        <v>216</v>
      </c>
      <c r="AA696" s="3">
        <v>0</v>
      </c>
      <c r="AB696" s="3">
        <v>0</v>
      </c>
      <c r="AC696" s="3">
        <v>0</v>
      </c>
      <c r="AD696" s="3">
        <v>0</v>
      </c>
      <c r="AE696" s="3">
        <v>3816</v>
      </c>
      <c r="AF696" s="3">
        <v>0</v>
      </c>
      <c r="AG696" s="3"/>
      <c r="AH696" s="3"/>
      <c r="AI696" s="3"/>
    </row>
    <row r="697" spans="1:35" ht="13.5" thickBot="1">
      <c r="A697" s="145"/>
      <c r="B697" s="1">
        <v>2010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  <c r="X697" s="3">
        <v>0</v>
      </c>
      <c r="Y697" s="3">
        <v>0</v>
      </c>
      <c r="Z697" s="3">
        <v>0</v>
      </c>
      <c r="AA697" s="3">
        <v>0</v>
      </c>
      <c r="AB697" s="3">
        <v>0</v>
      </c>
      <c r="AC697" s="3">
        <v>0</v>
      </c>
      <c r="AD697" s="3">
        <v>1</v>
      </c>
      <c r="AE697" s="3">
        <v>198</v>
      </c>
      <c r="AF697" s="3">
        <v>634</v>
      </c>
      <c r="AG697" s="3"/>
      <c r="AH697" s="3"/>
      <c r="AI697" s="3"/>
    </row>
    <row r="698" spans="1:35"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</row>
    <row r="699" spans="1:35">
      <c r="B699" s="1" t="s">
        <v>16</v>
      </c>
      <c r="C699" s="3">
        <f>AVERAGE(C688:C697)</f>
        <v>32.4</v>
      </c>
      <c r="D699" s="3">
        <f t="shared" ref="D699:AF699" si="101">AVERAGE(D688:D697)</f>
        <v>1301.5</v>
      </c>
      <c r="E699" s="3">
        <f t="shared" si="101"/>
        <v>870.5</v>
      </c>
      <c r="F699" s="3">
        <f t="shared" si="101"/>
        <v>6.4</v>
      </c>
      <c r="G699" s="3">
        <f t="shared" si="101"/>
        <v>1221.7</v>
      </c>
      <c r="H699" s="3">
        <f t="shared" si="101"/>
        <v>3233.3</v>
      </c>
      <c r="I699" s="3">
        <f t="shared" si="101"/>
        <v>1</v>
      </c>
      <c r="J699" s="3">
        <f t="shared" si="101"/>
        <v>68.8</v>
      </c>
      <c r="K699" s="3">
        <f t="shared" si="101"/>
        <v>172</v>
      </c>
      <c r="L699" s="3">
        <f t="shared" si="101"/>
        <v>0</v>
      </c>
      <c r="M699" s="3">
        <f t="shared" si="101"/>
        <v>0</v>
      </c>
      <c r="N699" s="3">
        <f t="shared" si="101"/>
        <v>0</v>
      </c>
      <c r="O699" s="3">
        <f t="shared" si="101"/>
        <v>0.1</v>
      </c>
      <c r="P699" s="3">
        <f t="shared" si="101"/>
        <v>32.700000000000003</v>
      </c>
      <c r="Q699" s="3">
        <f t="shared" si="101"/>
        <v>81.7</v>
      </c>
      <c r="R699" s="3">
        <f t="shared" si="101"/>
        <v>0</v>
      </c>
      <c r="S699" s="3">
        <f t="shared" si="101"/>
        <v>0</v>
      </c>
      <c r="T699" s="3">
        <f t="shared" si="101"/>
        <v>0</v>
      </c>
      <c r="U699" s="3">
        <f t="shared" si="101"/>
        <v>0</v>
      </c>
      <c r="V699" s="3">
        <f t="shared" si="101"/>
        <v>0</v>
      </c>
      <c r="W699" s="3">
        <f t="shared" si="101"/>
        <v>0</v>
      </c>
      <c r="X699" s="3">
        <f t="shared" si="101"/>
        <v>0.3</v>
      </c>
      <c r="Y699" s="3">
        <f t="shared" si="101"/>
        <v>29.8</v>
      </c>
      <c r="Z699" s="3">
        <f t="shared" si="101"/>
        <v>78.2</v>
      </c>
      <c r="AA699" s="3">
        <f t="shared" si="101"/>
        <v>0.1</v>
      </c>
      <c r="AB699" s="3">
        <f t="shared" si="101"/>
        <v>79</v>
      </c>
      <c r="AC699" s="3">
        <f t="shared" si="101"/>
        <v>238</v>
      </c>
      <c r="AD699" s="3">
        <f t="shared" si="101"/>
        <v>0.5</v>
      </c>
      <c r="AE699" s="3">
        <f t="shared" si="101"/>
        <v>579.79999999999995</v>
      </c>
      <c r="AF699" s="3">
        <f t="shared" si="101"/>
        <v>293.5</v>
      </c>
      <c r="AG699" s="3">
        <f>AVERAGE(AG688:AG697)</f>
        <v>2.3333333333333335</v>
      </c>
      <c r="AH699" s="3">
        <f>AVERAGE(AH688:AH697)</f>
        <v>101.33333333333333</v>
      </c>
      <c r="AI699" s="3">
        <f>AVERAGE(AI688:AI697)</f>
        <v>273.16666666666669</v>
      </c>
    </row>
    <row r="700" spans="1:35">
      <c r="B700" s="1" t="s">
        <v>17</v>
      </c>
      <c r="C700" s="3">
        <f>SUM(C688:C697)</f>
        <v>324</v>
      </c>
      <c r="D700" s="3">
        <f t="shared" ref="D700:AF700" si="102">SUM(D688:D697)</f>
        <v>13015</v>
      </c>
      <c r="E700" s="3">
        <f t="shared" si="102"/>
        <v>8705</v>
      </c>
      <c r="F700" s="3">
        <f t="shared" si="102"/>
        <v>64</v>
      </c>
      <c r="G700" s="3">
        <f t="shared" si="102"/>
        <v>12217</v>
      </c>
      <c r="H700" s="3">
        <f t="shared" si="102"/>
        <v>32333</v>
      </c>
      <c r="I700" s="3">
        <f t="shared" si="102"/>
        <v>10</v>
      </c>
      <c r="J700" s="3">
        <f t="shared" si="102"/>
        <v>688</v>
      </c>
      <c r="K700" s="3">
        <f t="shared" si="102"/>
        <v>1720</v>
      </c>
      <c r="L700" s="3">
        <f t="shared" si="102"/>
        <v>0</v>
      </c>
      <c r="M700" s="3">
        <f t="shared" si="102"/>
        <v>0</v>
      </c>
      <c r="N700" s="3">
        <f t="shared" si="102"/>
        <v>0</v>
      </c>
      <c r="O700" s="3">
        <f t="shared" si="102"/>
        <v>1</v>
      </c>
      <c r="P700" s="3">
        <f t="shared" si="102"/>
        <v>327</v>
      </c>
      <c r="Q700" s="3">
        <f t="shared" si="102"/>
        <v>817</v>
      </c>
      <c r="R700" s="3">
        <f t="shared" si="102"/>
        <v>0</v>
      </c>
      <c r="S700" s="3">
        <f t="shared" si="102"/>
        <v>0</v>
      </c>
      <c r="T700" s="3">
        <f t="shared" si="102"/>
        <v>0</v>
      </c>
      <c r="U700" s="3">
        <f t="shared" si="102"/>
        <v>0</v>
      </c>
      <c r="V700" s="3">
        <f t="shared" si="102"/>
        <v>0</v>
      </c>
      <c r="W700" s="3">
        <f t="shared" si="102"/>
        <v>0</v>
      </c>
      <c r="X700" s="3">
        <f t="shared" si="102"/>
        <v>3</v>
      </c>
      <c r="Y700" s="3">
        <f t="shared" si="102"/>
        <v>298</v>
      </c>
      <c r="Z700" s="3">
        <f t="shared" si="102"/>
        <v>782</v>
      </c>
      <c r="AA700" s="3">
        <f t="shared" si="102"/>
        <v>1</v>
      </c>
      <c r="AB700" s="3">
        <f t="shared" si="102"/>
        <v>790</v>
      </c>
      <c r="AC700" s="3">
        <f t="shared" si="102"/>
        <v>2380</v>
      </c>
      <c r="AD700" s="3">
        <f t="shared" si="102"/>
        <v>5</v>
      </c>
      <c r="AE700" s="3">
        <f t="shared" si="102"/>
        <v>5798</v>
      </c>
      <c r="AF700" s="3">
        <f t="shared" si="102"/>
        <v>2935</v>
      </c>
      <c r="AG700" s="3">
        <f>SUM(AG688:AG697)</f>
        <v>14</v>
      </c>
      <c r="AH700" s="3">
        <f>SUM(AH688:AH697)</f>
        <v>608</v>
      </c>
      <c r="AI700" s="3">
        <f>SUM(AI688:AI697)</f>
        <v>1639</v>
      </c>
    </row>
    <row r="701" spans="1:35" ht="13.5" thickBot="1"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</row>
    <row r="702" spans="1:35">
      <c r="A702" s="143" t="s">
        <v>132</v>
      </c>
      <c r="B702" s="1">
        <v>2001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  <c r="X702" s="3">
        <v>0</v>
      </c>
      <c r="Y702" s="3">
        <v>0</v>
      </c>
      <c r="Z702" s="3">
        <v>0</v>
      </c>
      <c r="AA702" s="3">
        <v>0</v>
      </c>
      <c r="AB702" s="3">
        <v>0</v>
      </c>
      <c r="AC702" s="3">
        <v>0</v>
      </c>
      <c r="AD702" s="3">
        <v>0</v>
      </c>
      <c r="AE702" s="3">
        <v>0</v>
      </c>
      <c r="AF702" s="3">
        <v>0</v>
      </c>
      <c r="AG702" s="3">
        <v>0</v>
      </c>
      <c r="AH702" s="3">
        <v>0</v>
      </c>
      <c r="AI702" s="3">
        <v>0</v>
      </c>
    </row>
    <row r="703" spans="1:35">
      <c r="A703" s="144"/>
      <c r="B703" s="1">
        <v>2002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  <c r="U703" s="3">
        <v>0</v>
      </c>
      <c r="V703" s="3">
        <v>0</v>
      </c>
      <c r="W703" s="3">
        <v>0</v>
      </c>
      <c r="X703" s="3">
        <v>1</v>
      </c>
      <c r="Y703" s="3">
        <v>1223</v>
      </c>
      <c r="Z703" s="3">
        <v>1062</v>
      </c>
      <c r="AA703" s="3">
        <v>0</v>
      </c>
      <c r="AB703" s="3">
        <v>0</v>
      </c>
      <c r="AC703" s="3">
        <v>0</v>
      </c>
      <c r="AD703" s="3">
        <v>0</v>
      </c>
      <c r="AE703" s="3">
        <v>0</v>
      </c>
      <c r="AF703" s="3">
        <v>0</v>
      </c>
      <c r="AG703" s="3">
        <v>0</v>
      </c>
      <c r="AH703" s="3">
        <v>0</v>
      </c>
      <c r="AI703" s="3">
        <v>0</v>
      </c>
    </row>
    <row r="704" spans="1:35">
      <c r="A704" s="144"/>
      <c r="B704" s="1">
        <v>2003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  <c r="U704" s="3">
        <v>0</v>
      </c>
      <c r="V704" s="3">
        <v>0</v>
      </c>
      <c r="W704" s="3">
        <v>0</v>
      </c>
      <c r="X704" s="3">
        <v>0</v>
      </c>
      <c r="Y704" s="3">
        <v>0</v>
      </c>
      <c r="Z704" s="3">
        <v>0</v>
      </c>
      <c r="AA704" s="3">
        <v>0</v>
      </c>
      <c r="AB704" s="3">
        <v>0</v>
      </c>
      <c r="AC704" s="3">
        <v>0</v>
      </c>
      <c r="AD704" s="3">
        <v>0</v>
      </c>
      <c r="AE704" s="3">
        <v>0</v>
      </c>
      <c r="AF704" s="3">
        <v>0</v>
      </c>
      <c r="AG704" s="3">
        <v>0</v>
      </c>
      <c r="AH704" s="3">
        <v>0</v>
      </c>
      <c r="AI704" s="3">
        <v>0</v>
      </c>
    </row>
    <row r="705" spans="1:35">
      <c r="A705" s="144"/>
      <c r="B705" s="1">
        <v>2004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  <c r="U705" s="3">
        <v>0</v>
      </c>
      <c r="V705" s="3">
        <v>0</v>
      </c>
      <c r="W705" s="3">
        <v>0</v>
      </c>
      <c r="X705" s="3">
        <v>0</v>
      </c>
      <c r="Y705" s="3">
        <v>0</v>
      </c>
      <c r="Z705" s="3">
        <v>0</v>
      </c>
      <c r="AA705" s="3">
        <v>0</v>
      </c>
      <c r="AB705" s="3">
        <v>0</v>
      </c>
      <c r="AC705" s="3">
        <v>0</v>
      </c>
      <c r="AD705" s="3">
        <v>0</v>
      </c>
      <c r="AE705" s="3">
        <v>0</v>
      </c>
      <c r="AF705" s="3">
        <v>0</v>
      </c>
      <c r="AG705" s="3">
        <v>3</v>
      </c>
      <c r="AH705" s="3">
        <v>273</v>
      </c>
      <c r="AI705" s="3">
        <v>474</v>
      </c>
    </row>
    <row r="706" spans="1:35">
      <c r="A706" s="144"/>
      <c r="B706" s="1">
        <v>2005</v>
      </c>
      <c r="C706" s="3">
        <v>739</v>
      </c>
      <c r="D706" s="3">
        <v>26230</v>
      </c>
      <c r="E706" s="3">
        <v>20483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  <c r="U706" s="3">
        <v>0</v>
      </c>
      <c r="V706" s="3">
        <v>0</v>
      </c>
      <c r="W706" s="3">
        <v>0</v>
      </c>
      <c r="X706" s="3">
        <v>0</v>
      </c>
      <c r="Y706" s="3">
        <v>0</v>
      </c>
      <c r="Z706" s="3">
        <v>0</v>
      </c>
      <c r="AA706" s="3">
        <v>0</v>
      </c>
      <c r="AB706" s="3">
        <v>0</v>
      </c>
      <c r="AC706" s="3">
        <v>0</v>
      </c>
      <c r="AD706" s="3">
        <v>0</v>
      </c>
      <c r="AE706" s="3">
        <v>0</v>
      </c>
      <c r="AF706" s="3">
        <v>0</v>
      </c>
      <c r="AG706" s="3">
        <v>0</v>
      </c>
      <c r="AH706" s="3">
        <v>0</v>
      </c>
      <c r="AI706" s="3">
        <v>0</v>
      </c>
    </row>
    <row r="707" spans="1:35">
      <c r="A707" s="144"/>
      <c r="B707" s="1">
        <v>2006</v>
      </c>
      <c r="C707" s="3">
        <v>411</v>
      </c>
      <c r="D707" s="3">
        <v>16440</v>
      </c>
      <c r="E707" s="3">
        <v>17834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0</v>
      </c>
      <c r="V707" s="3">
        <v>0</v>
      </c>
      <c r="W707" s="3">
        <v>0</v>
      </c>
      <c r="X707" s="3">
        <v>0</v>
      </c>
      <c r="Y707" s="3">
        <v>0</v>
      </c>
      <c r="Z707" s="3">
        <v>0</v>
      </c>
      <c r="AA707" s="3">
        <v>0</v>
      </c>
      <c r="AB707" s="3">
        <v>0</v>
      </c>
      <c r="AC707" s="3">
        <v>0</v>
      </c>
      <c r="AD707" s="3">
        <v>0</v>
      </c>
      <c r="AE707" s="3">
        <v>0</v>
      </c>
      <c r="AF707" s="3">
        <v>0</v>
      </c>
      <c r="AG707" s="3"/>
      <c r="AH707" s="3"/>
      <c r="AI707" s="3"/>
    </row>
    <row r="708" spans="1:35">
      <c r="A708" s="144"/>
      <c r="B708" s="1">
        <v>2007</v>
      </c>
      <c r="C708" s="3">
        <v>1843</v>
      </c>
      <c r="D708" s="3">
        <v>73720</v>
      </c>
      <c r="E708" s="3">
        <v>82935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  <c r="U708" s="3">
        <v>0</v>
      </c>
      <c r="V708" s="3">
        <v>0</v>
      </c>
      <c r="W708" s="3">
        <v>0</v>
      </c>
      <c r="X708" s="3">
        <v>0</v>
      </c>
      <c r="Y708" s="3">
        <v>0</v>
      </c>
      <c r="Z708" s="3">
        <v>0</v>
      </c>
      <c r="AA708" s="3">
        <v>0</v>
      </c>
      <c r="AB708" s="3">
        <v>0</v>
      </c>
      <c r="AC708" s="3">
        <v>0</v>
      </c>
      <c r="AD708" s="3">
        <v>0</v>
      </c>
      <c r="AE708" s="3">
        <v>0</v>
      </c>
      <c r="AF708" s="3">
        <v>0</v>
      </c>
      <c r="AG708" s="3">
        <v>0</v>
      </c>
      <c r="AH708" s="3">
        <v>0</v>
      </c>
      <c r="AI708" s="3">
        <v>0</v>
      </c>
    </row>
    <row r="709" spans="1:35">
      <c r="A709" s="144"/>
      <c r="B709" s="1">
        <v>2008</v>
      </c>
      <c r="C709" s="3">
        <v>766</v>
      </c>
      <c r="D709" s="3">
        <v>30640</v>
      </c>
      <c r="E709" s="3">
        <v>34470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  <c r="U709" s="3">
        <v>0</v>
      </c>
      <c r="V709" s="3">
        <v>0</v>
      </c>
      <c r="W709" s="3">
        <v>0</v>
      </c>
      <c r="X709" s="3">
        <v>0</v>
      </c>
      <c r="Y709" s="3">
        <v>0</v>
      </c>
      <c r="Z709" s="3">
        <v>0</v>
      </c>
      <c r="AA709" s="3">
        <v>0</v>
      </c>
      <c r="AB709" s="3">
        <v>0</v>
      </c>
      <c r="AC709" s="3">
        <v>0</v>
      </c>
      <c r="AD709" s="3">
        <v>0</v>
      </c>
      <c r="AE709" s="3">
        <v>0</v>
      </c>
      <c r="AF709" s="3">
        <v>0</v>
      </c>
      <c r="AG709" s="3"/>
      <c r="AH709" s="3"/>
      <c r="AI709" s="3"/>
    </row>
    <row r="710" spans="1:35">
      <c r="A710" s="144"/>
      <c r="B710" s="1">
        <v>2009</v>
      </c>
      <c r="C710" s="3">
        <v>191</v>
      </c>
      <c r="D710" s="3">
        <v>7640</v>
      </c>
      <c r="E710" s="3">
        <v>8595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0</v>
      </c>
      <c r="V710" s="3">
        <v>0</v>
      </c>
      <c r="W710" s="3">
        <v>0</v>
      </c>
      <c r="X710" s="3">
        <v>0</v>
      </c>
      <c r="Y710" s="3">
        <v>0</v>
      </c>
      <c r="Z710" s="3">
        <v>0</v>
      </c>
      <c r="AA710" s="3">
        <v>0</v>
      </c>
      <c r="AB710" s="3">
        <v>0</v>
      </c>
      <c r="AC710" s="3">
        <v>0</v>
      </c>
      <c r="AD710" s="3">
        <v>0</v>
      </c>
      <c r="AE710" s="3">
        <v>0</v>
      </c>
      <c r="AF710" s="3">
        <v>0</v>
      </c>
      <c r="AG710" s="3"/>
      <c r="AH710" s="3"/>
      <c r="AI710" s="3"/>
    </row>
    <row r="711" spans="1:35" ht="13.5" thickBot="1">
      <c r="A711" s="145"/>
      <c r="B711" s="1">
        <v>2010</v>
      </c>
      <c r="C711" s="3">
        <v>102</v>
      </c>
      <c r="D711" s="3">
        <v>4080</v>
      </c>
      <c r="E711" s="3">
        <v>5100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  <c r="U711" s="3">
        <v>0</v>
      </c>
      <c r="V711" s="3">
        <v>0</v>
      </c>
      <c r="W711" s="3">
        <v>0</v>
      </c>
      <c r="X711" s="3">
        <v>0</v>
      </c>
      <c r="Y711" s="3">
        <v>0</v>
      </c>
      <c r="Z711" s="3">
        <v>0</v>
      </c>
      <c r="AA711" s="3">
        <v>0</v>
      </c>
      <c r="AB711" s="3">
        <v>0</v>
      </c>
      <c r="AC711" s="3">
        <v>0</v>
      </c>
      <c r="AD711" s="3">
        <v>0</v>
      </c>
      <c r="AE711" s="3">
        <v>0</v>
      </c>
      <c r="AF711" s="3">
        <v>0</v>
      </c>
      <c r="AG711" s="3"/>
      <c r="AH711" s="3"/>
      <c r="AI711" s="3"/>
    </row>
    <row r="712" spans="1:35"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</row>
    <row r="713" spans="1:35">
      <c r="B713" s="1" t="s">
        <v>16</v>
      </c>
      <c r="C713" s="3">
        <f t="shared" ref="C713:AI713" si="103">AVERAGE(C702:C711)</f>
        <v>405.2</v>
      </c>
      <c r="D713" s="3">
        <f t="shared" si="103"/>
        <v>15875</v>
      </c>
      <c r="E713" s="3">
        <f t="shared" si="103"/>
        <v>16941.7</v>
      </c>
      <c r="F713" s="3">
        <f t="shared" si="103"/>
        <v>0</v>
      </c>
      <c r="G713" s="3">
        <f t="shared" si="103"/>
        <v>0</v>
      </c>
      <c r="H713" s="3">
        <f t="shared" si="103"/>
        <v>0</v>
      </c>
      <c r="I713" s="3">
        <f t="shared" si="103"/>
        <v>0</v>
      </c>
      <c r="J713" s="3">
        <f t="shared" si="103"/>
        <v>0</v>
      </c>
      <c r="K713" s="3">
        <f t="shared" si="103"/>
        <v>0</v>
      </c>
      <c r="L713" s="3">
        <f t="shared" si="103"/>
        <v>0</v>
      </c>
      <c r="M713" s="3">
        <f t="shared" si="103"/>
        <v>0</v>
      </c>
      <c r="N713" s="3">
        <f t="shared" si="103"/>
        <v>0</v>
      </c>
      <c r="O713" s="3">
        <f t="shared" si="103"/>
        <v>0</v>
      </c>
      <c r="P713" s="3">
        <f t="shared" si="103"/>
        <v>0</v>
      </c>
      <c r="Q713" s="3">
        <f t="shared" si="103"/>
        <v>0</v>
      </c>
      <c r="R713" s="3">
        <f t="shared" si="103"/>
        <v>0</v>
      </c>
      <c r="S713" s="3">
        <f t="shared" si="103"/>
        <v>0</v>
      </c>
      <c r="T713" s="3">
        <f t="shared" si="103"/>
        <v>0</v>
      </c>
      <c r="U713" s="3">
        <f t="shared" si="103"/>
        <v>0</v>
      </c>
      <c r="V713" s="3">
        <f t="shared" si="103"/>
        <v>0</v>
      </c>
      <c r="W713" s="3">
        <f t="shared" si="103"/>
        <v>0</v>
      </c>
      <c r="X713" s="3">
        <f t="shared" si="103"/>
        <v>0.1</v>
      </c>
      <c r="Y713" s="3">
        <f t="shared" si="103"/>
        <v>122.3</v>
      </c>
      <c r="Z713" s="3">
        <f t="shared" si="103"/>
        <v>106.2</v>
      </c>
      <c r="AA713" s="3">
        <f t="shared" si="103"/>
        <v>0</v>
      </c>
      <c r="AB713" s="3">
        <f t="shared" si="103"/>
        <v>0</v>
      </c>
      <c r="AC713" s="3">
        <f t="shared" si="103"/>
        <v>0</v>
      </c>
      <c r="AD713" s="3">
        <f t="shared" si="103"/>
        <v>0</v>
      </c>
      <c r="AE713" s="3">
        <f t="shared" si="103"/>
        <v>0</v>
      </c>
      <c r="AF713" s="3">
        <f>AVERAGE(AF702:AF711)</f>
        <v>0</v>
      </c>
      <c r="AG713" s="3">
        <f t="shared" si="103"/>
        <v>0.5</v>
      </c>
      <c r="AH713" s="3">
        <f t="shared" si="103"/>
        <v>45.5</v>
      </c>
      <c r="AI713" s="3">
        <f t="shared" si="103"/>
        <v>79</v>
      </c>
    </row>
    <row r="714" spans="1:35">
      <c r="B714" s="1" t="s">
        <v>17</v>
      </c>
      <c r="C714" s="3">
        <f t="shared" ref="C714:AI714" si="104">SUM(C702:C711)</f>
        <v>4052</v>
      </c>
      <c r="D714" s="3">
        <f t="shared" si="104"/>
        <v>158750</v>
      </c>
      <c r="E714" s="3">
        <f t="shared" si="104"/>
        <v>169417</v>
      </c>
      <c r="F714" s="3">
        <f t="shared" si="104"/>
        <v>0</v>
      </c>
      <c r="G714" s="3">
        <f t="shared" si="104"/>
        <v>0</v>
      </c>
      <c r="H714" s="3">
        <f t="shared" si="104"/>
        <v>0</v>
      </c>
      <c r="I714" s="3">
        <f t="shared" si="104"/>
        <v>0</v>
      </c>
      <c r="J714" s="3">
        <f t="shared" si="104"/>
        <v>0</v>
      </c>
      <c r="K714" s="3">
        <f t="shared" si="104"/>
        <v>0</v>
      </c>
      <c r="L714" s="3">
        <f t="shared" si="104"/>
        <v>0</v>
      </c>
      <c r="M714" s="3">
        <f t="shared" si="104"/>
        <v>0</v>
      </c>
      <c r="N714" s="3">
        <f t="shared" si="104"/>
        <v>0</v>
      </c>
      <c r="O714" s="3">
        <f t="shared" si="104"/>
        <v>0</v>
      </c>
      <c r="P714" s="3">
        <f t="shared" si="104"/>
        <v>0</v>
      </c>
      <c r="Q714" s="3">
        <f t="shared" si="104"/>
        <v>0</v>
      </c>
      <c r="R714" s="3">
        <f t="shared" si="104"/>
        <v>0</v>
      </c>
      <c r="S714" s="3">
        <f t="shared" si="104"/>
        <v>0</v>
      </c>
      <c r="T714" s="3">
        <f t="shared" si="104"/>
        <v>0</v>
      </c>
      <c r="U714" s="3">
        <f t="shared" si="104"/>
        <v>0</v>
      </c>
      <c r="V714" s="3">
        <f t="shared" si="104"/>
        <v>0</v>
      </c>
      <c r="W714" s="3">
        <f t="shared" si="104"/>
        <v>0</v>
      </c>
      <c r="X714" s="3">
        <f t="shared" si="104"/>
        <v>1</v>
      </c>
      <c r="Y714" s="3">
        <f t="shared" si="104"/>
        <v>1223</v>
      </c>
      <c r="Z714" s="3">
        <f t="shared" si="104"/>
        <v>1062</v>
      </c>
      <c r="AA714" s="3">
        <f t="shared" si="104"/>
        <v>0</v>
      </c>
      <c r="AB714" s="3">
        <f t="shared" si="104"/>
        <v>0</v>
      </c>
      <c r="AC714" s="3">
        <f t="shared" si="104"/>
        <v>0</v>
      </c>
      <c r="AD714" s="3">
        <f t="shared" si="104"/>
        <v>0</v>
      </c>
      <c r="AE714" s="3">
        <f t="shared" si="104"/>
        <v>0</v>
      </c>
      <c r="AF714" s="3">
        <f>SUM(AF702:AF712)</f>
        <v>0</v>
      </c>
      <c r="AG714" s="3">
        <f t="shared" si="104"/>
        <v>3</v>
      </c>
      <c r="AH714" s="3">
        <f t="shared" si="104"/>
        <v>273</v>
      </c>
      <c r="AI714" s="3">
        <f t="shared" si="104"/>
        <v>474</v>
      </c>
    </row>
    <row r="716" spans="1:35"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</row>
    <row r="718" spans="1:35">
      <c r="D718" s="3">
        <f t="shared" ref="D718:AF718" si="105">D17+D31+D45+D59+D73+D87+D101+D115+D129+D143+D157+D171+D185+D199+D213+D227+D241+D255+D269+D283+D308+D322+D336+D364+D378+D392+D406+D420+D434+D448+D462+D476+D490+D504+D518+D532+D546+D560+D574+D588+D602+D616+D630+D644+D658+D672+D700+D714+D686+D350</f>
        <v>3634934.8</v>
      </c>
      <c r="E718" s="3">
        <f t="shared" si="105"/>
        <v>4510621</v>
      </c>
      <c r="F718" s="3">
        <f t="shared" si="105"/>
        <v>18455.2</v>
      </c>
      <c r="G718" s="3">
        <f t="shared" si="105"/>
        <v>4008748</v>
      </c>
      <c r="H718" s="3">
        <f t="shared" si="105"/>
        <v>12395533</v>
      </c>
      <c r="I718" s="3">
        <f t="shared" si="105"/>
        <v>7778</v>
      </c>
      <c r="J718" s="3">
        <f t="shared" si="105"/>
        <v>1128579</v>
      </c>
      <c r="K718" s="3">
        <f t="shared" si="105"/>
        <v>4943342</v>
      </c>
      <c r="L718" s="3">
        <f t="shared" si="105"/>
        <v>12925</v>
      </c>
      <c r="M718" s="3">
        <f t="shared" si="105"/>
        <v>2304353</v>
      </c>
      <c r="N718" s="3">
        <f t="shared" si="105"/>
        <v>7742098</v>
      </c>
      <c r="O718" s="3">
        <f t="shared" si="105"/>
        <v>531</v>
      </c>
      <c r="P718" s="3">
        <f t="shared" si="105"/>
        <v>385723</v>
      </c>
      <c r="Q718" s="3">
        <f t="shared" si="105"/>
        <v>2247231</v>
      </c>
      <c r="R718" s="3">
        <f t="shared" si="105"/>
        <v>178</v>
      </c>
      <c r="S718" s="3">
        <f t="shared" si="105"/>
        <v>133094</v>
      </c>
      <c r="T718" s="3">
        <f t="shared" si="105"/>
        <v>413497</v>
      </c>
      <c r="U718" s="3">
        <f t="shared" si="105"/>
        <v>332</v>
      </c>
      <c r="V718" s="3">
        <f t="shared" si="105"/>
        <v>204591</v>
      </c>
      <c r="W718" s="3">
        <f t="shared" si="105"/>
        <v>506329</v>
      </c>
      <c r="X718" s="3">
        <f t="shared" si="105"/>
        <v>562.20000000000005</v>
      </c>
      <c r="Y718" s="3">
        <f t="shared" si="105"/>
        <v>999118</v>
      </c>
      <c r="Z718" s="3">
        <f t="shared" si="105"/>
        <v>3321860</v>
      </c>
      <c r="AA718" s="3">
        <f t="shared" si="105"/>
        <v>1035.4000000000001</v>
      </c>
      <c r="AB718" s="3">
        <f t="shared" si="105"/>
        <v>2735440</v>
      </c>
      <c r="AC718" s="3">
        <f t="shared" si="105"/>
        <v>6784835</v>
      </c>
      <c r="AD718" s="3">
        <f t="shared" si="105"/>
        <v>1226</v>
      </c>
      <c r="AE718" s="3">
        <f t="shared" si="105"/>
        <v>2285799</v>
      </c>
      <c r="AF718" s="3">
        <f t="shared" si="105"/>
        <v>5740084</v>
      </c>
    </row>
    <row r="725" spans="3:35"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</row>
    <row r="726" spans="3:35">
      <c r="D726" s="4"/>
    </row>
  </sheetData>
  <mergeCells count="63">
    <mergeCell ref="A674:A683"/>
    <mergeCell ref="A688:A697"/>
    <mergeCell ref="A702:A711"/>
    <mergeCell ref="A604:A613"/>
    <mergeCell ref="A632:A641"/>
    <mergeCell ref="A646:A655"/>
    <mergeCell ref="A660:A669"/>
    <mergeCell ref="A618:A627"/>
    <mergeCell ref="A506:A515"/>
    <mergeCell ref="A520:A529"/>
    <mergeCell ref="A548:A557"/>
    <mergeCell ref="A436:A445"/>
    <mergeCell ref="A450:A459"/>
    <mergeCell ref="A464:A473"/>
    <mergeCell ref="A492:A501"/>
    <mergeCell ref="A478:A487"/>
    <mergeCell ref="A534:A543"/>
    <mergeCell ref="A422:A431"/>
    <mergeCell ref="A310:A319"/>
    <mergeCell ref="A324:A333"/>
    <mergeCell ref="A338:A347"/>
    <mergeCell ref="A352:A361"/>
    <mergeCell ref="A187:A196"/>
    <mergeCell ref="A201:A210"/>
    <mergeCell ref="A215:A224"/>
    <mergeCell ref="A229:A238"/>
    <mergeCell ref="A394:A403"/>
    <mergeCell ref="A271:A280"/>
    <mergeCell ref="A285:A291"/>
    <mergeCell ref="A366:A375"/>
    <mergeCell ref="A380:A389"/>
    <mergeCell ref="A590:A599"/>
    <mergeCell ref="A5:A14"/>
    <mergeCell ref="A19:A28"/>
    <mergeCell ref="A562:A571"/>
    <mergeCell ref="A33:A42"/>
    <mergeCell ref="A47:A56"/>
    <mergeCell ref="A75:A84"/>
    <mergeCell ref="A159:A168"/>
    <mergeCell ref="A131:A140"/>
    <mergeCell ref="A103:A112"/>
    <mergeCell ref="A145:A154"/>
    <mergeCell ref="A61:A70"/>
    <mergeCell ref="A89:A98"/>
    <mergeCell ref="A117:A126"/>
    <mergeCell ref="A257:A266"/>
    <mergeCell ref="A243:A252"/>
    <mergeCell ref="AA1:AC1"/>
    <mergeCell ref="AD1:AF1"/>
    <mergeCell ref="A576:A585"/>
    <mergeCell ref="AG1:AI1"/>
    <mergeCell ref="C1:E1"/>
    <mergeCell ref="F1:H1"/>
    <mergeCell ref="I1:K1"/>
    <mergeCell ref="L1:N1"/>
    <mergeCell ref="O1:Q1"/>
    <mergeCell ref="R1:T1"/>
    <mergeCell ref="U1:W1"/>
    <mergeCell ref="X1:Z1"/>
    <mergeCell ref="A1:B2"/>
    <mergeCell ref="A173:A182"/>
    <mergeCell ref="A408:A417"/>
    <mergeCell ref="A296:A305"/>
  </mergeCells>
  <phoneticPr fontId="1" type="noConversion"/>
  <pageMargins left="0.75" right="0.75" top="1" bottom="1" header="0.5" footer="0.5"/>
  <pageSetup paperSize="9" scale="17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J55"/>
  <sheetViews>
    <sheetView workbookViewId="0">
      <selection activeCell="B3" sqref="B3"/>
    </sheetView>
  </sheetViews>
  <sheetFormatPr defaultRowHeight="12.75"/>
  <cols>
    <col min="1" max="1" width="33.140625" style="13" customWidth="1"/>
    <col min="2" max="2" width="15.7109375" style="1" customWidth="1"/>
    <col min="3" max="3" width="13" style="1" customWidth="1"/>
    <col min="4" max="4" width="7.5703125" style="1" hidden="1" customWidth="1"/>
    <col min="5" max="5" width="14.85546875" style="1" customWidth="1"/>
    <col min="6" max="6" width="19.7109375" style="1" customWidth="1"/>
    <col min="7" max="7" width="18.28515625" style="1" customWidth="1"/>
    <col min="8" max="8" width="16.28515625" style="1" customWidth="1"/>
    <col min="9" max="9" width="15.5703125" style="1" customWidth="1"/>
    <col min="10" max="10" width="14.7109375" style="1" customWidth="1"/>
    <col min="11" max="11" width="14.7109375" style="1" bestFit="1" customWidth="1"/>
    <col min="12" max="12" width="13.7109375" style="1" bestFit="1" customWidth="1"/>
    <col min="13" max="13" width="7.140625" style="1" bestFit="1" customWidth="1"/>
    <col min="14" max="14" width="11" style="1" bestFit="1" customWidth="1"/>
    <col min="15" max="15" width="8.42578125" style="1" bestFit="1" customWidth="1"/>
    <col min="16" max="16" width="6.42578125" style="1" bestFit="1" customWidth="1"/>
    <col min="17" max="18" width="6.5703125" style="1" bestFit="1" customWidth="1"/>
    <col min="19" max="16384" width="9.140625" style="1"/>
  </cols>
  <sheetData>
    <row r="1" spans="1:10" ht="27.75" customHeight="1" thickBot="1">
      <c r="A1" s="18" t="s">
        <v>95</v>
      </c>
    </row>
    <row r="2" spans="1:10" ht="39" thickBot="1">
      <c r="B2" s="34" t="s">
        <v>88</v>
      </c>
      <c r="C2" s="113" t="s">
        <v>92</v>
      </c>
      <c r="D2" s="113"/>
      <c r="E2" s="113" t="s">
        <v>89</v>
      </c>
      <c r="F2" s="34" t="s">
        <v>90</v>
      </c>
      <c r="G2" s="113" t="s">
        <v>91</v>
      </c>
      <c r="H2" s="113" t="s">
        <v>116</v>
      </c>
      <c r="I2" s="113" t="s">
        <v>117</v>
      </c>
      <c r="J2" s="35" t="s">
        <v>119</v>
      </c>
    </row>
    <row r="3" spans="1:10">
      <c r="A3" s="13" t="s">
        <v>21</v>
      </c>
      <c r="B3" s="3">
        <f>Data!C115</f>
        <v>16214</v>
      </c>
      <c r="C3" s="3">
        <f>Data!D115</f>
        <v>668858</v>
      </c>
      <c r="D3" s="3">
        <f>Data!E115</f>
        <v>1183831</v>
      </c>
      <c r="E3" s="15">
        <f t="shared" ref="E3:E34" si="0">D3*1000</f>
        <v>1183831000</v>
      </c>
      <c r="F3" s="17">
        <f t="shared" ref="F3:F34" si="1">C3/B3</f>
        <v>41.251881090415694</v>
      </c>
      <c r="G3" s="16">
        <f t="shared" ref="G3:G34" si="2">E3/C3</f>
        <v>1769.9287442177563</v>
      </c>
      <c r="H3" s="5">
        <f t="shared" ref="H3:H34" si="3">B3/B$55*100</f>
        <v>17.206432620696535</v>
      </c>
      <c r="I3" s="5">
        <f t="shared" ref="I3:I34" si="4">C3/C$55*100</f>
        <v>18.400825236260086</v>
      </c>
      <c r="J3" s="5">
        <f t="shared" ref="J3:J34" si="5">D3/D$55*100</f>
        <v>26.245410554333869</v>
      </c>
    </row>
    <row r="4" spans="1:10">
      <c r="A4" s="13" t="s">
        <v>23</v>
      </c>
      <c r="B4" s="3">
        <f>Data!C364</f>
        <v>13655</v>
      </c>
      <c r="C4" s="3">
        <f>Data!D364</f>
        <v>445031</v>
      </c>
      <c r="D4" s="3">
        <f>Data!E364</f>
        <v>462726</v>
      </c>
      <c r="E4" s="15">
        <f t="shared" si="0"/>
        <v>462726000</v>
      </c>
      <c r="F4" s="17">
        <f t="shared" si="1"/>
        <v>32.591065543756862</v>
      </c>
      <c r="G4" s="16">
        <f t="shared" si="2"/>
        <v>1039.7612750572432</v>
      </c>
      <c r="H4" s="5">
        <f t="shared" si="3"/>
        <v>14.490800384581917</v>
      </c>
      <c r="I4" s="5">
        <f t="shared" si="4"/>
        <v>12.243163206118581</v>
      </c>
      <c r="J4" s="5">
        <f t="shared" si="5"/>
        <v>10.258587453922642</v>
      </c>
    </row>
    <row r="5" spans="1:10">
      <c r="A5" s="13" t="s">
        <v>55</v>
      </c>
      <c r="B5" s="3">
        <f>Data!C560</f>
        <v>3961</v>
      </c>
      <c r="C5" s="3">
        <f>Data!D560</f>
        <v>184020</v>
      </c>
      <c r="D5" s="3">
        <f>Data!E560</f>
        <v>177681</v>
      </c>
      <c r="E5" s="15">
        <f t="shared" si="0"/>
        <v>177681000</v>
      </c>
      <c r="F5" s="17">
        <f t="shared" si="1"/>
        <v>46.457965160313051</v>
      </c>
      <c r="G5" s="16">
        <f t="shared" si="2"/>
        <v>965.55265731985651</v>
      </c>
      <c r="H5" s="5">
        <f t="shared" si="3"/>
        <v>4.2034463803243476</v>
      </c>
      <c r="I5" s="5">
        <f t="shared" si="4"/>
        <v>5.0625392235371045</v>
      </c>
      <c r="J5" s="5">
        <f t="shared" si="5"/>
        <v>3.9391693516258623</v>
      </c>
    </row>
    <row r="6" spans="1:10">
      <c r="A6" s="13" t="s">
        <v>26</v>
      </c>
      <c r="B6" s="3">
        <f>Data!C31</f>
        <v>6554</v>
      </c>
      <c r="C6" s="3">
        <f>Data!D31</f>
        <v>263780</v>
      </c>
      <c r="D6" s="3">
        <f>Data!E31</f>
        <v>319239</v>
      </c>
      <c r="E6" s="15">
        <f t="shared" si="0"/>
        <v>319239000</v>
      </c>
      <c r="F6" s="17">
        <f t="shared" si="1"/>
        <v>40.247177296307598</v>
      </c>
      <c r="G6" s="16">
        <f t="shared" si="2"/>
        <v>1210.2471756767002</v>
      </c>
      <c r="H6" s="5">
        <f t="shared" si="3"/>
        <v>6.9551597012486184</v>
      </c>
      <c r="I6" s="5">
        <f t="shared" si="4"/>
        <v>7.2568014149799884</v>
      </c>
      <c r="J6" s="5">
        <f t="shared" si="5"/>
        <v>7.077495537754114</v>
      </c>
    </row>
    <row r="7" spans="1:10">
      <c r="A7" s="13" t="s">
        <v>63</v>
      </c>
      <c r="B7" s="3">
        <f>Data!C714</f>
        <v>4052</v>
      </c>
      <c r="C7" s="3">
        <f>Data!D714</f>
        <v>158750</v>
      </c>
      <c r="D7" s="3">
        <f>Data!E714</f>
        <v>169417</v>
      </c>
      <c r="E7" s="15">
        <f t="shared" si="0"/>
        <v>169417000</v>
      </c>
      <c r="F7" s="17">
        <f t="shared" si="1"/>
        <v>39.178183613030605</v>
      </c>
      <c r="G7" s="16">
        <f t="shared" si="2"/>
        <v>1067.1937007874017</v>
      </c>
      <c r="H7" s="5">
        <f t="shared" si="3"/>
        <v>4.3000163426090019</v>
      </c>
      <c r="I7" s="5">
        <f t="shared" si="4"/>
        <v>4.36734105932244</v>
      </c>
      <c r="J7" s="5">
        <f t="shared" si="5"/>
        <v>3.7559573282703198</v>
      </c>
    </row>
    <row r="8" spans="1:10">
      <c r="A8" s="13" t="s">
        <v>19</v>
      </c>
      <c r="B8" s="3">
        <f>Data!C504</f>
        <v>3551.2</v>
      </c>
      <c r="C8" s="3">
        <f>Data!D504</f>
        <v>109880.8</v>
      </c>
      <c r="D8" s="3">
        <f>Data!E504</f>
        <v>70132</v>
      </c>
      <c r="E8" s="15">
        <f t="shared" si="0"/>
        <v>70132000</v>
      </c>
      <c r="F8" s="17">
        <f t="shared" si="1"/>
        <v>30.941878801531878</v>
      </c>
      <c r="G8" s="16">
        <f t="shared" si="2"/>
        <v>638.25527298672739</v>
      </c>
      <c r="H8" s="5">
        <f t="shared" si="3"/>
        <v>3.7685631875303773</v>
      </c>
      <c r="I8" s="5">
        <f t="shared" si="4"/>
        <v>3.0229097919445489</v>
      </c>
      <c r="J8" s="5">
        <f t="shared" si="5"/>
        <v>1.5548191701320062</v>
      </c>
    </row>
    <row r="9" spans="1:10">
      <c r="A9" s="13" t="s">
        <v>10</v>
      </c>
      <c r="B9" s="3">
        <f>Data!C101</f>
        <v>2420</v>
      </c>
      <c r="C9" s="3">
        <f>Data!D101</f>
        <v>94658</v>
      </c>
      <c r="D9" s="3">
        <f>Data!E101</f>
        <v>82640</v>
      </c>
      <c r="E9" s="15">
        <f t="shared" si="0"/>
        <v>82640000</v>
      </c>
      <c r="F9" s="17">
        <f t="shared" si="1"/>
        <v>39.114876033057854</v>
      </c>
      <c r="G9" s="16">
        <f t="shared" si="2"/>
        <v>873.03767246297195</v>
      </c>
      <c r="H9" s="5">
        <f t="shared" si="3"/>
        <v>2.5681242717457518</v>
      </c>
      <c r="I9" s="5">
        <f t="shared" si="4"/>
        <v>2.6041182361785418</v>
      </c>
      <c r="J9" s="5">
        <f t="shared" si="5"/>
        <v>1.8321202335554239</v>
      </c>
    </row>
    <row r="10" spans="1:10">
      <c r="A10" s="13" t="s">
        <v>37</v>
      </c>
      <c r="B10" s="3">
        <f>Data!C241</f>
        <v>2288</v>
      </c>
      <c r="C10" s="3">
        <f>Data!D241</f>
        <v>85083</v>
      </c>
      <c r="D10" s="3">
        <f>Data!E241</f>
        <v>91079</v>
      </c>
      <c r="E10" s="15">
        <f t="shared" si="0"/>
        <v>91079000</v>
      </c>
      <c r="F10" s="17">
        <f t="shared" si="1"/>
        <v>37.186625874125873</v>
      </c>
      <c r="G10" s="16">
        <f t="shared" si="2"/>
        <v>1070.4723622815368</v>
      </c>
      <c r="H10" s="5">
        <f t="shared" si="3"/>
        <v>2.4280447660141649</v>
      </c>
      <c r="I10" s="5">
        <f t="shared" si="4"/>
        <v>2.3407022321280704</v>
      </c>
      <c r="J10" s="5">
        <f t="shared" si="5"/>
        <v>2.019211988770504</v>
      </c>
    </row>
    <row r="11" spans="1:10">
      <c r="A11" s="13" t="s">
        <v>58</v>
      </c>
      <c r="B11" s="3">
        <f>Data!C644</f>
        <v>3384</v>
      </c>
      <c r="C11" s="3">
        <f>Data!D644</f>
        <v>118747</v>
      </c>
      <c r="D11" s="3">
        <f>Data!E644</f>
        <v>108672</v>
      </c>
      <c r="E11" s="15">
        <f t="shared" si="0"/>
        <v>108672000</v>
      </c>
      <c r="F11" s="17">
        <f t="shared" si="1"/>
        <v>35.090721040189123</v>
      </c>
      <c r="G11" s="16">
        <f t="shared" si="2"/>
        <v>915.15575130319087</v>
      </c>
      <c r="H11" s="5">
        <f t="shared" si="3"/>
        <v>3.5911291469370346</v>
      </c>
      <c r="I11" s="5">
        <f t="shared" si="4"/>
        <v>3.2668261339928297</v>
      </c>
      <c r="J11" s="5">
        <f t="shared" si="5"/>
        <v>2.4092469750839189</v>
      </c>
    </row>
    <row r="12" spans="1:10">
      <c r="A12" s="13" t="s">
        <v>52</v>
      </c>
      <c r="B12" s="3">
        <f>Data!C490</f>
        <v>4341</v>
      </c>
      <c r="C12" s="3">
        <f>Data!D490</f>
        <v>176236</v>
      </c>
      <c r="D12" s="3">
        <f>Data!E490</f>
        <v>204732</v>
      </c>
      <c r="E12" s="15">
        <f t="shared" si="0"/>
        <v>204732000</v>
      </c>
      <c r="F12" s="17">
        <f t="shared" si="1"/>
        <v>40.598018889656764</v>
      </c>
      <c r="G12" s="16">
        <f t="shared" si="2"/>
        <v>1161.6922762659162</v>
      </c>
      <c r="H12" s="5">
        <f t="shared" si="3"/>
        <v>4.6067055634910359</v>
      </c>
      <c r="I12" s="5">
        <f t="shared" si="4"/>
        <v>4.8483950798787365</v>
      </c>
      <c r="J12" s="5">
        <f t="shared" si="5"/>
        <v>4.538887217525037</v>
      </c>
    </row>
    <row r="13" spans="1:10">
      <c r="A13" s="13" t="s">
        <v>60</v>
      </c>
      <c r="B13" s="3">
        <f>Data!C672</f>
        <v>1870</v>
      </c>
      <c r="C13" s="3">
        <f>Data!D672</f>
        <v>65593</v>
      </c>
      <c r="D13" s="3">
        <f>Data!E672</f>
        <v>44826</v>
      </c>
      <c r="E13" s="15">
        <f t="shared" si="0"/>
        <v>44826000</v>
      </c>
      <c r="F13" s="17">
        <f t="shared" si="1"/>
        <v>35.076470588235296</v>
      </c>
      <c r="G13" s="16">
        <f t="shared" si="2"/>
        <v>683.39609409540651</v>
      </c>
      <c r="H13" s="5">
        <f t="shared" si="3"/>
        <v>1.9844596645308081</v>
      </c>
      <c r="I13" s="5">
        <f t="shared" si="4"/>
        <v>1.8045165486874757</v>
      </c>
      <c r="J13" s="5">
        <f t="shared" si="5"/>
        <v>0.99378777334650814</v>
      </c>
    </row>
    <row r="14" spans="1:10">
      <c r="A14" s="13" t="s">
        <v>12</v>
      </c>
      <c r="B14" s="3">
        <f>Data!C630</f>
        <v>1652</v>
      </c>
      <c r="C14" s="3">
        <f>Data!D630</f>
        <v>64575</v>
      </c>
      <c r="D14" s="3">
        <f>Data!E630</f>
        <v>59040</v>
      </c>
      <c r="E14" s="15">
        <f t="shared" si="0"/>
        <v>59040000</v>
      </c>
      <c r="F14" s="17">
        <f t="shared" si="1"/>
        <v>39.08898305084746</v>
      </c>
      <c r="G14" s="16">
        <f t="shared" si="2"/>
        <v>914.28571428571433</v>
      </c>
      <c r="H14" s="5">
        <f t="shared" si="3"/>
        <v>1.7531162383983394</v>
      </c>
      <c r="I14" s="5">
        <f t="shared" si="4"/>
        <v>1.7765105442881672</v>
      </c>
      <c r="J14" s="5">
        <f t="shared" si="5"/>
        <v>1.3089106799263339</v>
      </c>
    </row>
    <row r="15" spans="1:10">
      <c r="A15" s="13" t="s">
        <v>25</v>
      </c>
      <c r="B15" s="11">
        <f>Data!C17</f>
        <v>2823</v>
      </c>
      <c r="C15" s="11">
        <f>Data!D17</f>
        <v>95782</v>
      </c>
      <c r="D15" s="11">
        <f>Data!E17</f>
        <v>75292</v>
      </c>
      <c r="E15" s="15">
        <f t="shared" si="0"/>
        <v>75292000</v>
      </c>
      <c r="F15" s="17">
        <f t="shared" si="1"/>
        <v>33.929153382925968</v>
      </c>
      <c r="G15" s="16">
        <f t="shared" si="2"/>
        <v>786.07671587563425</v>
      </c>
      <c r="H15" s="5">
        <f t="shared" si="3"/>
        <v>2.9957912475777921</v>
      </c>
      <c r="I15" s="5">
        <f t="shared" si="4"/>
        <v>2.6350403864190355</v>
      </c>
      <c r="J15" s="5">
        <f t="shared" si="5"/>
        <v>1.669215835247519</v>
      </c>
    </row>
    <row r="16" spans="1:10">
      <c r="A16" s="13" t="s">
        <v>50</v>
      </c>
      <c r="B16" s="3">
        <f>Data!C462</f>
        <v>1594</v>
      </c>
      <c r="C16" s="3">
        <f>Data!D462</f>
        <v>73864</v>
      </c>
      <c r="D16" s="3">
        <f>Data!E462</f>
        <v>121035</v>
      </c>
      <c r="E16" s="15">
        <f t="shared" si="0"/>
        <v>121035000</v>
      </c>
      <c r="F16" s="17">
        <f t="shared" si="1"/>
        <v>46.338770388958594</v>
      </c>
      <c r="G16" s="16">
        <f t="shared" si="2"/>
        <v>1638.6196252572295</v>
      </c>
      <c r="H16" s="5">
        <f t="shared" si="3"/>
        <v>1.6915661525465819</v>
      </c>
      <c r="I16" s="5">
        <f t="shared" si="4"/>
        <v>2.0320584567294029</v>
      </c>
      <c r="J16" s="5">
        <f t="shared" si="5"/>
        <v>2.683333403538005</v>
      </c>
    </row>
    <row r="17" spans="1:10">
      <c r="A17" s="13" t="s">
        <v>31</v>
      </c>
      <c r="B17" s="3">
        <f>Data!C129</f>
        <v>1165</v>
      </c>
      <c r="C17" s="3">
        <f>Data!D129</f>
        <v>46600</v>
      </c>
      <c r="D17" s="3">
        <f>Data!E129</f>
        <v>44270</v>
      </c>
      <c r="E17" s="15">
        <f t="shared" si="0"/>
        <v>44270000</v>
      </c>
      <c r="F17" s="17">
        <f t="shared" si="1"/>
        <v>40</v>
      </c>
      <c r="G17" s="16">
        <f t="shared" si="2"/>
        <v>950</v>
      </c>
      <c r="H17" s="5">
        <f t="shared" si="3"/>
        <v>1.2363077589189257</v>
      </c>
      <c r="I17" s="5">
        <f t="shared" si="4"/>
        <v>1.2820037377286657</v>
      </c>
      <c r="J17" s="5">
        <f t="shared" si="5"/>
        <v>0.98146131098134826</v>
      </c>
    </row>
    <row r="18" spans="1:10">
      <c r="A18" s="13" t="s">
        <v>46</v>
      </c>
      <c r="B18" s="3">
        <f>Data!C392</f>
        <v>1234</v>
      </c>
      <c r="C18" s="3">
        <f>Data!D392</f>
        <v>40251</v>
      </c>
      <c r="D18" s="3">
        <f>Data!E392</f>
        <v>23650</v>
      </c>
      <c r="E18" s="15">
        <f t="shared" si="0"/>
        <v>23650000</v>
      </c>
      <c r="F18" s="17">
        <f t="shared" si="1"/>
        <v>32.618314424635329</v>
      </c>
      <c r="G18" s="16">
        <f t="shared" si="2"/>
        <v>587.56304191200218</v>
      </c>
      <c r="H18" s="5">
        <f t="shared" si="3"/>
        <v>1.3095311369149825</v>
      </c>
      <c r="I18" s="5">
        <f t="shared" si="4"/>
        <v>1.1073376061655906</v>
      </c>
      <c r="J18" s="5">
        <f t="shared" si="5"/>
        <v>0.52431804844610086</v>
      </c>
    </row>
    <row r="19" spans="1:10">
      <c r="A19" s="13" t="s">
        <v>13</v>
      </c>
      <c r="B19" s="3">
        <f>Data!C87</f>
        <v>991</v>
      </c>
      <c r="C19" s="3">
        <f>Data!D87</f>
        <v>41846</v>
      </c>
      <c r="D19" s="3">
        <f>Data!E87</f>
        <v>76978</v>
      </c>
      <c r="E19" s="15">
        <f t="shared" si="0"/>
        <v>76978000</v>
      </c>
      <c r="F19" s="17">
        <f t="shared" si="1"/>
        <v>42.226034308779013</v>
      </c>
      <c r="G19" s="16">
        <f t="shared" si="2"/>
        <v>1839.554557185872</v>
      </c>
      <c r="H19" s="5">
        <f t="shared" si="3"/>
        <v>1.0516575013636529</v>
      </c>
      <c r="I19" s="5">
        <f t="shared" si="4"/>
        <v>1.1512173478324839</v>
      </c>
      <c r="J19" s="5">
        <f t="shared" si="5"/>
        <v>1.706594280477123</v>
      </c>
    </row>
    <row r="20" spans="1:10">
      <c r="A20" s="13" t="s">
        <v>32</v>
      </c>
      <c r="B20" s="3">
        <f>Data!C171</f>
        <v>915</v>
      </c>
      <c r="C20" s="3">
        <f>Data!D171</f>
        <v>35634</v>
      </c>
      <c r="D20" s="3">
        <f>Data!E171</f>
        <v>32586</v>
      </c>
      <c r="E20" s="15">
        <f t="shared" si="0"/>
        <v>32586000</v>
      </c>
      <c r="F20" s="17">
        <f t="shared" si="1"/>
        <v>38.94426229508197</v>
      </c>
      <c r="G20" s="16">
        <f t="shared" si="2"/>
        <v>914.46371443003875</v>
      </c>
      <c r="H20" s="5">
        <f t="shared" si="3"/>
        <v>0.97100566473031524</v>
      </c>
      <c r="I20" s="5">
        <f t="shared" si="4"/>
        <v>0.98032019721509178</v>
      </c>
      <c r="J20" s="5">
        <f t="shared" si="5"/>
        <v>0.7224282421422682</v>
      </c>
    </row>
    <row r="21" spans="1:10">
      <c r="A21" s="13" t="s">
        <v>36</v>
      </c>
      <c r="B21" s="3">
        <f>Data!C227</f>
        <v>834</v>
      </c>
      <c r="C21" s="3">
        <f>Data!D227</f>
        <v>33367</v>
      </c>
      <c r="D21" s="3">
        <f>Data!E227</f>
        <v>23069</v>
      </c>
      <c r="E21" s="15">
        <f t="shared" si="0"/>
        <v>23069000</v>
      </c>
      <c r="F21" s="17">
        <f t="shared" si="1"/>
        <v>40.008393285371703</v>
      </c>
      <c r="G21" s="16">
        <f t="shared" si="2"/>
        <v>691.37171456828605</v>
      </c>
      <c r="H21" s="5">
        <f t="shared" si="3"/>
        <v>0.88504778621320523</v>
      </c>
      <c r="I21" s="5">
        <f t="shared" si="4"/>
        <v>0.91795319134747622</v>
      </c>
      <c r="J21" s="5">
        <f t="shared" si="5"/>
        <v>0.51143733867243557</v>
      </c>
    </row>
    <row r="22" spans="1:10">
      <c r="A22" s="13" t="s">
        <v>28</v>
      </c>
      <c r="B22" s="3">
        <f>Data!C45</f>
        <v>861</v>
      </c>
      <c r="C22" s="3">
        <f>Data!D45</f>
        <v>32748</v>
      </c>
      <c r="D22" s="3">
        <f>Data!E45</f>
        <v>18713</v>
      </c>
      <c r="E22" s="15">
        <f t="shared" si="0"/>
        <v>18713000</v>
      </c>
      <c r="F22" s="17">
        <f t="shared" si="1"/>
        <v>38.034843205574916</v>
      </c>
      <c r="G22" s="16">
        <f t="shared" si="2"/>
        <v>571.42420911200679</v>
      </c>
      <c r="H22" s="5">
        <f t="shared" si="3"/>
        <v>0.91370041238557531</v>
      </c>
      <c r="I22" s="5">
        <f t="shared" si="4"/>
        <v>0.90092400006734652</v>
      </c>
      <c r="J22" s="5">
        <f t="shared" si="5"/>
        <v>0.41486527021445607</v>
      </c>
    </row>
    <row r="23" spans="1:10">
      <c r="A23" s="13" t="s">
        <v>54</v>
      </c>
      <c r="B23" s="3">
        <f>Data!C532</f>
        <v>2162</v>
      </c>
      <c r="C23" s="3">
        <f>Data!D532</f>
        <v>88645</v>
      </c>
      <c r="D23" s="3">
        <f>Data!E532</f>
        <v>105272</v>
      </c>
      <c r="E23" s="15">
        <f t="shared" si="0"/>
        <v>105272000</v>
      </c>
      <c r="F23" s="17">
        <f t="shared" si="1"/>
        <v>41.001387604070302</v>
      </c>
      <c r="G23" s="16">
        <f t="shared" si="2"/>
        <v>1187.5683907721811</v>
      </c>
      <c r="H23" s="5">
        <f t="shared" si="3"/>
        <v>2.2943325105431054</v>
      </c>
      <c r="I23" s="5">
        <f t="shared" si="4"/>
        <v>2.438695736715828</v>
      </c>
      <c r="J23" s="5">
        <f t="shared" si="5"/>
        <v>2.3338693275271849</v>
      </c>
    </row>
    <row r="24" spans="1:10">
      <c r="A24" s="13" t="s">
        <v>43</v>
      </c>
      <c r="B24" s="3">
        <f>Data!C336</f>
        <v>141</v>
      </c>
      <c r="C24" s="3">
        <f>Data!D336</f>
        <v>6359</v>
      </c>
      <c r="D24" s="3">
        <f>Data!E336</f>
        <v>10290</v>
      </c>
      <c r="E24" s="15">
        <f t="shared" si="0"/>
        <v>10290000</v>
      </c>
      <c r="F24" s="17">
        <f t="shared" si="1"/>
        <v>45.099290780141843</v>
      </c>
      <c r="G24" s="16">
        <f t="shared" si="2"/>
        <v>1618.1789589558107</v>
      </c>
      <c r="H24" s="5">
        <f t="shared" si="3"/>
        <v>0.14963038112237645</v>
      </c>
      <c r="I24" s="5">
        <f t="shared" si="4"/>
        <v>0.17494123966130012</v>
      </c>
      <c r="J24" s="5">
        <f t="shared" si="5"/>
        <v>0.22812823334081939</v>
      </c>
    </row>
    <row r="25" spans="1:10">
      <c r="A25" s="13" t="s">
        <v>38</v>
      </c>
      <c r="B25" s="3">
        <f>Data!C255</f>
        <v>1273</v>
      </c>
      <c r="C25" s="3">
        <f>Data!D255</f>
        <v>41316</v>
      </c>
      <c r="D25" s="3">
        <f>Data!E255</f>
        <v>84623</v>
      </c>
      <c r="E25" s="15">
        <f t="shared" si="0"/>
        <v>84623000</v>
      </c>
      <c r="F25" s="17">
        <f t="shared" si="1"/>
        <v>32.455616653574232</v>
      </c>
      <c r="G25" s="16">
        <f t="shared" si="2"/>
        <v>2048.1895633652821</v>
      </c>
      <c r="H25" s="5">
        <f t="shared" si="3"/>
        <v>1.3509182636084056</v>
      </c>
      <c r="I25" s="5">
        <f t="shared" si="4"/>
        <v>1.1366366186265571</v>
      </c>
      <c r="J25" s="5">
        <f t="shared" si="5"/>
        <v>1.8760831379980716</v>
      </c>
    </row>
    <row r="26" spans="1:10">
      <c r="A26" s="13" t="s">
        <v>11</v>
      </c>
      <c r="B26" s="3">
        <f>Data!C546</f>
        <v>786</v>
      </c>
      <c r="C26" s="3">
        <f>Data!D546</f>
        <v>27936</v>
      </c>
      <c r="D26" s="3">
        <f>Data!E546</f>
        <v>39625</v>
      </c>
      <c r="E26" s="15">
        <f t="shared" si="0"/>
        <v>39625000</v>
      </c>
      <c r="F26" s="17">
        <f t="shared" si="1"/>
        <v>35.541984732824424</v>
      </c>
      <c r="G26" s="16">
        <f t="shared" si="2"/>
        <v>1418.4206758304697</v>
      </c>
      <c r="H26" s="5">
        <f t="shared" si="3"/>
        <v>0.83410978412899206</v>
      </c>
      <c r="I26" s="5">
        <f t="shared" si="4"/>
        <v>0.76854198320145939</v>
      </c>
      <c r="J26" s="5">
        <f t="shared" si="5"/>
        <v>0.8784821424810465</v>
      </c>
    </row>
    <row r="27" spans="1:10">
      <c r="A27" s="13" t="s">
        <v>56</v>
      </c>
      <c r="B27" s="3">
        <f>Data!C588</f>
        <v>1072</v>
      </c>
      <c r="C27" s="3">
        <f>Data!D588</f>
        <v>43791</v>
      </c>
      <c r="D27" s="3">
        <f>Data!E588</f>
        <v>86904</v>
      </c>
      <c r="E27" s="15">
        <f t="shared" si="0"/>
        <v>86904000</v>
      </c>
      <c r="F27" s="17">
        <f t="shared" si="1"/>
        <v>40.849813432835823</v>
      </c>
      <c r="G27" s="16">
        <f t="shared" si="2"/>
        <v>1984.5173665821744</v>
      </c>
      <c r="H27" s="5">
        <f t="shared" si="3"/>
        <v>1.1376153798807627</v>
      </c>
      <c r="I27" s="5">
        <f t="shared" si="4"/>
        <v>1.2047258729372532</v>
      </c>
      <c r="J27" s="5">
        <f t="shared" si="5"/>
        <v>1.9266526715501036</v>
      </c>
    </row>
    <row r="28" spans="1:10">
      <c r="A28" s="13" t="s">
        <v>22</v>
      </c>
      <c r="B28" s="3">
        <f>Data!C269</f>
        <v>784</v>
      </c>
      <c r="C28" s="3">
        <f>Data!D269</f>
        <v>23955</v>
      </c>
      <c r="D28" s="3">
        <f>Data!E269</f>
        <v>43283</v>
      </c>
      <c r="E28" s="15">
        <f t="shared" si="0"/>
        <v>43283000</v>
      </c>
      <c r="F28" s="17">
        <f t="shared" si="1"/>
        <v>30.554846938775512</v>
      </c>
      <c r="G28" s="16">
        <f t="shared" si="2"/>
        <v>1806.8461699018994</v>
      </c>
      <c r="H28" s="5">
        <f t="shared" si="3"/>
        <v>0.83198736737548318</v>
      </c>
      <c r="I28" s="5">
        <f t="shared" si="4"/>
        <v>0.65902144929807271</v>
      </c>
      <c r="J28" s="5">
        <f t="shared" si="5"/>
        <v>0.95957962329355528</v>
      </c>
    </row>
    <row r="29" spans="1:10">
      <c r="A29" s="13" t="s">
        <v>18</v>
      </c>
      <c r="B29" s="3">
        <f>Data!C420</f>
        <v>319</v>
      </c>
      <c r="C29" s="3">
        <f>Data!D420</f>
        <v>22872</v>
      </c>
      <c r="D29" s="3">
        <f>Data!E420</f>
        <v>57464</v>
      </c>
      <c r="E29" s="15">
        <f t="shared" si="0"/>
        <v>57464000</v>
      </c>
      <c r="F29" s="17">
        <f t="shared" si="1"/>
        <v>71.699059561128522</v>
      </c>
      <c r="G29" s="16">
        <f t="shared" si="2"/>
        <v>2512.4169289961524</v>
      </c>
      <c r="H29" s="5">
        <f t="shared" si="3"/>
        <v>0.33852547218466728</v>
      </c>
      <c r="I29" s="5">
        <f t="shared" si="4"/>
        <v>0.62922724226030136</v>
      </c>
      <c r="J29" s="5">
        <f t="shared" si="5"/>
        <v>1.2739709232941538</v>
      </c>
    </row>
    <row r="30" spans="1:10">
      <c r="A30" s="13" t="s">
        <v>20</v>
      </c>
      <c r="B30" s="3">
        <f>Data!C143</f>
        <v>444</v>
      </c>
      <c r="C30" s="3">
        <f>Data!D143</f>
        <v>21765</v>
      </c>
      <c r="D30" s="3">
        <f>Data!E143</f>
        <v>32479</v>
      </c>
      <c r="E30" s="15">
        <f t="shared" si="0"/>
        <v>32479000</v>
      </c>
      <c r="F30" s="17">
        <f t="shared" si="1"/>
        <v>49.020270270270274</v>
      </c>
      <c r="G30" s="16">
        <f t="shared" si="2"/>
        <v>1492.2582127268549</v>
      </c>
      <c r="H30" s="5">
        <f t="shared" si="3"/>
        <v>0.47117651927897258</v>
      </c>
      <c r="I30" s="5">
        <f t="shared" si="4"/>
        <v>0.59877277578679</v>
      </c>
      <c r="J30" s="5">
        <f t="shared" si="5"/>
        <v>0.72005606323386506</v>
      </c>
    </row>
    <row r="31" spans="1:10">
      <c r="A31" s="13" t="s">
        <v>39</v>
      </c>
      <c r="B31" s="3">
        <f>Data!C283</f>
        <v>3268</v>
      </c>
      <c r="C31" s="3">
        <f>Data!D283</f>
        <v>127642</v>
      </c>
      <c r="D31" s="3">
        <f>Data!E283</f>
        <v>164796</v>
      </c>
      <c r="E31" s="15">
        <f t="shared" si="0"/>
        <v>164796000</v>
      </c>
      <c r="F31" s="17">
        <f t="shared" si="1"/>
        <v>39.058139534883722</v>
      </c>
      <c r="G31" s="16">
        <f t="shared" si="2"/>
        <v>1291.0797386440199</v>
      </c>
      <c r="H31" s="5">
        <f t="shared" si="3"/>
        <v>3.4680289752335192</v>
      </c>
      <c r="I31" s="5">
        <f t="shared" si="4"/>
        <v>3.511534787363999</v>
      </c>
      <c r="J31" s="5">
        <f t="shared" si="5"/>
        <v>3.6535102372821835</v>
      </c>
    </row>
    <row r="32" spans="1:10">
      <c r="A32" s="13" t="s">
        <v>62</v>
      </c>
      <c r="B32" s="3">
        <f>Data!C700</f>
        <v>324</v>
      </c>
      <c r="C32" s="3">
        <f>Data!D700</f>
        <v>13015</v>
      </c>
      <c r="D32" s="3">
        <f>Data!E700</f>
        <v>8705</v>
      </c>
      <c r="E32" s="15">
        <f t="shared" si="0"/>
        <v>8705000</v>
      </c>
      <c r="F32" s="17">
        <f t="shared" si="1"/>
        <v>40.169753086419753</v>
      </c>
      <c r="G32" s="16">
        <f t="shared" si="2"/>
        <v>668.84364195159435</v>
      </c>
      <c r="H32" s="5">
        <f t="shared" si="3"/>
        <v>0.34383151406843948</v>
      </c>
      <c r="I32" s="5">
        <f t="shared" si="4"/>
        <v>0.35805318983988382</v>
      </c>
      <c r="J32" s="5">
        <f t="shared" si="5"/>
        <v>0.19298894764157751</v>
      </c>
    </row>
    <row r="33" spans="1:10">
      <c r="A33" s="13" t="s">
        <v>53</v>
      </c>
      <c r="B33" s="3">
        <f>Data!C518</f>
        <v>253</v>
      </c>
      <c r="C33" s="3">
        <f>Data!D518</f>
        <v>11883</v>
      </c>
      <c r="D33" s="3">
        <f>Data!E518</f>
        <v>8564</v>
      </c>
      <c r="E33" s="15">
        <f t="shared" si="0"/>
        <v>8564000</v>
      </c>
      <c r="F33" s="17">
        <f t="shared" si="1"/>
        <v>46.968379446640313</v>
      </c>
      <c r="G33" s="16">
        <f t="shared" si="2"/>
        <v>720.69342758562652</v>
      </c>
      <c r="H33" s="5">
        <f t="shared" si="3"/>
        <v>0.26848571931887405</v>
      </c>
      <c r="I33" s="5">
        <f t="shared" si="4"/>
        <v>0.32691095312080976</v>
      </c>
      <c r="J33" s="5">
        <f t="shared" si="5"/>
        <v>0.18986299225760711</v>
      </c>
    </row>
    <row r="34" spans="1:10">
      <c r="A34" s="13" t="s">
        <v>27</v>
      </c>
      <c r="B34" s="3">
        <f>Data!C574</f>
        <v>177</v>
      </c>
      <c r="C34" s="3">
        <f>Data!D574</f>
        <v>10615</v>
      </c>
      <c r="D34" s="3">
        <f>Data!E574</f>
        <v>18047</v>
      </c>
      <c r="E34" s="15">
        <f t="shared" si="0"/>
        <v>18047000</v>
      </c>
      <c r="F34" s="17">
        <f t="shared" si="1"/>
        <v>59.971751412429377</v>
      </c>
      <c r="G34" s="16">
        <f t="shared" si="2"/>
        <v>1700.1413094677343</v>
      </c>
      <c r="H34" s="5">
        <f t="shared" si="3"/>
        <v>0.18783388268553636</v>
      </c>
      <c r="I34" s="5">
        <f t="shared" si="4"/>
        <v>0.29202724626587528</v>
      </c>
      <c r="J34" s="5">
        <f t="shared" si="5"/>
        <v>0.40010011925187239</v>
      </c>
    </row>
    <row r="35" spans="1:10">
      <c r="A35" s="13" t="s">
        <v>35</v>
      </c>
      <c r="B35" s="3">
        <f>Data!C213</f>
        <v>300</v>
      </c>
      <c r="C35" s="3">
        <f>Data!D213</f>
        <v>9000</v>
      </c>
      <c r="D35" s="3">
        <f>Data!E213</f>
        <v>6900</v>
      </c>
      <c r="E35" s="15">
        <f t="shared" ref="E35:E53" si="6">D35*1000</f>
        <v>6900000</v>
      </c>
      <c r="F35" s="17">
        <f t="shared" ref="F35:F53" si="7">C35/B35</f>
        <v>30</v>
      </c>
      <c r="G35" s="16">
        <f t="shared" ref="G35:G53" si="8">E35/C35</f>
        <v>766.66666666666663</v>
      </c>
      <c r="H35" s="5">
        <f t="shared" ref="H35:H53" si="9">B35/B$55*100</f>
        <v>0.31836251302633284</v>
      </c>
      <c r="I35" s="5">
        <f t="shared" ref="I35:I53" si="10">C35/C$55*100</f>
        <v>0.24759728840253203</v>
      </c>
      <c r="J35" s="5">
        <f t="shared" ref="J35:J53" si="11">D35/D$55*100</f>
        <v>0.1529722847474882</v>
      </c>
    </row>
    <row r="36" spans="1:10">
      <c r="A36" s="13" t="s">
        <v>41</v>
      </c>
      <c r="B36" s="3">
        <f>Data!C308</f>
        <v>469</v>
      </c>
      <c r="C36" s="3">
        <f>Data!D308</f>
        <v>15008</v>
      </c>
      <c r="D36" s="3">
        <f>Data!E308</f>
        <v>22050</v>
      </c>
      <c r="E36" s="15">
        <f t="shared" si="6"/>
        <v>22050000</v>
      </c>
      <c r="F36" s="17">
        <f t="shared" si="7"/>
        <v>32</v>
      </c>
      <c r="G36" s="16">
        <f t="shared" si="8"/>
        <v>1469.2164179104477</v>
      </c>
      <c r="H36" s="5">
        <f t="shared" si="9"/>
        <v>0.49770672869783367</v>
      </c>
      <c r="I36" s="5">
        <f t="shared" si="10"/>
        <v>0.41288223381613337</v>
      </c>
      <c r="J36" s="5">
        <f t="shared" si="11"/>
        <v>0.48884621430175573</v>
      </c>
    </row>
    <row r="37" spans="1:10">
      <c r="A37" s="13" t="s">
        <v>51</v>
      </c>
      <c r="B37" s="3">
        <f>Data!C476</f>
        <v>882</v>
      </c>
      <c r="C37" s="3">
        <f>Data!D476</f>
        <v>36680</v>
      </c>
      <c r="D37" s="3">
        <f>Data!E476</f>
        <v>47118</v>
      </c>
      <c r="E37" s="15">
        <f t="shared" si="6"/>
        <v>47118000</v>
      </c>
      <c r="F37" s="17">
        <f t="shared" si="7"/>
        <v>41.587301587301589</v>
      </c>
      <c r="G37" s="16">
        <f t="shared" si="8"/>
        <v>1284.5692475463468</v>
      </c>
      <c r="H37" s="5">
        <f t="shared" si="9"/>
        <v>0.93598578829741863</v>
      </c>
      <c r="I37" s="5">
        <f t="shared" si="10"/>
        <v>1.0090965042894304</v>
      </c>
      <c r="J37" s="5">
        <f t="shared" si="11"/>
        <v>1.0446011757582825</v>
      </c>
    </row>
    <row r="38" spans="1:10">
      <c r="A38" s="13" t="s">
        <v>15</v>
      </c>
      <c r="B38" s="3">
        <f>Data!C157</f>
        <v>156</v>
      </c>
      <c r="C38" s="3">
        <f>Data!D157</f>
        <v>9301</v>
      </c>
      <c r="D38" s="3">
        <f>Data!E157</f>
        <v>23637</v>
      </c>
      <c r="E38" s="15">
        <f t="shared" si="6"/>
        <v>23637000</v>
      </c>
      <c r="F38" s="17">
        <f t="shared" si="7"/>
        <v>59.621794871794869</v>
      </c>
      <c r="G38" s="16">
        <f t="shared" si="8"/>
        <v>2541.3396408988283</v>
      </c>
      <c r="H38" s="5">
        <f t="shared" si="9"/>
        <v>0.16554850677369309</v>
      </c>
      <c r="I38" s="5">
        <f t="shared" si="10"/>
        <v>0.25587804215910559</v>
      </c>
      <c r="J38" s="5">
        <f t="shared" si="11"/>
        <v>0.52402983979367812</v>
      </c>
    </row>
    <row r="39" spans="1:10">
      <c r="A39" s="13" t="s">
        <v>29</v>
      </c>
      <c r="B39" s="3">
        <f>Data!C59</f>
        <v>255</v>
      </c>
      <c r="C39" s="3">
        <f>Data!D59</f>
        <v>6404</v>
      </c>
      <c r="D39" s="3">
        <f>Data!E59</f>
        <v>3046</v>
      </c>
      <c r="E39" s="15">
        <f t="shared" si="6"/>
        <v>3046000</v>
      </c>
      <c r="F39" s="17">
        <f t="shared" si="7"/>
        <v>25.113725490196078</v>
      </c>
      <c r="G39" s="16">
        <f t="shared" si="8"/>
        <v>475.64022485946282</v>
      </c>
      <c r="H39" s="5">
        <f t="shared" si="9"/>
        <v>0.27060813607238293</v>
      </c>
      <c r="I39" s="5">
        <f t="shared" si="10"/>
        <v>0.1761792261033128</v>
      </c>
      <c r="J39" s="5">
        <f t="shared" si="11"/>
        <v>6.7529504252296965E-2</v>
      </c>
    </row>
    <row r="40" spans="1:10">
      <c r="A40" s="13" t="s">
        <v>30</v>
      </c>
      <c r="B40" s="3">
        <f>Data!C73</f>
        <v>67</v>
      </c>
      <c r="C40" s="3">
        <f>Data!D73</f>
        <v>4078</v>
      </c>
      <c r="D40" s="3">
        <f>Data!E73</f>
        <v>6740</v>
      </c>
      <c r="E40" s="15">
        <f t="shared" si="6"/>
        <v>6740000</v>
      </c>
      <c r="F40" s="17">
        <f t="shared" si="7"/>
        <v>60.865671641791046</v>
      </c>
      <c r="G40" s="16">
        <f t="shared" si="8"/>
        <v>1652.7709661598824</v>
      </c>
      <c r="H40" s="5">
        <f t="shared" si="9"/>
        <v>7.1100961242547667E-2</v>
      </c>
      <c r="I40" s="5">
        <f t="shared" si="10"/>
        <v>0.11218908245616951</v>
      </c>
      <c r="J40" s="5">
        <f t="shared" si="11"/>
        <v>0.1494251013330537</v>
      </c>
    </row>
    <row r="41" spans="1:10">
      <c r="A41" s="13" t="s">
        <v>42</v>
      </c>
      <c r="B41" s="3">
        <f>Data!C322</f>
        <v>24</v>
      </c>
      <c r="C41" s="3">
        <f>Data!D322</f>
        <v>3499</v>
      </c>
      <c r="D41" s="3">
        <f>Data!E322</f>
        <v>1677</v>
      </c>
      <c r="E41" s="15">
        <f t="shared" si="6"/>
        <v>1677000</v>
      </c>
      <c r="F41" s="17">
        <f t="shared" si="7"/>
        <v>145.79166666666666</v>
      </c>
      <c r="G41" s="16">
        <f t="shared" si="8"/>
        <v>479.27979422692198</v>
      </c>
      <c r="H41" s="5">
        <f t="shared" si="9"/>
        <v>2.5469001042106625E-2</v>
      </c>
      <c r="I41" s="5">
        <f t="shared" si="10"/>
        <v>9.6260323568939946E-2</v>
      </c>
      <c r="J41" s="5">
        <f t="shared" si="11"/>
        <v>3.7178916162541695E-2</v>
      </c>
    </row>
    <row r="42" spans="1:10">
      <c r="A42" s="13" t="s">
        <v>24</v>
      </c>
      <c r="B42" s="3">
        <f>Data!C602</f>
        <v>77</v>
      </c>
      <c r="C42" s="3">
        <f>Data!D602</f>
        <v>4529</v>
      </c>
      <c r="D42" s="3">
        <f>Data!E602</f>
        <v>10854</v>
      </c>
      <c r="E42" s="15">
        <f t="shared" si="6"/>
        <v>10854000</v>
      </c>
      <c r="F42" s="17">
        <f t="shared" si="7"/>
        <v>58.81818181818182</v>
      </c>
      <c r="G42" s="16">
        <f t="shared" si="8"/>
        <v>2396.5555310223008</v>
      </c>
      <c r="H42" s="5">
        <f t="shared" si="9"/>
        <v>8.1713045010092092E-2</v>
      </c>
      <c r="I42" s="5">
        <f t="shared" si="10"/>
        <v>0.12459645768611863</v>
      </c>
      <c r="J42" s="5">
        <f t="shared" si="11"/>
        <v>0.240632054876701</v>
      </c>
    </row>
    <row r="43" spans="1:10">
      <c r="A43" s="13" t="s">
        <v>45</v>
      </c>
      <c r="B43" s="3">
        <f>Data!C378</f>
        <v>17</v>
      </c>
      <c r="C43" s="3">
        <f>Data!D378</f>
        <v>1045</v>
      </c>
      <c r="D43" s="3">
        <f>Data!E378</f>
        <v>1997</v>
      </c>
      <c r="E43" s="15">
        <f t="shared" si="6"/>
        <v>1997000</v>
      </c>
      <c r="F43" s="17">
        <f t="shared" si="7"/>
        <v>61.470588235294116</v>
      </c>
      <c r="G43" s="16">
        <f t="shared" si="8"/>
        <v>1911.0047846889952</v>
      </c>
      <c r="H43" s="5">
        <f t="shared" si="9"/>
        <v>1.8040542404825527E-2</v>
      </c>
      <c r="I43" s="5">
        <f t="shared" si="10"/>
        <v>2.8748796264516215E-2</v>
      </c>
      <c r="J43" s="5">
        <f t="shared" si="11"/>
        <v>4.4273282991410715E-2</v>
      </c>
    </row>
    <row r="44" spans="1:10">
      <c r="A44" s="13" t="s">
        <v>48</v>
      </c>
      <c r="B44" s="3">
        <f>Data!C434</f>
        <v>21</v>
      </c>
      <c r="C44" s="3">
        <f>Data!D434</f>
        <v>1195</v>
      </c>
      <c r="D44" s="3">
        <f>Data!E434</f>
        <v>4150</v>
      </c>
      <c r="E44" s="15">
        <f t="shared" si="6"/>
        <v>4150000</v>
      </c>
      <c r="F44" s="17">
        <f t="shared" si="7"/>
        <v>56.904761904761905</v>
      </c>
      <c r="G44" s="16">
        <f t="shared" si="8"/>
        <v>3472.8033472803349</v>
      </c>
      <c r="H44" s="5">
        <f t="shared" si="9"/>
        <v>2.2285375911843298E-2</v>
      </c>
      <c r="I44" s="5">
        <f t="shared" si="10"/>
        <v>3.2875417737891752E-2</v>
      </c>
      <c r="J44" s="5">
        <f t="shared" si="11"/>
        <v>9.2005069811895088E-2</v>
      </c>
    </row>
    <row r="45" spans="1:10">
      <c r="A45" s="13" t="s">
        <v>57</v>
      </c>
      <c r="B45" s="3">
        <f>Data!C616</f>
        <v>13</v>
      </c>
      <c r="C45" s="3">
        <f>Data!D616</f>
        <v>653</v>
      </c>
      <c r="D45" s="3">
        <f>Data!E616</f>
        <v>1437</v>
      </c>
      <c r="E45" s="15">
        <f t="shared" si="6"/>
        <v>1437000</v>
      </c>
      <c r="F45" s="17">
        <f t="shared" si="7"/>
        <v>50.230769230769234</v>
      </c>
      <c r="G45" s="16">
        <f t="shared" si="8"/>
        <v>2200.6125574272587</v>
      </c>
      <c r="H45" s="5">
        <f t="shared" si="9"/>
        <v>1.3795708897807755E-2</v>
      </c>
      <c r="I45" s="5">
        <f t="shared" si="10"/>
        <v>1.7964558814094821E-2</v>
      </c>
      <c r="J45" s="5">
        <f t="shared" si="11"/>
        <v>3.1858141040889937E-2</v>
      </c>
    </row>
    <row r="46" spans="1:10">
      <c r="A46" s="13" t="s">
        <v>61</v>
      </c>
      <c r="B46" s="3">
        <f>Data!C686</f>
        <v>2004</v>
      </c>
      <c r="C46" s="3">
        <f>Data!D686</f>
        <v>80280</v>
      </c>
      <c r="D46" s="3">
        <f>Data!E686</f>
        <v>92304</v>
      </c>
      <c r="E46" s="15">
        <f t="shared" si="6"/>
        <v>92304000</v>
      </c>
      <c r="F46" s="17">
        <f t="shared" si="7"/>
        <v>40.059880239520957</v>
      </c>
      <c r="G46" s="16">
        <f t="shared" si="8"/>
        <v>1149.7757847533633</v>
      </c>
      <c r="H46" s="5">
        <f t="shared" si="9"/>
        <v>2.1266615870159034</v>
      </c>
      <c r="I46" s="5">
        <f t="shared" si="10"/>
        <v>2.2085678125505859</v>
      </c>
      <c r="J46" s="5">
        <f t="shared" si="11"/>
        <v>2.0463701117872684</v>
      </c>
    </row>
    <row r="47" spans="1:10">
      <c r="A47" s="13" t="s">
        <v>49</v>
      </c>
      <c r="B47" s="3">
        <f>Data!C448</f>
        <v>632</v>
      </c>
      <c r="C47" s="3">
        <f>Data!D448</f>
        <v>28500</v>
      </c>
      <c r="D47" s="3">
        <f>Data!E448</f>
        <v>24218</v>
      </c>
      <c r="E47" s="15">
        <f t="shared" si="6"/>
        <v>24218000</v>
      </c>
      <c r="F47" s="17">
        <f t="shared" si="7"/>
        <v>45.094936708860757</v>
      </c>
      <c r="G47" s="16">
        <f t="shared" si="8"/>
        <v>849.75438596491233</v>
      </c>
      <c r="H47" s="5">
        <f t="shared" si="9"/>
        <v>0.67068369410880779</v>
      </c>
      <c r="I47" s="5">
        <f t="shared" si="10"/>
        <v>0.78405807994135146</v>
      </c>
      <c r="J47" s="5">
        <f t="shared" si="11"/>
        <v>0.53691054956734341</v>
      </c>
    </row>
    <row r="48" spans="1:10">
      <c r="A48" s="13" t="s">
        <v>59</v>
      </c>
      <c r="B48" s="3">
        <f>Data!C658</f>
        <v>2</v>
      </c>
      <c r="C48" s="3">
        <f>Data!D658</f>
        <v>115</v>
      </c>
      <c r="D48" s="3">
        <f>Data!E658</f>
        <v>260</v>
      </c>
      <c r="E48" s="15">
        <f t="shared" si="6"/>
        <v>260000</v>
      </c>
      <c r="F48" s="17">
        <f t="shared" si="7"/>
        <v>57.5</v>
      </c>
      <c r="G48" s="16">
        <f t="shared" si="8"/>
        <v>2260.8695652173915</v>
      </c>
      <c r="H48" s="5">
        <f t="shared" si="9"/>
        <v>2.1224167535088857E-3</v>
      </c>
      <c r="I48" s="5">
        <f t="shared" si="10"/>
        <v>3.1637431295879091E-3</v>
      </c>
      <c r="J48" s="5">
        <f t="shared" si="11"/>
        <v>5.7641730484560769E-3</v>
      </c>
    </row>
    <row r="49" spans="1:10">
      <c r="A49" s="13" t="s">
        <v>44</v>
      </c>
      <c r="B49" s="3">
        <f>Data!C350</f>
        <v>0</v>
      </c>
      <c r="C49" s="3">
        <f>Data!D350</f>
        <v>0</v>
      </c>
      <c r="D49" s="3">
        <f>Data!E350</f>
        <v>0</v>
      </c>
      <c r="E49" s="15">
        <f t="shared" si="6"/>
        <v>0</v>
      </c>
      <c r="F49" s="17" t="e">
        <f t="shared" si="7"/>
        <v>#DIV/0!</v>
      </c>
      <c r="G49" s="16" t="e">
        <f t="shared" si="8"/>
        <v>#DIV/0!</v>
      </c>
      <c r="H49" s="5">
        <f t="shared" si="9"/>
        <v>0</v>
      </c>
      <c r="I49" s="5">
        <f t="shared" si="10"/>
        <v>0</v>
      </c>
      <c r="J49" s="5">
        <f t="shared" si="11"/>
        <v>0</v>
      </c>
    </row>
    <row r="50" spans="1:10">
      <c r="A50" s="13" t="s">
        <v>33</v>
      </c>
      <c r="B50" s="3">
        <f>Data!C185</f>
        <v>1510</v>
      </c>
      <c r="C50" s="3">
        <f>Data!D185</f>
        <v>61910</v>
      </c>
      <c r="D50" s="3">
        <f>Data!E185</f>
        <v>81898</v>
      </c>
      <c r="E50" s="15">
        <f t="shared" si="6"/>
        <v>81898000</v>
      </c>
      <c r="F50" s="17">
        <f t="shared" si="7"/>
        <v>41</v>
      </c>
      <c r="G50" s="16">
        <f t="shared" si="8"/>
        <v>1322.8557583589081</v>
      </c>
      <c r="H50" s="5">
        <f t="shared" si="9"/>
        <v>1.6024246488992084</v>
      </c>
      <c r="I50" s="5">
        <f t="shared" si="10"/>
        <v>1.7031942361111954</v>
      </c>
      <c r="J50" s="5">
        <f t="shared" si="11"/>
        <v>1.8156701704709839</v>
      </c>
    </row>
    <row r="51" spans="1:10">
      <c r="A51" s="13" t="s">
        <v>34</v>
      </c>
      <c r="B51" s="3">
        <f>Data!C199</f>
        <v>950</v>
      </c>
      <c r="C51" s="3">
        <f>Data!D199</f>
        <v>38000</v>
      </c>
      <c r="D51" s="3">
        <f>Data!E199</f>
        <v>52161</v>
      </c>
      <c r="E51" s="15">
        <f t="shared" si="6"/>
        <v>52161000</v>
      </c>
      <c r="F51" s="17">
        <f t="shared" si="7"/>
        <v>40</v>
      </c>
      <c r="G51" s="16">
        <f t="shared" si="8"/>
        <v>1372.6578947368421</v>
      </c>
      <c r="H51" s="5">
        <f t="shared" si="9"/>
        <v>1.0081479579167207</v>
      </c>
      <c r="I51" s="5">
        <f t="shared" si="10"/>
        <v>1.0454107732551352</v>
      </c>
      <c r="J51" s="5">
        <f t="shared" si="11"/>
        <v>1.1564039630019902</v>
      </c>
    </row>
    <row r="52" spans="1:10">
      <c r="A52" s="13" t="s">
        <v>40</v>
      </c>
      <c r="B52" s="3">
        <f>Data!C294</f>
        <v>0</v>
      </c>
      <c r="C52" s="3">
        <f>Data!D294</f>
        <v>0</v>
      </c>
      <c r="D52" s="3">
        <f>Data!E294</f>
        <v>0</v>
      </c>
      <c r="E52" s="15">
        <f t="shared" si="6"/>
        <v>0</v>
      </c>
      <c r="F52" s="17" t="e">
        <f t="shared" si="7"/>
        <v>#DIV/0!</v>
      </c>
      <c r="G52" s="16" t="e">
        <f t="shared" si="8"/>
        <v>#DIV/0!</v>
      </c>
      <c r="H52" s="5">
        <f t="shared" si="9"/>
        <v>0</v>
      </c>
      <c r="I52" s="5">
        <f t="shared" si="10"/>
        <v>0</v>
      </c>
      <c r="J52" s="5">
        <f t="shared" si="11"/>
        <v>0</v>
      </c>
    </row>
    <row r="53" spans="1:10">
      <c r="A53" s="13" t="s">
        <v>47</v>
      </c>
      <c r="B53" s="3">
        <f>Data!C406</f>
        <v>1491</v>
      </c>
      <c r="C53" s="3">
        <f>Data!D406</f>
        <v>59640</v>
      </c>
      <c r="D53" s="3">
        <f>Data!E406</f>
        <v>80514</v>
      </c>
      <c r="E53" s="15">
        <f t="shared" si="6"/>
        <v>80514000</v>
      </c>
      <c r="F53" s="17">
        <f t="shared" si="7"/>
        <v>40</v>
      </c>
      <c r="G53" s="16">
        <f t="shared" si="8"/>
        <v>1350</v>
      </c>
      <c r="H53" s="5">
        <f t="shared" si="9"/>
        <v>1.5822616897408741</v>
      </c>
      <c r="I53" s="5">
        <f t="shared" si="10"/>
        <v>1.6407446978141123</v>
      </c>
      <c r="J53" s="5">
        <f t="shared" si="11"/>
        <v>1.7849870339361256</v>
      </c>
    </row>
    <row r="54" spans="1:10">
      <c r="A54" s="14"/>
      <c r="B54" s="10"/>
    </row>
    <row r="55" spans="1:10">
      <c r="A55" s="14" t="s">
        <v>17</v>
      </c>
      <c r="B55" s="11">
        <f>SUM(B3:B53)</f>
        <v>94232.2</v>
      </c>
      <c r="C55" s="11">
        <f>SUM(C3:C53)</f>
        <v>3634934.8</v>
      </c>
      <c r="D55" s="11">
        <f>SUM(D3:D53)</f>
        <v>4510621</v>
      </c>
      <c r="E55" s="15">
        <f>SUM(E3:E53)</f>
        <v>4510621000</v>
      </c>
    </row>
  </sheetData>
  <phoneticPr fontId="1" type="noConversion"/>
  <pageMargins left="0.75" right="0.75" top="1" bottom="1" header="0.5" footer="0.5"/>
  <pageSetup paperSize="9" scale="98" orientation="portrait" r:id="rId1"/>
  <headerFooter alignWithMargins="0"/>
  <rowBreaks count="1" manualBreakCount="1">
    <brk id="53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J55"/>
  <sheetViews>
    <sheetView workbookViewId="0">
      <selection activeCell="B3" sqref="B3"/>
    </sheetView>
  </sheetViews>
  <sheetFormatPr defaultRowHeight="12.75"/>
  <cols>
    <col min="1" max="1" width="31.5703125" style="13" customWidth="1"/>
    <col min="2" max="3" width="17.42578125" style="1" customWidth="1"/>
    <col min="4" max="4" width="17.42578125" style="1" hidden="1" customWidth="1"/>
    <col min="5" max="5" width="15.7109375" style="1" bestFit="1" customWidth="1"/>
    <col min="6" max="6" width="20" style="1" customWidth="1"/>
    <col min="7" max="7" width="18.5703125" style="1" customWidth="1"/>
    <col min="8" max="8" width="15.140625" style="1" customWidth="1"/>
    <col min="9" max="9" width="14.85546875" style="1" customWidth="1"/>
    <col min="10" max="10" width="15.5703125" style="1" customWidth="1"/>
    <col min="11" max="16384" width="9.140625" style="1"/>
  </cols>
  <sheetData>
    <row r="1" spans="1:10" ht="27.75" customHeight="1" thickBot="1">
      <c r="A1" s="18" t="s">
        <v>94</v>
      </c>
    </row>
    <row r="2" spans="1:10" ht="39" thickBot="1">
      <c r="B2" s="34" t="s">
        <v>88</v>
      </c>
      <c r="C2" s="113" t="s">
        <v>92</v>
      </c>
      <c r="D2" s="113" t="s">
        <v>89</v>
      </c>
      <c r="E2" s="35" t="s">
        <v>89</v>
      </c>
      <c r="F2" s="34" t="s">
        <v>90</v>
      </c>
      <c r="G2" s="113" t="s">
        <v>91</v>
      </c>
      <c r="H2" s="113" t="s">
        <v>116</v>
      </c>
      <c r="I2" s="113" t="s">
        <v>117</v>
      </c>
      <c r="J2" s="35" t="s">
        <v>119</v>
      </c>
    </row>
    <row r="3" spans="1:10">
      <c r="A3" s="14" t="s">
        <v>21</v>
      </c>
      <c r="B3" s="3">
        <f>Data!F115</f>
        <v>9849</v>
      </c>
      <c r="C3" s="3">
        <f>Data!G115</f>
        <v>2091744</v>
      </c>
      <c r="D3" s="3">
        <f>Data!H115</f>
        <v>6731397</v>
      </c>
      <c r="E3" s="15">
        <f t="shared" ref="E3:E34" si="0">D3*1000</f>
        <v>6731397000</v>
      </c>
      <c r="F3" s="5">
        <f t="shared" ref="F3:F34" si="1">C3/B3</f>
        <v>212.38135851355469</v>
      </c>
      <c r="G3" s="16">
        <f t="shared" ref="G3:G34" si="2">E3/C3</f>
        <v>3218.0787897562991</v>
      </c>
      <c r="H3" s="5">
        <f t="shared" ref="H3:H34" si="3">B3/B$55*100</f>
        <v>53.367072694958594</v>
      </c>
      <c r="I3" s="5">
        <f t="shared" ref="I3:I34" si="4">C3/C$55*100</f>
        <v>52.179483469651863</v>
      </c>
      <c r="J3" s="5">
        <f t="shared" ref="J3:J34" si="5">D3/D$55*100</f>
        <v>54.305022623875878</v>
      </c>
    </row>
    <row r="4" spans="1:10">
      <c r="A4" s="14" t="s">
        <v>22</v>
      </c>
      <c r="B4" s="3">
        <f>Data!F269</f>
        <v>1652</v>
      </c>
      <c r="C4" s="3">
        <f>Data!G269</f>
        <v>459598</v>
      </c>
      <c r="D4" s="3">
        <f>Data!H269</f>
        <v>1909147</v>
      </c>
      <c r="E4" s="15">
        <f t="shared" si="0"/>
        <v>1909147000</v>
      </c>
      <c r="F4" s="5">
        <f t="shared" si="1"/>
        <v>278.20702179176754</v>
      </c>
      <c r="G4" s="16">
        <f t="shared" si="2"/>
        <v>4153.9497560911923</v>
      </c>
      <c r="H4" s="5">
        <f t="shared" si="3"/>
        <v>8.9514066496163682</v>
      </c>
      <c r="I4" s="5">
        <f t="shared" si="4"/>
        <v>11.464876315498005</v>
      </c>
      <c r="J4" s="5">
        <f t="shared" si="5"/>
        <v>15.401895182724292</v>
      </c>
    </row>
    <row r="5" spans="1:10">
      <c r="A5" s="14" t="s">
        <v>15</v>
      </c>
      <c r="B5" s="3">
        <f>Data!F157</f>
        <v>1278</v>
      </c>
      <c r="C5" s="3">
        <f>Data!G157</f>
        <v>303752</v>
      </c>
      <c r="D5" s="3">
        <f>Data!H157</f>
        <v>936255</v>
      </c>
      <c r="E5" s="15">
        <f t="shared" si="0"/>
        <v>936255000</v>
      </c>
      <c r="F5" s="5">
        <f t="shared" si="1"/>
        <v>237.67762128325509</v>
      </c>
      <c r="G5" s="16">
        <f t="shared" si="2"/>
        <v>3082.3006926703365</v>
      </c>
      <c r="H5" s="5">
        <f t="shared" si="3"/>
        <v>6.9248775412891757</v>
      </c>
      <c r="I5" s="5">
        <f t="shared" si="4"/>
        <v>7.5772286010495042</v>
      </c>
      <c r="J5" s="5">
        <f t="shared" si="5"/>
        <v>7.5531645149910052</v>
      </c>
    </row>
    <row r="6" spans="1:10">
      <c r="A6" s="14" t="s">
        <v>38</v>
      </c>
      <c r="B6" s="3">
        <f>Data!F255</f>
        <v>331</v>
      </c>
      <c r="C6" s="3">
        <f>Data!G255</f>
        <v>166437</v>
      </c>
      <c r="D6" s="3">
        <f>Data!H255</f>
        <v>318243</v>
      </c>
      <c r="E6" s="15">
        <f t="shared" si="0"/>
        <v>318243000</v>
      </c>
      <c r="F6" s="5">
        <f t="shared" si="1"/>
        <v>502.83081570996978</v>
      </c>
      <c r="G6" s="16">
        <f t="shared" si="2"/>
        <v>1912.0928639665458</v>
      </c>
      <c r="H6" s="5">
        <f t="shared" si="3"/>
        <v>1.7935324461398412</v>
      </c>
      <c r="I6" s="5">
        <f t="shared" si="4"/>
        <v>4.1518449151705221</v>
      </c>
      <c r="J6" s="5">
        <f t="shared" si="5"/>
        <v>2.5674006918460059</v>
      </c>
    </row>
    <row r="7" spans="1:10">
      <c r="A7" s="14" t="s">
        <v>24</v>
      </c>
      <c r="B7" s="3">
        <f>Data!F602</f>
        <v>609</v>
      </c>
      <c r="C7" s="3">
        <f>Data!G602</f>
        <v>165487</v>
      </c>
      <c r="D7" s="3">
        <f>Data!H602</f>
        <v>484854</v>
      </c>
      <c r="E7" s="15">
        <f t="shared" si="0"/>
        <v>484854000</v>
      </c>
      <c r="F7" s="5">
        <f t="shared" si="1"/>
        <v>271.73563218390802</v>
      </c>
      <c r="G7" s="16">
        <f t="shared" si="2"/>
        <v>2929.8615601225474</v>
      </c>
      <c r="H7" s="5">
        <f t="shared" si="3"/>
        <v>3.2998829598162036</v>
      </c>
      <c r="I7" s="5">
        <f t="shared" si="4"/>
        <v>4.1281467430728993</v>
      </c>
      <c r="J7" s="5">
        <f t="shared" si="5"/>
        <v>3.9115219974808664</v>
      </c>
    </row>
    <row r="8" spans="1:10">
      <c r="A8" s="14" t="s">
        <v>27</v>
      </c>
      <c r="B8" s="3">
        <f>Data!F574</f>
        <v>451</v>
      </c>
      <c r="C8" s="3">
        <f>Data!G574</f>
        <v>93780</v>
      </c>
      <c r="D8" s="3">
        <f>Data!H574</f>
        <v>185137</v>
      </c>
      <c r="E8" s="15">
        <f t="shared" si="0"/>
        <v>185137000</v>
      </c>
      <c r="F8" s="5">
        <f t="shared" si="1"/>
        <v>207.93791574279379</v>
      </c>
      <c r="G8" s="16">
        <f t="shared" si="2"/>
        <v>1974.1629345276178</v>
      </c>
      <c r="H8" s="5">
        <f t="shared" si="3"/>
        <v>2.4437556894533792</v>
      </c>
      <c r="I8" s="5">
        <f t="shared" si="4"/>
        <v>2.3393837677000402</v>
      </c>
      <c r="J8" s="5">
        <f t="shared" si="5"/>
        <v>1.4935783721442231</v>
      </c>
    </row>
    <row r="9" spans="1:10">
      <c r="A9" s="14" t="s">
        <v>18</v>
      </c>
      <c r="B9" s="3">
        <f>Data!F420</f>
        <v>509</v>
      </c>
      <c r="C9" s="3">
        <f>Data!G420</f>
        <v>97268</v>
      </c>
      <c r="D9" s="3">
        <f>Data!H420</f>
        <v>212842</v>
      </c>
      <c r="E9" s="15">
        <f t="shared" si="0"/>
        <v>212842000</v>
      </c>
      <c r="F9" s="5">
        <f t="shared" si="1"/>
        <v>191.09626719056973</v>
      </c>
      <c r="G9" s="16">
        <f t="shared" si="2"/>
        <v>2188.2016696138503</v>
      </c>
      <c r="H9" s="5">
        <f t="shared" si="3"/>
        <v>2.758030257054922</v>
      </c>
      <c r="I9" s="5">
        <f t="shared" si="4"/>
        <v>2.4263934774647846</v>
      </c>
      <c r="J9" s="5">
        <f t="shared" si="5"/>
        <v>1.7170863084306258</v>
      </c>
    </row>
    <row r="10" spans="1:10">
      <c r="A10" s="14" t="s">
        <v>23</v>
      </c>
      <c r="B10" s="3">
        <f>Data!F364</f>
        <v>542</v>
      </c>
      <c r="C10" s="3">
        <f>Data!G364</f>
        <v>79745</v>
      </c>
      <c r="D10" s="3">
        <f>Data!H364</f>
        <v>142186</v>
      </c>
      <c r="E10" s="15">
        <f t="shared" si="0"/>
        <v>142186000</v>
      </c>
      <c r="F10" s="5">
        <f t="shared" si="1"/>
        <v>147.13099630996311</v>
      </c>
      <c r="G10" s="16">
        <f t="shared" si="2"/>
        <v>1783.0083390808202</v>
      </c>
      <c r="H10" s="5">
        <f t="shared" si="3"/>
        <v>2.9368416489661446</v>
      </c>
      <c r="I10" s="5">
        <f t="shared" si="4"/>
        <v>1.9892744567630591</v>
      </c>
      <c r="J10" s="5">
        <f t="shared" si="5"/>
        <v>1.1470745146658881</v>
      </c>
    </row>
    <row r="11" spans="1:10">
      <c r="A11" s="14" t="s">
        <v>56</v>
      </c>
      <c r="B11" s="3">
        <f>Data!F588</f>
        <v>390</v>
      </c>
      <c r="C11" s="3">
        <f>Data!G588</f>
        <v>79844</v>
      </c>
      <c r="D11" s="3">
        <f>Data!H588</f>
        <v>234914</v>
      </c>
      <c r="E11" s="15">
        <f t="shared" si="0"/>
        <v>234914000</v>
      </c>
      <c r="F11" s="5">
        <f t="shared" si="1"/>
        <v>204.72820512820513</v>
      </c>
      <c r="G11" s="16">
        <f t="shared" si="2"/>
        <v>2942.1622163218276</v>
      </c>
      <c r="H11" s="5">
        <f t="shared" si="3"/>
        <v>2.113225540768997</v>
      </c>
      <c r="I11" s="5">
        <f t="shared" si="4"/>
        <v>1.9917440557500745</v>
      </c>
      <c r="J11" s="5">
        <f t="shared" si="5"/>
        <v>1.8951504546032834</v>
      </c>
    </row>
    <row r="12" spans="1:10">
      <c r="A12" s="14" t="s">
        <v>11</v>
      </c>
      <c r="B12" s="3">
        <f>Data!F546</f>
        <v>337</v>
      </c>
      <c r="C12" s="3">
        <f>Data!G546</f>
        <v>69765</v>
      </c>
      <c r="D12" s="3">
        <f>Data!H546</f>
        <v>193822</v>
      </c>
      <c r="E12" s="15">
        <f t="shared" si="0"/>
        <v>193822000</v>
      </c>
      <c r="F12" s="5">
        <f t="shared" si="1"/>
        <v>207.01780415430267</v>
      </c>
      <c r="G12" s="16">
        <f t="shared" si="2"/>
        <v>2778.2125707733103</v>
      </c>
      <c r="H12" s="5">
        <f t="shared" si="3"/>
        <v>1.8260436083055183</v>
      </c>
      <c r="I12" s="5">
        <f t="shared" si="4"/>
        <v>1.7403189225164564</v>
      </c>
      <c r="J12" s="5">
        <f t="shared" si="5"/>
        <v>1.5636439352789429</v>
      </c>
    </row>
    <row r="13" spans="1:10">
      <c r="A13" s="14" t="s">
        <v>10</v>
      </c>
      <c r="B13" s="3">
        <f>Data!F101</f>
        <v>264</v>
      </c>
      <c r="C13" s="3">
        <f>Data!G101</f>
        <v>58160</v>
      </c>
      <c r="D13" s="3">
        <f>Data!H101</f>
        <v>163381</v>
      </c>
      <c r="E13" s="15">
        <f t="shared" si="0"/>
        <v>163381000</v>
      </c>
      <c r="F13" s="5">
        <f t="shared" si="1"/>
        <v>220.30303030303031</v>
      </c>
      <c r="G13" s="16">
        <f t="shared" si="2"/>
        <v>2809.1643741403027</v>
      </c>
      <c r="H13" s="5">
        <f t="shared" si="3"/>
        <v>1.4304911352897827</v>
      </c>
      <c r="I13" s="5">
        <f t="shared" si="4"/>
        <v>1.4508270412607627</v>
      </c>
      <c r="J13" s="5">
        <f t="shared" si="5"/>
        <v>1.3180635314350744</v>
      </c>
    </row>
    <row r="14" spans="1:10">
      <c r="A14" s="14" t="s">
        <v>13</v>
      </c>
      <c r="B14" s="3">
        <f>Data!F87</f>
        <v>290</v>
      </c>
      <c r="C14" s="3">
        <f>Data!G87</f>
        <v>48853</v>
      </c>
      <c r="D14" s="3">
        <f>Data!H87</f>
        <v>140482</v>
      </c>
      <c r="E14" s="15">
        <f t="shared" si="0"/>
        <v>140482000</v>
      </c>
      <c r="F14" s="5">
        <f t="shared" si="1"/>
        <v>168.45862068965516</v>
      </c>
      <c r="G14" s="16">
        <f t="shared" si="2"/>
        <v>2875.6064110699444</v>
      </c>
      <c r="H14" s="5">
        <f t="shared" si="3"/>
        <v>1.5713728380077161</v>
      </c>
      <c r="I14" s="5">
        <f t="shared" si="4"/>
        <v>1.2186597910370021</v>
      </c>
      <c r="J14" s="5">
        <f t="shared" si="5"/>
        <v>1.1333276269765891</v>
      </c>
    </row>
    <row r="15" spans="1:10">
      <c r="A15" s="14" t="s">
        <v>43</v>
      </c>
      <c r="B15" s="3">
        <f>Data!F336</f>
        <v>96</v>
      </c>
      <c r="C15" s="3">
        <f>Data!G336</f>
        <v>25852</v>
      </c>
      <c r="D15" s="3">
        <f>Data!H336</f>
        <v>77585</v>
      </c>
      <c r="E15" s="15">
        <f t="shared" si="0"/>
        <v>77585000</v>
      </c>
      <c r="F15" s="5">
        <f t="shared" si="1"/>
        <v>269.29166666666669</v>
      </c>
      <c r="G15" s="16">
        <f t="shared" si="2"/>
        <v>3001.1217700758161</v>
      </c>
      <c r="H15" s="5">
        <f t="shared" si="3"/>
        <v>0.52017859465083005</v>
      </c>
      <c r="I15" s="5">
        <f t="shared" si="4"/>
        <v>0.64488962638709146</v>
      </c>
      <c r="J15" s="5">
        <f t="shared" si="5"/>
        <v>0.6259109632478087</v>
      </c>
    </row>
    <row r="16" spans="1:10">
      <c r="A16" s="14" t="s">
        <v>12</v>
      </c>
      <c r="B16" s="3">
        <f>Data!F630</f>
        <v>227</v>
      </c>
      <c r="C16" s="3">
        <f>Data!G630</f>
        <v>35990</v>
      </c>
      <c r="D16" s="3">
        <f>Data!H630</f>
        <v>97114</v>
      </c>
      <c r="E16" s="15">
        <f t="shared" si="0"/>
        <v>97114000</v>
      </c>
      <c r="F16" s="5">
        <f t="shared" si="1"/>
        <v>158.54625550660793</v>
      </c>
      <c r="G16" s="16">
        <f t="shared" si="2"/>
        <v>2698.3606557377047</v>
      </c>
      <c r="H16" s="5">
        <f t="shared" si="3"/>
        <v>1.2300056352681086</v>
      </c>
      <c r="I16" s="5">
        <f t="shared" si="4"/>
        <v>0.89778654083519338</v>
      </c>
      <c r="J16" s="5">
        <f t="shared" si="5"/>
        <v>0.78345965437710496</v>
      </c>
    </row>
    <row r="17" spans="1:10">
      <c r="A17" s="14" t="s">
        <v>46</v>
      </c>
      <c r="B17" s="3">
        <f>Data!F392</f>
        <v>179</v>
      </c>
      <c r="C17" s="3">
        <f>Data!G392</f>
        <v>28592</v>
      </c>
      <c r="D17" s="3">
        <f>Data!H392</f>
        <v>58153</v>
      </c>
      <c r="E17" s="15">
        <f t="shared" si="0"/>
        <v>58153000</v>
      </c>
      <c r="F17" s="5">
        <f t="shared" si="1"/>
        <v>159.73184357541899</v>
      </c>
      <c r="G17" s="16">
        <f t="shared" si="2"/>
        <v>2033.8905987688863</v>
      </c>
      <c r="H17" s="5">
        <f t="shared" si="3"/>
        <v>0.96991633794269361</v>
      </c>
      <c r="I17" s="5">
        <f t="shared" si="4"/>
        <v>0.71324014380549738</v>
      </c>
      <c r="J17" s="5">
        <f t="shared" si="5"/>
        <v>0.46914481208674125</v>
      </c>
    </row>
    <row r="18" spans="1:10">
      <c r="A18" s="14" t="s">
        <v>39</v>
      </c>
      <c r="B18" s="3">
        <f>Data!F283</f>
        <v>76</v>
      </c>
      <c r="C18" s="3">
        <f>Data!G283</f>
        <v>17110</v>
      </c>
      <c r="D18" s="3">
        <f>Data!H283</f>
        <v>46823</v>
      </c>
      <c r="E18" s="15">
        <f t="shared" si="0"/>
        <v>46823000</v>
      </c>
      <c r="F18" s="5">
        <f t="shared" si="1"/>
        <v>225.13157894736841</v>
      </c>
      <c r="G18" s="16">
        <f t="shared" si="2"/>
        <v>2736.5867913500879</v>
      </c>
      <c r="H18" s="5">
        <f t="shared" si="3"/>
        <v>0.41180805409857385</v>
      </c>
      <c r="I18" s="5">
        <f t="shared" si="4"/>
        <v>0.42681655220033787</v>
      </c>
      <c r="J18" s="5">
        <f t="shared" si="5"/>
        <v>0.37774091682866723</v>
      </c>
    </row>
    <row r="19" spans="1:10">
      <c r="A19" s="14" t="s">
        <v>52</v>
      </c>
      <c r="B19" s="3">
        <f>Data!F490</f>
        <v>175</v>
      </c>
      <c r="C19" s="3">
        <f>Data!G490</f>
        <v>23240</v>
      </c>
      <c r="D19" s="3">
        <f>Data!H490</f>
        <v>77756</v>
      </c>
      <c r="E19" s="15">
        <f t="shared" si="0"/>
        <v>77756000</v>
      </c>
      <c r="F19" s="5">
        <f t="shared" si="1"/>
        <v>132.80000000000001</v>
      </c>
      <c r="G19" s="16">
        <f t="shared" si="2"/>
        <v>3345.7831325301204</v>
      </c>
      <c r="H19" s="5">
        <f t="shared" si="3"/>
        <v>0.94824222983224227</v>
      </c>
      <c r="I19" s="5">
        <f t="shared" si="4"/>
        <v>0.57973212584078626</v>
      </c>
      <c r="J19" s="5">
        <f t="shared" si="5"/>
        <v>0.62729049247015034</v>
      </c>
    </row>
    <row r="20" spans="1:10">
      <c r="A20" s="14" t="s">
        <v>25</v>
      </c>
      <c r="B20" s="11">
        <f>Data!F17</f>
        <v>108</v>
      </c>
      <c r="C20" s="11">
        <f>Data!G17</f>
        <v>20448</v>
      </c>
      <c r="D20" s="11">
        <f>Data!H17</f>
        <v>43150</v>
      </c>
      <c r="E20" s="15">
        <f t="shared" si="0"/>
        <v>43150000</v>
      </c>
      <c r="F20" s="5">
        <f t="shared" si="1"/>
        <v>189.33333333333334</v>
      </c>
      <c r="G20" s="16">
        <f t="shared" si="2"/>
        <v>2110.2308294209702</v>
      </c>
      <c r="H20" s="5">
        <f t="shared" si="3"/>
        <v>0.58520091898218385</v>
      </c>
      <c r="I20" s="5">
        <f t="shared" si="4"/>
        <v>0.51008444531808927</v>
      </c>
      <c r="J20" s="5">
        <f t="shared" si="5"/>
        <v>0.34810927452655727</v>
      </c>
    </row>
    <row r="21" spans="1:10">
      <c r="A21" s="14" t="s">
        <v>57</v>
      </c>
      <c r="B21" s="3">
        <f>Data!F616</f>
        <v>92</v>
      </c>
      <c r="C21" s="3">
        <f>Data!G616</f>
        <v>23939</v>
      </c>
      <c r="D21" s="3">
        <f>Data!H616</f>
        <v>65127</v>
      </c>
      <c r="E21" s="15">
        <f t="shared" si="0"/>
        <v>65127000</v>
      </c>
      <c r="F21" s="5">
        <f t="shared" si="1"/>
        <v>260.20652173913044</v>
      </c>
      <c r="G21" s="16">
        <f t="shared" si="2"/>
        <v>2720.5397050837546</v>
      </c>
      <c r="H21" s="5">
        <f t="shared" si="3"/>
        <v>0.49850448654037888</v>
      </c>
      <c r="I21" s="5">
        <f t="shared" si="4"/>
        <v>0.59716899141577373</v>
      </c>
      <c r="J21" s="5">
        <f t="shared" si="5"/>
        <v>0.52540701557569169</v>
      </c>
    </row>
    <row r="22" spans="1:10">
      <c r="A22" s="14" t="s">
        <v>58</v>
      </c>
      <c r="B22" s="3">
        <f>Data!F644</f>
        <v>81</v>
      </c>
      <c r="C22" s="3">
        <f>Data!G644</f>
        <v>13540</v>
      </c>
      <c r="D22" s="3">
        <f>Data!H644</f>
        <v>33363</v>
      </c>
      <c r="E22" s="15">
        <f t="shared" si="0"/>
        <v>33363000</v>
      </c>
      <c r="F22" s="5">
        <f t="shared" si="1"/>
        <v>167.16049382716051</v>
      </c>
      <c r="G22" s="16">
        <f t="shared" si="2"/>
        <v>2464.032496307238</v>
      </c>
      <c r="H22" s="5">
        <f t="shared" si="3"/>
        <v>0.43890068923663789</v>
      </c>
      <c r="I22" s="5">
        <f t="shared" si="4"/>
        <v>0.33776131600190384</v>
      </c>
      <c r="J22" s="5">
        <f t="shared" si="5"/>
        <v>0.26915341195896941</v>
      </c>
    </row>
    <row r="23" spans="1:10">
      <c r="A23" s="14" t="s">
        <v>50</v>
      </c>
      <c r="B23" s="3">
        <f>Data!F462</f>
        <v>81</v>
      </c>
      <c r="C23" s="3">
        <f>Data!G462</f>
        <v>11728</v>
      </c>
      <c r="D23" s="3">
        <f>Data!H462</f>
        <v>19680</v>
      </c>
      <c r="E23" s="15">
        <f t="shared" si="0"/>
        <v>19680000</v>
      </c>
      <c r="F23" s="5">
        <f t="shared" si="1"/>
        <v>144.79012345679013</v>
      </c>
      <c r="G23" s="16">
        <f t="shared" si="2"/>
        <v>1678.0354706684857</v>
      </c>
      <c r="H23" s="5">
        <f t="shared" si="3"/>
        <v>0.43890068923663789</v>
      </c>
      <c r="I23" s="5">
        <f t="shared" si="4"/>
        <v>0.2925601709062281</v>
      </c>
      <c r="J23" s="5">
        <f t="shared" si="5"/>
        <v>0.15876687190458047</v>
      </c>
    </row>
    <row r="24" spans="1:10">
      <c r="A24" s="14" t="s">
        <v>30</v>
      </c>
      <c r="B24" s="3">
        <f>Data!F73</f>
        <v>71</v>
      </c>
      <c r="C24" s="3">
        <f>Data!G73</f>
        <v>11163</v>
      </c>
      <c r="D24" s="3">
        <f>Data!H73</f>
        <v>24319</v>
      </c>
      <c r="E24" s="15">
        <f t="shared" si="0"/>
        <v>24319000</v>
      </c>
      <c r="F24" s="5">
        <f t="shared" si="1"/>
        <v>157.22535211267606</v>
      </c>
      <c r="G24" s="16">
        <f t="shared" si="2"/>
        <v>2178.5362357789127</v>
      </c>
      <c r="H24" s="5">
        <f t="shared" si="3"/>
        <v>0.38471541896050976</v>
      </c>
      <c r="I24" s="5">
        <f t="shared" si="4"/>
        <v>0.27846599486922097</v>
      </c>
      <c r="J24" s="5">
        <f t="shared" si="5"/>
        <v>0.19619164419956767</v>
      </c>
    </row>
    <row r="25" spans="1:10">
      <c r="A25" s="14" t="s">
        <v>62</v>
      </c>
      <c r="B25" s="3">
        <f>Data!F700</f>
        <v>64</v>
      </c>
      <c r="C25" s="3">
        <f>Data!G700</f>
        <v>12217</v>
      </c>
      <c r="D25" s="3">
        <f>Data!H700</f>
        <v>32333</v>
      </c>
      <c r="E25" s="15">
        <f t="shared" si="0"/>
        <v>32333000</v>
      </c>
      <c r="F25" s="5">
        <f t="shared" si="1"/>
        <v>190.890625</v>
      </c>
      <c r="G25" s="16">
        <f t="shared" si="2"/>
        <v>2646.5580748137841</v>
      </c>
      <c r="H25" s="5">
        <f t="shared" si="3"/>
        <v>0.34678572976722005</v>
      </c>
      <c r="I25" s="5">
        <f t="shared" si="4"/>
        <v>0.30475849317542536</v>
      </c>
      <c r="J25" s="5">
        <f t="shared" si="5"/>
        <v>0.26084396693550815</v>
      </c>
    </row>
    <row r="26" spans="1:10">
      <c r="A26" s="14" t="s">
        <v>20</v>
      </c>
      <c r="B26" s="3">
        <f>Data!F143</f>
        <v>62</v>
      </c>
      <c r="C26" s="3">
        <f>Data!G143</f>
        <v>9411</v>
      </c>
      <c r="D26" s="3">
        <f>Data!H143</f>
        <v>21283</v>
      </c>
      <c r="E26" s="15">
        <f t="shared" si="0"/>
        <v>21283000</v>
      </c>
      <c r="F26" s="5">
        <f t="shared" si="1"/>
        <v>151.79032258064515</v>
      </c>
      <c r="G26" s="16">
        <f t="shared" si="2"/>
        <v>2261.5024970778877</v>
      </c>
      <c r="H26" s="5">
        <f t="shared" si="3"/>
        <v>0.33594867571199444</v>
      </c>
      <c r="I26" s="5">
        <f t="shared" si="4"/>
        <v>0.23476157643234247</v>
      </c>
      <c r="J26" s="5">
        <f t="shared" si="5"/>
        <v>0.17169894993623913</v>
      </c>
    </row>
    <row r="27" spans="1:10">
      <c r="A27" s="14" t="s">
        <v>26</v>
      </c>
      <c r="B27" s="3">
        <f>Data!F31</f>
        <v>35</v>
      </c>
      <c r="C27" s="3">
        <f>Data!G31</f>
        <v>6500</v>
      </c>
      <c r="D27" s="3">
        <f>Data!H31</f>
        <v>17279</v>
      </c>
      <c r="E27" s="15">
        <f t="shared" si="0"/>
        <v>17279000</v>
      </c>
      <c r="F27" s="5">
        <f t="shared" si="1"/>
        <v>185.71428571428572</v>
      </c>
      <c r="G27" s="16">
        <f t="shared" si="2"/>
        <v>2658.3076923076924</v>
      </c>
      <c r="H27" s="5">
        <f t="shared" si="3"/>
        <v>0.18964844596644848</v>
      </c>
      <c r="I27" s="5">
        <f t="shared" si="4"/>
        <v>0.16214538803636447</v>
      </c>
      <c r="J27" s="5">
        <f t="shared" si="5"/>
        <v>0.13939699083532753</v>
      </c>
    </row>
    <row r="28" spans="1:10">
      <c r="A28" s="14" t="s">
        <v>29</v>
      </c>
      <c r="B28" s="3">
        <f>Data!F59</f>
        <v>42</v>
      </c>
      <c r="C28" s="3">
        <f>Data!G59</f>
        <v>7153</v>
      </c>
      <c r="D28" s="3">
        <f>Data!H59</f>
        <v>13555</v>
      </c>
      <c r="E28" s="15">
        <f t="shared" si="0"/>
        <v>13555000</v>
      </c>
      <c r="F28" s="5">
        <f t="shared" si="1"/>
        <v>170.3095238095238</v>
      </c>
      <c r="G28" s="16">
        <f t="shared" si="2"/>
        <v>1895.0090870963231</v>
      </c>
      <c r="H28" s="5">
        <f t="shared" si="3"/>
        <v>0.22757813515973815</v>
      </c>
      <c r="I28" s="5">
        <f t="shared" si="4"/>
        <v>0.1784347631729408</v>
      </c>
      <c r="J28" s="5">
        <f t="shared" si="5"/>
        <v>0.10935390999322094</v>
      </c>
    </row>
    <row r="29" spans="1:10">
      <c r="A29" s="14" t="s">
        <v>42</v>
      </c>
      <c r="B29" s="3">
        <f>Data!F322</f>
        <v>38</v>
      </c>
      <c r="C29" s="3">
        <f>Data!G322</f>
        <v>6736</v>
      </c>
      <c r="D29" s="3">
        <f>Data!H322</f>
        <v>12401</v>
      </c>
      <c r="E29" s="15">
        <f t="shared" si="0"/>
        <v>12401000</v>
      </c>
      <c r="F29" s="5">
        <f t="shared" si="1"/>
        <v>177.26315789473685</v>
      </c>
      <c r="G29" s="16">
        <f t="shared" si="2"/>
        <v>1841.0035629453682</v>
      </c>
      <c r="H29" s="5">
        <f t="shared" si="3"/>
        <v>0.20590402704928693</v>
      </c>
      <c r="I29" s="5">
        <f t="shared" si="4"/>
        <v>0.16803251289430016</v>
      </c>
      <c r="J29" s="5">
        <f t="shared" si="5"/>
        <v>0.10004410459800317</v>
      </c>
    </row>
    <row r="30" spans="1:10">
      <c r="A30" s="14" t="s">
        <v>37</v>
      </c>
      <c r="B30" s="3">
        <f>Data!F241</f>
        <v>46</v>
      </c>
      <c r="C30" s="3">
        <f>Data!G241</f>
        <v>6808</v>
      </c>
      <c r="D30" s="3">
        <f>Data!H241</f>
        <v>12573</v>
      </c>
      <c r="E30" s="15">
        <f t="shared" si="0"/>
        <v>12573000</v>
      </c>
      <c r="F30" s="5">
        <f t="shared" si="1"/>
        <v>148</v>
      </c>
      <c r="G30" s="16">
        <f t="shared" si="2"/>
        <v>1846.7978848413632</v>
      </c>
      <c r="H30" s="5">
        <f t="shared" si="3"/>
        <v>0.24925224327018944</v>
      </c>
      <c r="I30" s="5">
        <f t="shared" si="4"/>
        <v>0.1698285848848568</v>
      </c>
      <c r="J30" s="5">
        <f t="shared" si="5"/>
        <v>0.10143170124269768</v>
      </c>
    </row>
    <row r="31" spans="1:10">
      <c r="A31" s="14" t="s">
        <v>59</v>
      </c>
      <c r="B31" s="3">
        <f>Data!F658</f>
        <v>33</v>
      </c>
      <c r="C31" s="3">
        <f>Data!G658</f>
        <v>5127</v>
      </c>
      <c r="D31" s="3">
        <f>Data!H658</f>
        <v>11048</v>
      </c>
      <c r="E31" s="15">
        <f t="shared" si="0"/>
        <v>11048000</v>
      </c>
      <c r="F31" s="5">
        <f t="shared" si="1"/>
        <v>155.36363636363637</v>
      </c>
      <c r="G31" s="16">
        <f t="shared" si="2"/>
        <v>2154.8663936024964</v>
      </c>
      <c r="H31" s="5">
        <f t="shared" si="3"/>
        <v>0.17881139191122283</v>
      </c>
      <c r="I31" s="5">
        <f t="shared" si="4"/>
        <v>0.12789529299422164</v>
      </c>
      <c r="J31" s="5">
        <f t="shared" si="5"/>
        <v>8.9128882154563258E-2</v>
      </c>
    </row>
    <row r="32" spans="1:10">
      <c r="A32" s="14" t="s">
        <v>45</v>
      </c>
      <c r="B32" s="3">
        <f>Data!F378</f>
        <v>28</v>
      </c>
      <c r="C32" s="3">
        <f>Data!G378</f>
        <v>4672</v>
      </c>
      <c r="D32" s="3">
        <f>Data!H378</f>
        <v>9663</v>
      </c>
      <c r="E32" s="15">
        <f t="shared" si="0"/>
        <v>9663000</v>
      </c>
      <c r="F32" s="5">
        <f t="shared" si="1"/>
        <v>166.85714285714286</v>
      </c>
      <c r="G32" s="16">
        <f t="shared" si="2"/>
        <v>2068.2791095890411</v>
      </c>
      <c r="H32" s="5">
        <f t="shared" si="3"/>
        <v>0.15171875677315877</v>
      </c>
      <c r="I32" s="5">
        <f t="shared" si="4"/>
        <v>0.11654511583167612</v>
      </c>
      <c r="J32" s="5">
        <f t="shared" si="5"/>
        <v>7.7955502195831361E-2</v>
      </c>
    </row>
    <row r="33" spans="1:10">
      <c r="A33" s="14" t="s">
        <v>54</v>
      </c>
      <c r="B33" s="3">
        <f>Data!F532</f>
        <v>101</v>
      </c>
      <c r="C33" s="3">
        <f>Data!G532</f>
        <v>10013</v>
      </c>
      <c r="D33" s="3">
        <f>Data!H532</f>
        <v>32580</v>
      </c>
      <c r="E33" s="15">
        <f t="shared" si="0"/>
        <v>32580000</v>
      </c>
      <c r="F33" s="5">
        <f t="shared" si="1"/>
        <v>99.138613861386133</v>
      </c>
      <c r="G33" s="16">
        <f t="shared" si="2"/>
        <v>3253.7700988714669</v>
      </c>
      <c r="H33" s="5">
        <f t="shared" si="3"/>
        <v>0.5472712297888942</v>
      </c>
      <c r="I33" s="5">
        <f t="shared" si="4"/>
        <v>0.24977873390894115</v>
      </c>
      <c r="J33" s="5">
        <f t="shared" si="5"/>
        <v>0.26283662025666826</v>
      </c>
    </row>
    <row r="34" spans="1:10">
      <c r="A34" s="14" t="s">
        <v>53</v>
      </c>
      <c r="B34" s="3">
        <f>Data!F518</f>
        <v>21</v>
      </c>
      <c r="C34" s="3">
        <f>Data!G518</f>
        <v>3240</v>
      </c>
      <c r="D34" s="3">
        <f>Data!H518</f>
        <v>6151</v>
      </c>
      <c r="E34" s="15">
        <f t="shared" si="0"/>
        <v>6151000</v>
      </c>
      <c r="F34" s="5">
        <f t="shared" si="1"/>
        <v>154.28571428571428</v>
      </c>
      <c r="G34" s="16">
        <f t="shared" si="2"/>
        <v>1898.4567901234568</v>
      </c>
      <c r="H34" s="5">
        <f t="shared" si="3"/>
        <v>0.11378906757986908</v>
      </c>
      <c r="I34" s="5">
        <f t="shared" si="4"/>
        <v>8.082323957504936E-2</v>
      </c>
      <c r="J34" s="5">
        <f t="shared" si="5"/>
        <v>4.9622714892534267E-2</v>
      </c>
    </row>
    <row r="35" spans="1:10">
      <c r="A35" s="14" t="s">
        <v>61</v>
      </c>
      <c r="B35" s="3">
        <f>Data!F686</f>
        <v>13</v>
      </c>
      <c r="C35" s="3">
        <f>Data!G686</f>
        <v>2730</v>
      </c>
      <c r="D35" s="3">
        <f>Data!H686</f>
        <v>5187</v>
      </c>
      <c r="E35" s="15">
        <f t="shared" ref="E35:E53" si="6">D35*1000</f>
        <v>5187000</v>
      </c>
      <c r="F35" s="5">
        <f t="shared" ref="F35:F53" si="7">C35/B35</f>
        <v>210</v>
      </c>
      <c r="G35" s="16">
        <f t="shared" ref="G35:G53" si="8">E35/C35</f>
        <v>1900</v>
      </c>
      <c r="H35" s="5">
        <f t="shared" ref="H35:H53" si="9">B35/B$55*100</f>
        <v>7.0440851358966577E-2</v>
      </c>
      <c r="I35" s="5">
        <f t="shared" ref="I35:I53" si="10">C35/C$55*100</f>
        <v>6.8101062975273075E-2</v>
      </c>
      <c r="J35" s="5">
        <f t="shared" ref="J35:J53" si="11">D35/D$55*100</f>
        <v>4.1845719744362748E-2</v>
      </c>
    </row>
    <row r="36" spans="1:10">
      <c r="A36" s="14" t="s">
        <v>19</v>
      </c>
      <c r="B36" s="3">
        <f>Data!F504</f>
        <v>253.2</v>
      </c>
      <c r="C36" s="3">
        <f>Data!G504</f>
        <v>2332</v>
      </c>
      <c r="D36" s="3">
        <f>Data!H504</f>
        <v>7661</v>
      </c>
      <c r="E36" s="15">
        <f t="shared" si="6"/>
        <v>7661000</v>
      </c>
      <c r="F36" s="5">
        <f t="shared" si="7"/>
        <v>9.2101105845181674</v>
      </c>
      <c r="G36" s="16">
        <f t="shared" si="8"/>
        <v>3285.16295025729</v>
      </c>
      <c r="H36" s="5">
        <f t="shared" si="9"/>
        <v>1.3719710433915642</v>
      </c>
      <c r="I36" s="5">
        <f t="shared" si="10"/>
        <v>5.817277613858491E-2</v>
      </c>
      <c r="J36" s="5">
        <f t="shared" si="11"/>
        <v>6.1804522645375559E-2</v>
      </c>
    </row>
    <row r="37" spans="1:10">
      <c r="A37" s="14" t="s">
        <v>60</v>
      </c>
      <c r="B37" s="3">
        <f>Data!F672</f>
        <v>10</v>
      </c>
      <c r="C37" s="3">
        <f>Data!G672</f>
        <v>1738</v>
      </c>
      <c r="D37" s="3">
        <f>Data!H672</f>
        <v>8690</v>
      </c>
      <c r="E37" s="15">
        <f t="shared" si="6"/>
        <v>8690000</v>
      </c>
      <c r="F37" s="5">
        <f t="shared" si="7"/>
        <v>173.8</v>
      </c>
      <c r="G37" s="16">
        <f t="shared" si="8"/>
        <v>5000</v>
      </c>
      <c r="H37" s="5">
        <f t="shared" si="9"/>
        <v>5.4185270276128135E-2</v>
      </c>
      <c r="I37" s="5">
        <f t="shared" si="10"/>
        <v>4.3355182216492531E-2</v>
      </c>
      <c r="J37" s="5">
        <f t="shared" si="11"/>
        <v>7.0105900246483943E-2</v>
      </c>
    </row>
    <row r="38" spans="1:10">
      <c r="A38" s="14" t="s">
        <v>48</v>
      </c>
      <c r="B38" s="3">
        <f>Data!F434</f>
        <v>6</v>
      </c>
      <c r="C38" s="3">
        <f>Data!G434</f>
        <v>1383</v>
      </c>
      <c r="D38" s="3">
        <f>Data!H434</f>
        <v>3100</v>
      </c>
      <c r="E38" s="15">
        <f t="shared" si="6"/>
        <v>3100000</v>
      </c>
      <c r="F38" s="5">
        <f t="shared" si="7"/>
        <v>230.5</v>
      </c>
      <c r="G38" s="16">
        <f t="shared" si="8"/>
        <v>2241.5039768618944</v>
      </c>
      <c r="H38" s="5">
        <f t="shared" si="9"/>
        <v>3.2511162165676878E-2</v>
      </c>
      <c r="I38" s="5">
        <f t="shared" si="10"/>
        <v>3.4499549485275706E-2</v>
      </c>
      <c r="J38" s="5">
        <f t="shared" si="11"/>
        <v>2.5009009293912577E-2</v>
      </c>
    </row>
    <row r="39" spans="1:10">
      <c r="A39" s="14" t="s">
        <v>41</v>
      </c>
      <c r="B39" s="3">
        <f>Data!F308</f>
        <v>4</v>
      </c>
      <c r="C39" s="3">
        <f>Data!G308</f>
        <v>1119</v>
      </c>
      <c r="D39" s="3">
        <f>Data!H308</f>
        <v>2300</v>
      </c>
      <c r="E39" s="15">
        <f t="shared" si="6"/>
        <v>2300000</v>
      </c>
      <c r="F39" s="5">
        <f t="shared" si="7"/>
        <v>279.75</v>
      </c>
      <c r="G39" s="16">
        <f t="shared" si="8"/>
        <v>2055.4066130473639</v>
      </c>
      <c r="H39" s="5">
        <f t="shared" si="9"/>
        <v>2.1674108110451253E-2</v>
      </c>
      <c r="I39" s="5">
        <f t="shared" si="10"/>
        <v>2.7913952186567975E-2</v>
      </c>
      <c r="J39" s="5">
        <f t="shared" si="11"/>
        <v>1.8555071411612552E-2</v>
      </c>
    </row>
    <row r="40" spans="1:10">
      <c r="A40" s="14" t="s">
        <v>49</v>
      </c>
      <c r="B40" s="3">
        <f>Data!F448</f>
        <v>5</v>
      </c>
      <c r="C40" s="3">
        <f>Data!G448</f>
        <v>665</v>
      </c>
      <c r="D40" s="3">
        <f>Data!H448</f>
        <v>2184</v>
      </c>
      <c r="E40" s="15">
        <f t="shared" si="6"/>
        <v>2184000</v>
      </c>
      <c r="F40" s="5">
        <f t="shared" si="7"/>
        <v>133</v>
      </c>
      <c r="G40" s="16">
        <f t="shared" si="8"/>
        <v>3284.2105263157896</v>
      </c>
      <c r="H40" s="5">
        <f t="shared" si="9"/>
        <v>2.7092635138064067E-2</v>
      </c>
      <c r="I40" s="5">
        <f t="shared" si="10"/>
        <v>1.658872046833575E-2</v>
      </c>
      <c r="J40" s="5">
        <f t="shared" si="11"/>
        <v>1.7619250418679053E-2</v>
      </c>
    </row>
    <row r="41" spans="1:10">
      <c r="A41" s="14" t="s">
        <v>28</v>
      </c>
      <c r="B41" s="3">
        <f>Data!F45</f>
        <v>3</v>
      </c>
      <c r="C41" s="3">
        <f>Data!G45</f>
        <v>405</v>
      </c>
      <c r="D41" s="3">
        <f>Data!H45</f>
        <v>942</v>
      </c>
      <c r="E41" s="15">
        <f t="shared" si="6"/>
        <v>942000</v>
      </c>
      <c r="F41" s="5">
        <f t="shared" si="7"/>
        <v>135</v>
      </c>
      <c r="G41" s="16">
        <f t="shared" si="8"/>
        <v>2325.9259259259261</v>
      </c>
      <c r="H41" s="5">
        <f t="shared" si="9"/>
        <v>1.6255581082838439E-2</v>
      </c>
      <c r="I41" s="5">
        <f t="shared" si="10"/>
        <v>1.010290494688117E-2</v>
      </c>
      <c r="J41" s="5">
        <f t="shared" si="11"/>
        <v>7.5995118564082722E-3</v>
      </c>
    </row>
    <row r="42" spans="1:10">
      <c r="A42" s="14" t="s">
        <v>36</v>
      </c>
      <c r="B42" s="3">
        <f>Data!F227</f>
        <v>3</v>
      </c>
      <c r="C42" s="3">
        <f>Data!G227</f>
        <v>464</v>
      </c>
      <c r="D42" s="3">
        <f>Data!H227</f>
        <v>873</v>
      </c>
      <c r="E42" s="15">
        <f t="shared" si="6"/>
        <v>873000</v>
      </c>
      <c r="F42" s="5">
        <f t="shared" si="7"/>
        <v>154.66666666666666</v>
      </c>
      <c r="G42" s="16">
        <f t="shared" si="8"/>
        <v>1881.4655172413793</v>
      </c>
      <c r="H42" s="5">
        <f t="shared" si="9"/>
        <v>1.6255581082838439E-2</v>
      </c>
      <c r="I42" s="5">
        <f t="shared" si="10"/>
        <v>1.1574686161365096E-2</v>
      </c>
      <c r="J42" s="5">
        <f t="shared" si="11"/>
        <v>7.0428597140598957E-3</v>
      </c>
    </row>
    <row r="43" spans="1:10">
      <c r="A43" s="14" t="s">
        <v>31</v>
      </c>
      <c r="B43" s="3">
        <f>Data!F129</f>
        <v>0</v>
      </c>
      <c r="C43" s="3">
        <f>Data!G129</f>
        <v>0</v>
      </c>
      <c r="D43" s="3">
        <f>Data!H129</f>
        <v>0</v>
      </c>
      <c r="E43" s="15">
        <f t="shared" si="6"/>
        <v>0</v>
      </c>
      <c r="F43" s="5" t="e">
        <f t="shared" si="7"/>
        <v>#DIV/0!</v>
      </c>
      <c r="G43" s="16" t="e">
        <f t="shared" si="8"/>
        <v>#DIV/0!</v>
      </c>
      <c r="H43" s="5">
        <f t="shared" si="9"/>
        <v>0</v>
      </c>
      <c r="I43" s="5">
        <f t="shared" si="10"/>
        <v>0</v>
      </c>
      <c r="J43" s="5">
        <f t="shared" si="11"/>
        <v>0</v>
      </c>
    </row>
    <row r="44" spans="1:10">
      <c r="A44" s="14" t="s">
        <v>32</v>
      </c>
      <c r="B44" s="3">
        <f>Data!F171</f>
        <v>0</v>
      </c>
      <c r="C44" s="3">
        <f>Data!G171</f>
        <v>0</v>
      </c>
      <c r="D44" s="3">
        <f>Data!H171</f>
        <v>0</v>
      </c>
      <c r="E44" s="15">
        <f t="shared" si="6"/>
        <v>0</v>
      </c>
      <c r="F44" s="5" t="e">
        <f t="shared" si="7"/>
        <v>#DIV/0!</v>
      </c>
      <c r="G44" s="16" t="e">
        <f t="shared" si="8"/>
        <v>#DIV/0!</v>
      </c>
      <c r="H44" s="5">
        <f t="shared" si="9"/>
        <v>0</v>
      </c>
      <c r="I44" s="5">
        <f t="shared" si="10"/>
        <v>0</v>
      </c>
      <c r="J44" s="5">
        <f t="shared" si="11"/>
        <v>0</v>
      </c>
    </row>
    <row r="45" spans="1:10">
      <c r="A45" s="14" t="s">
        <v>33</v>
      </c>
      <c r="B45" s="3">
        <f>Data!F185</f>
        <v>0</v>
      </c>
      <c r="C45" s="3">
        <f>Data!G185</f>
        <v>0</v>
      </c>
      <c r="D45" s="3">
        <f>Data!H185</f>
        <v>0</v>
      </c>
      <c r="E45" s="15">
        <f t="shared" si="6"/>
        <v>0</v>
      </c>
      <c r="F45" s="5" t="e">
        <f t="shared" si="7"/>
        <v>#DIV/0!</v>
      </c>
      <c r="G45" s="16" t="e">
        <f t="shared" si="8"/>
        <v>#DIV/0!</v>
      </c>
      <c r="H45" s="5">
        <f t="shared" si="9"/>
        <v>0</v>
      </c>
      <c r="I45" s="5">
        <f t="shared" si="10"/>
        <v>0</v>
      </c>
      <c r="J45" s="5">
        <f t="shared" si="11"/>
        <v>0</v>
      </c>
    </row>
    <row r="46" spans="1:10">
      <c r="A46" s="14" t="s">
        <v>34</v>
      </c>
      <c r="B46" s="3">
        <f>Data!F199</f>
        <v>0</v>
      </c>
      <c r="C46" s="3">
        <f>Data!G199</f>
        <v>0</v>
      </c>
      <c r="D46" s="3">
        <f>Data!H199</f>
        <v>0</v>
      </c>
      <c r="E46" s="15">
        <f t="shared" si="6"/>
        <v>0</v>
      </c>
      <c r="F46" s="5" t="e">
        <f t="shared" si="7"/>
        <v>#DIV/0!</v>
      </c>
      <c r="G46" s="16" t="e">
        <f t="shared" si="8"/>
        <v>#DIV/0!</v>
      </c>
      <c r="H46" s="5">
        <f t="shared" si="9"/>
        <v>0</v>
      </c>
      <c r="I46" s="5">
        <f t="shared" si="10"/>
        <v>0</v>
      </c>
      <c r="J46" s="5">
        <f t="shared" si="11"/>
        <v>0</v>
      </c>
    </row>
    <row r="47" spans="1:10">
      <c r="A47" s="14" t="s">
        <v>35</v>
      </c>
      <c r="B47" s="3">
        <f>Data!F213</f>
        <v>0</v>
      </c>
      <c r="C47" s="3">
        <f>Data!G213</f>
        <v>0</v>
      </c>
      <c r="D47" s="3">
        <f>Data!H213</f>
        <v>0</v>
      </c>
      <c r="E47" s="15">
        <f t="shared" si="6"/>
        <v>0</v>
      </c>
      <c r="F47" s="5" t="e">
        <f t="shared" si="7"/>
        <v>#DIV/0!</v>
      </c>
      <c r="G47" s="16" t="e">
        <f t="shared" si="8"/>
        <v>#DIV/0!</v>
      </c>
      <c r="H47" s="5">
        <f t="shared" si="9"/>
        <v>0</v>
      </c>
      <c r="I47" s="5">
        <f t="shared" si="10"/>
        <v>0</v>
      </c>
      <c r="J47" s="5">
        <f t="shared" si="11"/>
        <v>0</v>
      </c>
    </row>
    <row r="48" spans="1:10">
      <c r="A48" s="14" t="s">
        <v>40</v>
      </c>
      <c r="B48" s="3">
        <f>Data!F294</f>
        <v>0</v>
      </c>
      <c r="C48" s="3">
        <f>Data!G294</f>
        <v>0</v>
      </c>
      <c r="D48" s="3">
        <f>Data!H294</f>
        <v>0</v>
      </c>
      <c r="E48" s="15">
        <f t="shared" si="6"/>
        <v>0</v>
      </c>
      <c r="F48" s="5" t="e">
        <f t="shared" si="7"/>
        <v>#DIV/0!</v>
      </c>
      <c r="G48" s="16" t="e">
        <f t="shared" si="8"/>
        <v>#DIV/0!</v>
      </c>
      <c r="H48" s="5">
        <f t="shared" si="9"/>
        <v>0</v>
      </c>
      <c r="I48" s="5">
        <f t="shared" si="10"/>
        <v>0</v>
      </c>
      <c r="J48" s="5">
        <f t="shared" si="11"/>
        <v>0</v>
      </c>
    </row>
    <row r="49" spans="1:10">
      <c r="A49" s="14" t="s">
        <v>44</v>
      </c>
      <c r="B49" s="3">
        <f>Data!F350</f>
        <v>0</v>
      </c>
      <c r="C49" s="3">
        <f>Data!G350</f>
        <v>0</v>
      </c>
      <c r="D49" s="3">
        <f>Data!H350</f>
        <v>0</v>
      </c>
      <c r="E49" s="15">
        <f t="shared" si="6"/>
        <v>0</v>
      </c>
      <c r="F49" s="5" t="e">
        <f t="shared" si="7"/>
        <v>#DIV/0!</v>
      </c>
      <c r="G49" s="16" t="e">
        <f t="shared" si="8"/>
        <v>#DIV/0!</v>
      </c>
      <c r="H49" s="5">
        <f t="shared" si="9"/>
        <v>0</v>
      </c>
      <c r="I49" s="5">
        <f t="shared" si="10"/>
        <v>0</v>
      </c>
      <c r="J49" s="5">
        <f t="shared" si="11"/>
        <v>0</v>
      </c>
    </row>
    <row r="50" spans="1:10">
      <c r="A50" s="14" t="s">
        <v>47</v>
      </c>
      <c r="B50" s="3">
        <f>Data!F406</f>
        <v>0</v>
      </c>
      <c r="C50" s="3">
        <f>Data!G406</f>
        <v>0</v>
      </c>
      <c r="D50" s="3">
        <f>Data!H406</f>
        <v>0</v>
      </c>
      <c r="E50" s="15">
        <f t="shared" si="6"/>
        <v>0</v>
      </c>
      <c r="F50" s="5" t="e">
        <f t="shared" si="7"/>
        <v>#DIV/0!</v>
      </c>
      <c r="G50" s="16" t="e">
        <f t="shared" si="8"/>
        <v>#DIV/0!</v>
      </c>
      <c r="H50" s="5">
        <f t="shared" si="9"/>
        <v>0</v>
      </c>
      <c r="I50" s="5">
        <f t="shared" si="10"/>
        <v>0</v>
      </c>
      <c r="J50" s="5">
        <f t="shared" si="11"/>
        <v>0</v>
      </c>
    </row>
    <row r="51" spans="1:10">
      <c r="A51" s="14" t="s">
        <v>51</v>
      </c>
      <c r="B51" s="3">
        <f>Data!F476</f>
        <v>0</v>
      </c>
      <c r="C51" s="3">
        <f>Data!G476</f>
        <v>0</v>
      </c>
      <c r="D51" s="3">
        <f>Data!H476</f>
        <v>0</v>
      </c>
      <c r="E51" s="15">
        <f t="shared" si="6"/>
        <v>0</v>
      </c>
      <c r="F51" s="5" t="e">
        <f t="shared" si="7"/>
        <v>#DIV/0!</v>
      </c>
      <c r="G51" s="16" t="e">
        <f t="shared" si="8"/>
        <v>#DIV/0!</v>
      </c>
      <c r="H51" s="5">
        <f t="shared" si="9"/>
        <v>0</v>
      </c>
      <c r="I51" s="5">
        <f t="shared" si="10"/>
        <v>0</v>
      </c>
      <c r="J51" s="5">
        <f t="shared" si="11"/>
        <v>0</v>
      </c>
    </row>
    <row r="52" spans="1:10">
      <c r="A52" s="14" t="s">
        <v>55</v>
      </c>
      <c r="B52" s="3">
        <f>Data!F560</f>
        <v>0</v>
      </c>
      <c r="C52" s="3">
        <f>Data!G560</f>
        <v>0</v>
      </c>
      <c r="D52" s="3">
        <f>Data!H560</f>
        <v>0</v>
      </c>
      <c r="E52" s="15">
        <f t="shared" si="6"/>
        <v>0</v>
      </c>
      <c r="F52" s="5" t="e">
        <f t="shared" si="7"/>
        <v>#DIV/0!</v>
      </c>
      <c r="G52" s="16" t="e">
        <f t="shared" si="8"/>
        <v>#DIV/0!</v>
      </c>
      <c r="H52" s="5">
        <f t="shared" si="9"/>
        <v>0</v>
      </c>
      <c r="I52" s="5">
        <f t="shared" si="10"/>
        <v>0</v>
      </c>
      <c r="J52" s="5">
        <f t="shared" si="11"/>
        <v>0</v>
      </c>
    </row>
    <row r="53" spans="1:10">
      <c r="A53" s="14" t="s">
        <v>63</v>
      </c>
      <c r="B53" s="3">
        <f>Data!F714</f>
        <v>0</v>
      </c>
      <c r="C53" s="3">
        <f>Data!G714</f>
        <v>0</v>
      </c>
      <c r="D53" s="3">
        <f>Data!H714</f>
        <v>0</v>
      </c>
      <c r="E53" s="15">
        <f t="shared" si="6"/>
        <v>0</v>
      </c>
      <c r="F53" s="5" t="e">
        <f t="shared" si="7"/>
        <v>#DIV/0!</v>
      </c>
      <c r="G53" s="16" t="e">
        <f t="shared" si="8"/>
        <v>#DIV/0!</v>
      </c>
      <c r="H53" s="5">
        <f t="shared" si="9"/>
        <v>0</v>
      </c>
      <c r="I53" s="5">
        <f t="shared" si="10"/>
        <v>0</v>
      </c>
      <c r="J53" s="5">
        <f t="shared" si="11"/>
        <v>0</v>
      </c>
    </row>
    <row r="54" spans="1:10">
      <c r="A54" s="14"/>
    </row>
    <row r="55" spans="1:10">
      <c r="A55" s="14" t="s">
        <v>17</v>
      </c>
      <c r="B55" s="11">
        <f>SUM(B3:B53)</f>
        <v>18455.2</v>
      </c>
      <c r="C55" s="11">
        <f>SUM(C3:C53)</f>
        <v>4008748</v>
      </c>
      <c r="D55" s="11">
        <f>SUM(D3:D53)</f>
        <v>12395533</v>
      </c>
      <c r="E55" s="15">
        <f>SUM(E3:E53)</f>
        <v>12395533000</v>
      </c>
    </row>
  </sheetData>
  <phoneticPr fontId="1" type="noConversion"/>
  <pageMargins left="0.75" right="0.75" top="1" bottom="1" header="0.5" footer="0.5"/>
  <pageSetup paperSize="9" scale="98" orientation="portrait" r:id="rId1"/>
  <headerFooter alignWithMargins="0"/>
  <rowBreaks count="1" manualBreakCount="1">
    <brk id="53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J55"/>
  <sheetViews>
    <sheetView workbookViewId="0">
      <selection activeCell="B3" sqref="B3"/>
    </sheetView>
  </sheetViews>
  <sheetFormatPr defaultRowHeight="12.75"/>
  <cols>
    <col min="1" max="1" width="30.7109375" customWidth="1"/>
    <col min="2" max="2" width="17.5703125" customWidth="1"/>
    <col min="3" max="3" width="14.28515625" customWidth="1"/>
    <col min="4" max="4" width="13" hidden="1" customWidth="1"/>
    <col min="5" max="5" width="18.140625" customWidth="1"/>
    <col min="6" max="6" width="17.28515625" customWidth="1"/>
    <col min="7" max="7" width="15" customWidth="1"/>
    <col min="8" max="8" width="16.28515625" customWidth="1"/>
    <col min="9" max="9" width="15.42578125" customWidth="1"/>
    <col min="10" max="10" width="14.140625" customWidth="1"/>
  </cols>
  <sheetData>
    <row r="1" spans="1:10" ht="25.5" customHeight="1" thickBot="1">
      <c r="A1" s="29" t="s">
        <v>6</v>
      </c>
      <c r="B1" s="1"/>
      <c r="C1" s="1"/>
      <c r="D1" s="1"/>
      <c r="E1" s="1"/>
      <c r="F1" s="1"/>
      <c r="G1" s="1"/>
    </row>
    <row r="2" spans="1:10" ht="39" thickBot="1">
      <c r="A2" s="13"/>
      <c r="B2" s="19" t="s">
        <v>88</v>
      </c>
      <c r="C2" s="20" t="s">
        <v>92</v>
      </c>
      <c r="D2" s="20" t="s">
        <v>89</v>
      </c>
      <c r="E2" s="21" t="s">
        <v>89</v>
      </c>
      <c r="F2" s="19" t="s">
        <v>90</v>
      </c>
      <c r="G2" s="20" t="s">
        <v>91</v>
      </c>
      <c r="H2" s="20" t="s">
        <v>116</v>
      </c>
      <c r="I2" s="20" t="s">
        <v>117</v>
      </c>
      <c r="J2" s="21" t="s">
        <v>119</v>
      </c>
    </row>
    <row r="3" spans="1:10">
      <c r="A3" s="14" t="s">
        <v>21</v>
      </c>
      <c r="B3" s="3">
        <f>Data!I115</f>
        <v>4283</v>
      </c>
      <c r="C3" s="3">
        <f>Data!J115</f>
        <v>666777</v>
      </c>
      <c r="D3" s="3">
        <f>Data!K115</f>
        <v>2917333</v>
      </c>
      <c r="E3" s="15">
        <f t="shared" ref="E3:E34" si="0">D3*1000</f>
        <v>2917333000</v>
      </c>
      <c r="F3" s="5">
        <f t="shared" ref="F3:F34" si="1">C3/B3</f>
        <v>155.67989726826991</v>
      </c>
      <c r="G3" s="16">
        <f t="shared" ref="G3:G34" si="2">E3/C3</f>
        <v>4375.275391922637</v>
      </c>
      <c r="H3" s="5">
        <f t="shared" ref="H3:H34" si="3">B3/B$55*100</f>
        <v>55.06556955515557</v>
      </c>
      <c r="I3" s="5">
        <f t="shared" ref="I3:I34" si="4">C3/C$55*100</f>
        <v>59.08110996217367</v>
      </c>
      <c r="J3" s="5">
        <f t="shared" ref="J3:J34" si="5">D3/D$55*100</f>
        <v>59.015398894108486</v>
      </c>
    </row>
    <row r="4" spans="1:10">
      <c r="A4" s="14" t="s">
        <v>22</v>
      </c>
      <c r="B4" s="3">
        <f>Data!I269</f>
        <v>1704</v>
      </c>
      <c r="C4" s="3">
        <f>Data!J269</f>
        <v>291510</v>
      </c>
      <c r="D4" s="3">
        <f>Data!K269</f>
        <v>1558940</v>
      </c>
      <c r="E4" s="15">
        <f t="shared" si="0"/>
        <v>1558940000</v>
      </c>
      <c r="F4" s="5">
        <f t="shared" si="1"/>
        <v>171.07394366197184</v>
      </c>
      <c r="G4" s="16">
        <f t="shared" si="2"/>
        <v>5347.809680628452</v>
      </c>
      <c r="H4" s="5">
        <f t="shared" si="3"/>
        <v>21.907945487271792</v>
      </c>
      <c r="I4" s="5">
        <f t="shared" si="4"/>
        <v>25.829826711289151</v>
      </c>
      <c r="J4" s="5">
        <f t="shared" si="5"/>
        <v>31.536155095075358</v>
      </c>
    </row>
    <row r="5" spans="1:10">
      <c r="A5" s="14" t="s">
        <v>15</v>
      </c>
      <c r="B5" s="3">
        <f>Data!I157</f>
        <v>348</v>
      </c>
      <c r="C5" s="3">
        <f>Data!J157</f>
        <v>40326</v>
      </c>
      <c r="D5" s="3">
        <f>Data!K157</f>
        <v>114686</v>
      </c>
      <c r="E5" s="15">
        <f t="shared" si="0"/>
        <v>114686000</v>
      </c>
      <c r="F5" s="5">
        <f t="shared" si="1"/>
        <v>115.87931034482759</v>
      </c>
      <c r="G5" s="16">
        <f t="shared" si="2"/>
        <v>2843.9716312056739</v>
      </c>
      <c r="H5" s="5">
        <f t="shared" si="3"/>
        <v>4.4741578812033946</v>
      </c>
      <c r="I5" s="5">
        <f t="shared" si="4"/>
        <v>3.5731659015452175</v>
      </c>
      <c r="J5" s="5">
        <f t="shared" si="5"/>
        <v>2.3200094187292728</v>
      </c>
    </row>
    <row r="6" spans="1:10">
      <c r="A6" s="14" t="s">
        <v>23</v>
      </c>
      <c r="B6" s="3">
        <f>Data!I364</f>
        <v>527</v>
      </c>
      <c r="C6" s="3">
        <f>Data!J364</f>
        <v>30400</v>
      </c>
      <c r="D6" s="3">
        <f>Data!K364</f>
        <v>78634</v>
      </c>
      <c r="E6" s="15">
        <f t="shared" si="0"/>
        <v>78634000</v>
      </c>
      <c r="F6" s="5">
        <f t="shared" si="1"/>
        <v>57.685009487666036</v>
      </c>
      <c r="G6" s="16">
        <f t="shared" si="2"/>
        <v>2586.6447368421054</v>
      </c>
      <c r="H6" s="5">
        <f t="shared" si="3"/>
        <v>6.7755206994085881</v>
      </c>
      <c r="I6" s="5">
        <f t="shared" si="4"/>
        <v>2.6936528147342811</v>
      </c>
      <c r="J6" s="5">
        <f t="shared" si="5"/>
        <v>1.5907052354459796</v>
      </c>
    </row>
    <row r="7" spans="1:10">
      <c r="A7" s="14" t="s">
        <v>18</v>
      </c>
      <c r="B7" s="3">
        <f>Data!I420</f>
        <v>204</v>
      </c>
      <c r="C7" s="3">
        <f>Data!J420</f>
        <v>19765</v>
      </c>
      <c r="D7" s="3">
        <f>Data!K420</f>
        <v>52773</v>
      </c>
      <c r="E7" s="15">
        <f t="shared" si="0"/>
        <v>52773000</v>
      </c>
      <c r="F7" s="5">
        <f t="shared" si="1"/>
        <v>96.887254901960787</v>
      </c>
      <c r="G7" s="16">
        <f t="shared" si="2"/>
        <v>2670.0227675183405</v>
      </c>
      <c r="H7" s="5">
        <f t="shared" si="3"/>
        <v>2.6227822062226793</v>
      </c>
      <c r="I7" s="5">
        <f t="shared" si="4"/>
        <v>1.7513173645797058</v>
      </c>
      <c r="J7" s="5">
        <f t="shared" si="5"/>
        <v>1.067557130378598</v>
      </c>
    </row>
    <row r="8" spans="1:10">
      <c r="A8" s="14" t="s">
        <v>27</v>
      </c>
      <c r="B8" s="3">
        <f>Data!I574</f>
        <v>100</v>
      </c>
      <c r="C8" s="3">
        <f>Data!J574</f>
        <v>13514</v>
      </c>
      <c r="D8" s="3">
        <f>Data!K574</f>
        <v>32877</v>
      </c>
      <c r="E8" s="15">
        <f t="shared" si="0"/>
        <v>32877000</v>
      </c>
      <c r="F8" s="5">
        <f t="shared" si="1"/>
        <v>135.13999999999999</v>
      </c>
      <c r="G8" s="16">
        <f t="shared" si="2"/>
        <v>2432.8104188249222</v>
      </c>
      <c r="H8" s="5">
        <f t="shared" si="3"/>
        <v>1.2856775520699408</v>
      </c>
      <c r="I8" s="5">
        <f t="shared" si="4"/>
        <v>1.1974350045499693</v>
      </c>
      <c r="J8" s="5">
        <f t="shared" si="5"/>
        <v>0.66507637950196441</v>
      </c>
    </row>
    <row r="9" spans="1:10">
      <c r="A9" s="14" t="s">
        <v>46</v>
      </c>
      <c r="B9" s="3">
        <f>Data!I392</f>
        <v>110</v>
      </c>
      <c r="C9" s="3">
        <f>Data!J392</f>
        <v>10660</v>
      </c>
      <c r="D9" s="3">
        <f>Data!K392</f>
        <v>24077</v>
      </c>
      <c r="E9" s="15">
        <f t="shared" si="0"/>
        <v>24077000</v>
      </c>
      <c r="F9" s="5">
        <f t="shared" si="1"/>
        <v>96.909090909090907</v>
      </c>
      <c r="G9" s="16">
        <f t="shared" si="2"/>
        <v>2258.6303939962477</v>
      </c>
      <c r="H9" s="5">
        <f t="shared" si="3"/>
        <v>1.414245307276935</v>
      </c>
      <c r="I9" s="5">
        <f t="shared" si="4"/>
        <v>0.94455062516669197</v>
      </c>
      <c r="J9" s="5">
        <f t="shared" si="5"/>
        <v>0.48705915957261303</v>
      </c>
    </row>
    <row r="10" spans="1:10">
      <c r="A10" s="14" t="s">
        <v>11</v>
      </c>
      <c r="B10" s="3">
        <f>Data!I546</f>
        <v>95</v>
      </c>
      <c r="C10" s="3">
        <f>Data!J546</f>
        <v>14883</v>
      </c>
      <c r="D10" s="3">
        <f>Data!K546</f>
        <v>46781</v>
      </c>
      <c r="E10" s="15">
        <f t="shared" si="0"/>
        <v>46781000</v>
      </c>
      <c r="F10" s="5">
        <f t="shared" si="1"/>
        <v>156.66315789473686</v>
      </c>
      <c r="G10" s="16">
        <f t="shared" si="2"/>
        <v>3143.2506887052341</v>
      </c>
      <c r="H10" s="5">
        <f t="shared" si="3"/>
        <v>1.2213936744664438</v>
      </c>
      <c r="I10" s="5">
        <f t="shared" si="4"/>
        <v>1.3187379882134969</v>
      </c>
      <c r="J10" s="5">
        <f t="shared" si="5"/>
        <v>0.94634358699033971</v>
      </c>
    </row>
    <row r="11" spans="1:10">
      <c r="A11" s="14" t="s">
        <v>39</v>
      </c>
      <c r="B11" s="3">
        <f>Data!I283</f>
        <v>106</v>
      </c>
      <c r="C11" s="3">
        <f>Data!J283</f>
        <v>8720</v>
      </c>
      <c r="D11" s="3">
        <f>Data!K283</f>
        <v>12028</v>
      </c>
      <c r="E11" s="15">
        <f t="shared" si="0"/>
        <v>12028000</v>
      </c>
      <c r="F11" s="5">
        <f t="shared" si="1"/>
        <v>82.264150943396231</v>
      </c>
      <c r="G11" s="16">
        <f t="shared" si="2"/>
        <v>1379.3577981651376</v>
      </c>
      <c r="H11" s="5">
        <f t="shared" si="3"/>
        <v>1.3628182051941373</v>
      </c>
      <c r="I11" s="5">
        <f t="shared" si="4"/>
        <v>0.77265304422641212</v>
      </c>
      <c r="J11" s="5">
        <f t="shared" si="5"/>
        <v>0.24331717287616353</v>
      </c>
    </row>
    <row r="12" spans="1:10">
      <c r="A12" s="14" t="s">
        <v>24</v>
      </c>
      <c r="B12" s="3">
        <f>Data!I602</f>
        <v>88</v>
      </c>
      <c r="C12" s="3">
        <f>Data!J602</f>
        <v>10806</v>
      </c>
      <c r="D12" s="3">
        <f>Data!K602</f>
        <v>36713</v>
      </c>
      <c r="E12" s="15">
        <f t="shared" si="0"/>
        <v>36713000</v>
      </c>
      <c r="F12" s="5">
        <f t="shared" si="1"/>
        <v>122.79545454545455</v>
      </c>
      <c r="G12" s="16">
        <f t="shared" si="2"/>
        <v>3397.464371645382</v>
      </c>
      <c r="H12" s="5">
        <f t="shared" si="3"/>
        <v>1.1313962458215481</v>
      </c>
      <c r="I12" s="5">
        <f t="shared" si="4"/>
        <v>0.95748724723745526</v>
      </c>
      <c r="J12" s="5">
        <f t="shared" si="5"/>
        <v>0.74267570400753169</v>
      </c>
    </row>
    <row r="13" spans="1:10">
      <c r="A13" s="14" t="s">
        <v>52</v>
      </c>
      <c r="B13" s="3">
        <f>Data!I490</f>
        <v>39</v>
      </c>
      <c r="C13" s="3">
        <f>Data!J490</f>
        <v>5219</v>
      </c>
      <c r="D13" s="3">
        <f>Data!K490</f>
        <v>15658</v>
      </c>
      <c r="E13" s="15">
        <f t="shared" si="0"/>
        <v>15658000</v>
      </c>
      <c r="F13" s="5">
        <f t="shared" si="1"/>
        <v>133.82051282051282</v>
      </c>
      <c r="G13" s="16">
        <f t="shared" si="2"/>
        <v>3000.1916075876607</v>
      </c>
      <c r="H13" s="5">
        <f t="shared" si="3"/>
        <v>0.50141424530727696</v>
      </c>
      <c r="I13" s="5">
        <f t="shared" si="4"/>
        <v>0.46243993552954643</v>
      </c>
      <c r="J13" s="5">
        <f t="shared" si="5"/>
        <v>0.31674927609702103</v>
      </c>
    </row>
    <row r="14" spans="1:10">
      <c r="A14" s="14" t="s">
        <v>10</v>
      </c>
      <c r="B14" s="3">
        <f>Data!I101</f>
        <v>31</v>
      </c>
      <c r="C14" s="3">
        <f>Data!J101</f>
        <v>3492</v>
      </c>
      <c r="D14" s="3">
        <f>Data!K101</f>
        <v>8731</v>
      </c>
      <c r="E14" s="15">
        <f t="shared" si="0"/>
        <v>8731000</v>
      </c>
      <c r="F14" s="5">
        <f t="shared" si="1"/>
        <v>112.64516129032258</v>
      </c>
      <c r="G14" s="16">
        <f t="shared" si="2"/>
        <v>2500.2863688430698</v>
      </c>
      <c r="H14" s="5">
        <f t="shared" si="3"/>
        <v>0.3985600411416817</v>
      </c>
      <c r="I14" s="5">
        <f t="shared" si="4"/>
        <v>0.30941564569250357</v>
      </c>
      <c r="J14" s="5">
        <f t="shared" si="5"/>
        <v>0.17662140309126903</v>
      </c>
    </row>
    <row r="15" spans="1:10">
      <c r="A15" s="14" t="s">
        <v>12</v>
      </c>
      <c r="B15" s="3">
        <f>Data!I630</f>
        <v>20</v>
      </c>
      <c r="C15" s="3">
        <f>Data!J630</f>
        <v>2104</v>
      </c>
      <c r="D15" s="3">
        <f>Data!K630</f>
        <v>4800</v>
      </c>
      <c r="E15" s="15">
        <f t="shared" si="0"/>
        <v>4800000</v>
      </c>
      <c r="F15" s="5">
        <f t="shared" si="1"/>
        <v>105.2</v>
      </c>
      <c r="G15" s="16">
        <f t="shared" si="2"/>
        <v>2281.3688212927755</v>
      </c>
      <c r="H15" s="5">
        <f t="shared" si="3"/>
        <v>0.25713551041398819</v>
      </c>
      <c r="I15" s="5">
        <f t="shared" si="4"/>
        <v>0.18642912901976733</v>
      </c>
      <c r="J15" s="5">
        <f t="shared" si="5"/>
        <v>9.7100301779646236E-2</v>
      </c>
    </row>
    <row r="16" spans="1:10">
      <c r="A16" s="14" t="s">
        <v>56</v>
      </c>
      <c r="B16" s="3">
        <f>Data!I588</f>
        <v>28</v>
      </c>
      <c r="C16" s="3">
        <f>Data!J588</f>
        <v>3518</v>
      </c>
      <c r="D16" s="3">
        <f>Data!K588</f>
        <v>15650</v>
      </c>
      <c r="E16" s="15">
        <f t="shared" si="0"/>
        <v>15650000</v>
      </c>
      <c r="F16" s="5">
        <f t="shared" si="1"/>
        <v>125.64285714285714</v>
      </c>
      <c r="G16" s="16">
        <f t="shared" si="2"/>
        <v>4448.5503126776575</v>
      </c>
      <c r="H16" s="5">
        <f t="shared" si="3"/>
        <v>0.35998971457958345</v>
      </c>
      <c r="I16" s="5">
        <f t="shared" si="4"/>
        <v>0.3117194277051053</v>
      </c>
      <c r="J16" s="5">
        <f t="shared" si="5"/>
        <v>0.31658744226072161</v>
      </c>
    </row>
    <row r="17" spans="1:10">
      <c r="A17" s="14" t="s">
        <v>13</v>
      </c>
      <c r="B17" s="3">
        <f>Data!I87</f>
        <v>44</v>
      </c>
      <c r="C17" s="3">
        <f>Data!J87</f>
        <v>3149</v>
      </c>
      <c r="D17" s="3">
        <f>Data!K87</f>
        <v>13293</v>
      </c>
      <c r="E17" s="15">
        <f t="shared" si="0"/>
        <v>13293000</v>
      </c>
      <c r="F17" s="5">
        <f t="shared" si="1"/>
        <v>71.568181818181813</v>
      </c>
      <c r="G17" s="16">
        <f t="shared" si="2"/>
        <v>4221.3401079707846</v>
      </c>
      <c r="H17" s="5">
        <f t="shared" si="3"/>
        <v>0.56569812291077404</v>
      </c>
      <c r="I17" s="5">
        <f t="shared" si="4"/>
        <v>0.27902344452625821</v>
      </c>
      <c r="J17" s="5">
        <f t="shared" si="5"/>
        <v>0.26890714824100781</v>
      </c>
    </row>
    <row r="18" spans="1:10">
      <c r="A18" s="14" t="s">
        <v>60</v>
      </c>
      <c r="B18" s="3">
        <f>Data!I672</f>
        <v>14</v>
      </c>
      <c r="C18" s="3">
        <f>Data!J672</f>
        <v>1080</v>
      </c>
      <c r="D18" s="3">
        <f>Data!K672</f>
        <v>2117</v>
      </c>
      <c r="E18" s="15">
        <f t="shared" si="0"/>
        <v>2117000</v>
      </c>
      <c r="F18" s="5">
        <f t="shared" si="1"/>
        <v>77.142857142857139</v>
      </c>
      <c r="G18" s="16">
        <f t="shared" si="2"/>
        <v>1960.1851851851852</v>
      </c>
      <c r="H18" s="5">
        <f t="shared" si="3"/>
        <v>0.17999485728979173</v>
      </c>
      <c r="I18" s="5">
        <f t="shared" si="4"/>
        <v>9.5695560523454709E-2</v>
      </c>
      <c r="J18" s="5">
        <f t="shared" si="5"/>
        <v>4.2825278930731479E-2</v>
      </c>
    </row>
    <row r="19" spans="1:10">
      <c r="A19" s="14" t="s">
        <v>49</v>
      </c>
      <c r="B19" s="3">
        <f>Data!I448</f>
        <v>12</v>
      </c>
      <c r="C19" s="3">
        <f>Data!J448</f>
        <v>902</v>
      </c>
      <c r="D19" s="3">
        <f>Data!K448</f>
        <v>3608</v>
      </c>
      <c r="E19" s="15">
        <f t="shared" si="0"/>
        <v>3608000</v>
      </c>
      <c r="F19" s="5">
        <f t="shared" si="1"/>
        <v>75.166666666666671</v>
      </c>
      <c r="G19" s="16">
        <f t="shared" si="2"/>
        <v>4000</v>
      </c>
      <c r="H19" s="5">
        <f t="shared" si="3"/>
        <v>0.15428130624839292</v>
      </c>
      <c r="I19" s="5">
        <f t="shared" si="4"/>
        <v>7.9923514437181625E-2</v>
      </c>
      <c r="J19" s="5">
        <f t="shared" si="5"/>
        <v>7.2987060171034096E-2</v>
      </c>
    </row>
    <row r="20" spans="1:10">
      <c r="A20" s="14" t="s">
        <v>29</v>
      </c>
      <c r="B20" s="3">
        <f>Data!I59</f>
        <v>12</v>
      </c>
      <c r="C20" s="3">
        <f>Data!J59</f>
        <v>706</v>
      </c>
      <c r="D20" s="3">
        <f>Data!K59</f>
        <v>1723</v>
      </c>
      <c r="E20" s="15">
        <f t="shared" si="0"/>
        <v>1723000</v>
      </c>
      <c r="F20" s="5">
        <f t="shared" si="1"/>
        <v>58.833333333333336</v>
      </c>
      <c r="G20" s="16">
        <f t="shared" si="2"/>
        <v>2440.5099150141641</v>
      </c>
      <c r="H20" s="5">
        <f t="shared" si="3"/>
        <v>0.15428130624839292</v>
      </c>
      <c r="I20" s="5">
        <f t="shared" si="4"/>
        <v>6.2556542342184288E-2</v>
      </c>
      <c r="J20" s="5">
        <f t="shared" si="5"/>
        <v>3.485496249298551E-2</v>
      </c>
    </row>
    <row r="21" spans="1:10">
      <c r="A21" s="14" t="s">
        <v>62</v>
      </c>
      <c r="B21" s="3">
        <f>Data!I700</f>
        <v>10</v>
      </c>
      <c r="C21" s="3">
        <f>Data!J700</f>
        <v>688</v>
      </c>
      <c r="D21" s="3">
        <f>Data!K700</f>
        <v>1720</v>
      </c>
      <c r="E21" s="15">
        <f t="shared" si="0"/>
        <v>1720000</v>
      </c>
      <c r="F21" s="5">
        <f t="shared" si="1"/>
        <v>68.8</v>
      </c>
      <c r="G21" s="16">
        <f t="shared" si="2"/>
        <v>2500</v>
      </c>
      <c r="H21" s="5">
        <f t="shared" si="3"/>
        <v>0.12856775520699409</v>
      </c>
      <c r="I21" s="5">
        <f t="shared" si="4"/>
        <v>6.0961616333460041E-2</v>
      </c>
      <c r="J21" s="5">
        <f t="shared" si="5"/>
        <v>3.4794274804373235E-2</v>
      </c>
    </row>
    <row r="22" spans="1:10">
      <c r="A22" s="14" t="s">
        <v>59</v>
      </c>
      <c r="B22" s="3">
        <f>Data!I658</f>
        <v>3</v>
      </c>
      <c r="C22" s="3">
        <f>Data!J658</f>
        <v>360</v>
      </c>
      <c r="D22" s="3">
        <f>Data!K658</f>
        <v>1200</v>
      </c>
      <c r="E22" s="15">
        <f t="shared" si="0"/>
        <v>1200000</v>
      </c>
      <c r="F22" s="5">
        <f t="shared" si="1"/>
        <v>120</v>
      </c>
      <c r="G22" s="16">
        <f t="shared" si="2"/>
        <v>3333.3333333333335</v>
      </c>
      <c r="H22" s="5">
        <f t="shared" si="3"/>
        <v>3.8570326562098231E-2</v>
      </c>
      <c r="I22" s="5">
        <f t="shared" si="4"/>
        <v>3.1898520174484905E-2</v>
      </c>
      <c r="J22" s="5">
        <f t="shared" si="5"/>
        <v>2.4275075444911559E-2</v>
      </c>
    </row>
    <row r="23" spans="1:10">
      <c r="A23" s="14" t="s">
        <v>57</v>
      </c>
      <c r="B23" s="3">
        <f>Data!I616</f>
        <v>0</v>
      </c>
      <c r="C23" s="3">
        <f>Data!J616</f>
        <v>0</v>
      </c>
      <c r="D23" s="3">
        <f>Data!K616</f>
        <v>0</v>
      </c>
      <c r="E23" s="15">
        <f t="shared" si="0"/>
        <v>0</v>
      </c>
      <c r="F23" s="5" t="e">
        <f t="shared" si="1"/>
        <v>#DIV/0!</v>
      </c>
      <c r="G23" s="16" t="e">
        <f t="shared" si="2"/>
        <v>#DIV/0!</v>
      </c>
      <c r="H23" s="5">
        <f t="shared" si="3"/>
        <v>0</v>
      </c>
      <c r="I23" s="5">
        <f t="shared" si="4"/>
        <v>0</v>
      </c>
      <c r="J23" s="5">
        <f t="shared" si="5"/>
        <v>0</v>
      </c>
    </row>
    <row r="24" spans="1:10">
      <c r="A24" s="14" t="s">
        <v>25</v>
      </c>
      <c r="B24" s="11">
        <f>Data!I17</f>
        <v>0</v>
      </c>
      <c r="C24" s="11">
        <f>Data!J17</f>
        <v>0</v>
      </c>
      <c r="D24" s="11">
        <f>Data!K17</f>
        <v>0</v>
      </c>
      <c r="E24" s="15">
        <f t="shared" si="0"/>
        <v>0</v>
      </c>
      <c r="F24" s="5" t="e">
        <f t="shared" si="1"/>
        <v>#DIV/0!</v>
      </c>
      <c r="G24" s="16" t="e">
        <f t="shared" si="2"/>
        <v>#DIV/0!</v>
      </c>
      <c r="H24" s="5">
        <f t="shared" si="3"/>
        <v>0</v>
      </c>
      <c r="I24" s="5">
        <f t="shared" si="4"/>
        <v>0</v>
      </c>
      <c r="J24" s="5">
        <f t="shared" si="5"/>
        <v>0</v>
      </c>
    </row>
    <row r="25" spans="1:10">
      <c r="A25" s="14" t="s">
        <v>58</v>
      </c>
      <c r="B25" s="3">
        <f>Data!I644</f>
        <v>0</v>
      </c>
      <c r="C25" s="3">
        <f>Data!J644</f>
        <v>0</v>
      </c>
      <c r="D25" s="3">
        <f>Data!K644</f>
        <v>0</v>
      </c>
      <c r="E25" s="15">
        <f t="shared" si="0"/>
        <v>0</v>
      </c>
      <c r="F25" s="5" t="e">
        <f t="shared" si="1"/>
        <v>#DIV/0!</v>
      </c>
      <c r="G25" s="16" t="e">
        <f t="shared" si="2"/>
        <v>#DIV/0!</v>
      </c>
      <c r="H25" s="5">
        <f t="shared" si="3"/>
        <v>0</v>
      </c>
      <c r="I25" s="5">
        <f t="shared" si="4"/>
        <v>0</v>
      </c>
      <c r="J25" s="5">
        <f t="shared" si="5"/>
        <v>0</v>
      </c>
    </row>
    <row r="26" spans="1:10">
      <c r="A26" s="14" t="s">
        <v>26</v>
      </c>
      <c r="B26" s="3">
        <f>Data!I31</f>
        <v>0</v>
      </c>
      <c r="C26" s="3">
        <f>Data!J31</f>
        <v>0</v>
      </c>
      <c r="D26" s="3">
        <f>Data!K31</f>
        <v>0</v>
      </c>
      <c r="E26" s="15">
        <f t="shared" si="0"/>
        <v>0</v>
      </c>
      <c r="F26" s="5" t="e">
        <f t="shared" si="1"/>
        <v>#DIV/0!</v>
      </c>
      <c r="G26" s="16" t="e">
        <f t="shared" si="2"/>
        <v>#DIV/0!</v>
      </c>
      <c r="H26" s="5">
        <f t="shared" si="3"/>
        <v>0</v>
      </c>
      <c r="I26" s="5">
        <f t="shared" si="4"/>
        <v>0</v>
      </c>
      <c r="J26" s="5">
        <f t="shared" si="5"/>
        <v>0</v>
      </c>
    </row>
    <row r="27" spans="1:10">
      <c r="A27" s="14" t="s">
        <v>28</v>
      </c>
      <c r="B27" s="3">
        <f>Data!I45</f>
        <v>0</v>
      </c>
      <c r="C27" s="3">
        <f>Data!J45</f>
        <v>0</v>
      </c>
      <c r="D27" s="3">
        <f>Data!K45</f>
        <v>0</v>
      </c>
      <c r="E27" s="15">
        <f t="shared" si="0"/>
        <v>0</v>
      </c>
      <c r="F27" s="5" t="e">
        <f t="shared" si="1"/>
        <v>#DIV/0!</v>
      </c>
      <c r="G27" s="16" t="e">
        <f t="shared" si="2"/>
        <v>#DIV/0!</v>
      </c>
      <c r="H27" s="5">
        <f t="shared" si="3"/>
        <v>0</v>
      </c>
      <c r="I27" s="5">
        <f t="shared" si="4"/>
        <v>0</v>
      </c>
      <c r="J27" s="5">
        <f t="shared" si="5"/>
        <v>0</v>
      </c>
    </row>
    <row r="28" spans="1:10">
      <c r="A28" s="14" t="s">
        <v>30</v>
      </c>
      <c r="B28" s="3">
        <f>Data!I73</f>
        <v>0</v>
      </c>
      <c r="C28" s="3">
        <f>Data!J73</f>
        <v>0</v>
      </c>
      <c r="D28" s="3">
        <f>Data!K73</f>
        <v>0</v>
      </c>
      <c r="E28" s="15">
        <f t="shared" si="0"/>
        <v>0</v>
      </c>
      <c r="F28" s="5" t="e">
        <f t="shared" si="1"/>
        <v>#DIV/0!</v>
      </c>
      <c r="G28" s="16" t="e">
        <f t="shared" si="2"/>
        <v>#DIV/0!</v>
      </c>
      <c r="H28" s="5">
        <f t="shared" si="3"/>
        <v>0</v>
      </c>
      <c r="I28" s="5">
        <f t="shared" si="4"/>
        <v>0</v>
      </c>
      <c r="J28" s="5">
        <f t="shared" si="5"/>
        <v>0</v>
      </c>
    </row>
    <row r="29" spans="1:10">
      <c r="A29" s="14" t="s">
        <v>31</v>
      </c>
      <c r="B29" s="3">
        <f>Data!I129</f>
        <v>0</v>
      </c>
      <c r="C29" s="3">
        <f>Data!J129</f>
        <v>0</v>
      </c>
      <c r="D29" s="3">
        <f>Data!K129</f>
        <v>0</v>
      </c>
      <c r="E29" s="15">
        <f t="shared" si="0"/>
        <v>0</v>
      </c>
      <c r="F29" s="5" t="e">
        <f t="shared" si="1"/>
        <v>#DIV/0!</v>
      </c>
      <c r="G29" s="16" t="e">
        <f t="shared" si="2"/>
        <v>#DIV/0!</v>
      </c>
      <c r="H29" s="5">
        <f t="shared" si="3"/>
        <v>0</v>
      </c>
      <c r="I29" s="5">
        <f t="shared" si="4"/>
        <v>0</v>
      </c>
      <c r="J29" s="5">
        <f t="shared" si="5"/>
        <v>0</v>
      </c>
    </row>
    <row r="30" spans="1:10">
      <c r="A30" s="14" t="s">
        <v>20</v>
      </c>
      <c r="B30" s="3">
        <f>Data!I143</f>
        <v>0</v>
      </c>
      <c r="C30" s="3">
        <f>Data!J143</f>
        <v>0</v>
      </c>
      <c r="D30" s="3">
        <f>Data!K143</f>
        <v>0</v>
      </c>
      <c r="E30" s="15">
        <f t="shared" si="0"/>
        <v>0</v>
      </c>
      <c r="F30" s="5" t="e">
        <f t="shared" si="1"/>
        <v>#DIV/0!</v>
      </c>
      <c r="G30" s="16" t="e">
        <f t="shared" si="2"/>
        <v>#DIV/0!</v>
      </c>
      <c r="H30" s="5">
        <f t="shared" si="3"/>
        <v>0</v>
      </c>
      <c r="I30" s="5">
        <f t="shared" si="4"/>
        <v>0</v>
      </c>
      <c r="J30" s="5">
        <f t="shared" si="5"/>
        <v>0</v>
      </c>
    </row>
    <row r="31" spans="1:10">
      <c r="A31" s="14" t="s">
        <v>32</v>
      </c>
      <c r="B31" s="3">
        <f>Data!I171</f>
        <v>0</v>
      </c>
      <c r="C31" s="3">
        <f>Data!J171</f>
        <v>0</v>
      </c>
      <c r="D31" s="3">
        <f>Data!K171</f>
        <v>0</v>
      </c>
      <c r="E31" s="15">
        <f t="shared" si="0"/>
        <v>0</v>
      </c>
      <c r="F31" s="5" t="e">
        <f t="shared" si="1"/>
        <v>#DIV/0!</v>
      </c>
      <c r="G31" s="16" t="e">
        <f t="shared" si="2"/>
        <v>#DIV/0!</v>
      </c>
      <c r="H31" s="5">
        <f t="shared" si="3"/>
        <v>0</v>
      </c>
      <c r="I31" s="5">
        <f t="shared" si="4"/>
        <v>0</v>
      </c>
      <c r="J31" s="5">
        <f t="shared" si="5"/>
        <v>0</v>
      </c>
    </row>
    <row r="32" spans="1:10">
      <c r="A32" s="14" t="s">
        <v>33</v>
      </c>
      <c r="B32" s="3">
        <f>Data!I185</f>
        <v>0</v>
      </c>
      <c r="C32" s="3">
        <f>Data!J185</f>
        <v>0</v>
      </c>
      <c r="D32" s="3">
        <f>Data!K185</f>
        <v>0</v>
      </c>
      <c r="E32" s="15">
        <f t="shared" si="0"/>
        <v>0</v>
      </c>
      <c r="F32" s="5" t="e">
        <f t="shared" si="1"/>
        <v>#DIV/0!</v>
      </c>
      <c r="G32" s="16" t="e">
        <f t="shared" si="2"/>
        <v>#DIV/0!</v>
      </c>
      <c r="H32" s="5">
        <f t="shared" si="3"/>
        <v>0</v>
      </c>
      <c r="I32" s="5">
        <f t="shared" si="4"/>
        <v>0</v>
      </c>
      <c r="J32" s="5">
        <f t="shared" si="5"/>
        <v>0</v>
      </c>
    </row>
    <row r="33" spans="1:10">
      <c r="A33" s="14" t="s">
        <v>34</v>
      </c>
      <c r="B33" s="3">
        <f>Data!I199</f>
        <v>0</v>
      </c>
      <c r="C33" s="3">
        <f>Data!J199</f>
        <v>0</v>
      </c>
      <c r="D33" s="3">
        <f>Data!K199</f>
        <v>0</v>
      </c>
      <c r="E33" s="15">
        <f t="shared" si="0"/>
        <v>0</v>
      </c>
      <c r="F33" s="5" t="e">
        <f t="shared" si="1"/>
        <v>#DIV/0!</v>
      </c>
      <c r="G33" s="16" t="e">
        <f t="shared" si="2"/>
        <v>#DIV/0!</v>
      </c>
      <c r="H33" s="5">
        <f t="shared" si="3"/>
        <v>0</v>
      </c>
      <c r="I33" s="5">
        <f t="shared" si="4"/>
        <v>0</v>
      </c>
      <c r="J33" s="5">
        <f t="shared" si="5"/>
        <v>0</v>
      </c>
    </row>
    <row r="34" spans="1:10">
      <c r="A34" s="14" t="s">
        <v>35</v>
      </c>
      <c r="B34" s="3">
        <f>Data!I213</f>
        <v>0</v>
      </c>
      <c r="C34" s="3">
        <f>Data!J213</f>
        <v>0</v>
      </c>
      <c r="D34" s="3">
        <f>Data!K213</f>
        <v>0</v>
      </c>
      <c r="E34" s="15">
        <f t="shared" si="0"/>
        <v>0</v>
      </c>
      <c r="F34" s="5" t="e">
        <f t="shared" si="1"/>
        <v>#DIV/0!</v>
      </c>
      <c r="G34" s="16" t="e">
        <f t="shared" si="2"/>
        <v>#DIV/0!</v>
      </c>
      <c r="H34" s="5">
        <f t="shared" si="3"/>
        <v>0</v>
      </c>
      <c r="I34" s="5">
        <f t="shared" si="4"/>
        <v>0</v>
      </c>
      <c r="J34" s="5">
        <f t="shared" si="5"/>
        <v>0</v>
      </c>
    </row>
    <row r="35" spans="1:10">
      <c r="A35" s="14" t="s">
        <v>36</v>
      </c>
      <c r="B35" s="3">
        <f>Data!I227</f>
        <v>0</v>
      </c>
      <c r="C35" s="3">
        <f>Data!J227</f>
        <v>0</v>
      </c>
      <c r="D35" s="3">
        <f>Data!K227</f>
        <v>0</v>
      </c>
      <c r="E35" s="15">
        <f t="shared" ref="E35:E53" si="6">D35*1000</f>
        <v>0</v>
      </c>
      <c r="F35" s="5" t="e">
        <f t="shared" ref="F35:F53" si="7">C35/B35</f>
        <v>#DIV/0!</v>
      </c>
      <c r="G35" s="16" t="e">
        <f t="shared" ref="G35:G53" si="8">E35/C35</f>
        <v>#DIV/0!</v>
      </c>
      <c r="H35" s="5">
        <f t="shared" ref="H35:H53" si="9">B35/B$55*100</f>
        <v>0</v>
      </c>
      <c r="I35" s="5">
        <f t="shared" ref="I35:I53" si="10">C35/C$55*100</f>
        <v>0</v>
      </c>
      <c r="J35" s="5">
        <f t="shared" ref="J35:J53" si="11">D35/D$55*100</f>
        <v>0</v>
      </c>
    </row>
    <row r="36" spans="1:10">
      <c r="A36" s="14" t="s">
        <v>37</v>
      </c>
      <c r="B36" s="3">
        <f>Data!I241</f>
        <v>0</v>
      </c>
      <c r="C36" s="3">
        <f>Data!J241</f>
        <v>0</v>
      </c>
      <c r="D36" s="3">
        <f>Data!K241</f>
        <v>0</v>
      </c>
      <c r="E36" s="15">
        <f t="shared" si="6"/>
        <v>0</v>
      </c>
      <c r="F36" s="5" t="e">
        <f t="shared" si="7"/>
        <v>#DIV/0!</v>
      </c>
      <c r="G36" s="16" t="e">
        <f t="shared" si="8"/>
        <v>#DIV/0!</v>
      </c>
      <c r="H36" s="5">
        <f t="shared" si="9"/>
        <v>0</v>
      </c>
      <c r="I36" s="5">
        <f t="shared" si="10"/>
        <v>0</v>
      </c>
      <c r="J36" s="5">
        <f t="shared" si="11"/>
        <v>0</v>
      </c>
    </row>
    <row r="37" spans="1:10">
      <c r="A37" s="14" t="s">
        <v>38</v>
      </c>
      <c r="B37" s="3">
        <f>Data!I255</f>
        <v>0</v>
      </c>
      <c r="C37" s="3">
        <f>Data!J255</f>
        <v>0</v>
      </c>
      <c r="D37" s="3">
        <f>Data!K255</f>
        <v>0</v>
      </c>
      <c r="E37" s="15">
        <f t="shared" si="6"/>
        <v>0</v>
      </c>
      <c r="F37" s="5" t="e">
        <f t="shared" si="7"/>
        <v>#DIV/0!</v>
      </c>
      <c r="G37" s="16" t="e">
        <f t="shared" si="8"/>
        <v>#DIV/0!</v>
      </c>
      <c r="H37" s="5">
        <f t="shared" si="9"/>
        <v>0</v>
      </c>
      <c r="I37" s="5">
        <f t="shared" si="10"/>
        <v>0</v>
      </c>
      <c r="J37" s="5">
        <f t="shared" si="11"/>
        <v>0</v>
      </c>
    </row>
    <row r="38" spans="1:10">
      <c r="A38" s="14" t="s">
        <v>40</v>
      </c>
      <c r="B38" s="3">
        <f>Data!I294</f>
        <v>0</v>
      </c>
      <c r="C38" s="3">
        <f>Data!J294</f>
        <v>0</v>
      </c>
      <c r="D38" s="3">
        <f>Data!K294</f>
        <v>0</v>
      </c>
      <c r="E38" s="15">
        <f t="shared" si="6"/>
        <v>0</v>
      </c>
      <c r="F38" s="5" t="e">
        <f t="shared" si="7"/>
        <v>#DIV/0!</v>
      </c>
      <c r="G38" s="16" t="e">
        <f t="shared" si="8"/>
        <v>#DIV/0!</v>
      </c>
      <c r="H38" s="5">
        <f t="shared" si="9"/>
        <v>0</v>
      </c>
      <c r="I38" s="5">
        <f t="shared" si="10"/>
        <v>0</v>
      </c>
      <c r="J38" s="5">
        <f t="shared" si="11"/>
        <v>0</v>
      </c>
    </row>
    <row r="39" spans="1:10">
      <c r="A39" s="14" t="s">
        <v>41</v>
      </c>
      <c r="B39" s="3">
        <f>Data!I308</f>
        <v>0</v>
      </c>
      <c r="C39" s="3">
        <f>Data!J308</f>
        <v>0</v>
      </c>
      <c r="D39" s="3">
        <f>Data!K308</f>
        <v>0</v>
      </c>
      <c r="E39" s="15">
        <f t="shared" si="6"/>
        <v>0</v>
      </c>
      <c r="F39" s="5" t="e">
        <f t="shared" si="7"/>
        <v>#DIV/0!</v>
      </c>
      <c r="G39" s="16" t="e">
        <f t="shared" si="8"/>
        <v>#DIV/0!</v>
      </c>
      <c r="H39" s="5">
        <f t="shared" si="9"/>
        <v>0</v>
      </c>
      <c r="I39" s="5">
        <f t="shared" si="10"/>
        <v>0</v>
      </c>
      <c r="J39" s="5">
        <f t="shared" si="11"/>
        <v>0</v>
      </c>
    </row>
    <row r="40" spans="1:10">
      <c r="A40" s="14" t="s">
        <v>42</v>
      </c>
      <c r="B40" s="3">
        <f>Data!I322</f>
        <v>0</v>
      </c>
      <c r="C40" s="3">
        <f>Data!J322</f>
        <v>0</v>
      </c>
      <c r="D40" s="3">
        <f>Data!K322</f>
        <v>0</v>
      </c>
      <c r="E40" s="15">
        <f t="shared" si="6"/>
        <v>0</v>
      </c>
      <c r="F40" s="5" t="e">
        <f t="shared" si="7"/>
        <v>#DIV/0!</v>
      </c>
      <c r="G40" s="16" t="e">
        <f t="shared" si="8"/>
        <v>#DIV/0!</v>
      </c>
      <c r="H40" s="5">
        <f t="shared" si="9"/>
        <v>0</v>
      </c>
      <c r="I40" s="5">
        <f t="shared" si="10"/>
        <v>0</v>
      </c>
      <c r="J40" s="5">
        <f t="shared" si="11"/>
        <v>0</v>
      </c>
    </row>
    <row r="41" spans="1:10">
      <c r="A41" s="14" t="s">
        <v>43</v>
      </c>
      <c r="B41" s="3">
        <f>Data!I336</f>
        <v>0</v>
      </c>
      <c r="C41" s="3">
        <f>Data!J336</f>
        <v>0</v>
      </c>
      <c r="D41" s="3">
        <f>Data!K336</f>
        <v>0</v>
      </c>
      <c r="E41" s="15">
        <f t="shared" si="6"/>
        <v>0</v>
      </c>
      <c r="F41" s="5" t="e">
        <f t="shared" si="7"/>
        <v>#DIV/0!</v>
      </c>
      <c r="G41" s="16" t="e">
        <f t="shared" si="8"/>
        <v>#DIV/0!</v>
      </c>
      <c r="H41" s="5">
        <f t="shared" si="9"/>
        <v>0</v>
      </c>
      <c r="I41" s="5">
        <f t="shared" si="10"/>
        <v>0</v>
      </c>
      <c r="J41" s="5">
        <f t="shared" si="11"/>
        <v>0</v>
      </c>
    </row>
    <row r="42" spans="1:10">
      <c r="A42" s="14" t="s">
        <v>44</v>
      </c>
      <c r="B42" s="3">
        <f>Data!I350</f>
        <v>0</v>
      </c>
      <c r="C42" s="3">
        <f>Data!J350</f>
        <v>0</v>
      </c>
      <c r="D42" s="3">
        <f>Data!K350</f>
        <v>0</v>
      </c>
      <c r="E42" s="15">
        <f t="shared" si="6"/>
        <v>0</v>
      </c>
      <c r="F42" s="5" t="e">
        <f t="shared" si="7"/>
        <v>#DIV/0!</v>
      </c>
      <c r="G42" s="16" t="e">
        <f t="shared" si="8"/>
        <v>#DIV/0!</v>
      </c>
      <c r="H42" s="5">
        <f t="shared" si="9"/>
        <v>0</v>
      </c>
      <c r="I42" s="5">
        <f t="shared" si="10"/>
        <v>0</v>
      </c>
      <c r="J42" s="5">
        <f t="shared" si="11"/>
        <v>0</v>
      </c>
    </row>
    <row r="43" spans="1:10">
      <c r="A43" s="14" t="s">
        <v>45</v>
      </c>
      <c r="B43" s="3">
        <f>Data!I378</f>
        <v>0</v>
      </c>
      <c r="C43" s="3">
        <f>Data!J378</f>
        <v>0</v>
      </c>
      <c r="D43" s="3">
        <f>Data!K378</f>
        <v>0</v>
      </c>
      <c r="E43" s="15">
        <f t="shared" si="6"/>
        <v>0</v>
      </c>
      <c r="F43" s="5" t="e">
        <f t="shared" si="7"/>
        <v>#DIV/0!</v>
      </c>
      <c r="G43" s="16" t="e">
        <f t="shared" si="8"/>
        <v>#DIV/0!</v>
      </c>
      <c r="H43" s="5">
        <f t="shared" si="9"/>
        <v>0</v>
      </c>
      <c r="I43" s="5">
        <f t="shared" si="10"/>
        <v>0</v>
      </c>
      <c r="J43" s="5">
        <f t="shared" si="11"/>
        <v>0</v>
      </c>
    </row>
    <row r="44" spans="1:10">
      <c r="A44" s="14" t="s">
        <v>47</v>
      </c>
      <c r="B44" s="3">
        <f>Data!I406</f>
        <v>0</v>
      </c>
      <c r="C44" s="3">
        <f>Data!J406</f>
        <v>0</v>
      </c>
      <c r="D44" s="3">
        <f>Data!K406</f>
        <v>0</v>
      </c>
      <c r="E44" s="15">
        <f t="shared" si="6"/>
        <v>0</v>
      </c>
      <c r="F44" s="5" t="e">
        <f t="shared" si="7"/>
        <v>#DIV/0!</v>
      </c>
      <c r="G44" s="16" t="e">
        <f t="shared" si="8"/>
        <v>#DIV/0!</v>
      </c>
      <c r="H44" s="5">
        <f t="shared" si="9"/>
        <v>0</v>
      </c>
      <c r="I44" s="5">
        <f t="shared" si="10"/>
        <v>0</v>
      </c>
      <c r="J44" s="5">
        <f t="shared" si="11"/>
        <v>0</v>
      </c>
    </row>
    <row r="45" spans="1:10">
      <c r="A45" s="14" t="s">
        <v>48</v>
      </c>
      <c r="B45" s="3">
        <f>Data!I434</f>
        <v>0</v>
      </c>
      <c r="C45" s="3">
        <f>Data!J434</f>
        <v>0</v>
      </c>
      <c r="D45" s="3">
        <f>Data!K434</f>
        <v>0</v>
      </c>
      <c r="E45" s="15">
        <f t="shared" si="6"/>
        <v>0</v>
      </c>
      <c r="F45" s="5" t="e">
        <f t="shared" si="7"/>
        <v>#DIV/0!</v>
      </c>
      <c r="G45" s="16" t="e">
        <f t="shared" si="8"/>
        <v>#DIV/0!</v>
      </c>
      <c r="H45" s="5">
        <f t="shared" si="9"/>
        <v>0</v>
      </c>
      <c r="I45" s="5">
        <f t="shared" si="10"/>
        <v>0</v>
      </c>
      <c r="J45" s="5">
        <f t="shared" si="11"/>
        <v>0</v>
      </c>
    </row>
    <row r="46" spans="1:10">
      <c r="A46" s="14" t="s">
        <v>50</v>
      </c>
      <c r="B46" s="3">
        <f>Data!I462</f>
        <v>0</v>
      </c>
      <c r="C46" s="3">
        <f>Data!J462</f>
        <v>0</v>
      </c>
      <c r="D46" s="3">
        <f>Data!K462</f>
        <v>0</v>
      </c>
      <c r="E46" s="15">
        <f t="shared" si="6"/>
        <v>0</v>
      </c>
      <c r="F46" s="5" t="e">
        <f t="shared" si="7"/>
        <v>#DIV/0!</v>
      </c>
      <c r="G46" s="16" t="e">
        <f t="shared" si="8"/>
        <v>#DIV/0!</v>
      </c>
      <c r="H46" s="5">
        <f t="shared" si="9"/>
        <v>0</v>
      </c>
      <c r="I46" s="5">
        <f t="shared" si="10"/>
        <v>0</v>
      </c>
      <c r="J46" s="5">
        <f t="shared" si="11"/>
        <v>0</v>
      </c>
    </row>
    <row r="47" spans="1:10">
      <c r="A47" s="14" t="s">
        <v>51</v>
      </c>
      <c r="B47" s="3">
        <f>Data!I476</f>
        <v>0</v>
      </c>
      <c r="C47" s="3">
        <f>Data!J476</f>
        <v>0</v>
      </c>
      <c r="D47" s="3">
        <f>Data!K476</f>
        <v>0</v>
      </c>
      <c r="E47" s="15">
        <f t="shared" si="6"/>
        <v>0</v>
      </c>
      <c r="F47" s="5" t="e">
        <f t="shared" si="7"/>
        <v>#DIV/0!</v>
      </c>
      <c r="G47" s="16" t="e">
        <f t="shared" si="8"/>
        <v>#DIV/0!</v>
      </c>
      <c r="H47" s="5">
        <f t="shared" si="9"/>
        <v>0</v>
      </c>
      <c r="I47" s="5">
        <f t="shared" si="10"/>
        <v>0</v>
      </c>
      <c r="J47" s="5">
        <f t="shared" si="11"/>
        <v>0</v>
      </c>
    </row>
    <row r="48" spans="1:10">
      <c r="A48" s="14" t="s">
        <v>19</v>
      </c>
      <c r="B48" s="3">
        <f>Data!I504</f>
        <v>0</v>
      </c>
      <c r="C48" s="3">
        <f>Data!J504</f>
        <v>0</v>
      </c>
      <c r="D48" s="3">
        <f>Data!K504</f>
        <v>0</v>
      </c>
      <c r="E48" s="15">
        <f t="shared" si="6"/>
        <v>0</v>
      </c>
      <c r="F48" s="5" t="e">
        <f t="shared" si="7"/>
        <v>#DIV/0!</v>
      </c>
      <c r="G48" s="16" t="e">
        <f t="shared" si="8"/>
        <v>#DIV/0!</v>
      </c>
      <c r="H48" s="5">
        <f t="shared" si="9"/>
        <v>0</v>
      </c>
      <c r="I48" s="5">
        <f t="shared" si="10"/>
        <v>0</v>
      </c>
      <c r="J48" s="5">
        <f t="shared" si="11"/>
        <v>0</v>
      </c>
    </row>
    <row r="49" spans="1:10">
      <c r="A49" s="14" t="s">
        <v>53</v>
      </c>
      <c r="B49" s="3">
        <f>Data!I518</f>
        <v>0</v>
      </c>
      <c r="C49" s="3">
        <f>Data!J518</f>
        <v>0</v>
      </c>
      <c r="D49" s="3">
        <f>Data!K518</f>
        <v>0</v>
      </c>
      <c r="E49" s="15">
        <f t="shared" si="6"/>
        <v>0</v>
      </c>
      <c r="F49" s="5" t="e">
        <f t="shared" si="7"/>
        <v>#DIV/0!</v>
      </c>
      <c r="G49" s="16" t="e">
        <f t="shared" si="8"/>
        <v>#DIV/0!</v>
      </c>
      <c r="H49" s="5">
        <f t="shared" si="9"/>
        <v>0</v>
      </c>
      <c r="I49" s="5">
        <f t="shared" si="10"/>
        <v>0</v>
      </c>
      <c r="J49" s="5">
        <f t="shared" si="11"/>
        <v>0</v>
      </c>
    </row>
    <row r="50" spans="1:10">
      <c r="A50" s="14" t="s">
        <v>54</v>
      </c>
      <c r="B50" s="3">
        <f>Data!I532</f>
        <v>0</v>
      </c>
      <c r="C50" s="3">
        <f>Data!J532</f>
        <v>0</v>
      </c>
      <c r="D50" s="3">
        <f>Data!K532</f>
        <v>0</v>
      </c>
      <c r="E50" s="15">
        <f t="shared" si="6"/>
        <v>0</v>
      </c>
      <c r="F50" s="5" t="e">
        <f t="shared" si="7"/>
        <v>#DIV/0!</v>
      </c>
      <c r="G50" s="16" t="e">
        <f t="shared" si="8"/>
        <v>#DIV/0!</v>
      </c>
      <c r="H50" s="5">
        <f t="shared" si="9"/>
        <v>0</v>
      </c>
      <c r="I50" s="5">
        <f t="shared" si="10"/>
        <v>0</v>
      </c>
      <c r="J50" s="5">
        <f t="shared" si="11"/>
        <v>0</v>
      </c>
    </row>
    <row r="51" spans="1:10">
      <c r="A51" s="14" t="s">
        <v>55</v>
      </c>
      <c r="B51" s="3">
        <f>Data!I560</f>
        <v>0</v>
      </c>
      <c r="C51" s="3">
        <f>Data!J560</f>
        <v>0</v>
      </c>
      <c r="D51" s="3">
        <f>Data!K560</f>
        <v>0</v>
      </c>
      <c r="E51" s="15">
        <f t="shared" si="6"/>
        <v>0</v>
      </c>
      <c r="F51" s="5" t="e">
        <f t="shared" si="7"/>
        <v>#DIV/0!</v>
      </c>
      <c r="G51" s="16" t="e">
        <f t="shared" si="8"/>
        <v>#DIV/0!</v>
      </c>
      <c r="H51" s="5">
        <f t="shared" si="9"/>
        <v>0</v>
      </c>
      <c r="I51" s="5">
        <f t="shared" si="10"/>
        <v>0</v>
      </c>
      <c r="J51" s="5">
        <f t="shared" si="11"/>
        <v>0</v>
      </c>
    </row>
    <row r="52" spans="1:10">
      <c r="A52" s="14" t="s">
        <v>61</v>
      </c>
      <c r="B52" s="3">
        <f>Data!I686</f>
        <v>0</v>
      </c>
      <c r="C52" s="3">
        <f>Data!J686</f>
        <v>0</v>
      </c>
      <c r="D52" s="3">
        <f>Data!K686</f>
        <v>0</v>
      </c>
      <c r="E52" s="15">
        <f t="shared" si="6"/>
        <v>0</v>
      </c>
      <c r="F52" s="5" t="e">
        <f t="shared" si="7"/>
        <v>#DIV/0!</v>
      </c>
      <c r="G52" s="16" t="e">
        <f t="shared" si="8"/>
        <v>#DIV/0!</v>
      </c>
      <c r="H52" s="5">
        <f t="shared" si="9"/>
        <v>0</v>
      </c>
      <c r="I52" s="5">
        <f t="shared" si="10"/>
        <v>0</v>
      </c>
      <c r="J52" s="5">
        <f t="shared" si="11"/>
        <v>0</v>
      </c>
    </row>
    <row r="53" spans="1:10">
      <c r="A53" s="14" t="s">
        <v>63</v>
      </c>
      <c r="B53" s="3">
        <f>Data!I714</f>
        <v>0</v>
      </c>
      <c r="C53" s="3">
        <f>Data!J714</f>
        <v>0</v>
      </c>
      <c r="D53" s="3">
        <f>Data!K714</f>
        <v>0</v>
      </c>
      <c r="E53" s="15">
        <f t="shared" si="6"/>
        <v>0</v>
      </c>
      <c r="F53" s="5" t="e">
        <f t="shared" si="7"/>
        <v>#DIV/0!</v>
      </c>
      <c r="G53" s="16" t="e">
        <f t="shared" si="8"/>
        <v>#DIV/0!</v>
      </c>
      <c r="H53" s="5">
        <f t="shared" si="9"/>
        <v>0</v>
      </c>
      <c r="I53" s="5">
        <f t="shared" si="10"/>
        <v>0</v>
      </c>
      <c r="J53" s="5">
        <f t="shared" si="11"/>
        <v>0</v>
      </c>
    </row>
    <row r="55" spans="1:10">
      <c r="A55" s="14" t="s">
        <v>17</v>
      </c>
      <c r="B55" s="11">
        <f>SUM(B3:B53)</f>
        <v>7778</v>
      </c>
      <c r="C55" s="11">
        <f>SUM(C3:C53)</f>
        <v>1128579</v>
      </c>
      <c r="D55" s="11">
        <f>SUM(D3:D53)</f>
        <v>4943342</v>
      </c>
      <c r="E55" s="15">
        <f>SUM(E3:E53)</f>
        <v>4943342000</v>
      </c>
    </row>
  </sheetData>
  <phoneticPr fontId="1" type="noConversion"/>
  <pageMargins left="0.75" right="0.75" top="1" bottom="1" header="0.5" footer="0.5"/>
  <pageSetup paperSize="9" scale="98" orientation="portrait" r:id="rId1"/>
  <headerFooter alignWithMargins="0"/>
  <rowBreaks count="1" manualBreakCount="1">
    <brk id="53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J55"/>
  <sheetViews>
    <sheetView workbookViewId="0">
      <selection activeCell="B3" sqref="B3"/>
    </sheetView>
  </sheetViews>
  <sheetFormatPr defaultRowHeight="12.75"/>
  <cols>
    <col min="1" max="1" width="30.85546875" customWidth="1"/>
    <col min="2" max="2" width="17.42578125" customWidth="1"/>
    <col min="3" max="3" width="15" customWidth="1"/>
    <col min="4" max="4" width="0" hidden="1" customWidth="1"/>
    <col min="5" max="5" width="16.140625" customWidth="1"/>
    <col min="6" max="6" width="16.42578125" customWidth="1"/>
    <col min="7" max="7" width="17.42578125" customWidth="1"/>
    <col min="8" max="8" width="15.5703125" customWidth="1"/>
    <col min="9" max="9" width="15.140625" customWidth="1"/>
    <col min="10" max="10" width="14" customWidth="1"/>
  </cols>
  <sheetData>
    <row r="1" spans="1:10" ht="24" customHeight="1" thickBot="1">
      <c r="A1" s="29" t="s">
        <v>7</v>
      </c>
      <c r="B1" s="1"/>
      <c r="C1" s="1"/>
      <c r="D1" s="1"/>
      <c r="E1" s="1"/>
      <c r="F1" s="1"/>
      <c r="G1" s="1"/>
    </row>
    <row r="2" spans="1:10" ht="39" thickBot="1">
      <c r="A2" s="13"/>
      <c r="B2" s="34" t="s">
        <v>88</v>
      </c>
      <c r="C2" s="113" t="s">
        <v>92</v>
      </c>
      <c r="D2" s="113" t="s">
        <v>89</v>
      </c>
      <c r="E2" s="35" t="s">
        <v>89</v>
      </c>
      <c r="F2" s="34" t="s">
        <v>90</v>
      </c>
      <c r="G2" s="113" t="s">
        <v>91</v>
      </c>
      <c r="H2" s="113" t="s">
        <v>116</v>
      </c>
      <c r="I2" s="113" t="s">
        <v>117</v>
      </c>
      <c r="J2" s="35" t="s">
        <v>119</v>
      </c>
    </row>
    <row r="3" spans="1:10">
      <c r="A3" s="14" t="s">
        <v>21</v>
      </c>
      <c r="B3" s="3">
        <f>Data!L115</f>
        <v>6647</v>
      </c>
      <c r="C3" s="3">
        <f>Data!M115</f>
        <v>1267527</v>
      </c>
      <c r="D3" s="3">
        <f>Data!N115</f>
        <v>4389008</v>
      </c>
      <c r="E3" s="15">
        <f t="shared" ref="E3:E34" si="0">D3*1000</f>
        <v>4389008000</v>
      </c>
      <c r="F3" s="5">
        <f t="shared" ref="F3:F34" si="1">C3/B3</f>
        <v>190.69159019106363</v>
      </c>
      <c r="G3" s="16">
        <f t="shared" ref="G3:G34" si="2">E3/C3</f>
        <v>3462.6544444418146</v>
      </c>
      <c r="H3" s="5">
        <f t="shared" ref="H3:H34" si="3">B3/B$55*100</f>
        <v>51.427466150870401</v>
      </c>
      <c r="I3" s="5">
        <f t="shared" ref="I3:I34" si="4">C3/C$55*100</f>
        <v>55.005765175734787</v>
      </c>
      <c r="J3" s="5">
        <f t="shared" ref="J3:J34" si="5">D3/D$55*100</f>
        <v>56.690163312321808</v>
      </c>
    </row>
    <row r="4" spans="1:10">
      <c r="A4" s="14" t="s">
        <v>15</v>
      </c>
      <c r="B4" s="3">
        <f>Data!L157</f>
        <v>2237</v>
      </c>
      <c r="C4" s="3">
        <f>Data!M157</f>
        <v>341025</v>
      </c>
      <c r="D4" s="3">
        <f>Data!N157</f>
        <v>1179882</v>
      </c>
      <c r="E4" s="15">
        <f t="shared" si="0"/>
        <v>1179882000</v>
      </c>
      <c r="F4" s="5">
        <f t="shared" si="1"/>
        <v>152.44747429593204</v>
      </c>
      <c r="G4" s="16">
        <f t="shared" si="2"/>
        <v>3459.810864306136</v>
      </c>
      <c r="H4" s="5">
        <f t="shared" si="3"/>
        <v>17.30754352030948</v>
      </c>
      <c r="I4" s="5">
        <f t="shared" si="4"/>
        <v>14.799164884893937</v>
      </c>
      <c r="J4" s="5">
        <f t="shared" si="5"/>
        <v>15.239822590724117</v>
      </c>
    </row>
    <row r="5" spans="1:10">
      <c r="A5" s="14" t="s">
        <v>22</v>
      </c>
      <c r="B5" s="3">
        <f>Data!L269</f>
        <v>1042</v>
      </c>
      <c r="C5" s="3">
        <f>Data!M269</f>
        <v>235992</v>
      </c>
      <c r="D5" s="3">
        <f>Data!N269</f>
        <v>885835</v>
      </c>
      <c r="E5" s="15">
        <f t="shared" si="0"/>
        <v>885835000</v>
      </c>
      <c r="F5" s="5">
        <f t="shared" si="1"/>
        <v>226.47984644913629</v>
      </c>
      <c r="G5" s="16">
        <f t="shared" si="2"/>
        <v>3753.6653784874065</v>
      </c>
      <c r="H5" s="5">
        <f t="shared" si="3"/>
        <v>8.061895551257253</v>
      </c>
      <c r="I5" s="5">
        <f t="shared" si="4"/>
        <v>10.241139269894846</v>
      </c>
      <c r="J5" s="5">
        <f t="shared" si="5"/>
        <v>11.441795234315039</v>
      </c>
    </row>
    <row r="6" spans="1:10">
      <c r="A6" s="14" t="s">
        <v>24</v>
      </c>
      <c r="B6" s="3">
        <f>Data!L602</f>
        <v>1111</v>
      </c>
      <c r="C6" s="3">
        <f>Data!M602</f>
        <v>187059</v>
      </c>
      <c r="D6" s="3">
        <f>Data!N602</f>
        <v>526450</v>
      </c>
      <c r="E6" s="15">
        <f t="shared" si="0"/>
        <v>526450000</v>
      </c>
      <c r="F6" s="5">
        <f t="shared" si="1"/>
        <v>168.36993699369938</v>
      </c>
      <c r="G6" s="16">
        <f t="shared" si="2"/>
        <v>2814.3526908622412</v>
      </c>
      <c r="H6" s="5">
        <f t="shared" si="3"/>
        <v>8.5957446808510642</v>
      </c>
      <c r="I6" s="5">
        <f t="shared" si="4"/>
        <v>8.1176364905897671</v>
      </c>
      <c r="J6" s="5">
        <f t="shared" si="5"/>
        <v>6.7998364267670084</v>
      </c>
    </row>
    <row r="7" spans="1:10">
      <c r="A7" s="14" t="s">
        <v>18</v>
      </c>
      <c r="B7" s="3">
        <f>Data!L420</f>
        <v>352</v>
      </c>
      <c r="C7" s="3">
        <f>Data!M420</f>
        <v>58418</v>
      </c>
      <c r="D7" s="3">
        <f>Data!N420</f>
        <v>132969</v>
      </c>
      <c r="E7" s="15">
        <f t="shared" si="0"/>
        <v>132969000</v>
      </c>
      <c r="F7" s="5">
        <f t="shared" si="1"/>
        <v>165.96022727272728</v>
      </c>
      <c r="G7" s="16">
        <f t="shared" si="2"/>
        <v>2276.1648806874591</v>
      </c>
      <c r="H7" s="5">
        <f t="shared" si="3"/>
        <v>2.7234042553191489</v>
      </c>
      <c r="I7" s="5">
        <f t="shared" si="4"/>
        <v>2.53511506266618</v>
      </c>
      <c r="J7" s="5">
        <f t="shared" si="5"/>
        <v>1.7174801972281932</v>
      </c>
    </row>
    <row r="8" spans="1:10">
      <c r="A8" s="14" t="s">
        <v>23</v>
      </c>
      <c r="B8" s="3">
        <f>Data!L364</f>
        <v>285</v>
      </c>
      <c r="C8" s="3">
        <f>Data!M364</f>
        <v>43787</v>
      </c>
      <c r="D8" s="3">
        <f>Data!N364</f>
        <v>103470</v>
      </c>
      <c r="E8" s="15">
        <f t="shared" si="0"/>
        <v>103470000</v>
      </c>
      <c r="F8" s="5">
        <f t="shared" si="1"/>
        <v>153.63859649122807</v>
      </c>
      <c r="G8" s="16">
        <f t="shared" si="2"/>
        <v>2363.0301230958962</v>
      </c>
      <c r="H8" s="5">
        <f t="shared" si="3"/>
        <v>2.2050290135396517</v>
      </c>
      <c r="I8" s="5">
        <f t="shared" si="4"/>
        <v>1.9001862995817049</v>
      </c>
      <c r="J8" s="5">
        <f t="shared" si="5"/>
        <v>1.3364594454888068</v>
      </c>
    </row>
    <row r="9" spans="1:10">
      <c r="A9" s="14" t="s">
        <v>11</v>
      </c>
      <c r="B9" s="3">
        <f>Data!L546</f>
        <v>172</v>
      </c>
      <c r="C9" s="3">
        <f>Data!M546</f>
        <v>28579</v>
      </c>
      <c r="D9" s="3">
        <f>Data!N546</f>
        <v>98912</v>
      </c>
      <c r="E9" s="15">
        <f t="shared" si="0"/>
        <v>98912000</v>
      </c>
      <c r="F9" s="5">
        <f t="shared" si="1"/>
        <v>166.15697674418604</v>
      </c>
      <c r="G9" s="16">
        <f t="shared" si="2"/>
        <v>3461.002834248924</v>
      </c>
      <c r="H9" s="5">
        <f t="shared" si="3"/>
        <v>1.3307543520309477</v>
      </c>
      <c r="I9" s="5">
        <f t="shared" si="4"/>
        <v>1.2402179700766331</v>
      </c>
      <c r="J9" s="5">
        <f t="shared" si="5"/>
        <v>1.2775865146630796</v>
      </c>
    </row>
    <row r="10" spans="1:10">
      <c r="A10" s="14" t="s">
        <v>52</v>
      </c>
      <c r="B10" s="3">
        <f>Data!L490</f>
        <v>128</v>
      </c>
      <c r="C10" s="3">
        <f>Data!M490</f>
        <v>18903</v>
      </c>
      <c r="D10" s="3">
        <f>Data!N490</f>
        <v>73144</v>
      </c>
      <c r="E10" s="15">
        <f t="shared" si="0"/>
        <v>73144000</v>
      </c>
      <c r="F10" s="5">
        <f t="shared" si="1"/>
        <v>147.6796875</v>
      </c>
      <c r="G10" s="16">
        <f t="shared" si="2"/>
        <v>3869.4387134317303</v>
      </c>
      <c r="H10" s="5">
        <f t="shared" si="3"/>
        <v>0.99032882011605405</v>
      </c>
      <c r="I10" s="5">
        <f t="shared" si="4"/>
        <v>0.8203170260806395</v>
      </c>
      <c r="J10" s="5">
        <f t="shared" si="5"/>
        <v>0.94475683464611271</v>
      </c>
    </row>
    <row r="11" spans="1:10">
      <c r="A11" s="14" t="s">
        <v>48</v>
      </c>
      <c r="B11" s="3">
        <f>Data!L434</f>
        <v>78</v>
      </c>
      <c r="C11" s="3">
        <f>Data!M434</f>
        <v>13013</v>
      </c>
      <c r="D11" s="3">
        <f>Data!N434</f>
        <v>28628</v>
      </c>
      <c r="E11" s="15">
        <f t="shared" si="0"/>
        <v>28628000</v>
      </c>
      <c r="F11" s="5">
        <f t="shared" si="1"/>
        <v>166.83333333333334</v>
      </c>
      <c r="G11" s="16">
        <f t="shared" si="2"/>
        <v>2199.9538922615848</v>
      </c>
      <c r="H11" s="5">
        <f t="shared" si="3"/>
        <v>0.60348162475822054</v>
      </c>
      <c r="I11" s="5">
        <f t="shared" si="4"/>
        <v>0.56471382639725765</v>
      </c>
      <c r="J11" s="5">
        <f t="shared" si="5"/>
        <v>0.36977057123275886</v>
      </c>
    </row>
    <row r="12" spans="1:10">
      <c r="A12" s="14" t="s">
        <v>39</v>
      </c>
      <c r="B12" s="3">
        <f>Data!L283</f>
        <v>114</v>
      </c>
      <c r="C12" s="3">
        <f>Data!M283</f>
        <v>12600</v>
      </c>
      <c r="D12" s="3">
        <f>Data!N283</f>
        <v>36126</v>
      </c>
      <c r="E12" s="15">
        <f t="shared" si="0"/>
        <v>36126000</v>
      </c>
      <c r="F12" s="5">
        <f t="shared" si="1"/>
        <v>110.52631578947368</v>
      </c>
      <c r="G12" s="16">
        <f t="shared" si="2"/>
        <v>2867.1428571428573</v>
      </c>
      <c r="H12" s="5">
        <f t="shared" si="3"/>
        <v>0.88201160541586077</v>
      </c>
      <c r="I12" s="5">
        <f t="shared" si="4"/>
        <v>0.54679122512913603</v>
      </c>
      <c r="J12" s="5">
        <f t="shared" si="5"/>
        <v>0.46661770491667764</v>
      </c>
    </row>
    <row r="13" spans="1:10">
      <c r="A13" s="14" t="s">
        <v>27</v>
      </c>
      <c r="B13" s="3">
        <f>Data!L574</f>
        <v>104</v>
      </c>
      <c r="C13" s="3">
        <f>Data!M574</f>
        <v>12580</v>
      </c>
      <c r="D13" s="3">
        <f>Data!N574</f>
        <v>28579</v>
      </c>
      <c r="E13" s="15">
        <f t="shared" si="0"/>
        <v>28579000</v>
      </c>
      <c r="F13" s="5">
        <f t="shared" si="1"/>
        <v>120.96153846153847</v>
      </c>
      <c r="G13" s="16">
        <f t="shared" si="2"/>
        <v>2271.7806041335452</v>
      </c>
      <c r="H13" s="5">
        <f t="shared" si="3"/>
        <v>0.80464216634429397</v>
      </c>
      <c r="I13" s="5">
        <f t="shared" si="4"/>
        <v>0.54592330254956589</v>
      </c>
      <c r="J13" s="5">
        <f t="shared" si="5"/>
        <v>0.36913766785178898</v>
      </c>
    </row>
    <row r="14" spans="1:10">
      <c r="A14" s="14" t="s">
        <v>56</v>
      </c>
      <c r="B14" s="3">
        <f>Data!L588</f>
        <v>127</v>
      </c>
      <c r="C14" s="3">
        <f>Data!M588</f>
        <v>18416</v>
      </c>
      <c r="D14" s="3">
        <f>Data!N588</f>
        <v>73903</v>
      </c>
      <c r="E14" s="15">
        <f t="shared" si="0"/>
        <v>73903000</v>
      </c>
      <c r="F14" s="5">
        <f t="shared" si="1"/>
        <v>145.00787401574803</v>
      </c>
      <c r="G14" s="16">
        <f t="shared" si="2"/>
        <v>4012.9778453518679</v>
      </c>
      <c r="H14" s="5">
        <f t="shared" si="3"/>
        <v>0.98259187620889743</v>
      </c>
      <c r="I14" s="5">
        <f t="shared" si="4"/>
        <v>0.79918311126810859</v>
      </c>
      <c r="J14" s="5">
        <f t="shared" si="5"/>
        <v>0.95456037885338052</v>
      </c>
    </row>
    <row r="15" spans="1:10">
      <c r="A15" s="14" t="s">
        <v>10</v>
      </c>
      <c r="B15" s="3">
        <f>Data!L101</f>
        <v>62</v>
      </c>
      <c r="C15" s="3">
        <f>Data!M101</f>
        <v>11548</v>
      </c>
      <c r="D15" s="3">
        <f>Data!N101</f>
        <v>29459</v>
      </c>
      <c r="E15" s="15">
        <f t="shared" si="0"/>
        <v>29459000</v>
      </c>
      <c r="F15" s="5">
        <f t="shared" si="1"/>
        <v>186.25806451612902</v>
      </c>
      <c r="G15" s="16">
        <f t="shared" si="2"/>
        <v>2551.0045029442326</v>
      </c>
      <c r="H15" s="5">
        <f t="shared" si="3"/>
        <v>0.47969052224371372</v>
      </c>
      <c r="I15" s="5">
        <f t="shared" si="4"/>
        <v>0.50113849744375105</v>
      </c>
      <c r="J15" s="5">
        <f t="shared" si="5"/>
        <v>0.38050409591818651</v>
      </c>
    </row>
    <row r="16" spans="1:10">
      <c r="A16" s="14" t="s">
        <v>45</v>
      </c>
      <c r="B16" s="3">
        <f>Data!L378</f>
        <v>57</v>
      </c>
      <c r="C16" s="3">
        <f>Data!M378</f>
        <v>6300</v>
      </c>
      <c r="D16" s="3">
        <f>Data!N378</f>
        <v>18063</v>
      </c>
      <c r="E16" s="15">
        <f t="shared" si="0"/>
        <v>18063000</v>
      </c>
      <c r="F16" s="5">
        <f t="shared" si="1"/>
        <v>110.52631578947368</v>
      </c>
      <c r="G16" s="16">
        <f t="shared" si="2"/>
        <v>2867.1428571428573</v>
      </c>
      <c r="H16" s="5">
        <f t="shared" si="3"/>
        <v>0.44100580270793038</v>
      </c>
      <c r="I16" s="5">
        <f t="shared" si="4"/>
        <v>0.27339561256456801</v>
      </c>
      <c r="J16" s="5">
        <f t="shared" si="5"/>
        <v>0.23330885245833882</v>
      </c>
    </row>
    <row r="17" spans="1:10">
      <c r="A17" s="14" t="s">
        <v>47</v>
      </c>
      <c r="B17" s="3">
        <f>Data!L406</f>
        <v>57</v>
      </c>
      <c r="C17" s="3">
        <f>Data!M406</f>
        <v>6300</v>
      </c>
      <c r="D17" s="3">
        <f>Data!N406</f>
        <v>18063</v>
      </c>
      <c r="E17" s="15">
        <f t="shared" si="0"/>
        <v>18063000</v>
      </c>
      <c r="F17" s="5">
        <f t="shared" si="1"/>
        <v>110.52631578947368</v>
      </c>
      <c r="G17" s="16">
        <f t="shared" si="2"/>
        <v>2867.1428571428573</v>
      </c>
      <c r="H17" s="5">
        <f t="shared" si="3"/>
        <v>0.44100580270793038</v>
      </c>
      <c r="I17" s="5">
        <f t="shared" si="4"/>
        <v>0.27339561256456801</v>
      </c>
      <c r="J17" s="5">
        <f t="shared" si="5"/>
        <v>0.23330885245833882</v>
      </c>
    </row>
    <row r="18" spans="1:10">
      <c r="A18" s="14" t="s">
        <v>25</v>
      </c>
      <c r="B18" s="11">
        <f>Data!L17</f>
        <v>38</v>
      </c>
      <c r="C18" s="11">
        <f>Data!M17</f>
        <v>5715</v>
      </c>
      <c r="D18" s="11">
        <f>Data!N17</f>
        <v>9812</v>
      </c>
      <c r="E18" s="15">
        <f t="shared" si="0"/>
        <v>9812000</v>
      </c>
      <c r="F18" s="5">
        <f t="shared" si="1"/>
        <v>150.39473684210526</v>
      </c>
      <c r="G18" s="16">
        <f t="shared" si="2"/>
        <v>1716.8853893263342</v>
      </c>
      <c r="H18" s="5">
        <f t="shared" si="3"/>
        <v>0.29400386847195359</v>
      </c>
      <c r="I18" s="5">
        <f t="shared" si="4"/>
        <v>0.24800887711214384</v>
      </c>
      <c r="J18" s="5">
        <f t="shared" si="5"/>
        <v>0.12673567294033219</v>
      </c>
    </row>
    <row r="19" spans="1:10">
      <c r="A19" s="14" t="s">
        <v>42</v>
      </c>
      <c r="B19" s="3">
        <f>Data!L322</f>
        <v>41</v>
      </c>
      <c r="C19" s="3">
        <f>Data!M322</f>
        <v>7827</v>
      </c>
      <c r="D19" s="3">
        <f>Data!N322</f>
        <v>29080</v>
      </c>
      <c r="E19" s="15">
        <f t="shared" si="0"/>
        <v>29080000</v>
      </c>
      <c r="F19" s="5">
        <f t="shared" si="1"/>
        <v>190.90243902439025</v>
      </c>
      <c r="G19" s="16">
        <f t="shared" si="2"/>
        <v>3715.3443209403349</v>
      </c>
      <c r="H19" s="5">
        <f t="shared" si="3"/>
        <v>0.31721470019342357</v>
      </c>
      <c r="I19" s="5">
        <f t="shared" si="4"/>
        <v>0.33966150151474189</v>
      </c>
      <c r="J19" s="5">
        <f t="shared" si="5"/>
        <v>0.37560878201231762</v>
      </c>
    </row>
    <row r="20" spans="1:10">
      <c r="A20" s="14" t="s">
        <v>12</v>
      </c>
      <c r="B20" s="3">
        <f>Data!L630</f>
        <v>72</v>
      </c>
      <c r="C20" s="3">
        <f>Data!M630</f>
        <v>7469</v>
      </c>
      <c r="D20" s="3">
        <f>Data!N630</f>
        <v>26474</v>
      </c>
      <c r="E20" s="15">
        <f t="shared" si="0"/>
        <v>26474000</v>
      </c>
      <c r="F20" s="5">
        <f t="shared" si="1"/>
        <v>103.73611111111111</v>
      </c>
      <c r="G20" s="16">
        <f t="shared" si="2"/>
        <v>3544.5173383317715</v>
      </c>
      <c r="H20" s="5">
        <f t="shared" si="3"/>
        <v>0.55705996131528046</v>
      </c>
      <c r="I20" s="5">
        <f t="shared" si="4"/>
        <v>0.32412568734043784</v>
      </c>
      <c r="J20" s="5">
        <f t="shared" si="5"/>
        <v>0.34194865526114498</v>
      </c>
    </row>
    <row r="21" spans="1:10">
      <c r="A21" s="14" t="s">
        <v>31</v>
      </c>
      <c r="B21" s="3">
        <f>Data!L129</f>
        <v>0</v>
      </c>
      <c r="C21" s="3">
        <f>Data!M129</f>
        <v>0</v>
      </c>
      <c r="D21" s="3">
        <f>Data!N129</f>
        <v>0</v>
      </c>
      <c r="E21" s="15">
        <f t="shared" si="0"/>
        <v>0</v>
      </c>
      <c r="F21" s="5" t="e">
        <f t="shared" si="1"/>
        <v>#DIV/0!</v>
      </c>
      <c r="G21" s="16" t="e">
        <f t="shared" si="2"/>
        <v>#DIV/0!</v>
      </c>
      <c r="H21" s="5">
        <f t="shared" si="3"/>
        <v>0</v>
      </c>
      <c r="I21" s="5">
        <f t="shared" si="4"/>
        <v>0</v>
      </c>
      <c r="J21" s="5">
        <f t="shared" si="5"/>
        <v>0</v>
      </c>
    </row>
    <row r="22" spans="1:10">
      <c r="A22" s="14" t="s">
        <v>58</v>
      </c>
      <c r="B22" s="3">
        <f>Data!L644</f>
        <v>28</v>
      </c>
      <c r="C22" s="3">
        <f>Data!M644</f>
        <v>2459</v>
      </c>
      <c r="D22" s="3">
        <f>Data!N644</f>
        <v>3082</v>
      </c>
      <c r="E22" s="15">
        <f t="shared" si="0"/>
        <v>3082000</v>
      </c>
      <c r="F22" s="5">
        <f t="shared" si="1"/>
        <v>87.821428571428569</v>
      </c>
      <c r="G22" s="16">
        <f t="shared" si="2"/>
        <v>1253.3550223668158</v>
      </c>
      <c r="H22" s="5">
        <f t="shared" si="3"/>
        <v>0.21663442940038682</v>
      </c>
      <c r="I22" s="5">
        <f t="shared" si="4"/>
        <v>0.10671108115813853</v>
      </c>
      <c r="J22" s="5">
        <f t="shared" si="5"/>
        <v>3.9808331023451264E-2</v>
      </c>
    </row>
    <row r="23" spans="1:10">
      <c r="A23" s="14" t="s">
        <v>13</v>
      </c>
      <c r="B23" s="3">
        <f>Data!L87</f>
        <v>31</v>
      </c>
      <c r="C23" s="3">
        <f>Data!M87</f>
        <v>4336</v>
      </c>
      <c r="D23" s="3">
        <f>Data!N87</f>
        <v>17460</v>
      </c>
      <c r="E23" s="15">
        <f t="shared" si="0"/>
        <v>17460000</v>
      </c>
      <c r="F23" s="5">
        <f t="shared" si="1"/>
        <v>139.87096774193549</v>
      </c>
      <c r="G23" s="16">
        <f t="shared" si="2"/>
        <v>4026.7527675276751</v>
      </c>
      <c r="H23" s="5">
        <f t="shared" si="3"/>
        <v>0.23984526112185686</v>
      </c>
      <c r="I23" s="5">
        <f t="shared" si="4"/>
        <v>0.1881656152507884</v>
      </c>
      <c r="J23" s="5">
        <f t="shared" si="5"/>
        <v>0.22552026595375052</v>
      </c>
    </row>
    <row r="24" spans="1:10">
      <c r="A24" s="14" t="s">
        <v>49</v>
      </c>
      <c r="B24" s="3">
        <f>Data!L448</f>
        <v>23</v>
      </c>
      <c r="C24" s="3">
        <f>Data!M448</f>
        <v>2736</v>
      </c>
      <c r="D24" s="3">
        <f>Data!N448</f>
        <v>4515</v>
      </c>
      <c r="E24" s="15">
        <f t="shared" si="0"/>
        <v>4515000</v>
      </c>
      <c r="F24" s="5">
        <f t="shared" si="1"/>
        <v>118.95652173913044</v>
      </c>
      <c r="G24" s="16">
        <f t="shared" si="2"/>
        <v>1650.219298245614</v>
      </c>
      <c r="H24" s="5">
        <f t="shared" si="3"/>
        <v>0.17794970986460348</v>
      </c>
      <c r="I24" s="5">
        <f t="shared" si="4"/>
        <v>0.11873180888518381</v>
      </c>
      <c r="J24" s="5">
        <f t="shared" si="5"/>
        <v>5.8317525817937213E-2</v>
      </c>
    </row>
    <row r="25" spans="1:10">
      <c r="A25" s="14" t="s">
        <v>29</v>
      </c>
      <c r="B25" s="3">
        <f>Data!L59</f>
        <v>24</v>
      </c>
      <c r="C25" s="3">
        <f>Data!M59</f>
        <v>2095</v>
      </c>
      <c r="D25" s="3">
        <f>Data!N59</f>
        <v>6319</v>
      </c>
      <c r="E25" s="15">
        <f t="shared" si="0"/>
        <v>6319000</v>
      </c>
      <c r="F25" s="5">
        <f t="shared" si="1"/>
        <v>87.291666666666671</v>
      </c>
      <c r="G25" s="16">
        <f t="shared" si="2"/>
        <v>3016.2291169451073</v>
      </c>
      <c r="H25" s="5">
        <f t="shared" si="3"/>
        <v>0.18568665377176016</v>
      </c>
      <c r="I25" s="5">
        <f t="shared" si="4"/>
        <v>9.0914890209963489E-2</v>
      </c>
      <c r="J25" s="5">
        <f t="shared" si="5"/>
        <v>8.1618703354052094E-2</v>
      </c>
    </row>
    <row r="26" spans="1:10">
      <c r="A26" s="14" t="s">
        <v>20</v>
      </c>
      <c r="B26" s="3">
        <f>Data!L143</f>
        <v>42</v>
      </c>
      <c r="C26" s="3">
        <f>Data!M143</f>
        <v>2623</v>
      </c>
      <c r="D26" s="3">
        <f>Data!N143</f>
        <v>4242</v>
      </c>
      <c r="E26" s="15">
        <f t="shared" si="0"/>
        <v>4242000</v>
      </c>
      <c r="F26" s="5">
        <f t="shared" si="1"/>
        <v>62.452380952380949</v>
      </c>
      <c r="G26" s="16">
        <f t="shared" si="2"/>
        <v>1617.2321768966831</v>
      </c>
      <c r="H26" s="5">
        <f t="shared" si="3"/>
        <v>0.32495164410058025</v>
      </c>
      <c r="I26" s="5">
        <f t="shared" si="4"/>
        <v>0.113828046310613</v>
      </c>
      <c r="J26" s="5">
        <f t="shared" si="5"/>
        <v>5.4791349838247981E-2</v>
      </c>
    </row>
    <row r="27" spans="1:10">
      <c r="A27" s="14" t="s">
        <v>60</v>
      </c>
      <c r="B27" s="3">
        <f>Data!L672</f>
        <v>4</v>
      </c>
      <c r="C27" s="3">
        <f>Data!M672</f>
        <v>480</v>
      </c>
      <c r="D27" s="3">
        <f>Data!N672</f>
        <v>941</v>
      </c>
      <c r="E27" s="15">
        <f t="shared" si="0"/>
        <v>941000</v>
      </c>
      <c r="F27" s="5">
        <f t="shared" si="1"/>
        <v>120</v>
      </c>
      <c r="G27" s="16">
        <f t="shared" si="2"/>
        <v>1960.4166666666667</v>
      </c>
      <c r="H27" s="5">
        <f t="shared" si="3"/>
        <v>3.0947775628626689E-2</v>
      </c>
      <c r="I27" s="5">
        <f t="shared" si="4"/>
        <v>2.0830141909681372E-2</v>
      </c>
      <c r="J27" s="5">
        <f t="shared" si="5"/>
        <v>1.2154328193727333E-2</v>
      </c>
    </row>
    <row r="28" spans="1:10">
      <c r="A28" s="14" t="s">
        <v>59</v>
      </c>
      <c r="B28" s="3">
        <f>Data!L658</f>
        <v>3</v>
      </c>
      <c r="C28" s="3">
        <f>Data!M658</f>
        <v>360</v>
      </c>
      <c r="D28" s="3">
        <f>Data!N658</f>
        <v>1200</v>
      </c>
      <c r="E28" s="15">
        <f t="shared" si="0"/>
        <v>1200000</v>
      </c>
      <c r="F28" s="5">
        <f t="shared" si="1"/>
        <v>120</v>
      </c>
      <c r="G28" s="16">
        <f t="shared" si="2"/>
        <v>3333.3333333333335</v>
      </c>
      <c r="H28" s="5">
        <f t="shared" si="3"/>
        <v>2.321083172147002E-2</v>
      </c>
      <c r="I28" s="5">
        <f t="shared" si="4"/>
        <v>1.5622606432261028E-2</v>
      </c>
      <c r="J28" s="5">
        <f t="shared" si="5"/>
        <v>1.5499674635996599E-2</v>
      </c>
    </row>
    <row r="29" spans="1:10">
      <c r="A29" s="14" t="s">
        <v>57</v>
      </c>
      <c r="B29" s="3">
        <f>Data!L616</f>
        <v>4</v>
      </c>
      <c r="C29" s="3">
        <f>Data!M616</f>
        <v>332</v>
      </c>
      <c r="D29" s="3">
        <f>Data!N616</f>
        <v>704</v>
      </c>
      <c r="E29" s="15">
        <f t="shared" si="0"/>
        <v>704000</v>
      </c>
      <c r="F29" s="5">
        <f t="shared" si="1"/>
        <v>83</v>
      </c>
      <c r="G29" s="16">
        <f t="shared" si="2"/>
        <v>2120.4819277108436</v>
      </c>
      <c r="H29" s="5">
        <f t="shared" si="3"/>
        <v>3.0947775628626689E-2</v>
      </c>
      <c r="I29" s="5">
        <f t="shared" si="4"/>
        <v>1.440751482086295E-2</v>
      </c>
      <c r="J29" s="5">
        <f t="shared" si="5"/>
        <v>9.0931424531180052E-3</v>
      </c>
    </row>
    <row r="30" spans="1:10">
      <c r="A30" s="14" t="s">
        <v>38</v>
      </c>
      <c r="B30" s="3">
        <f>Data!L255</f>
        <v>2</v>
      </c>
      <c r="C30" s="3">
        <f>Data!M255</f>
        <v>300</v>
      </c>
      <c r="D30" s="3">
        <f>Data!N255</f>
        <v>1350</v>
      </c>
      <c r="E30" s="15">
        <f t="shared" si="0"/>
        <v>1350000</v>
      </c>
      <c r="F30" s="5">
        <f t="shared" si="1"/>
        <v>150</v>
      </c>
      <c r="G30" s="16">
        <f t="shared" si="2"/>
        <v>4500</v>
      </c>
      <c r="H30" s="5">
        <f t="shared" si="3"/>
        <v>1.5473887814313345E-2</v>
      </c>
      <c r="I30" s="5">
        <f t="shared" si="4"/>
        <v>1.3018838693550859E-2</v>
      </c>
      <c r="J30" s="5">
        <f t="shared" si="5"/>
        <v>1.7437133965496177E-2</v>
      </c>
    </row>
    <row r="31" spans="1:10">
      <c r="A31" s="14" t="s">
        <v>46</v>
      </c>
      <c r="B31" s="3">
        <f>Data!L392</f>
        <v>7</v>
      </c>
      <c r="C31" s="3">
        <f>Data!M392</f>
        <v>1203</v>
      </c>
      <c r="D31" s="3">
        <f>Data!N392</f>
        <v>3818</v>
      </c>
      <c r="E31" s="15">
        <f t="shared" si="0"/>
        <v>3818000</v>
      </c>
      <c r="F31" s="5">
        <f t="shared" si="1"/>
        <v>171.85714285714286</v>
      </c>
      <c r="G31" s="16">
        <f t="shared" si="2"/>
        <v>3173.7323358270987</v>
      </c>
      <c r="H31" s="5">
        <f t="shared" si="3"/>
        <v>5.4158607350096706E-2</v>
      </c>
      <c r="I31" s="5">
        <f t="shared" si="4"/>
        <v>5.2205543161138943E-2</v>
      </c>
      <c r="J31" s="5">
        <f t="shared" si="5"/>
        <v>4.9314798133529174E-2</v>
      </c>
    </row>
    <row r="32" spans="1:10">
      <c r="A32" s="14" t="s">
        <v>26</v>
      </c>
      <c r="B32" s="3">
        <f>Data!L31</f>
        <v>0</v>
      </c>
      <c r="C32" s="3">
        <f>Data!M31</f>
        <v>0</v>
      </c>
      <c r="D32" s="3">
        <f>Data!N31</f>
        <v>0</v>
      </c>
      <c r="E32" s="15">
        <f t="shared" si="0"/>
        <v>0</v>
      </c>
      <c r="F32" s="5" t="e">
        <f t="shared" si="1"/>
        <v>#DIV/0!</v>
      </c>
      <c r="G32" s="16" t="e">
        <f t="shared" si="2"/>
        <v>#DIV/0!</v>
      </c>
      <c r="H32" s="5">
        <f t="shared" si="3"/>
        <v>0</v>
      </c>
      <c r="I32" s="5">
        <f t="shared" si="4"/>
        <v>0</v>
      </c>
      <c r="J32" s="5">
        <f t="shared" si="5"/>
        <v>0</v>
      </c>
    </row>
    <row r="33" spans="1:10">
      <c r="A33" s="14" t="s">
        <v>28</v>
      </c>
      <c r="B33" s="3">
        <f>Data!L45</f>
        <v>0</v>
      </c>
      <c r="C33" s="3">
        <f>Data!M45</f>
        <v>0</v>
      </c>
      <c r="D33" s="3">
        <f>Data!N45</f>
        <v>0</v>
      </c>
      <c r="E33" s="15">
        <f t="shared" si="0"/>
        <v>0</v>
      </c>
      <c r="F33" s="5" t="e">
        <f t="shared" si="1"/>
        <v>#DIV/0!</v>
      </c>
      <c r="G33" s="16" t="e">
        <f t="shared" si="2"/>
        <v>#DIV/0!</v>
      </c>
      <c r="H33" s="5">
        <f t="shared" si="3"/>
        <v>0</v>
      </c>
      <c r="I33" s="5">
        <f t="shared" si="4"/>
        <v>0</v>
      </c>
      <c r="J33" s="5">
        <f t="shared" si="5"/>
        <v>0</v>
      </c>
    </row>
    <row r="34" spans="1:10">
      <c r="A34" s="14" t="s">
        <v>30</v>
      </c>
      <c r="B34" s="3">
        <f>Data!L73</f>
        <v>0</v>
      </c>
      <c r="C34" s="3">
        <f>Data!M73</f>
        <v>0</v>
      </c>
      <c r="D34" s="3">
        <f>Data!N73</f>
        <v>0</v>
      </c>
      <c r="E34" s="15">
        <f t="shared" si="0"/>
        <v>0</v>
      </c>
      <c r="F34" s="5" t="e">
        <f t="shared" si="1"/>
        <v>#DIV/0!</v>
      </c>
      <c r="G34" s="16" t="e">
        <f t="shared" si="2"/>
        <v>#DIV/0!</v>
      </c>
      <c r="H34" s="5">
        <f t="shared" si="3"/>
        <v>0</v>
      </c>
      <c r="I34" s="5">
        <f t="shared" si="4"/>
        <v>0</v>
      </c>
      <c r="J34" s="5">
        <f t="shared" si="5"/>
        <v>0</v>
      </c>
    </row>
    <row r="35" spans="1:10">
      <c r="A35" s="14" t="s">
        <v>32</v>
      </c>
      <c r="B35" s="3">
        <f>Data!L171</f>
        <v>0</v>
      </c>
      <c r="C35" s="3">
        <f>Data!M171</f>
        <v>0</v>
      </c>
      <c r="D35" s="3">
        <f>Data!N171</f>
        <v>0</v>
      </c>
      <c r="E35" s="15">
        <f t="shared" ref="E35:E53" si="6">D35*1000</f>
        <v>0</v>
      </c>
      <c r="F35" s="5" t="e">
        <f t="shared" ref="F35:F53" si="7">C35/B35</f>
        <v>#DIV/0!</v>
      </c>
      <c r="G35" s="16" t="e">
        <f t="shared" ref="G35:G53" si="8">E35/C35</f>
        <v>#DIV/0!</v>
      </c>
      <c r="H35" s="5">
        <f t="shared" ref="H35:H53" si="9">B35/B$55*100</f>
        <v>0</v>
      </c>
      <c r="I35" s="5">
        <f t="shared" ref="I35:I53" si="10">C35/C$55*100</f>
        <v>0</v>
      </c>
      <c r="J35" s="5">
        <f t="shared" ref="J35:J53" si="11">D35/D$55*100</f>
        <v>0</v>
      </c>
    </row>
    <row r="36" spans="1:10">
      <c r="A36" s="14" t="s">
        <v>33</v>
      </c>
      <c r="B36" s="3">
        <f>Data!L185</f>
        <v>0</v>
      </c>
      <c r="C36" s="3">
        <f>Data!M185</f>
        <v>0</v>
      </c>
      <c r="D36" s="3">
        <f>Data!N185</f>
        <v>0</v>
      </c>
      <c r="E36" s="15">
        <f t="shared" si="6"/>
        <v>0</v>
      </c>
      <c r="F36" s="5" t="e">
        <f t="shared" si="7"/>
        <v>#DIV/0!</v>
      </c>
      <c r="G36" s="16" t="e">
        <f t="shared" si="8"/>
        <v>#DIV/0!</v>
      </c>
      <c r="H36" s="5">
        <f t="shared" si="9"/>
        <v>0</v>
      </c>
      <c r="I36" s="5">
        <f t="shared" si="10"/>
        <v>0</v>
      </c>
      <c r="J36" s="5">
        <f t="shared" si="11"/>
        <v>0</v>
      </c>
    </row>
    <row r="37" spans="1:10">
      <c r="A37" s="14" t="s">
        <v>34</v>
      </c>
      <c r="B37" s="3">
        <f>Data!L199</f>
        <v>0</v>
      </c>
      <c r="C37" s="3">
        <f>Data!M199</f>
        <v>0</v>
      </c>
      <c r="D37" s="3">
        <f>Data!N199</f>
        <v>0</v>
      </c>
      <c r="E37" s="15">
        <f t="shared" si="6"/>
        <v>0</v>
      </c>
      <c r="F37" s="5" t="e">
        <f t="shared" si="7"/>
        <v>#DIV/0!</v>
      </c>
      <c r="G37" s="16" t="e">
        <f t="shared" si="8"/>
        <v>#DIV/0!</v>
      </c>
      <c r="H37" s="5">
        <f t="shared" si="9"/>
        <v>0</v>
      </c>
      <c r="I37" s="5">
        <f t="shared" si="10"/>
        <v>0</v>
      </c>
      <c r="J37" s="5">
        <f t="shared" si="11"/>
        <v>0</v>
      </c>
    </row>
    <row r="38" spans="1:10">
      <c r="A38" s="14" t="s">
        <v>35</v>
      </c>
      <c r="B38" s="3">
        <f>Data!L213</f>
        <v>0</v>
      </c>
      <c r="C38" s="3">
        <f>Data!M213</f>
        <v>0</v>
      </c>
      <c r="D38" s="3">
        <f>Data!N213</f>
        <v>0</v>
      </c>
      <c r="E38" s="15">
        <f t="shared" si="6"/>
        <v>0</v>
      </c>
      <c r="F38" s="5" t="e">
        <f t="shared" si="7"/>
        <v>#DIV/0!</v>
      </c>
      <c r="G38" s="16" t="e">
        <f t="shared" si="8"/>
        <v>#DIV/0!</v>
      </c>
      <c r="H38" s="5">
        <f t="shared" si="9"/>
        <v>0</v>
      </c>
      <c r="I38" s="5">
        <f t="shared" si="10"/>
        <v>0</v>
      </c>
      <c r="J38" s="5">
        <f t="shared" si="11"/>
        <v>0</v>
      </c>
    </row>
    <row r="39" spans="1:10">
      <c r="A39" s="14" t="s">
        <v>36</v>
      </c>
      <c r="B39" s="3">
        <f>Data!L227</f>
        <v>0</v>
      </c>
      <c r="C39" s="3">
        <f>Data!M227</f>
        <v>0</v>
      </c>
      <c r="D39" s="3">
        <f>Data!N227</f>
        <v>0</v>
      </c>
      <c r="E39" s="15">
        <f t="shared" si="6"/>
        <v>0</v>
      </c>
      <c r="F39" s="5" t="e">
        <f t="shared" si="7"/>
        <v>#DIV/0!</v>
      </c>
      <c r="G39" s="16" t="e">
        <f t="shared" si="8"/>
        <v>#DIV/0!</v>
      </c>
      <c r="H39" s="5">
        <f t="shared" si="9"/>
        <v>0</v>
      </c>
      <c r="I39" s="5">
        <f t="shared" si="10"/>
        <v>0</v>
      </c>
      <c r="J39" s="5">
        <f t="shared" si="11"/>
        <v>0</v>
      </c>
    </row>
    <row r="40" spans="1:10">
      <c r="A40" s="14" t="s">
        <v>37</v>
      </c>
      <c r="B40" s="3">
        <f>Data!L241</f>
        <v>33</v>
      </c>
      <c r="C40" s="3">
        <f>Data!M241</f>
        <v>4371</v>
      </c>
      <c r="D40" s="3">
        <f>Data!N241</f>
        <v>10610</v>
      </c>
      <c r="E40" s="15">
        <f t="shared" si="6"/>
        <v>10610000</v>
      </c>
      <c r="F40" s="5">
        <f t="shared" si="7"/>
        <v>132.45454545454547</v>
      </c>
      <c r="G40" s="16">
        <f t="shared" si="8"/>
        <v>2427.3621596888584</v>
      </c>
      <c r="H40" s="5">
        <f t="shared" si="9"/>
        <v>0.25531914893617019</v>
      </c>
      <c r="I40" s="5">
        <f t="shared" si="10"/>
        <v>0.189684479765036</v>
      </c>
      <c r="J40" s="5">
        <f t="shared" si="11"/>
        <v>0.13704295657326993</v>
      </c>
    </row>
    <row r="41" spans="1:10">
      <c r="A41" s="14" t="s">
        <v>40</v>
      </c>
      <c r="B41" s="3">
        <f>Data!L294</f>
        <v>0</v>
      </c>
      <c r="C41" s="3">
        <f>Data!M294</f>
        <v>0</v>
      </c>
      <c r="D41" s="3">
        <f>Data!N294</f>
        <v>0</v>
      </c>
      <c r="E41" s="15">
        <f t="shared" si="6"/>
        <v>0</v>
      </c>
      <c r="F41" s="5" t="e">
        <f t="shared" si="7"/>
        <v>#DIV/0!</v>
      </c>
      <c r="G41" s="16" t="e">
        <f t="shared" si="8"/>
        <v>#DIV/0!</v>
      </c>
      <c r="H41" s="5">
        <f t="shared" si="9"/>
        <v>0</v>
      </c>
      <c r="I41" s="5">
        <f t="shared" si="10"/>
        <v>0</v>
      </c>
      <c r="J41" s="5">
        <f t="shared" si="11"/>
        <v>0</v>
      </c>
    </row>
    <row r="42" spans="1:10">
      <c r="A42" s="14" t="s">
        <v>41</v>
      </c>
      <c r="B42" s="3">
        <f>Data!L308</f>
        <v>0</v>
      </c>
      <c r="C42" s="3">
        <f>Data!M308</f>
        <v>0</v>
      </c>
      <c r="D42" s="3">
        <f>Data!N308</f>
        <v>0</v>
      </c>
      <c r="E42" s="15">
        <f t="shared" si="6"/>
        <v>0</v>
      </c>
      <c r="F42" s="5" t="e">
        <f t="shared" si="7"/>
        <v>#DIV/0!</v>
      </c>
      <c r="G42" s="16" t="e">
        <f t="shared" si="8"/>
        <v>#DIV/0!</v>
      </c>
      <c r="H42" s="5">
        <f t="shared" si="9"/>
        <v>0</v>
      </c>
      <c r="I42" s="5">
        <f t="shared" si="10"/>
        <v>0</v>
      </c>
      <c r="J42" s="5">
        <f t="shared" si="11"/>
        <v>0</v>
      </c>
    </row>
    <row r="43" spans="1:10">
      <c r="A43" s="14" t="s">
        <v>43</v>
      </c>
      <c r="B43" s="3">
        <f>Data!L336</f>
        <v>0</v>
      </c>
      <c r="C43" s="3">
        <f>Data!M336</f>
        <v>0</v>
      </c>
      <c r="D43" s="3">
        <f>Data!N336</f>
        <v>0</v>
      </c>
      <c r="E43" s="15">
        <f t="shared" si="6"/>
        <v>0</v>
      </c>
      <c r="F43" s="5" t="e">
        <f t="shared" si="7"/>
        <v>#DIV/0!</v>
      </c>
      <c r="G43" s="16" t="e">
        <f t="shared" si="8"/>
        <v>#DIV/0!</v>
      </c>
      <c r="H43" s="5">
        <f t="shared" si="9"/>
        <v>0</v>
      </c>
      <c r="I43" s="5">
        <f t="shared" si="10"/>
        <v>0</v>
      </c>
      <c r="J43" s="5">
        <f t="shared" si="11"/>
        <v>0</v>
      </c>
    </row>
    <row r="44" spans="1:10">
      <c r="A44" s="14" t="s">
        <v>44</v>
      </c>
      <c r="B44" s="3">
        <f>Data!L350</f>
        <v>0</v>
      </c>
      <c r="C44" s="3">
        <f>Data!M350</f>
        <v>0</v>
      </c>
      <c r="D44" s="3">
        <f>Data!N350</f>
        <v>0</v>
      </c>
      <c r="E44" s="15">
        <f t="shared" si="6"/>
        <v>0</v>
      </c>
      <c r="F44" s="5" t="e">
        <f t="shared" si="7"/>
        <v>#DIV/0!</v>
      </c>
      <c r="G44" s="16" t="e">
        <f t="shared" si="8"/>
        <v>#DIV/0!</v>
      </c>
      <c r="H44" s="5">
        <f t="shared" si="9"/>
        <v>0</v>
      </c>
      <c r="I44" s="5">
        <f t="shared" si="10"/>
        <v>0</v>
      </c>
      <c r="J44" s="5">
        <f t="shared" si="11"/>
        <v>0</v>
      </c>
    </row>
    <row r="45" spans="1:10">
      <c r="A45" s="14" t="s">
        <v>50</v>
      </c>
      <c r="B45" s="3">
        <f>Data!L462</f>
        <v>0</v>
      </c>
      <c r="C45" s="3">
        <f>Data!M462</f>
        <v>0</v>
      </c>
      <c r="D45" s="3">
        <f>Data!N462</f>
        <v>0</v>
      </c>
      <c r="E45" s="15">
        <f t="shared" si="6"/>
        <v>0</v>
      </c>
      <c r="F45" s="5" t="e">
        <f t="shared" si="7"/>
        <v>#DIV/0!</v>
      </c>
      <c r="G45" s="16" t="e">
        <f t="shared" si="8"/>
        <v>#DIV/0!</v>
      </c>
      <c r="H45" s="5">
        <f t="shared" si="9"/>
        <v>0</v>
      </c>
      <c r="I45" s="5">
        <f t="shared" si="10"/>
        <v>0</v>
      </c>
      <c r="J45" s="5">
        <f t="shared" si="11"/>
        <v>0</v>
      </c>
    </row>
    <row r="46" spans="1:10">
      <c r="A46" s="14" t="s">
        <v>51</v>
      </c>
      <c r="B46" s="3">
        <f>Data!L476</f>
        <v>0</v>
      </c>
      <c r="C46" s="3">
        <f>Data!M476</f>
        <v>0</v>
      </c>
      <c r="D46" s="3">
        <f>Data!N476</f>
        <v>0</v>
      </c>
      <c r="E46" s="15">
        <f t="shared" si="6"/>
        <v>0</v>
      </c>
      <c r="F46" s="5" t="e">
        <f t="shared" si="7"/>
        <v>#DIV/0!</v>
      </c>
      <c r="G46" s="16" t="e">
        <f t="shared" si="8"/>
        <v>#DIV/0!</v>
      </c>
      <c r="H46" s="5">
        <f t="shared" si="9"/>
        <v>0</v>
      </c>
      <c r="I46" s="5">
        <f t="shared" si="10"/>
        <v>0</v>
      </c>
      <c r="J46" s="5">
        <f t="shared" si="11"/>
        <v>0</v>
      </c>
    </row>
    <row r="47" spans="1:10">
      <c r="A47" s="14" t="s">
        <v>19</v>
      </c>
      <c r="B47" s="3">
        <f>Data!L504</f>
        <v>0</v>
      </c>
      <c r="C47" s="3">
        <f>Data!M504</f>
        <v>0</v>
      </c>
      <c r="D47" s="3">
        <f>Data!N504</f>
        <v>0</v>
      </c>
      <c r="E47" s="15">
        <f t="shared" si="6"/>
        <v>0</v>
      </c>
      <c r="F47" s="5" t="e">
        <f t="shared" si="7"/>
        <v>#DIV/0!</v>
      </c>
      <c r="G47" s="16" t="e">
        <f t="shared" si="8"/>
        <v>#DIV/0!</v>
      </c>
      <c r="H47" s="5">
        <f t="shared" si="9"/>
        <v>0</v>
      </c>
      <c r="I47" s="5">
        <f t="shared" si="10"/>
        <v>0</v>
      </c>
      <c r="J47" s="5">
        <f t="shared" si="11"/>
        <v>0</v>
      </c>
    </row>
    <row r="48" spans="1:10">
      <c r="A48" s="14" t="s">
        <v>53</v>
      </c>
      <c r="B48" s="3">
        <f>Data!L518</f>
        <v>0</v>
      </c>
      <c r="C48" s="3">
        <f>Data!M518</f>
        <v>0</v>
      </c>
      <c r="D48" s="3">
        <f>Data!N518</f>
        <v>0</v>
      </c>
      <c r="E48" s="15">
        <f t="shared" si="6"/>
        <v>0</v>
      </c>
      <c r="F48" s="5" t="e">
        <f t="shared" si="7"/>
        <v>#DIV/0!</v>
      </c>
      <c r="G48" s="16" t="e">
        <f t="shared" si="8"/>
        <v>#DIV/0!</v>
      </c>
      <c r="H48" s="5">
        <f t="shared" si="9"/>
        <v>0</v>
      </c>
      <c r="I48" s="5">
        <f t="shared" si="10"/>
        <v>0</v>
      </c>
      <c r="J48" s="5">
        <f t="shared" si="11"/>
        <v>0</v>
      </c>
    </row>
    <row r="49" spans="1:10">
      <c r="A49" s="14" t="s">
        <v>54</v>
      </c>
      <c r="B49" s="3">
        <f>Data!L532</f>
        <v>0</v>
      </c>
      <c r="C49" s="3">
        <f>Data!M532</f>
        <v>0</v>
      </c>
      <c r="D49" s="3">
        <f>Data!N532</f>
        <v>0</v>
      </c>
      <c r="E49" s="15">
        <f t="shared" si="6"/>
        <v>0</v>
      </c>
      <c r="F49" s="5" t="e">
        <f t="shared" si="7"/>
        <v>#DIV/0!</v>
      </c>
      <c r="G49" s="16" t="e">
        <f t="shared" si="8"/>
        <v>#DIV/0!</v>
      </c>
      <c r="H49" s="5">
        <f t="shared" si="9"/>
        <v>0</v>
      </c>
      <c r="I49" s="5">
        <f t="shared" si="10"/>
        <v>0</v>
      </c>
      <c r="J49" s="5">
        <f t="shared" si="11"/>
        <v>0</v>
      </c>
    </row>
    <row r="50" spans="1:10">
      <c r="A50" s="14" t="s">
        <v>55</v>
      </c>
      <c r="B50" s="3">
        <f>Data!L560</f>
        <v>0</v>
      </c>
      <c r="C50" s="3">
        <f>Data!M560</f>
        <v>0</v>
      </c>
      <c r="D50" s="3">
        <f>Data!N560</f>
        <v>0</v>
      </c>
      <c r="E50" s="15">
        <f t="shared" si="6"/>
        <v>0</v>
      </c>
      <c r="F50" s="5" t="e">
        <f t="shared" si="7"/>
        <v>#DIV/0!</v>
      </c>
      <c r="G50" s="16" t="e">
        <f t="shared" si="8"/>
        <v>#DIV/0!</v>
      </c>
      <c r="H50" s="5">
        <f t="shared" si="9"/>
        <v>0</v>
      </c>
      <c r="I50" s="5">
        <f t="shared" si="10"/>
        <v>0</v>
      </c>
      <c r="J50" s="5">
        <f t="shared" si="11"/>
        <v>0</v>
      </c>
    </row>
    <row r="51" spans="1:10">
      <c r="A51" s="14" t="s">
        <v>61</v>
      </c>
      <c r="B51" s="3">
        <f>Data!L686</f>
        <v>0</v>
      </c>
      <c r="C51" s="3">
        <f>Data!M686</f>
        <v>0</v>
      </c>
      <c r="D51" s="3">
        <f>Data!N686</f>
        <v>0</v>
      </c>
      <c r="E51" s="15">
        <f t="shared" si="6"/>
        <v>0</v>
      </c>
      <c r="F51" s="5" t="e">
        <f t="shared" si="7"/>
        <v>#DIV/0!</v>
      </c>
      <c r="G51" s="16" t="e">
        <f t="shared" si="8"/>
        <v>#DIV/0!</v>
      </c>
      <c r="H51" s="5">
        <f t="shared" si="9"/>
        <v>0</v>
      </c>
      <c r="I51" s="5">
        <f t="shared" si="10"/>
        <v>0</v>
      </c>
      <c r="J51" s="5">
        <f t="shared" si="11"/>
        <v>0</v>
      </c>
    </row>
    <row r="52" spans="1:10">
      <c r="A52" s="14" t="s">
        <v>62</v>
      </c>
      <c r="B52" s="3">
        <f>Data!L700</f>
        <v>0</v>
      </c>
      <c r="C52" s="3">
        <f>Data!M700</f>
        <v>0</v>
      </c>
      <c r="D52" s="3">
        <f>Data!N700</f>
        <v>0</v>
      </c>
      <c r="E52" s="15">
        <f t="shared" si="6"/>
        <v>0</v>
      </c>
      <c r="F52" s="5" t="e">
        <f t="shared" si="7"/>
        <v>#DIV/0!</v>
      </c>
      <c r="G52" s="16" t="e">
        <f t="shared" si="8"/>
        <v>#DIV/0!</v>
      </c>
      <c r="H52" s="5">
        <f t="shared" si="9"/>
        <v>0</v>
      </c>
      <c r="I52" s="5">
        <f t="shared" si="10"/>
        <v>0</v>
      </c>
      <c r="J52" s="5">
        <f t="shared" si="11"/>
        <v>0</v>
      </c>
    </row>
    <row r="53" spans="1:10">
      <c r="A53" s="14" t="s">
        <v>63</v>
      </c>
      <c r="B53" s="3">
        <f>Data!L714</f>
        <v>0</v>
      </c>
      <c r="C53" s="3">
        <f>Data!M714</f>
        <v>0</v>
      </c>
      <c r="D53" s="3">
        <f>Data!N714</f>
        <v>0</v>
      </c>
      <c r="E53" s="15">
        <f t="shared" si="6"/>
        <v>0</v>
      </c>
      <c r="F53" s="5" t="e">
        <f t="shared" si="7"/>
        <v>#DIV/0!</v>
      </c>
      <c r="G53" s="16" t="e">
        <f t="shared" si="8"/>
        <v>#DIV/0!</v>
      </c>
      <c r="H53" s="5">
        <f t="shared" si="9"/>
        <v>0</v>
      </c>
      <c r="I53" s="5">
        <f t="shared" si="10"/>
        <v>0</v>
      </c>
      <c r="J53" s="5">
        <f t="shared" si="11"/>
        <v>0</v>
      </c>
    </row>
    <row r="55" spans="1:10">
      <c r="A55" s="14" t="s">
        <v>17</v>
      </c>
      <c r="B55" s="11">
        <f>SUM(B3:B53)</f>
        <v>12925</v>
      </c>
      <c r="C55" s="11">
        <f>SUM(C3:C53)</f>
        <v>2304353</v>
      </c>
      <c r="D55" s="11">
        <f>SUM(D3:D53)</f>
        <v>7742098</v>
      </c>
      <c r="E55" s="15">
        <f>SUM(E3:E53)</f>
        <v>7742098000</v>
      </c>
    </row>
  </sheetData>
  <phoneticPr fontId="1" type="noConversion"/>
  <pageMargins left="0.75" right="0.75" top="1" bottom="1" header="0.5" footer="0.5"/>
  <pageSetup paperSize="9" scale="98" orientation="portrait" r:id="rId1"/>
  <headerFooter alignWithMargins="0"/>
  <rowBreaks count="1" manualBreakCount="1">
    <brk id="53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J58"/>
  <sheetViews>
    <sheetView workbookViewId="0">
      <selection activeCell="B3" sqref="B3"/>
    </sheetView>
  </sheetViews>
  <sheetFormatPr defaultRowHeight="12.75"/>
  <cols>
    <col min="1" max="1" width="30.5703125" bestFit="1" customWidth="1"/>
    <col min="2" max="2" width="14.7109375" customWidth="1"/>
    <col min="3" max="3" width="18.28515625" customWidth="1"/>
    <col min="4" max="4" width="0" hidden="1" customWidth="1"/>
    <col min="5" max="5" width="18.5703125" customWidth="1"/>
    <col min="6" max="6" width="23" customWidth="1"/>
    <col min="7" max="7" width="14.28515625" customWidth="1"/>
    <col min="8" max="8" width="15.140625" customWidth="1"/>
    <col min="9" max="9" width="15" customWidth="1"/>
    <col min="10" max="10" width="14.28515625" customWidth="1"/>
  </cols>
  <sheetData>
    <row r="1" spans="1:10" ht="26.25" customHeight="1" thickBot="1">
      <c r="A1" s="29" t="s">
        <v>9</v>
      </c>
      <c r="B1" s="1"/>
      <c r="C1" s="1"/>
      <c r="D1" s="1"/>
      <c r="E1" s="1"/>
      <c r="F1" s="1"/>
      <c r="G1" s="1"/>
    </row>
    <row r="2" spans="1:10" ht="39" thickBot="1">
      <c r="A2" s="13"/>
      <c r="B2" s="34" t="s">
        <v>88</v>
      </c>
      <c r="C2" s="113" t="s">
        <v>92</v>
      </c>
      <c r="D2" s="113" t="s">
        <v>89</v>
      </c>
      <c r="E2" s="35" t="s">
        <v>89</v>
      </c>
      <c r="F2" s="34" t="s">
        <v>90</v>
      </c>
      <c r="G2" s="113" t="s">
        <v>91</v>
      </c>
      <c r="H2" s="113" t="s">
        <v>116</v>
      </c>
      <c r="I2" s="113" t="s">
        <v>117</v>
      </c>
      <c r="J2" s="35" t="s">
        <v>119</v>
      </c>
    </row>
    <row r="3" spans="1:10">
      <c r="A3" s="14" t="s">
        <v>21</v>
      </c>
      <c r="B3" s="3">
        <f>Data!O115</f>
        <v>171</v>
      </c>
      <c r="C3" s="3">
        <f>Data!P115</f>
        <v>261610</v>
      </c>
      <c r="D3" s="3">
        <f>Data!Q115</f>
        <v>1872552</v>
      </c>
      <c r="E3" s="15">
        <f t="shared" ref="E3:E34" si="0">D3*1000</f>
        <v>1872552000</v>
      </c>
      <c r="F3" s="17">
        <f t="shared" ref="F3:F34" si="1">C3/B3</f>
        <v>1529.8830409356726</v>
      </c>
      <c r="G3" s="16">
        <f t="shared" ref="G3:G34" si="2">E3/C3</f>
        <v>7157.7997782959364</v>
      </c>
      <c r="H3" s="5">
        <f t="shared" ref="H3:H34" si="3">B3/B$55*100</f>
        <v>32.20338983050847</v>
      </c>
      <c r="I3" s="5">
        <f t="shared" ref="I3:I34" si="4">C3/C$55*100</f>
        <v>67.823282511024757</v>
      </c>
      <c r="J3" s="5">
        <f t="shared" ref="J3:J34" si="5">D3/D$55*100</f>
        <v>83.32708119459015</v>
      </c>
    </row>
    <row r="4" spans="1:10">
      <c r="A4" s="14" t="s">
        <v>22</v>
      </c>
      <c r="B4" s="3">
        <f>Data!O269</f>
        <v>68</v>
      </c>
      <c r="C4" s="3">
        <f>Data!P269</f>
        <v>26546</v>
      </c>
      <c r="D4" s="3">
        <f>Data!Q269</f>
        <v>88325</v>
      </c>
      <c r="E4" s="15">
        <f t="shared" si="0"/>
        <v>88325000</v>
      </c>
      <c r="F4" s="17">
        <f t="shared" si="1"/>
        <v>390.38235294117646</v>
      </c>
      <c r="G4" s="16">
        <f t="shared" si="2"/>
        <v>3327.2432758230993</v>
      </c>
      <c r="H4" s="5">
        <f t="shared" si="3"/>
        <v>12.8060263653484</v>
      </c>
      <c r="I4" s="5">
        <f t="shared" si="4"/>
        <v>6.8821408108927908</v>
      </c>
      <c r="J4" s="5">
        <f t="shared" si="5"/>
        <v>3.9303925586644186</v>
      </c>
    </row>
    <row r="5" spans="1:10">
      <c r="A5" s="14" t="s">
        <v>23</v>
      </c>
      <c r="B5" s="3">
        <f>Data!O364</f>
        <v>4</v>
      </c>
      <c r="C5" s="3">
        <f>Data!P364</f>
        <v>17986</v>
      </c>
      <c r="D5" s="3">
        <f>Data!Q364</f>
        <v>80220</v>
      </c>
      <c r="E5" s="15">
        <f t="shared" si="0"/>
        <v>80220000</v>
      </c>
      <c r="F5" s="17">
        <f t="shared" si="1"/>
        <v>4496.5</v>
      </c>
      <c r="G5" s="16">
        <f t="shared" si="2"/>
        <v>4460.1356610697212</v>
      </c>
      <c r="H5" s="5">
        <f t="shared" si="3"/>
        <v>0.75329566854990582</v>
      </c>
      <c r="I5" s="5">
        <f t="shared" si="4"/>
        <v>4.662931689321093</v>
      </c>
      <c r="J5" s="5">
        <f t="shared" si="5"/>
        <v>3.5697264767173471</v>
      </c>
    </row>
    <row r="6" spans="1:10">
      <c r="A6" s="14" t="s">
        <v>18</v>
      </c>
      <c r="B6" s="3">
        <f>Data!O420</f>
        <v>4</v>
      </c>
      <c r="C6" s="3">
        <f>Data!P420</f>
        <v>12137</v>
      </c>
      <c r="D6" s="3">
        <f>Data!Q420</f>
        <v>26131</v>
      </c>
      <c r="E6" s="15">
        <f t="shared" si="0"/>
        <v>26131000</v>
      </c>
      <c r="F6" s="17">
        <f t="shared" si="1"/>
        <v>3034.25</v>
      </c>
      <c r="G6" s="16">
        <f t="shared" si="2"/>
        <v>2153.0032133146578</v>
      </c>
      <c r="H6" s="5">
        <f t="shared" si="3"/>
        <v>0.75329566854990582</v>
      </c>
      <c r="I6" s="5">
        <f t="shared" si="4"/>
        <v>3.1465585407144503</v>
      </c>
      <c r="J6" s="5">
        <f t="shared" si="5"/>
        <v>1.1628088078172649</v>
      </c>
    </row>
    <row r="7" spans="1:10">
      <c r="A7" s="14" t="s">
        <v>25</v>
      </c>
      <c r="B7" s="11">
        <f>Data!O17</f>
        <v>54</v>
      </c>
      <c r="C7" s="11">
        <f>Data!P17</f>
        <v>8216</v>
      </c>
      <c r="D7" s="11">
        <f>Data!Q17</f>
        <v>8216</v>
      </c>
      <c r="E7" s="15">
        <f t="shared" si="0"/>
        <v>8216000</v>
      </c>
      <c r="F7" s="17">
        <f t="shared" si="1"/>
        <v>152.14814814814815</v>
      </c>
      <c r="G7" s="16">
        <f t="shared" si="2"/>
        <v>1000</v>
      </c>
      <c r="H7" s="5">
        <f t="shared" si="3"/>
        <v>10.16949152542373</v>
      </c>
      <c r="I7" s="5">
        <f t="shared" si="4"/>
        <v>2.1300259512655453</v>
      </c>
      <c r="J7" s="5">
        <f t="shared" si="5"/>
        <v>0.36560549405023335</v>
      </c>
    </row>
    <row r="8" spans="1:10">
      <c r="A8" s="14" t="s">
        <v>11</v>
      </c>
      <c r="B8" s="3">
        <f>Data!O546</f>
        <v>34</v>
      </c>
      <c r="C8" s="3">
        <f>Data!P546</f>
        <v>7949</v>
      </c>
      <c r="D8" s="3">
        <f>Data!Q546</f>
        <v>15495</v>
      </c>
      <c r="E8" s="15">
        <f t="shared" si="0"/>
        <v>15495000</v>
      </c>
      <c r="F8" s="17">
        <f t="shared" si="1"/>
        <v>233.79411764705881</v>
      </c>
      <c r="G8" s="16">
        <f t="shared" si="2"/>
        <v>1949.3017989684238</v>
      </c>
      <c r="H8" s="5">
        <f t="shared" si="3"/>
        <v>6.4030131826741998</v>
      </c>
      <c r="I8" s="5">
        <f t="shared" si="4"/>
        <v>2.0608052929174563</v>
      </c>
      <c r="J8" s="5">
        <f t="shared" si="5"/>
        <v>0.68951523007648075</v>
      </c>
    </row>
    <row r="9" spans="1:10">
      <c r="A9" s="14" t="s">
        <v>50</v>
      </c>
      <c r="B9" s="3">
        <f>Data!O462</f>
        <v>5</v>
      </c>
      <c r="C9" s="3">
        <f>Data!P462</f>
        <v>5982</v>
      </c>
      <c r="D9" s="3">
        <f>Data!Q462</f>
        <v>20560</v>
      </c>
      <c r="E9" s="15">
        <f t="shared" si="0"/>
        <v>20560000</v>
      </c>
      <c r="F9" s="17">
        <f t="shared" si="1"/>
        <v>1196.4000000000001</v>
      </c>
      <c r="G9" s="16">
        <f t="shared" si="2"/>
        <v>3436.9775994650618</v>
      </c>
      <c r="H9" s="5">
        <f t="shared" si="3"/>
        <v>0.94161958568738224</v>
      </c>
      <c r="I9" s="5">
        <f t="shared" si="4"/>
        <v>1.5508538510796608</v>
      </c>
      <c r="J9" s="5">
        <f t="shared" si="5"/>
        <v>0.91490371928831526</v>
      </c>
    </row>
    <row r="10" spans="1:10">
      <c r="A10" s="14" t="s">
        <v>26</v>
      </c>
      <c r="B10" s="3">
        <f>Data!O31</f>
        <v>11</v>
      </c>
      <c r="C10" s="3">
        <f>Data!P31</f>
        <v>4671</v>
      </c>
      <c r="D10" s="3">
        <f>Data!Q31</f>
        <v>10929</v>
      </c>
      <c r="E10" s="15">
        <f t="shared" si="0"/>
        <v>10929000</v>
      </c>
      <c r="F10" s="17">
        <f t="shared" si="1"/>
        <v>424.63636363636363</v>
      </c>
      <c r="G10" s="16">
        <f t="shared" si="2"/>
        <v>2339.7559409120104</v>
      </c>
      <c r="H10" s="5">
        <f t="shared" si="3"/>
        <v>2.0715630885122414</v>
      </c>
      <c r="I10" s="5">
        <f t="shared" si="4"/>
        <v>1.2109726409884813</v>
      </c>
      <c r="J10" s="5">
        <f t="shared" si="5"/>
        <v>0.48633184572480531</v>
      </c>
    </row>
    <row r="11" spans="1:10">
      <c r="A11" s="14" t="s">
        <v>56</v>
      </c>
      <c r="B11" s="3">
        <f>Data!O588</f>
        <v>20</v>
      </c>
      <c r="C11" s="3">
        <f>Data!P588</f>
        <v>3720</v>
      </c>
      <c r="D11" s="3">
        <f>Data!Q588</f>
        <v>12960</v>
      </c>
      <c r="E11" s="15">
        <f t="shared" si="0"/>
        <v>12960000</v>
      </c>
      <c r="F11" s="17">
        <f t="shared" si="1"/>
        <v>186</v>
      </c>
      <c r="G11" s="16">
        <f t="shared" si="2"/>
        <v>3483.8709677419356</v>
      </c>
      <c r="H11" s="5">
        <f t="shared" si="3"/>
        <v>3.766478342749529</v>
      </c>
      <c r="I11" s="5">
        <f t="shared" si="4"/>
        <v>0.96442265563629859</v>
      </c>
      <c r="J11" s="5">
        <f t="shared" si="5"/>
        <v>0.57670973745022203</v>
      </c>
    </row>
    <row r="12" spans="1:10">
      <c r="A12" s="14" t="s">
        <v>38</v>
      </c>
      <c r="B12" s="3">
        <f>Data!O255</f>
        <v>86</v>
      </c>
      <c r="C12" s="3">
        <f>Data!P255</f>
        <v>13853</v>
      </c>
      <c r="D12" s="3">
        <f>Data!Q255</f>
        <v>59632</v>
      </c>
      <c r="E12" s="15">
        <f t="shared" si="0"/>
        <v>59632000</v>
      </c>
      <c r="F12" s="17">
        <f t="shared" si="1"/>
        <v>161.08139534883722</v>
      </c>
      <c r="G12" s="16">
        <f t="shared" si="2"/>
        <v>4304.6271565725838</v>
      </c>
      <c r="H12" s="5">
        <f t="shared" si="3"/>
        <v>16.195856873822976</v>
      </c>
      <c r="I12" s="5">
        <f t="shared" si="4"/>
        <v>3.5914373786370009</v>
      </c>
      <c r="J12" s="5">
        <f t="shared" si="5"/>
        <v>2.6535767796012069</v>
      </c>
    </row>
    <row r="13" spans="1:10">
      <c r="A13" s="14" t="s">
        <v>60</v>
      </c>
      <c r="B13" s="3">
        <f>Data!O672</f>
        <v>3</v>
      </c>
      <c r="C13" s="3">
        <f>Data!P672</f>
        <v>3010</v>
      </c>
      <c r="D13" s="3">
        <f>Data!Q672</f>
        <v>6727</v>
      </c>
      <c r="E13" s="15">
        <f t="shared" si="0"/>
        <v>6727000</v>
      </c>
      <c r="F13" s="17">
        <f t="shared" si="1"/>
        <v>1003.3333333333334</v>
      </c>
      <c r="G13" s="16">
        <f t="shared" si="2"/>
        <v>2234.8837209302324</v>
      </c>
      <c r="H13" s="5">
        <f t="shared" si="3"/>
        <v>0.56497175141242939</v>
      </c>
      <c r="I13" s="5">
        <f t="shared" si="4"/>
        <v>0.78035274017883305</v>
      </c>
      <c r="J13" s="5">
        <f t="shared" si="5"/>
        <v>0.29934617313484907</v>
      </c>
    </row>
    <row r="14" spans="1:10">
      <c r="A14" s="14" t="s">
        <v>46</v>
      </c>
      <c r="B14" s="3">
        <f>Data!O392</f>
        <v>1</v>
      </c>
      <c r="C14" s="3">
        <f>Data!P392</f>
        <v>2890</v>
      </c>
      <c r="D14" s="3">
        <f>Data!Q392</f>
        <v>3468</v>
      </c>
      <c r="E14" s="15">
        <f t="shared" si="0"/>
        <v>3468000</v>
      </c>
      <c r="F14" s="17">
        <f t="shared" si="1"/>
        <v>2890</v>
      </c>
      <c r="G14" s="16">
        <f t="shared" si="2"/>
        <v>1200</v>
      </c>
      <c r="H14" s="5">
        <f t="shared" si="3"/>
        <v>0.18832391713747645</v>
      </c>
      <c r="I14" s="5">
        <f t="shared" si="4"/>
        <v>0.74924233193250078</v>
      </c>
      <c r="J14" s="5">
        <f t="shared" si="5"/>
        <v>0.15432325381769832</v>
      </c>
    </row>
    <row r="15" spans="1:10">
      <c r="A15" s="14" t="s">
        <v>52</v>
      </c>
      <c r="B15" s="3">
        <f>Data!O490</f>
        <v>19</v>
      </c>
      <c r="C15" s="3">
        <f>Data!P490</f>
        <v>2491</v>
      </c>
      <c r="D15" s="3">
        <f>Data!Q490</f>
        <v>5899</v>
      </c>
      <c r="E15" s="15">
        <f t="shared" si="0"/>
        <v>5899000</v>
      </c>
      <c r="F15" s="17">
        <f t="shared" si="1"/>
        <v>131.10526315789474</v>
      </c>
      <c r="G15" s="16">
        <f t="shared" si="2"/>
        <v>2368.1252509032515</v>
      </c>
      <c r="H15" s="5">
        <f t="shared" si="3"/>
        <v>3.5781544256120528</v>
      </c>
      <c r="I15" s="5">
        <f t="shared" si="4"/>
        <v>0.6458002245134461</v>
      </c>
      <c r="J15" s="5">
        <f t="shared" si="5"/>
        <v>0.26250082879775155</v>
      </c>
    </row>
    <row r="16" spans="1:10">
      <c r="A16" s="14" t="s">
        <v>24</v>
      </c>
      <c r="B16" s="3">
        <f>Data!O602</f>
        <v>4</v>
      </c>
      <c r="C16" s="3">
        <f>Data!P602</f>
        <v>2327</v>
      </c>
      <c r="D16" s="3">
        <f>Data!Q602</f>
        <v>9450</v>
      </c>
      <c r="E16" s="15">
        <f t="shared" si="0"/>
        <v>9450000</v>
      </c>
      <c r="F16" s="17">
        <f t="shared" si="1"/>
        <v>581.75</v>
      </c>
      <c r="G16" s="16">
        <f t="shared" si="2"/>
        <v>4061.0227761065748</v>
      </c>
      <c r="H16" s="5">
        <f t="shared" si="3"/>
        <v>0.75329566854990582</v>
      </c>
      <c r="I16" s="5">
        <f t="shared" si="4"/>
        <v>0.60328266657679219</v>
      </c>
      <c r="J16" s="5">
        <f t="shared" si="5"/>
        <v>0.42051751689078698</v>
      </c>
    </row>
    <row r="17" spans="1:10">
      <c r="A17" s="14" t="s">
        <v>39</v>
      </c>
      <c r="B17" s="3">
        <f>Data!O283</f>
        <v>3</v>
      </c>
      <c r="C17" s="3">
        <f>Data!P283</f>
        <v>2014</v>
      </c>
      <c r="D17" s="3">
        <f>Data!Q283</f>
        <v>4833</v>
      </c>
      <c r="E17" s="15">
        <f t="shared" si="0"/>
        <v>4833000</v>
      </c>
      <c r="F17" s="17">
        <f t="shared" si="1"/>
        <v>671.33333333333337</v>
      </c>
      <c r="G17" s="16">
        <f t="shared" si="2"/>
        <v>2399.7020854021848</v>
      </c>
      <c r="H17" s="5">
        <f t="shared" si="3"/>
        <v>0.56497175141242939</v>
      </c>
      <c r="I17" s="5">
        <f t="shared" si="4"/>
        <v>0.52213635173427564</v>
      </c>
      <c r="J17" s="5">
        <f t="shared" si="5"/>
        <v>0.21506467292414533</v>
      </c>
    </row>
    <row r="18" spans="1:10">
      <c r="A18" s="14" t="s">
        <v>13</v>
      </c>
      <c r="B18" s="3">
        <f>Data!O87</f>
        <v>9</v>
      </c>
      <c r="C18" s="3">
        <f>Data!P87</f>
        <v>1338</v>
      </c>
      <c r="D18" s="3">
        <f>Data!Q87</f>
        <v>2564</v>
      </c>
      <c r="E18" s="15">
        <f t="shared" si="0"/>
        <v>2564000</v>
      </c>
      <c r="F18" s="17">
        <f t="shared" si="1"/>
        <v>148.66666666666666</v>
      </c>
      <c r="G18" s="16">
        <f t="shared" si="2"/>
        <v>1916.2929745889387</v>
      </c>
      <c r="H18" s="5">
        <f t="shared" si="3"/>
        <v>1.6949152542372881</v>
      </c>
      <c r="I18" s="5">
        <f t="shared" si="4"/>
        <v>0.34688105194660412</v>
      </c>
      <c r="J18" s="5">
        <f t="shared" si="5"/>
        <v>0.11409596966221987</v>
      </c>
    </row>
    <row r="19" spans="1:10">
      <c r="A19" s="14" t="s">
        <v>27</v>
      </c>
      <c r="B19" s="3">
        <f>Data!O574</f>
        <v>1</v>
      </c>
      <c r="C19" s="3">
        <f>Data!P574</f>
        <v>1226</v>
      </c>
      <c r="D19" s="3">
        <f>Data!Q574</f>
        <v>1594</v>
      </c>
      <c r="E19" s="15">
        <f t="shared" si="0"/>
        <v>1594000</v>
      </c>
      <c r="F19" s="17">
        <f t="shared" si="1"/>
        <v>1226</v>
      </c>
      <c r="G19" s="16">
        <f t="shared" si="2"/>
        <v>1300.163132137031</v>
      </c>
      <c r="H19" s="5">
        <f t="shared" si="3"/>
        <v>0.18832391713747645</v>
      </c>
      <c r="I19" s="5">
        <f t="shared" si="4"/>
        <v>0.31784467091669411</v>
      </c>
      <c r="J19" s="5">
        <f t="shared" si="5"/>
        <v>7.0931737769726388E-2</v>
      </c>
    </row>
    <row r="20" spans="1:10">
      <c r="A20" s="14" t="s">
        <v>36</v>
      </c>
      <c r="B20" s="3">
        <f>Data!O227</f>
        <v>1</v>
      </c>
      <c r="C20" s="3">
        <f>Data!P227</f>
        <v>1132</v>
      </c>
      <c r="D20" s="3">
        <f>Data!Q227</f>
        <v>3500</v>
      </c>
      <c r="E20" s="15">
        <f t="shared" si="0"/>
        <v>3500000</v>
      </c>
      <c r="F20" s="17">
        <f t="shared" si="1"/>
        <v>1132</v>
      </c>
      <c r="G20" s="16">
        <f t="shared" si="2"/>
        <v>3091.8727915194345</v>
      </c>
      <c r="H20" s="5">
        <f t="shared" si="3"/>
        <v>0.18832391713747645</v>
      </c>
      <c r="I20" s="5">
        <f t="shared" si="4"/>
        <v>0.29347485112373384</v>
      </c>
      <c r="J20" s="5">
        <f t="shared" si="5"/>
        <v>0.15574722847806924</v>
      </c>
    </row>
    <row r="21" spans="1:10">
      <c r="A21" s="14" t="s">
        <v>34</v>
      </c>
      <c r="B21" s="3">
        <f>Data!O199</f>
        <v>4</v>
      </c>
      <c r="C21" s="3">
        <f>Data!P199</f>
        <v>1000</v>
      </c>
      <c r="D21" s="3">
        <f>Data!Q199</f>
        <v>680</v>
      </c>
      <c r="E21" s="15">
        <f t="shared" si="0"/>
        <v>680000</v>
      </c>
      <c r="F21" s="17">
        <f t="shared" si="1"/>
        <v>250</v>
      </c>
      <c r="G21" s="16">
        <f t="shared" si="2"/>
        <v>680</v>
      </c>
      <c r="H21" s="5">
        <f t="shared" si="3"/>
        <v>0.75329566854990582</v>
      </c>
      <c r="I21" s="5">
        <f t="shared" si="4"/>
        <v>0.25925340205276842</v>
      </c>
      <c r="J21" s="5">
        <f t="shared" si="5"/>
        <v>3.0259461532882025E-2</v>
      </c>
    </row>
    <row r="22" spans="1:10">
      <c r="A22" s="14" t="s">
        <v>10</v>
      </c>
      <c r="B22" s="3">
        <f>Data!O101</f>
        <v>6</v>
      </c>
      <c r="C22" s="3">
        <f>Data!P101</f>
        <v>985</v>
      </c>
      <c r="D22" s="3">
        <f>Data!Q101</f>
        <v>1905</v>
      </c>
      <c r="E22" s="15">
        <f t="shared" si="0"/>
        <v>1905000</v>
      </c>
      <c r="F22" s="17">
        <f t="shared" si="1"/>
        <v>164.16666666666666</v>
      </c>
      <c r="G22" s="16">
        <f t="shared" si="2"/>
        <v>1934.010152284264</v>
      </c>
      <c r="H22" s="5">
        <f t="shared" si="3"/>
        <v>1.1299435028248588</v>
      </c>
      <c r="I22" s="5">
        <f t="shared" si="4"/>
        <v>0.25536460102197689</v>
      </c>
      <c r="J22" s="5">
        <f t="shared" si="5"/>
        <v>8.4770991500206255E-2</v>
      </c>
    </row>
    <row r="23" spans="1:10">
      <c r="A23" s="14" t="s">
        <v>20</v>
      </c>
      <c r="B23" s="3">
        <f>Data!O143</f>
        <v>3</v>
      </c>
      <c r="C23" s="3">
        <f>Data!P143</f>
        <v>763</v>
      </c>
      <c r="D23" s="3">
        <f>Data!Q143</f>
        <v>1210</v>
      </c>
      <c r="E23" s="15">
        <f t="shared" si="0"/>
        <v>1210000</v>
      </c>
      <c r="F23" s="17">
        <f t="shared" si="1"/>
        <v>254.33333333333334</v>
      </c>
      <c r="G23" s="16">
        <f t="shared" si="2"/>
        <v>1585.8453473132372</v>
      </c>
      <c r="H23" s="5">
        <f t="shared" si="3"/>
        <v>0.56497175141242939</v>
      </c>
      <c r="I23" s="5">
        <f t="shared" si="4"/>
        <v>0.19781034576626233</v>
      </c>
      <c r="J23" s="5">
        <f t="shared" si="5"/>
        <v>5.3844041845275359E-2</v>
      </c>
    </row>
    <row r="24" spans="1:10">
      <c r="A24" s="14" t="s">
        <v>57</v>
      </c>
      <c r="B24" s="3">
        <f>Data!O616</f>
        <v>4</v>
      </c>
      <c r="C24" s="3">
        <f>Data!P616</f>
        <v>931</v>
      </c>
      <c r="D24" s="3">
        <f>Data!Q616</f>
        <v>2546</v>
      </c>
      <c r="E24" s="15">
        <f t="shared" si="0"/>
        <v>2546000</v>
      </c>
      <c r="F24" s="17">
        <f t="shared" si="1"/>
        <v>232.75</v>
      </c>
      <c r="G24" s="16">
        <f t="shared" si="2"/>
        <v>2734.6938775510203</v>
      </c>
      <c r="H24" s="5">
        <f t="shared" si="3"/>
        <v>0.75329566854990582</v>
      </c>
      <c r="I24" s="5">
        <f t="shared" si="4"/>
        <v>0.24136491731112744</v>
      </c>
      <c r="J24" s="5">
        <f t="shared" si="5"/>
        <v>0.11329498391576122</v>
      </c>
    </row>
    <row r="25" spans="1:10">
      <c r="A25" s="14" t="s">
        <v>48</v>
      </c>
      <c r="B25" s="3">
        <f>Data!O434</f>
        <v>3</v>
      </c>
      <c r="C25" s="3">
        <f>Data!P434</f>
        <v>1100</v>
      </c>
      <c r="D25" s="3">
        <f>Data!Q434</f>
        <v>4150</v>
      </c>
      <c r="E25" s="15">
        <f t="shared" si="0"/>
        <v>4150000</v>
      </c>
      <c r="F25" s="17">
        <f t="shared" si="1"/>
        <v>366.66666666666669</v>
      </c>
      <c r="G25" s="16">
        <f t="shared" si="2"/>
        <v>3772.7272727272725</v>
      </c>
      <c r="H25" s="5">
        <f t="shared" si="3"/>
        <v>0.56497175141242939</v>
      </c>
      <c r="I25" s="5">
        <f t="shared" si="4"/>
        <v>0.28517874225804529</v>
      </c>
      <c r="J25" s="5">
        <f t="shared" si="5"/>
        <v>0.18467171376685351</v>
      </c>
    </row>
    <row r="26" spans="1:10">
      <c r="A26" s="14" t="s">
        <v>54</v>
      </c>
      <c r="B26" s="3">
        <f>Data!O532</f>
        <v>1</v>
      </c>
      <c r="C26" s="3">
        <f>Data!P532</f>
        <v>426</v>
      </c>
      <c r="D26" s="3">
        <f>Data!Q532</f>
        <v>639</v>
      </c>
      <c r="E26" s="15">
        <f t="shared" si="0"/>
        <v>639000</v>
      </c>
      <c r="F26" s="17">
        <f t="shared" si="1"/>
        <v>426</v>
      </c>
      <c r="G26" s="16">
        <f t="shared" si="2"/>
        <v>1500</v>
      </c>
      <c r="H26" s="5">
        <f t="shared" si="3"/>
        <v>0.18832391713747645</v>
      </c>
      <c r="I26" s="5">
        <f t="shared" si="4"/>
        <v>0.11044194927447934</v>
      </c>
      <c r="J26" s="5">
        <f t="shared" si="5"/>
        <v>2.8434993999281784E-2</v>
      </c>
    </row>
    <row r="27" spans="1:10">
      <c r="A27" s="14" t="s">
        <v>62</v>
      </c>
      <c r="B27" s="3">
        <f>Data!O700</f>
        <v>1</v>
      </c>
      <c r="C27" s="3">
        <f>Data!P700</f>
        <v>327</v>
      </c>
      <c r="D27" s="3">
        <f>Data!Q700</f>
        <v>817</v>
      </c>
      <c r="E27" s="15">
        <f t="shared" si="0"/>
        <v>817000</v>
      </c>
      <c r="F27" s="17">
        <f t="shared" si="1"/>
        <v>327</v>
      </c>
      <c r="G27" s="16">
        <f t="shared" si="2"/>
        <v>2498.4709480122324</v>
      </c>
      <c r="H27" s="5">
        <f t="shared" si="3"/>
        <v>0.18832391713747645</v>
      </c>
      <c r="I27" s="5">
        <f t="shared" si="4"/>
        <v>8.4775862471255278E-2</v>
      </c>
      <c r="J27" s="5">
        <f t="shared" si="5"/>
        <v>3.6355853047595019E-2</v>
      </c>
    </row>
    <row r="28" spans="1:10">
      <c r="A28" s="14" t="s">
        <v>29</v>
      </c>
      <c r="B28" s="3">
        <f>Data!O59</f>
        <v>3</v>
      </c>
      <c r="C28" s="3">
        <f>Data!P59</f>
        <v>246</v>
      </c>
      <c r="D28" s="3">
        <f>Data!Q59</f>
        <v>443</v>
      </c>
      <c r="E28" s="15">
        <f t="shared" si="0"/>
        <v>443000</v>
      </c>
      <c r="F28" s="17">
        <f t="shared" si="1"/>
        <v>82</v>
      </c>
      <c r="G28" s="16">
        <f t="shared" si="2"/>
        <v>1800.8130081300812</v>
      </c>
      <c r="H28" s="5">
        <f t="shared" si="3"/>
        <v>0.56497175141242939</v>
      </c>
      <c r="I28" s="5">
        <f t="shared" si="4"/>
        <v>6.3776336904981037E-2</v>
      </c>
      <c r="J28" s="5">
        <f t="shared" si="5"/>
        <v>1.9713149204509905E-2</v>
      </c>
    </row>
    <row r="29" spans="1:10">
      <c r="A29" s="14" t="s">
        <v>15</v>
      </c>
      <c r="B29" s="3">
        <f>Data!O157</f>
        <v>3</v>
      </c>
      <c r="C29" s="3">
        <f>Data!P157</f>
        <v>240</v>
      </c>
      <c r="D29" s="3">
        <f>Data!Q157</f>
        <v>460</v>
      </c>
      <c r="E29" s="15">
        <f t="shared" si="0"/>
        <v>460000</v>
      </c>
      <c r="F29" s="17">
        <f t="shared" si="1"/>
        <v>80</v>
      </c>
      <c r="G29" s="16">
        <f t="shared" si="2"/>
        <v>1916.6666666666667</v>
      </c>
      <c r="H29" s="5">
        <f t="shared" si="3"/>
        <v>0.56497175141242939</v>
      </c>
      <c r="I29" s="5">
        <f t="shared" si="4"/>
        <v>6.2220816492664421E-2</v>
      </c>
      <c r="J29" s="5">
        <f t="shared" si="5"/>
        <v>2.0469635742831956E-2</v>
      </c>
    </row>
    <row r="30" spans="1:10">
      <c r="A30" s="14" t="s">
        <v>31</v>
      </c>
      <c r="B30" s="3">
        <f>Data!O129</f>
        <v>1</v>
      </c>
      <c r="C30" s="3">
        <f>Data!P129</f>
        <v>216</v>
      </c>
      <c r="D30" s="3">
        <f>Data!Q129</f>
        <v>389</v>
      </c>
      <c r="E30" s="15">
        <f t="shared" si="0"/>
        <v>389000</v>
      </c>
      <c r="F30" s="5">
        <f t="shared" si="1"/>
        <v>216</v>
      </c>
      <c r="G30" s="16">
        <f t="shared" si="2"/>
        <v>1800.9259259259259</v>
      </c>
      <c r="H30" s="5">
        <f t="shared" si="3"/>
        <v>0.18832391713747645</v>
      </c>
      <c r="I30" s="5">
        <f t="shared" si="4"/>
        <v>5.5998734843397985E-2</v>
      </c>
      <c r="J30" s="5">
        <f t="shared" si="5"/>
        <v>1.7310191965133979E-2</v>
      </c>
    </row>
    <row r="31" spans="1:10">
      <c r="A31" s="14" t="s">
        <v>49</v>
      </c>
      <c r="B31" s="3">
        <f>Data!O448</f>
        <v>1</v>
      </c>
      <c r="C31" s="3">
        <f>Data!P448</f>
        <v>200</v>
      </c>
      <c r="D31" s="3">
        <f>Data!Q448</f>
        <v>650</v>
      </c>
      <c r="E31" s="15">
        <f t="shared" si="0"/>
        <v>650000</v>
      </c>
      <c r="F31" s="5">
        <f t="shared" si="1"/>
        <v>200</v>
      </c>
      <c r="G31" s="16">
        <f t="shared" si="2"/>
        <v>3250</v>
      </c>
      <c r="H31" s="5">
        <f t="shared" si="3"/>
        <v>0.18832391713747645</v>
      </c>
      <c r="I31" s="5">
        <f t="shared" si="4"/>
        <v>5.1850680410553691E-2</v>
      </c>
      <c r="J31" s="5">
        <f t="shared" si="5"/>
        <v>2.8924485288784284E-2</v>
      </c>
    </row>
    <row r="32" spans="1:10">
      <c r="A32" s="14" t="s">
        <v>45</v>
      </c>
      <c r="B32" s="3">
        <f>Data!O378</f>
        <v>3</v>
      </c>
      <c r="C32" s="3">
        <f>Data!P378</f>
        <v>191</v>
      </c>
      <c r="D32" s="3">
        <f>Data!Q378</f>
        <v>287</v>
      </c>
      <c r="E32" s="15">
        <f t="shared" si="0"/>
        <v>287000</v>
      </c>
      <c r="F32" s="17">
        <f t="shared" si="1"/>
        <v>63.666666666666664</v>
      </c>
      <c r="G32" s="16">
        <f t="shared" si="2"/>
        <v>1502.6178010471203</v>
      </c>
      <c r="H32" s="5">
        <f t="shared" si="3"/>
        <v>0.56497175141242939</v>
      </c>
      <c r="I32" s="5">
        <f t="shared" si="4"/>
        <v>4.9517399792078767E-2</v>
      </c>
      <c r="J32" s="5">
        <f t="shared" si="5"/>
        <v>1.2771272735201676E-2</v>
      </c>
    </row>
    <row r="33" spans="1:10">
      <c r="A33" s="14" t="s">
        <v>43</v>
      </c>
      <c r="B33" s="3">
        <f>Data!O336</f>
        <v>0</v>
      </c>
      <c r="C33" s="3">
        <f>Data!P336</f>
        <v>0</v>
      </c>
      <c r="D33" s="3">
        <f>Data!Q336</f>
        <v>0</v>
      </c>
      <c r="E33" s="15">
        <f t="shared" si="0"/>
        <v>0</v>
      </c>
      <c r="F33" s="5" t="e">
        <f>C33/B33</f>
        <v>#DIV/0!</v>
      </c>
      <c r="G33" s="16" t="e">
        <f t="shared" si="2"/>
        <v>#DIV/0!</v>
      </c>
      <c r="H33" s="5">
        <f t="shared" si="3"/>
        <v>0</v>
      </c>
      <c r="I33" s="5">
        <f t="shared" si="4"/>
        <v>0</v>
      </c>
      <c r="J33" s="5">
        <f t="shared" si="5"/>
        <v>0</v>
      </c>
    </row>
    <row r="34" spans="1:10">
      <c r="A34" s="14" t="s">
        <v>12</v>
      </c>
      <c r="B34" s="3">
        <f>Data!O630</f>
        <v>0</v>
      </c>
      <c r="C34" s="3">
        <f>Data!P630</f>
        <v>0</v>
      </c>
      <c r="D34" s="3">
        <f>Data!Q630</f>
        <v>0</v>
      </c>
      <c r="E34" s="15">
        <f t="shared" si="0"/>
        <v>0</v>
      </c>
      <c r="F34" s="5" t="e">
        <f t="shared" si="1"/>
        <v>#DIV/0!</v>
      </c>
      <c r="G34" s="16" t="e">
        <f t="shared" si="2"/>
        <v>#DIV/0!</v>
      </c>
      <c r="H34" s="5">
        <f t="shared" si="3"/>
        <v>0</v>
      </c>
      <c r="I34" s="5">
        <f t="shared" si="4"/>
        <v>0</v>
      </c>
      <c r="J34" s="5">
        <f t="shared" si="5"/>
        <v>0</v>
      </c>
    </row>
    <row r="35" spans="1:10">
      <c r="A35" s="14" t="s">
        <v>58</v>
      </c>
      <c r="B35" s="3">
        <f>Data!O644</f>
        <v>0</v>
      </c>
      <c r="C35" s="3">
        <f>Data!P644</f>
        <v>0</v>
      </c>
      <c r="D35" s="3">
        <f>Data!Q644</f>
        <v>0</v>
      </c>
      <c r="E35" s="15">
        <f t="shared" ref="E35:E53" si="6">D35*1000</f>
        <v>0</v>
      </c>
      <c r="F35" s="5" t="e">
        <f t="shared" ref="F35:F53" si="7">C35/B35</f>
        <v>#DIV/0!</v>
      </c>
      <c r="G35" s="16" t="e">
        <f t="shared" ref="G35:G53" si="8">E35/C35</f>
        <v>#DIV/0!</v>
      </c>
      <c r="H35" s="5">
        <f t="shared" ref="H35:H53" si="9">B35/B$55*100</f>
        <v>0</v>
      </c>
      <c r="I35" s="5">
        <f t="shared" ref="I35:I53" si="10">C35/C$55*100</f>
        <v>0</v>
      </c>
      <c r="J35" s="5">
        <f t="shared" ref="J35:J53" si="11">D35/D$55*100</f>
        <v>0</v>
      </c>
    </row>
    <row r="36" spans="1:10">
      <c r="A36" s="14" t="s">
        <v>35</v>
      </c>
      <c r="B36" s="3">
        <f>Data!O213</f>
        <v>0</v>
      </c>
      <c r="C36" s="3">
        <f>Data!P213</f>
        <v>0</v>
      </c>
      <c r="D36" s="3">
        <f>Data!Q213</f>
        <v>0</v>
      </c>
      <c r="E36" s="15">
        <f t="shared" si="6"/>
        <v>0</v>
      </c>
      <c r="F36" s="5" t="e">
        <f t="shared" si="7"/>
        <v>#DIV/0!</v>
      </c>
      <c r="G36" s="16" t="e">
        <f t="shared" si="8"/>
        <v>#DIV/0!</v>
      </c>
      <c r="H36" s="5">
        <f t="shared" si="9"/>
        <v>0</v>
      </c>
      <c r="I36" s="5">
        <f t="shared" si="10"/>
        <v>0</v>
      </c>
      <c r="J36" s="5">
        <f t="shared" si="11"/>
        <v>0</v>
      </c>
    </row>
    <row r="37" spans="1:10">
      <c r="A37" s="14" t="s">
        <v>28</v>
      </c>
      <c r="B37" s="3">
        <f>Data!O45</f>
        <v>0</v>
      </c>
      <c r="C37" s="3">
        <f>Data!P45</f>
        <v>0</v>
      </c>
      <c r="D37" s="3">
        <f>Data!Q45</f>
        <v>0</v>
      </c>
      <c r="E37" s="15">
        <f t="shared" si="6"/>
        <v>0</v>
      </c>
      <c r="F37" s="5" t="e">
        <f t="shared" si="7"/>
        <v>#DIV/0!</v>
      </c>
      <c r="G37" s="16" t="e">
        <f t="shared" si="8"/>
        <v>#DIV/0!</v>
      </c>
      <c r="H37" s="5">
        <f t="shared" si="9"/>
        <v>0</v>
      </c>
      <c r="I37" s="5">
        <f t="shared" si="10"/>
        <v>0</v>
      </c>
      <c r="J37" s="5">
        <f t="shared" si="11"/>
        <v>0</v>
      </c>
    </row>
    <row r="38" spans="1:10">
      <c r="A38" s="14" t="s">
        <v>30</v>
      </c>
      <c r="B38" s="3">
        <f>Data!O73</f>
        <v>0</v>
      </c>
      <c r="C38" s="3">
        <f>Data!P73</f>
        <v>0</v>
      </c>
      <c r="D38" s="3">
        <f>Data!Q73</f>
        <v>0</v>
      </c>
      <c r="E38" s="15">
        <f t="shared" si="6"/>
        <v>0</v>
      </c>
      <c r="F38" s="5" t="e">
        <f t="shared" si="7"/>
        <v>#DIV/0!</v>
      </c>
      <c r="G38" s="16" t="e">
        <f t="shared" si="8"/>
        <v>#DIV/0!</v>
      </c>
      <c r="H38" s="5">
        <f t="shared" si="9"/>
        <v>0</v>
      </c>
      <c r="I38" s="5">
        <f t="shared" si="10"/>
        <v>0</v>
      </c>
      <c r="J38" s="5">
        <f t="shared" si="11"/>
        <v>0</v>
      </c>
    </row>
    <row r="39" spans="1:10">
      <c r="A39" s="14" t="s">
        <v>32</v>
      </c>
      <c r="B39" s="3">
        <f>Data!O171</f>
        <v>0</v>
      </c>
      <c r="C39" s="3">
        <f>Data!P171</f>
        <v>0</v>
      </c>
      <c r="D39" s="3">
        <f>Data!Q171</f>
        <v>0</v>
      </c>
      <c r="E39" s="15">
        <f t="shared" si="6"/>
        <v>0</v>
      </c>
      <c r="F39" s="5" t="e">
        <f t="shared" si="7"/>
        <v>#DIV/0!</v>
      </c>
      <c r="G39" s="16" t="e">
        <f t="shared" si="8"/>
        <v>#DIV/0!</v>
      </c>
      <c r="H39" s="5">
        <f t="shared" si="9"/>
        <v>0</v>
      </c>
      <c r="I39" s="5">
        <f t="shared" si="10"/>
        <v>0</v>
      </c>
      <c r="J39" s="5">
        <f t="shared" si="11"/>
        <v>0</v>
      </c>
    </row>
    <row r="40" spans="1:10">
      <c r="A40" s="14" t="s">
        <v>33</v>
      </c>
      <c r="B40" s="3">
        <f>Data!O185</f>
        <v>0</v>
      </c>
      <c r="C40" s="3">
        <f>Data!P185</f>
        <v>0</v>
      </c>
      <c r="D40" s="3">
        <f>Data!Q185</f>
        <v>0</v>
      </c>
      <c r="E40" s="15">
        <f t="shared" si="6"/>
        <v>0</v>
      </c>
      <c r="F40" s="5" t="e">
        <f t="shared" si="7"/>
        <v>#DIV/0!</v>
      </c>
      <c r="G40" s="16" t="e">
        <f t="shared" si="8"/>
        <v>#DIV/0!</v>
      </c>
      <c r="H40" s="5">
        <f t="shared" si="9"/>
        <v>0</v>
      </c>
      <c r="I40" s="5">
        <f t="shared" si="10"/>
        <v>0</v>
      </c>
      <c r="J40" s="5">
        <f t="shared" si="11"/>
        <v>0</v>
      </c>
    </row>
    <row r="41" spans="1:10">
      <c r="A41" s="14" t="s">
        <v>37</v>
      </c>
      <c r="B41" s="3">
        <f>Data!O241</f>
        <v>0</v>
      </c>
      <c r="C41" s="3">
        <f>Data!P241</f>
        <v>0</v>
      </c>
      <c r="D41" s="3">
        <f>Data!Q241</f>
        <v>0</v>
      </c>
      <c r="E41" s="15">
        <f t="shared" si="6"/>
        <v>0</v>
      </c>
      <c r="F41" s="5" t="e">
        <f t="shared" si="7"/>
        <v>#DIV/0!</v>
      </c>
      <c r="G41" s="16" t="e">
        <f t="shared" si="8"/>
        <v>#DIV/0!</v>
      </c>
      <c r="H41" s="5">
        <f t="shared" si="9"/>
        <v>0</v>
      </c>
      <c r="I41" s="5">
        <f t="shared" si="10"/>
        <v>0</v>
      </c>
      <c r="J41" s="5">
        <f t="shared" si="11"/>
        <v>0</v>
      </c>
    </row>
    <row r="42" spans="1:10">
      <c r="A42" s="14" t="s">
        <v>40</v>
      </c>
      <c r="B42" s="3">
        <f>Data!O294</f>
        <v>0</v>
      </c>
      <c r="C42" s="3">
        <f>Data!P294</f>
        <v>0</v>
      </c>
      <c r="D42" s="3">
        <f>Data!Q294</f>
        <v>0</v>
      </c>
      <c r="E42" s="15">
        <f t="shared" si="6"/>
        <v>0</v>
      </c>
      <c r="F42" s="5" t="e">
        <f t="shared" si="7"/>
        <v>#DIV/0!</v>
      </c>
      <c r="G42" s="16" t="e">
        <f t="shared" si="8"/>
        <v>#DIV/0!</v>
      </c>
      <c r="H42" s="5">
        <f t="shared" si="9"/>
        <v>0</v>
      </c>
      <c r="I42" s="5">
        <f t="shared" si="10"/>
        <v>0</v>
      </c>
      <c r="J42" s="5">
        <f t="shared" si="11"/>
        <v>0</v>
      </c>
    </row>
    <row r="43" spans="1:10">
      <c r="A43" s="14" t="s">
        <v>41</v>
      </c>
      <c r="B43" s="3">
        <f>Data!O308</f>
        <v>0</v>
      </c>
      <c r="C43" s="3">
        <f>Data!P308</f>
        <v>0</v>
      </c>
      <c r="D43" s="3">
        <f>Data!Q308</f>
        <v>0</v>
      </c>
      <c r="E43" s="15">
        <f t="shared" si="6"/>
        <v>0</v>
      </c>
      <c r="F43" s="5" t="e">
        <f t="shared" si="7"/>
        <v>#DIV/0!</v>
      </c>
      <c r="G43" s="16" t="e">
        <f t="shared" si="8"/>
        <v>#DIV/0!</v>
      </c>
      <c r="H43" s="5">
        <f t="shared" si="9"/>
        <v>0</v>
      </c>
      <c r="I43" s="5">
        <f t="shared" si="10"/>
        <v>0</v>
      </c>
      <c r="J43" s="5">
        <f t="shared" si="11"/>
        <v>0</v>
      </c>
    </row>
    <row r="44" spans="1:10">
      <c r="A44" s="14" t="s">
        <v>42</v>
      </c>
      <c r="B44" s="3">
        <f>Data!O322</f>
        <v>0</v>
      </c>
      <c r="C44" s="3">
        <f>Data!P322</f>
        <v>0</v>
      </c>
      <c r="D44" s="3">
        <f>Data!Q322</f>
        <v>0</v>
      </c>
      <c r="E44" s="15">
        <f t="shared" si="6"/>
        <v>0</v>
      </c>
      <c r="F44" s="5" t="e">
        <f t="shared" si="7"/>
        <v>#DIV/0!</v>
      </c>
      <c r="G44" s="16" t="e">
        <f t="shared" si="8"/>
        <v>#DIV/0!</v>
      </c>
      <c r="H44" s="5">
        <f t="shared" si="9"/>
        <v>0</v>
      </c>
      <c r="I44" s="5">
        <f t="shared" si="10"/>
        <v>0</v>
      </c>
      <c r="J44" s="5">
        <f t="shared" si="11"/>
        <v>0</v>
      </c>
    </row>
    <row r="45" spans="1:10">
      <c r="A45" s="14" t="s">
        <v>44</v>
      </c>
      <c r="B45" s="3">
        <f>Data!O350</f>
        <v>0</v>
      </c>
      <c r="C45" s="3">
        <f>Data!P350</f>
        <v>0</v>
      </c>
      <c r="D45" s="3">
        <f>Data!Q350</f>
        <v>0</v>
      </c>
      <c r="E45" s="15">
        <f t="shared" si="6"/>
        <v>0</v>
      </c>
      <c r="F45" s="5" t="e">
        <f t="shared" si="7"/>
        <v>#DIV/0!</v>
      </c>
      <c r="G45" s="16" t="e">
        <f t="shared" si="8"/>
        <v>#DIV/0!</v>
      </c>
      <c r="H45" s="5">
        <f t="shared" si="9"/>
        <v>0</v>
      </c>
      <c r="I45" s="5">
        <f t="shared" si="10"/>
        <v>0</v>
      </c>
      <c r="J45" s="5">
        <f t="shared" si="11"/>
        <v>0</v>
      </c>
    </row>
    <row r="46" spans="1:10">
      <c r="A46" s="14" t="s">
        <v>47</v>
      </c>
      <c r="B46" s="3">
        <f>Data!O406</f>
        <v>0</v>
      </c>
      <c r="C46" s="3">
        <f>Data!P406</f>
        <v>0</v>
      </c>
      <c r="D46" s="3">
        <f>Data!Q406</f>
        <v>0</v>
      </c>
      <c r="E46" s="15">
        <f t="shared" si="6"/>
        <v>0</v>
      </c>
      <c r="F46" s="5" t="e">
        <f t="shared" si="7"/>
        <v>#DIV/0!</v>
      </c>
      <c r="G46" s="16" t="e">
        <f t="shared" si="8"/>
        <v>#DIV/0!</v>
      </c>
      <c r="H46" s="5">
        <f t="shared" si="9"/>
        <v>0</v>
      </c>
      <c r="I46" s="5">
        <f t="shared" si="10"/>
        <v>0</v>
      </c>
      <c r="J46" s="5">
        <f t="shared" si="11"/>
        <v>0</v>
      </c>
    </row>
    <row r="47" spans="1:10">
      <c r="A47" s="14" t="s">
        <v>51</v>
      </c>
      <c r="B47" s="3">
        <f>Data!O476</f>
        <v>0</v>
      </c>
      <c r="C47" s="3">
        <f>Data!P476</f>
        <v>0</v>
      </c>
      <c r="D47" s="3">
        <f>Data!Q476</f>
        <v>0</v>
      </c>
      <c r="E47" s="15">
        <f t="shared" si="6"/>
        <v>0</v>
      </c>
      <c r="F47" s="5" t="e">
        <f t="shared" si="7"/>
        <v>#DIV/0!</v>
      </c>
      <c r="G47" s="16" t="e">
        <f t="shared" si="8"/>
        <v>#DIV/0!</v>
      </c>
      <c r="H47" s="5">
        <f t="shared" si="9"/>
        <v>0</v>
      </c>
      <c r="I47" s="5">
        <f t="shared" si="10"/>
        <v>0</v>
      </c>
      <c r="J47" s="5">
        <f t="shared" si="11"/>
        <v>0</v>
      </c>
    </row>
    <row r="48" spans="1:10">
      <c r="A48" s="14" t="s">
        <v>19</v>
      </c>
      <c r="B48" s="3">
        <f>Data!O504</f>
        <v>0</v>
      </c>
      <c r="C48" s="3">
        <f>Data!P504</f>
        <v>0</v>
      </c>
      <c r="D48" s="3">
        <f>Data!Q504</f>
        <v>0</v>
      </c>
      <c r="E48" s="15">
        <f t="shared" si="6"/>
        <v>0</v>
      </c>
      <c r="F48" s="5" t="e">
        <f t="shared" si="7"/>
        <v>#DIV/0!</v>
      </c>
      <c r="G48" s="16" t="e">
        <f t="shared" si="8"/>
        <v>#DIV/0!</v>
      </c>
      <c r="H48" s="5">
        <f t="shared" si="9"/>
        <v>0</v>
      </c>
      <c r="I48" s="5">
        <f t="shared" si="10"/>
        <v>0</v>
      </c>
      <c r="J48" s="5">
        <f t="shared" si="11"/>
        <v>0</v>
      </c>
    </row>
    <row r="49" spans="1:10">
      <c r="A49" s="14" t="s">
        <v>53</v>
      </c>
      <c r="B49" s="3">
        <f>Data!O518</f>
        <v>0</v>
      </c>
      <c r="C49" s="3">
        <f>Data!P518</f>
        <v>0</v>
      </c>
      <c r="D49" s="3">
        <f>Data!Q518</f>
        <v>0</v>
      </c>
      <c r="E49" s="15">
        <f t="shared" si="6"/>
        <v>0</v>
      </c>
      <c r="F49" s="5" t="e">
        <f t="shared" si="7"/>
        <v>#DIV/0!</v>
      </c>
      <c r="G49" s="16" t="e">
        <f t="shared" si="8"/>
        <v>#DIV/0!</v>
      </c>
      <c r="H49" s="5">
        <f t="shared" si="9"/>
        <v>0</v>
      </c>
      <c r="I49" s="5">
        <f t="shared" si="10"/>
        <v>0</v>
      </c>
      <c r="J49" s="5">
        <f t="shared" si="11"/>
        <v>0</v>
      </c>
    </row>
    <row r="50" spans="1:10">
      <c r="A50" s="14" t="s">
        <v>55</v>
      </c>
      <c r="B50" s="3">
        <f>Data!O560</f>
        <v>0</v>
      </c>
      <c r="C50" s="3">
        <f>Data!P560</f>
        <v>0</v>
      </c>
      <c r="D50" s="3">
        <f>Data!Q560</f>
        <v>0</v>
      </c>
      <c r="E50" s="15">
        <f t="shared" si="6"/>
        <v>0</v>
      </c>
      <c r="F50" s="5" t="e">
        <f t="shared" si="7"/>
        <v>#DIV/0!</v>
      </c>
      <c r="G50" s="16" t="e">
        <f t="shared" si="8"/>
        <v>#DIV/0!</v>
      </c>
      <c r="H50" s="5">
        <f t="shared" si="9"/>
        <v>0</v>
      </c>
      <c r="I50" s="5">
        <f t="shared" si="10"/>
        <v>0</v>
      </c>
      <c r="J50" s="5">
        <f t="shared" si="11"/>
        <v>0</v>
      </c>
    </row>
    <row r="51" spans="1:10">
      <c r="A51" s="14" t="s">
        <v>59</v>
      </c>
      <c r="B51" s="3">
        <f>Data!O658</f>
        <v>0</v>
      </c>
      <c r="C51" s="3">
        <f>Data!P658</f>
        <v>0</v>
      </c>
      <c r="D51" s="3">
        <f>Data!Q658</f>
        <v>0</v>
      </c>
      <c r="E51" s="15">
        <f t="shared" si="6"/>
        <v>0</v>
      </c>
      <c r="F51" s="5" t="e">
        <f t="shared" si="7"/>
        <v>#DIV/0!</v>
      </c>
      <c r="G51" s="16" t="e">
        <f t="shared" si="8"/>
        <v>#DIV/0!</v>
      </c>
      <c r="H51" s="5">
        <f t="shared" si="9"/>
        <v>0</v>
      </c>
      <c r="I51" s="5">
        <f t="shared" si="10"/>
        <v>0</v>
      </c>
      <c r="J51" s="5">
        <f t="shared" si="11"/>
        <v>0</v>
      </c>
    </row>
    <row r="52" spans="1:10">
      <c r="A52" s="14" t="s">
        <v>61</v>
      </c>
      <c r="B52" s="3">
        <f>Data!O686</f>
        <v>0</v>
      </c>
      <c r="C52" s="3">
        <f>Data!P686</f>
        <v>0</v>
      </c>
      <c r="D52" s="3">
        <f>Data!Q686</f>
        <v>0</v>
      </c>
      <c r="E52" s="15">
        <f t="shared" si="6"/>
        <v>0</v>
      </c>
      <c r="F52" s="5" t="e">
        <f t="shared" si="7"/>
        <v>#DIV/0!</v>
      </c>
      <c r="G52" s="16" t="e">
        <f t="shared" si="8"/>
        <v>#DIV/0!</v>
      </c>
      <c r="H52" s="5">
        <f t="shared" si="9"/>
        <v>0</v>
      </c>
      <c r="I52" s="5">
        <f t="shared" si="10"/>
        <v>0</v>
      </c>
      <c r="J52" s="5">
        <f t="shared" si="11"/>
        <v>0</v>
      </c>
    </row>
    <row r="53" spans="1:10">
      <c r="A53" s="14" t="s">
        <v>63</v>
      </c>
      <c r="B53" s="3">
        <f>Data!O714</f>
        <v>0</v>
      </c>
      <c r="C53" s="3">
        <f>Data!P714</f>
        <v>0</v>
      </c>
      <c r="D53" s="3">
        <f>Data!Q714</f>
        <v>0</v>
      </c>
      <c r="E53" s="15">
        <f t="shared" si="6"/>
        <v>0</v>
      </c>
      <c r="F53" s="5" t="e">
        <f t="shared" si="7"/>
        <v>#DIV/0!</v>
      </c>
      <c r="G53" s="16" t="e">
        <f t="shared" si="8"/>
        <v>#DIV/0!</v>
      </c>
      <c r="H53" s="5">
        <f t="shared" si="9"/>
        <v>0</v>
      </c>
      <c r="I53" s="5">
        <f t="shared" si="10"/>
        <v>0</v>
      </c>
      <c r="J53" s="5">
        <f t="shared" si="11"/>
        <v>0</v>
      </c>
    </row>
    <row r="55" spans="1:10">
      <c r="A55" s="14" t="s">
        <v>17</v>
      </c>
      <c r="B55" s="11">
        <f>SUM(B3:B53)</f>
        <v>531</v>
      </c>
      <c r="C55" s="11">
        <f>SUM(C3:C53)</f>
        <v>385723</v>
      </c>
      <c r="D55" s="11">
        <f>SUM(D3:D53)</f>
        <v>2247231</v>
      </c>
      <c r="E55" s="15">
        <f>SUM(E3:E53)</f>
        <v>2247231000</v>
      </c>
    </row>
    <row r="56" spans="1:10" ht="13.5" thickBot="1">
      <c r="A56" s="14"/>
      <c r="B56" s="11"/>
      <c r="C56" s="11"/>
      <c r="D56" s="11"/>
      <c r="E56" s="15"/>
    </row>
    <row r="57" spans="1:10" ht="22.5" customHeight="1">
      <c r="A57" s="31" t="s">
        <v>9</v>
      </c>
    </row>
    <row r="58" spans="1:10" ht="90" thickBot="1">
      <c r="A58" s="30" t="s">
        <v>98</v>
      </c>
    </row>
  </sheetData>
  <phoneticPr fontId="1" type="noConversion"/>
  <pageMargins left="0.75" right="0.75" top="1" bottom="1" header="0.5" footer="0.5"/>
  <pageSetup paperSize="9" scale="98" orientation="portrait" r:id="rId1"/>
  <headerFooter alignWithMargins="0"/>
  <rowBreaks count="1" manualBreakCount="1">
    <brk id="53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J55"/>
  <sheetViews>
    <sheetView workbookViewId="0">
      <selection activeCell="B3" sqref="B3"/>
    </sheetView>
  </sheetViews>
  <sheetFormatPr defaultRowHeight="12.75"/>
  <cols>
    <col min="1" max="1" width="30.5703125" bestFit="1" customWidth="1"/>
    <col min="2" max="3" width="13.85546875" customWidth="1"/>
    <col min="4" max="4" width="13.85546875" hidden="1" customWidth="1"/>
    <col min="5" max="5" width="13.85546875" customWidth="1"/>
    <col min="6" max="6" width="17.7109375" customWidth="1"/>
    <col min="7" max="7" width="18.28515625" customWidth="1"/>
    <col min="8" max="8" width="16.28515625" customWidth="1"/>
    <col min="9" max="9" width="15.140625" customWidth="1"/>
    <col min="10" max="10" width="14.85546875" customWidth="1"/>
  </cols>
  <sheetData>
    <row r="1" spans="1:10" ht="35.25" customHeight="1" thickBot="1">
      <c r="A1" s="32" t="s">
        <v>8</v>
      </c>
      <c r="B1" s="1"/>
      <c r="C1" s="1"/>
      <c r="D1" s="1"/>
      <c r="E1" s="1"/>
      <c r="F1" s="1"/>
      <c r="G1" s="1"/>
    </row>
    <row r="2" spans="1:10" ht="51.75" thickBot="1">
      <c r="A2" s="13"/>
      <c r="B2" s="34" t="s">
        <v>88</v>
      </c>
      <c r="C2" s="113" t="s">
        <v>92</v>
      </c>
      <c r="D2" s="113" t="s">
        <v>89</v>
      </c>
      <c r="E2" s="35" t="s">
        <v>89</v>
      </c>
      <c r="F2" s="34" t="s">
        <v>90</v>
      </c>
      <c r="G2" s="113" t="s">
        <v>91</v>
      </c>
      <c r="H2" s="113" t="s">
        <v>116</v>
      </c>
      <c r="I2" s="113" t="s">
        <v>117</v>
      </c>
      <c r="J2" s="35" t="s">
        <v>119</v>
      </c>
    </row>
    <row r="3" spans="1:10">
      <c r="A3" s="14" t="s">
        <v>21</v>
      </c>
      <c r="B3" s="3">
        <f>Data!R115</f>
        <v>82</v>
      </c>
      <c r="C3" s="3">
        <f>Data!S115</f>
        <v>83634</v>
      </c>
      <c r="D3" s="3">
        <f>Data!T115</f>
        <v>296210</v>
      </c>
      <c r="E3" s="15">
        <f t="shared" ref="E3:E34" si="0">D3*1000</f>
        <v>296210000</v>
      </c>
      <c r="F3" s="17">
        <f t="shared" ref="F3:F34" si="1">C3/B3</f>
        <v>1019.9268292682926</v>
      </c>
      <c r="G3" s="16">
        <f t="shared" ref="G3:G34" si="2">E3/C3</f>
        <v>3541.7413970394814</v>
      </c>
      <c r="H3" s="5">
        <f t="shared" ref="H3:H34" si="3">B3/B$55*100</f>
        <v>46.067415730337082</v>
      </c>
      <c r="I3" s="5">
        <f t="shared" ref="I3:I34" si="4">C3/C$55*100</f>
        <v>62.838294739056607</v>
      </c>
      <c r="J3" s="5">
        <f t="shared" ref="J3:J34" si="5">D3/D$55*100</f>
        <v>71.635344391857743</v>
      </c>
    </row>
    <row r="4" spans="1:10">
      <c r="A4" s="14" t="s">
        <v>23</v>
      </c>
      <c r="B4" s="3">
        <f>Data!R364</f>
        <v>8</v>
      </c>
      <c r="C4" s="3">
        <f>Data!S364</f>
        <v>5652</v>
      </c>
      <c r="D4" s="3">
        <f>Data!T364</f>
        <v>6964</v>
      </c>
      <c r="E4" s="15">
        <f t="shared" si="0"/>
        <v>6964000</v>
      </c>
      <c r="F4" s="17">
        <f t="shared" si="1"/>
        <v>706.5</v>
      </c>
      <c r="G4" s="16">
        <f t="shared" si="2"/>
        <v>1232.1302193913659</v>
      </c>
      <c r="H4" s="5">
        <f t="shared" si="3"/>
        <v>4.4943820224719104</v>
      </c>
      <c r="I4" s="5">
        <f t="shared" si="4"/>
        <v>4.2466226877244653</v>
      </c>
      <c r="J4" s="5">
        <f t="shared" si="5"/>
        <v>1.6841718319600869</v>
      </c>
    </row>
    <row r="5" spans="1:10">
      <c r="A5" s="14" t="s">
        <v>10</v>
      </c>
      <c r="B5" s="3">
        <f>Data!R101</f>
        <v>8</v>
      </c>
      <c r="C5" s="3">
        <f>Data!S101</f>
        <v>5106</v>
      </c>
      <c r="D5" s="3">
        <f>Data!T101</f>
        <v>8198</v>
      </c>
      <c r="E5" s="15">
        <f t="shared" si="0"/>
        <v>8198000</v>
      </c>
      <c r="F5" s="17">
        <f t="shared" si="1"/>
        <v>638.25</v>
      </c>
      <c r="G5" s="16">
        <f t="shared" si="2"/>
        <v>1605.5620838229534</v>
      </c>
      <c r="H5" s="5">
        <f t="shared" si="3"/>
        <v>4.4943820224719104</v>
      </c>
      <c r="I5" s="5">
        <f t="shared" si="4"/>
        <v>3.8363863134326119</v>
      </c>
      <c r="J5" s="5">
        <f t="shared" si="5"/>
        <v>1.9826020503171726</v>
      </c>
    </row>
    <row r="6" spans="1:10">
      <c r="A6" s="14" t="s">
        <v>52</v>
      </c>
      <c r="B6" s="3">
        <f>Data!R490</f>
        <v>9</v>
      </c>
      <c r="C6" s="3">
        <f>Data!S490</f>
        <v>4804</v>
      </c>
      <c r="D6" s="3">
        <f>Data!T490</f>
        <v>9212</v>
      </c>
      <c r="E6" s="15">
        <f t="shared" si="0"/>
        <v>9212000</v>
      </c>
      <c r="F6" s="17">
        <f t="shared" si="1"/>
        <v>533.77777777777783</v>
      </c>
      <c r="G6" s="16">
        <f t="shared" si="2"/>
        <v>1917.5686927560366</v>
      </c>
      <c r="H6" s="5">
        <f t="shared" si="3"/>
        <v>5.0561797752808983</v>
      </c>
      <c r="I6" s="5">
        <f t="shared" si="4"/>
        <v>3.6094790148316229</v>
      </c>
      <c r="J6" s="5">
        <f t="shared" si="5"/>
        <v>2.2278275295830441</v>
      </c>
    </row>
    <row r="7" spans="1:10">
      <c r="A7" s="14" t="s">
        <v>24</v>
      </c>
      <c r="B7" s="3">
        <f>Data!R602</f>
        <v>4</v>
      </c>
      <c r="C7" s="3">
        <f>Data!S602</f>
        <v>4310</v>
      </c>
      <c r="D7" s="3">
        <f>Data!T602</f>
        <v>16900</v>
      </c>
      <c r="E7" s="15">
        <f t="shared" si="0"/>
        <v>16900000</v>
      </c>
      <c r="F7" s="17">
        <f t="shared" si="1"/>
        <v>1077.5</v>
      </c>
      <c r="G7" s="16">
        <f t="shared" si="2"/>
        <v>3921.1136890951275</v>
      </c>
      <c r="H7" s="5">
        <f t="shared" si="3"/>
        <v>2.2471910112359552</v>
      </c>
      <c r="I7" s="5">
        <f t="shared" si="4"/>
        <v>3.2383127714247077</v>
      </c>
      <c r="J7" s="5">
        <f t="shared" si="5"/>
        <v>4.0870913210978559</v>
      </c>
    </row>
    <row r="8" spans="1:10">
      <c r="A8" s="14" t="s">
        <v>13</v>
      </c>
      <c r="B8" s="3">
        <f>Data!R87</f>
        <v>5</v>
      </c>
      <c r="C8" s="3">
        <f>Data!S87</f>
        <v>3408</v>
      </c>
      <c r="D8" s="3">
        <f>Data!T87</f>
        <v>7515</v>
      </c>
      <c r="E8" s="15">
        <f t="shared" si="0"/>
        <v>7515000</v>
      </c>
      <c r="F8" s="17">
        <f t="shared" si="1"/>
        <v>681.6</v>
      </c>
      <c r="G8" s="16">
        <f t="shared" si="2"/>
        <v>2205.105633802817</v>
      </c>
      <c r="H8" s="5">
        <f t="shared" si="3"/>
        <v>2.8089887640449436</v>
      </c>
      <c r="I8" s="5">
        <f t="shared" si="4"/>
        <v>2.5605962703051977</v>
      </c>
      <c r="J8" s="5">
        <f t="shared" si="5"/>
        <v>1.8174255194112654</v>
      </c>
    </row>
    <row r="9" spans="1:10">
      <c r="A9" s="14" t="s">
        <v>54</v>
      </c>
      <c r="B9" s="3">
        <f>Data!R532</f>
        <v>5</v>
      </c>
      <c r="C9" s="3">
        <f>Data!S532</f>
        <v>2470</v>
      </c>
      <c r="D9" s="3">
        <f>Data!T532</f>
        <v>4762</v>
      </c>
      <c r="E9" s="15">
        <f t="shared" si="0"/>
        <v>4762000</v>
      </c>
      <c r="F9" s="17">
        <f t="shared" si="1"/>
        <v>494</v>
      </c>
      <c r="G9" s="16">
        <f t="shared" si="2"/>
        <v>1927.9352226720648</v>
      </c>
      <c r="H9" s="5">
        <f t="shared" si="3"/>
        <v>2.8089887640449436</v>
      </c>
      <c r="I9" s="5">
        <f t="shared" si="4"/>
        <v>1.855831217034577</v>
      </c>
      <c r="J9" s="5">
        <f t="shared" si="5"/>
        <v>1.1516407616016562</v>
      </c>
    </row>
    <row r="10" spans="1:10">
      <c r="A10" s="14" t="s">
        <v>18</v>
      </c>
      <c r="B10" s="3">
        <f>Data!R420</f>
        <v>7</v>
      </c>
      <c r="C10" s="3">
        <f>Data!S420</f>
        <v>3319</v>
      </c>
      <c r="D10" s="3">
        <f>Data!T420</f>
        <v>8255</v>
      </c>
      <c r="E10" s="15">
        <f t="shared" si="0"/>
        <v>8255000</v>
      </c>
      <c r="F10" s="17">
        <f t="shared" si="1"/>
        <v>474.14285714285717</v>
      </c>
      <c r="G10" s="16">
        <f t="shared" si="2"/>
        <v>2487.1949382344078</v>
      </c>
      <c r="H10" s="5">
        <f t="shared" si="3"/>
        <v>3.9325842696629212</v>
      </c>
      <c r="I10" s="5">
        <f t="shared" si="4"/>
        <v>2.4937262385982839</v>
      </c>
      <c r="J10" s="5">
        <f t="shared" si="5"/>
        <v>1.9963869145362603</v>
      </c>
    </row>
    <row r="11" spans="1:10">
      <c r="A11" s="14" t="s">
        <v>12</v>
      </c>
      <c r="B11" s="3">
        <f>Data!R630</f>
        <v>4</v>
      </c>
      <c r="C11" s="3">
        <f>Data!S630</f>
        <v>1235</v>
      </c>
      <c r="D11" s="3">
        <f>Data!T630</f>
        <v>2211</v>
      </c>
      <c r="E11" s="15">
        <f t="shared" si="0"/>
        <v>2211000</v>
      </c>
      <c r="F11" s="17">
        <f t="shared" si="1"/>
        <v>308.75</v>
      </c>
      <c r="G11" s="16">
        <f t="shared" si="2"/>
        <v>1790.2834008097166</v>
      </c>
      <c r="H11" s="5">
        <f t="shared" si="3"/>
        <v>2.2471910112359552</v>
      </c>
      <c r="I11" s="5">
        <f t="shared" si="4"/>
        <v>0.92791560851728849</v>
      </c>
      <c r="J11" s="5">
        <f t="shared" si="5"/>
        <v>0.53470762786670767</v>
      </c>
    </row>
    <row r="12" spans="1:10">
      <c r="A12" s="14" t="s">
        <v>20</v>
      </c>
      <c r="B12" s="3">
        <f>Data!R143</f>
        <v>3</v>
      </c>
      <c r="C12" s="3">
        <f>Data!S143</f>
        <v>1054</v>
      </c>
      <c r="D12" s="3">
        <f>Data!T143</f>
        <v>2370</v>
      </c>
      <c r="E12" s="15">
        <f t="shared" si="0"/>
        <v>2370000</v>
      </c>
      <c r="F12" s="17">
        <f t="shared" si="1"/>
        <v>351.33333333333331</v>
      </c>
      <c r="G12" s="16">
        <f t="shared" si="2"/>
        <v>2248.5768500948766</v>
      </c>
      <c r="H12" s="5">
        <f t="shared" si="3"/>
        <v>1.6853932584269662</v>
      </c>
      <c r="I12" s="5">
        <f t="shared" si="4"/>
        <v>0.79192149909086806</v>
      </c>
      <c r="J12" s="5">
        <f t="shared" si="5"/>
        <v>0.57316014384626734</v>
      </c>
    </row>
    <row r="13" spans="1:10">
      <c r="A13" s="14" t="s">
        <v>56</v>
      </c>
      <c r="B13" s="3">
        <f>Data!R588</f>
        <v>3</v>
      </c>
      <c r="C13" s="3">
        <f>Data!S588</f>
        <v>816</v>
      </c>
      <c r="D13" s="3">
        <f>Data!T588</f>
        <v>2100</v>
      </c>
      <c r="E13" s="15">
        <f t="shared" si="0"/>
        <v>2100000</v>
      </c>
      <c r="F13" s="17">
        <f t="shared" si="1"/>
        <v>272</v>
      </c>
      <c r="G13" s="16">
        <f t="shared" si="2"/>
        <v>2573.5294117647059</v>
      </c>
      <c r="H13" s="5">
        <f t="shared" si="3"/>
        <v>1.6853932584269662</v>
      </c>
      <c r="I13" s="5">
        <f t="shared" si="4"/>
        <v>0.61310051542518818</v>
      </c>
      <c r="J13" s="5">
        <f t="shared" si="5"/>
        <v>0.50786341859795836</v>
      </c>
    </row>
    <row r="14" spans="1:10">
      <c r="A14" s="14" t="s">
        <v>61</v>
      </c>
      <c r="B14" s="3">
        <f>Data!R686</f>
        <v>8</v>
      </c>
      <c r="C14" s="3">
        <f>Data!S686</f>
        <v>820</v>
      </c>
      <c r="D14" s="3">
        <f>Data!T686</f>
        <v>2205</v>
      </c>
      <c r="E14" s="15">
        <f t="shared" si="0"/>
        <v>2205000</v>
      </c>
      <c r="F14" s="17">
        <f t="shared" si="1"/>
        <v>102.5</v>
      </c>
      <c r="G14" s="16">
        <f t="shared" si="2"/>
        <v>2689.0243902439024</v>
      </c>
      <c r="H14" s="5">
        <f t="shared" si="3"/>
        <v>4.4943820224719104</v>
      </c>
      <c r="I14" s="5">
        <f t="shared" si="4"/>
        <v>0.61610591010864502</v>
      </c>
      <c r="J14" s="5">
        <f t="shared" si="5"/>
        <v>0.53325658952785626</v>
      </c>
    </row>
    <row r="15" spans="1:10">
      <c r="A15" s="14" t="s">
        <v>22</v>
      </c>
      <c r="B15" s="3">
        <f>Data!R269</f>
        <v>2</v>
      </c>
      <c r="C15" s="3">
        <f>Data!S269</f>
        <v>11068</v>
      </c>
      <c r="D15" s="3">
        <f>Data!T269</f>
        <v>32990</v>
      </c>
      <c r="E15" s="15">
        <f t="shared" si="0"/>
        <v>32990000</v>
      </c>
      <c r="F15" s="17">
        <f t="shared" si="1"/>
        <v>5534</v>
      </c>
      <c r="G15" s="16">
        <f t="shared" si="2"/>
        <v>2980.6649801228768</v>
      </c>
      <c r="H15" s="5">
        <f t="shared" si="3"/>
        <v>1.1235955056179776</v>
      </c>
      <c r="I15" s="5">
        <f t="shared" si="4"/>
        <v>8.3159270891249797</v>
      </c>
      <c r="J15" s="5">
        <f t="shared" si="5"/>
        <v>7.9782924664507844</v>
      </c>
    </row>
    <row r="16" spans="1:10">
      <c r="A16" s="14" t="s">
        <v>50</v>
      </c>
      <c r="B16" s="3">
        <f>Data!R462</f>
        <v>1</v>
      </c>
      <c r="C16" s="3">
        <f>Data!S462</f>
        <v>614</v>
      </c>
      <c r="D16" s="3">
        <f>Data!T462</f>
        <v>1300</v>
      </c>
      <c r="E16" s="15">
        <f t="shared" si="0"/>
        <v>1300000</v>
      </c>
      <c r="F16" s="17">
        <f t="shared" si="1"/>
        <v>614</v>
      </c>
      <c r="G16" s="16">
        <f t="shared" si="2"/>
        <v>2117.2638436482084</v>
      </c>
      <c r="H16" s="5">
        <f t="shared" si="3"/>
        <v>0.5617977528089888</v>
      </c>
      <c r="I16" s="5">
        <f t="shared" si="4"/>
        <v>0.46132808391061958</v>
      </c>
      <c r="J16" s="5">
        <f t="shared" si="5"/>
        <v>0.31439164008445042</v>
      </c>
    </row>
    <row r="17" spans="1:10">
      <c r="A17" s="14" t="s">
        <v>38</v>
      </c>
      <c r="B17" s="3">
        <f>Data!R255</f>
        <v>2</v>
      </c>
      <c r="C17" s="3">
        <f>Data!S255</f>
        <v>600</v>
      </c>
      <c r="D17" s="3">
        <f>Data!T255</f>
        <v>1500</v>
      </c>
      <c r="E17" s="15">
        <f t="shared" si="0"/>
        <v>1500000</v>
      </c>
      <c r="F17" s="17">
        <f t="shared" si="1"/>
        <v>300</v>
      </c>
      <c r="G17" s="16">
        <f t="shared" si="2"/>
        <v>2500</v>
      </c>
      <c r="H17" s="5">
        <f t="shared" si="3"/>
        <v>1.1235955056179776</v>
      </c>
      <c r="I17" s="5">
        <f t="shared" si="4"/>
        <v>0.45080920251852075</v>
      </c>
      <c r="J17" s="5">
        <f t="shared" si="5"/>
        <v>0.36275958471282743</v>
      </c>
    </row>
    <row r="18" spans="1:10">
      <c r="A18" s="14" t="s">
        <v>58</v>
      </c>
      <c r="B18" s="3">
        <f>Data!R644</f>
        <v>1</v>
      </c>
      <c r="C18" s="3">
        <f>Data!S644</f>
        <v>421</v>
      </c>
      <c r="D18" s="3">
        <f>Data!T644</f>
        <v>150</v>
      </c>
      <c r="E18" s="15">
        <f t="shared" si="0"/>
        <v>150000</v>
      </c>
      <c r="F18" s="17">
        <f t="shared" si="1"/>
        <v>421</v>
      </c>
      <c r="G18" s="16">
        <f t="shared" si="2"/>
        <v>356.29453681710214</v>
      </c>
      <c r="H18" s="5">
        <f t="shared" si="3"/>
        <v>0.5617977528089888</v>
      </c>
      <c r="I18" s="5">
        <f t="shared" si="4"/>
        <v>0.31631779043382868</v>
      </c>
      <c r="J18" s="5">
        <f t="shared" si="5"/>
        <v>3.6275958471282739E-2</v>
      </c>
    </row>
    <row r="19" spans="1:10">
      <c r="A19" s="14" t="s">
        <v>46</v>
      </c>
      <c r="B19" s="3">
        <f>Data!R392</f>
        <v>1</v>
      </c>
      <c r="C19" s="3">
        <f>Data!S392</f>
        <v>420</v>
      </c>
      <c r="D19" s="3">
        <f>Data!T392</f>
        <v>800</v>
      </c>
      <c r="E19" s="15">
        <f t="shared" si="0"/>
        <v>800000</v>
      </c>
      <c r="F19" s="17">
        <f t="shared" si="1"/>
        <v>420</v>
      </c>
      <c r="G19" s="16">
        <f t="shared" si="2"/>
        <v>1904.7619047619048</v>
      </c>
      <c r="H19" s="5">
        <f t="shared" si="3"/>
        <v>0.5617977528089888</v>
      </c>
      <c r="I19" s="5">
        <f t="shared" si="4"/>
        <v>0.3155664417629645</v>
      </c>
      <c r="J19" s="5">
        <f t="shared" si="5"/>
        <v>0.19347177851350797</v>
      </c>
    </row>
    <row r="20" spans="1:10">
      <c r="A20" s="14" t="s">
        <v>60</v>
      </c>
      <c r="B20" s="3">
        <f>Data!R672</f>
        <v>1</v>
      </c>
      <c r="C20" s="3">
        <f>Data!S672</f>
        <v>370</v>
      </c>
      <c r="D20" s="3">
        <f>Data!T672</f>
        <v>1800</v>
      </c>
      <c r="E20" s="15">
        <f t="shared" si="0"/>
        <v>1800000</v>
      </c>
      <c r="F20" s="17">
        <f t="shared" si="1"/>
        <v>370</v>
      </c>
      <c r="G20" s="16">
        <f t="shared" si="2"/>
        <v>4864.864864864865</v>
      </c>
      <c r="H20" s="5">
        <f t="shared" si="3"/>
        <v>0.5617977528089888</v>
      </c>
      <c r="I20" s="5">
        <f t="shared" si="4"/>
        <v>0.27799900821975448</v>
      </c>
      <c r="J20" s="5">
        <f t="shared" si="5"/>
        <v>0.43531150165539284</v>
      </c>
    </row>
    <row r="21" spans="1:10">
      <c r="A21" s="14" t="s">
        <v>15</v>
      </c>
      <c r="B21" s="3">
        <f>Data!R157</f>
        <v>4</v>
      </c>
      <c r="C21" s="3">
        <f>Data!S157</f>
        <v>789</v>
      </c>
      <c r="D21" s="3">
        <f>Data!T157</f>
        <v>2618</v>
      </c>
      <c r="E21" s="15">
        <f t="shared" si="0"/>
        <v>2618000</v>
      </c>
      <c r="F21" s="17">
        <f t="shared" si="1"/>
        <v>197.25</v>
      </c>
      <c r="G21" s="16">
        <f t="shared" si="2"/>
        <v>3318.1242078580481</v>
      </c>
      <c r="H21" s="5">
        <f t="shared" si="3"/>
        <v>2.2471910112359552</v>
      </c>
      <c r="I21" s="5">
        <f t="shared" si="4"/>
        <v>0.59281410131185475</v>
      </c>
      <c r="J21" s="5">
        <f t="shared" si="5"/>
        <v>0.63313639518545484</v>
      </c>
    </row>
    <row r="22" spans="1:10">
      <c r="A22" s="14" t="s">
        <v>19</v>
      </c>
      <c r="B22" s="3">
        <f>Data!R504</f>
        <v>1</v>
      </c>
      <c r="C22" s="3">
        <f>Data!S504</f>
        <v>330</v>
      </c>
      <c r="D22" s="3">
        <f>Data!T504</f>
        <v>1089</v>
      </c>
      <c r="E22" s="15">
        <f t="shared" si="0"/>
        <v>1089000</v>
      </c>
      <c r="F22" s="17">
        <f t="shared" si="1"/>
        <v>330</v>
      </c>
      <c r="G22" s="16">
        <f t="shared" si="2"/>
        <v>3300</v>
      </c>
      <c r="H22" s="5">
        <f t="shared" si="3"/>
        <v>0.5617977528089888</v>
      </c>
      <c r="I22" s="5">
        <f t="shared" si="4"/>
        <v>0.2479450613851864</v>
      </c>
      <c r="J22" s="5">
        <f t="shared" si="5"/>
        <v>0.26336345850151271</v>
      </c>
    </row>
    <row r="23" spans="1:10">
      <c r="A23" s="14" t="s">
        <v>43</v>
      </c>
      <c r="B23" s="3">
        <f>Data!R336</f>
        <v>2</v>
      </c>
      <c r="C23" s="3">
        <f>Data!S336</f>
        <v>225</v>
      </c>
      <c r="D23" s="3">
        <f>Data!T336</f>
        <v>300</v>
      </c>
      <c r="E23" s="15">
        <f t="shared" si="0"/>
        <v>300000</v>
      </c>
      <c r="F23" s="17">
        <f t="shared" si="1"/>
        <v>112.5</v>
      </c>
      <c r="G23" s="16">
        <f t="shared" si="2"/>
        <v>1333.3333333333333</v>
      </c>
      <c r="H23" s="5">
        <f t="shared" si="3"/>
        <v>1.1235955056179776</v>
      </c>
      <c r="I23" s="5">
        <f t="shared" si="4"/>
        <v>0.16905345094444529</v>
      </c>
      <c r="J23" s="5">
        <f t="shared" si="5"/>
        <v>7.2551916942565478E-2</v>
      </c>
    </row>
    <row r="24" spans="1:10">
      <c r="A24" s="14" t="s">
        <v>11</v>
      </c>
      <c r="B24" s="3">
        <f>Data!R546</f>
        <v>2</v>
      </c>
      <c r="C24" s="3">
        <f>Data!S546</f>
        <v>186</v>
      </c>
      <c r="D24" s="3">
        <f>Data!T546</f>
        <v>370</v>
      </c>
      <c r="E24" s="15">
        <f t="shared" si="0"/>
        <v>370000</v>
      </c>
      <c r="F24" s="17">
        <f t="shared" si="1"/>
        <v>93</v>
      </c>
      <c r="G24" s="16">
        <f t="shared" si="2"/>
        <v>1989.247311827957</v>
      </c>
      <c r="H24" s="5">
        <f t="shared" si="3"/>
        <v>1.1235955056179776</v>
      </c>
      <c r="I24" s="5">
        <f t="shared" si="4"/>
        <v>0.13975085278074142</v>
      </c>
      <c r="J24" s="5">
        <f t="shared" si="5"/>
        <v>8.9480697562497435E-2</v>
      </c>
    </row>
    <row r="25" spans="1:10">
      <c r="A25" s="14" t="s">
        <v>57</v>
      </c>
      <c r="B25" s="3">
        <f>Data!R616</f>
        <v>1</v>
      </c>
      <c r="C25" s="3">
        <f>Data!S616</f>
        <v>185</v>
      </c>
      <c r="D25" s="3">
        <f>Data!T616</f>
        <v>450</v>
      </c>
      <c r="E25" s="15">
        <f t="shared" si="0"/>
        <v>450000</v>
      </c>
      <c r="F25" s="17">
        <f t="shared" si="1"/>
        <v>185</v>
      </c>
      <c r="G25" s="16">
        <f t="shared" si="2"/>
        <v>2432.4324324324325</v>
      </c>
      <c r="H25" s="5">
        <f t="shared" si="3"/>
        <v>0.5617977528089888</v>
      </c>
      <c r="I25" s="5">
        <f t="shared" si="4"/>
        <v>0.13899950410987724</v>
      </c>
      <c r="J25" s="5">
        <f t="shared" si="5"/>
        <v>0.10882787541384821</v>
      </c>
    </row>
    <row r="26" spans="1:10">
      <c r="A26" s="14" t="s">
        <v>59</v>
      </c>
      <c r="B26" s="3">
        <f>Data!R658</f>
        <v>1</v>
      </c>
      <c r="C26" s="3">
        <f>Data!S658</f>
        <v>162</v>
      </c>
      <c r="D26" s="3">
        <f>Data!T658</f>
        <v>150</v>
      </c>
      <c r="E26" s="15">
        <f t="shared" si="0"/>
        <v>150000</v>
      </c>
      <c r="F26" s="17">
        <f t="shared" si="1"/>
        <v>162</v>
      </c>
      <c r="G26" s="16">
        <f t="shared" si="2"/>
        <v>925.92592592592598</v>
      </c>
      <c r="H26" s="5">
        <f t="shared" si="3"/>
        <v>0.5617977528089888</v>
      </c>
      <c r="I26" s="5">
        <f t="shared" si="4"/>
        <v>0.1217184846800006</v>
      </c>
      <c r="J26" s="5">
        <f t="shared" si="5"/>
        <v>3.6275958471282739E-2</v>
      </c>
    </row>
    <row r="27" spans="1:10">
      <c r="A27" s="14" t="s">
        <v>63</v>
      </c>
      <c r="B27" s="3">
        <f>Data!R714</f>
        <v>0</v>
      </c>
      <c r="C27" s="3">
        <f>Data!S714</f>
        <v>0</v>
      </c>
      <c r="D27" s="3">
        <f>Data!T714</f>
        <v>0</v>
      </c>
      <c r="E27" s="15">
        <f t="shared" si="0"/>
        <v>0</v>
      </c>
      <c r="F27" s="17" t="e">
        <f t="shared" si="1"/>
        <v>#DIV/0!</v>
      </c>
      <c r="G27" s="16" t="e">
        <f t="shared" si="2"/>
        <v>#DIV/0!</v>
      </c>
      <c r="H27" s="5">
        <f t="shared" si="3"/>
        <v>0</v>
      </c>
      <c r="I27" s="5">
        <f t="shared" si="4"/>
        <v>0</v>
      </c>
      <c r="J27" s="5">
        <f t="shared" si="5"/>
        <v>0</v>
      </c>
    </row>
    <row r="28" spans="1:10">
      <c r="A28" s="14" t="s">
        <v>62</v>
      </c>
      <c r="B28" s="3">
        <f>Data!R700</f>
        <v>0</v>
      </c>
      <c r="C28" s="3">
        <f>Data!S700</f>
        <v>0</v>
      </c>
      <c r="D28" s="3">
        <f>Data!T700</f>
        <v>0</v>
      </c>
      <c r="E28" s="15">
        <f t="shared" si="0"/>
        <v>0</v>
      </c>
      <c r="F28" s="17" t="e">
        <f t="shared" si="1"/>
        <v>#DIV/0!</v>
      </c>
      <c r="G28" s="16" t="e">
        <f t="shared" si="2"/>
        <v>#DIV/0!</v>
      </c>
      <c r="H28" s="5">
        <f t="shared" si="3"/>
        <v>0</v>
      </c>
      <c r="I28" s="5">
        <f t="shared" si="4"/>
        <v>0</v>
      </c>
      <c r="J28" s="5">
        <f t="shared" si="5"/>
        <v>0</v>
      </c>
    </row>
    <row r="29" spans="1:10">
      <c r="A29" s="14" t="s">
        <v>27</v>
      </c>
      <c r="B29" s="3">
        <f>Data!R574</f>
        <v>0</v>
      </c>
      <c r="C29" s="3">
        <f>Data!S574</f>
        <v>0</v>
      </c>
      <c r="D29" s="3">
        <f>Data!T574</f>
        <v>0</v>
      </c>
      <c r="E29" s="15">
        <f t="shared" si="0"/>
        <v>0</v>
      </c>
      <c r="F29" s="17" t="e">
        <f t="shared" si="1"/>
        <v>#DIV/0!</v>
      </c>
      <c r="G29" s="16" t="e">
        <f t="shared" si="2"/>
        <v>#DIV/0!</v>
      </c>
      <c r="H29" s="5">
        <f t="shared" si="3"/>
        <v>0</v>
      </c>
      <c r="I29" s="5">
        <f t="shared" si="4"/>
        <v>0</v>
      </c>
      <c r="J29" s="5">
        <f t="shared" si="5"/>
        <v>0</v>
      </c>
    </row>
    <row r="30" spans="1:10">
      <c r="A30" s="14" t="s">
        <v>55</v>
      </c>
      <c r="B30" s="3">
        <f>Data!R560</f>
        <v>0</v>
      </c>
      <c r="C30" s="3">
        <f>Data!S560</f>
        <v>0</v>
      </c>
      <c r="D30" s="3">
        <f>Data!T560</f>
        <v>0</v>
      </c>
      <c r="E30" s="15">
        <f t="shared" si="0"/>
        <v>0</v>
      </c>
      <c r="F30" s="17" t="e">
        <f t="shared" si="1"/>
        <v>#DIV/0!</v>
      </c>
      <c r="G30" s="16" t="e">
        <f t="shared" si="2"/>
        <v>#DIV/0!</v>
      </c>
      <c r="H30" s="5">
        <f t="shared" si="3"/>
        <v>0</v>
      </c>
      <c r="I30" s="5">
        <f t="shared" si="4"/>
        <v>0</v>
      </c>
      <c r="J30" s="5">
        <f t="shared" si="5"/>
        <v>0</v>
      </c>
    </row>
    <row r="31" spans="1:10">
      <c r="A31" s="14" t="s">
        <v>53</v>
      </c>
      <c r="B31" s="3">
        <f>Data!R518</f>
        <v>0</v>
      </c>
      <c r="C31" s="3">
        <f>Data!S518</f>
        <v>0</v>
      </c>
      <c r="D31" s="3">
        <f>Data!T518</f>
        <v>0</v>
      </c>
      <c r="E31" s="15">
        <f t="shared" si="0"/>
        <v>0</v>
      </c>
      <c r="F31" s="17" t="e">
        <f t="shared" si="1"/>
        <v>#DIV/0!</v>
      </c>
      <c r="G31" s="16" t="e">
        <f t="shared" si="2"/>
        <v>#DIV/0!</v>
      </c>
      <c r="H31" s="5">
        <f t="shared" si="3"/>
        <v>0</v>
      </c>
      <c r="I31" s="5">
        <f t="shared" si="4"/>
        <v>0</v>
      </c>
      <c r="J31" s="5">
        <f t="shared" si="5"/>
        <v>0</v>
      </c>
    </row>
    <row r="32" spans="1:10">
      <c r="A32" s="14" t="s">
        <v>51</v>
      </c>
      <c r="B32" s="3">
        <f>Data!R476</f>
        <v>0</v>
      </c>
      <c r="C32" s="3">
        <f>Data!S476</f>
        <v>0</v>
      </c>
      <c r="D32" s="3">
        <f>Data!T476</f>
        <v>0</v>
      </c>
      <c r="E32" s="15">
        <f t="shared" si="0"/>
        <v>0</v>
      </c>
      <c r="F32" s="17" t="e">
        <f t="shared" si="1"/>
        <v>#DIV/0!</v>
      </c>
      <c r="G32" s="16" t="e">
        <f t="shared" si="2"/>
        <v>#DIV/0!</v>
      </c>
      <c r="H32" s="5">
        <f t="shared" si="3"/>
        <v>0</v>
      </c>
      <c r="I32" s="5">
        <f t="shared" si="4"/>
        <v>0</v>
      </c>
      <c r="J32" s="5">
        <f t="shared" si="5"/>
        <v>0</v>
      </c>
    </row>
    <row r="33" spans="1:10">
      <c r="A33" s="14" t="s">
        <v>49</v>
      </c>
      <c r="B33" s="3">
        <f>Data!R448</f>
        <v>9</v>
      </c>
      <c r="C33" s="3">
        <f>Data!S448</f>
        <v>656</v>
      </c>
      <c r="D33" s="3">
        <f>Data!T448</f>
        <v>1800</v>
      </c>
      <c r="E33" s="15">
        <f t="shared" si="0"/>
        <v>1800000</v>
      </c>
      <c r="F33" s="17">
        <f t="shared" si="1"/>
        <v>72.888888888888886</v>
      </c>
      <c r="G33" s="16">
        <f t="shared" si="2"/>
        <v>2743.9024390243903</v>
      </c>
      <c r="H33" s="5">
        <f t="shared" si="3"/>
        <v>5.0561797752808983</v>
      </c>
      <c r="I33" s="5">
        <f t="shared" si="4"/>
        <v>0.49288472808691602</v>
      </c>
      <c r="J33" s="5">
        <f t="shared" si="5"/>
        <v>0.43531150165539284</v>
      </c>
    </row>
    <row r="34" spans="1:10">
      <c r="A34" s="14" t="s">
        <v>48</v>
      </c>
      <c r="B34" s="3">
        <f>Data!R434</f>
        <v>0</v>
      </c>
      <c r="C34" s="3">
        <f>Data!S434</f>
        <v>0</v>
      </c>
      <c r="D34" s="3">
        <f>Data!T434</f>
        <v>0</v>
      </c>
      <c r="E34" s="15">
        <f t="shared" si="0"/>
        <v>0</v>
      </c>
      <c r="F34" s="17" t="e">
        <f t="shared" si="1"/>
        <v>#DIV/0!</v>
      </c>
      <c r="G34" s="16" t="e">
        <f t="shared" si="2"/>
        <v>#DIV/0!</v>
      </c>
      <c r="H34" s="5">
        <f t="shared" si="3"/>
        <v>0</v>
      </c>
      <c r="I34" s="5">
        <f t="shared" si="4"/>
        <v>0</v>
      </c>
      <c r="J34" s="5">
        <f t="shared" si="5"/>
        <v>0</v>
      </c>
    </row>
    <row r="35" spans="1:10">
      <c r="A35" s="14" t="s">
        <v>47</v>
      </c>
      <c r="B35" s="3">
        <f>Data!R406</f>
        <v>0</v>
      </c>
      <c r="C35" s="3">
        <f>Data!S406</f>
        <v>0</v>
      </c>
      <c r="D35" s="3">
        <f>Data!T406</f>
        <v>0</v>
      </c>
      <c r="E35" s="15">
        <f t="shared" ref="E35:E53" si="6">D35*1000</f>
        <v>0</v>
      </c>
      <c r="F35" s="17" t="e">
        <f t="shared" ref="F35:F53" si="7">C35/B35</f>
        <v>#DIV/0!</v>
      </c>
      <c r="G35" s="16" t="e">
        <f t="shared" ref="G35:G53" si="8">E35/C35</f>
        <v>#DIV/0!</v>
      </c>
      <c r="H35" s="5">
        <f t="shared" ref="H35:H53" si="9">B35/B$55*100</f>
        <v>0</v>
      </c>
      <c r="I35" s="5">
        <f t="shared" ref="I35:I53" si="10">C35/C$55*100</f>
        <v>0</v>
      </c>
      <c r="J35" s="5">
        <f t="shared" ref="J35:J53" si="11">D35/D$55*100</f>
        <v>0</v>
      </c>
    </row>
    <row r="36" spans="1:10">
      <c r="A36" s="14" t="s">
        <v>45</v>
      </c>
      <c r="B36" s="3">
        <f>Data!R378</f>
        <v>0</v>
      </c>
      <c r="C36" s="3">
        <f>Data!S378</f>
        <v>0</v>
      </c>
      <c r="D36" s="3">
        <f>Data!T378</f>
        <v>0</v>
      </c>
      <c r="E36" s="15">
        <f t="shared" si="6"/>
        <v>0</v>
      </c>
      <c r="F36" s="17" t="e">
        <f t="shared" si="7"/>
        <v>#DIV/0!</v>
      </c>
      <c r="G36" s="16" t="e">
        <f t="shared" si="8"/>
        <v>#DIV/0!</v>
      </c>
      <c r="H36" s="5">
        <f t="shared" si="9"/>
        <v>0</v>
      </c>
      <c r="I36" s="5">
        <f t="shared" si="10"/>
        <v>0</v>
      </c>
      <c r="J36" s="5">
        <f t="shared" si="11"/>
        <v>0</v>
      </c>
    </row>
    <row r="37" spans="1:10">
      <c r="A37" s="14" t="s">
        <v>44</v>
      </c>
      <c r="B37" s="3">
        <f>Data!R350</f>
        <v>0</v>
      </c>
      <c r="C37" s="3">
        <f>Data!S350</f>
        <v>0</v>
      </c>
      <c r="D37" s="3">
        <f>Data!T350</f>
        <v>0</v>
      </c>
      <c r="E37" s="15">
        <f t="shared" si="6"/>
        <v>0</v>
      </c>
      <c r="F37" s="17" t="e">
        <f t="shared" si="7"/>
        <v>#DIV/0!</v>
      </c>
      <c r="G37" s="16" t="e">
        <f t="shared" si="8"/>
        <v>#DIV/0!</v>
      </c>
      <c r="H37" s="5">
        <f t="shared" si="9"/>
        <v>0</v>
      </c>
      <c r="I37" s="5">
        <f t="shared" si="10"/>
        <v>0</v>
      </c>
      <c r="J37" s="5">
        <f t="shared" si="11"/>
        <v>0</v>
      </c>
    </row>
    <row r="38" spans="1:10">
      <c r="A38" s="14" t="s">
        <v>42</v>
      </c>
      <c r="B38" s="3">
        <f>Data!R322</f>
        <v>0</v>
      </c>
      <c r="C38" s="3">
        <f>Data!S322</f>
        <v>0</v>
      </c>
      <c r="D38" s="3">
        <f>Data!T322</f>
        <v>0</v>
      </c>
      <c r="E38" s="15">
        <f t="shared" si="6"/>
        <v>0</v>
      </c>
      <c r="F38" s="17" t="e">
        <f t="shared" si="7"/>
        <v>#DIV/0!</v>
      </c>
      <c r="G38" s="16" t="e">
        <f t="shared" si="8"/>
        <v>#DIV/0!</v>
      </c>
      <c r="H38" s="5">
        <f t="shared" si="9"/>
        <v>0</v>
      </c>
      <c r="I38" s="5">
        <f t="shared" si="10"/>
        <v>0</v>
      </c>
      <c r="J38" s="5">
        <f t="shared" si="11"/>
        <v>0</v>
      </c>
    </row>
    <row r="39" spans="1:10">
      <c r="A39" s="14" t="s">
        <v>41</v>
      </c>
      <c r="B39" s="3">
        <f>Data!R308</f>
        <v>0</v>
      </c>
      <c r="C39" s="3">
        <f>Data!S308</f>
        <v>0</v>
      </c>
      <c r="D39" s="3">
        <f>Data!T308</f>
        <v>0</v>
      </c>
      <c r="E39" s="15">
        <f t="shared" si="6"/>
        <v>0</v>
      </c>
      <c r="F39" s="17" t="e">
        <f t="shared" si="7"/>
        <v>#DIV/0!</v>
      </c>
      <c r="G39" s="16" t="e">
        <f t="shared" si="8"/>
        <v>#DIV/0!</v>
      </c>
      <c r="H39" s="5">
        <f t="shared" si="9"/>
        <v>0</v>
      </c>
      <c r="I39" s="5">
        <f t="shared" si="10"/>
        <v>0</v>
      </c>
      <c r="J39" s="5">
        <f t="shared" si="11"/>
        <v>0</v>
      </c>
    </row>
    <row r="40" spans="1:10">
      <c r="A40" s="14" t="s">
        <v>40</v>
      </c>
      <c r="B40" s="3">
        <f>Data!R294</f>
        <v>0</v>
      </c>
      <c r="C40" s="3">
        <f>Data!S294</f>
        <v>0</v>
      </c>
      <c r="D40" s="3">
        <f>Data!T294</f>
        <v>0</v>
      </c>
      <c r="E40" s="15">
        <f t="shared" si="6"/>
        <v>0</v>
      </c>
      <c r="F40" s="17" t="e">
        <f t="shared" si="7"/>
        <v>#DIV/0!</v>
      </c>
      <c r="G40" s="16" t="e">
        <f t="shared" si="8"/>
        <v>#DIV/0!</v>
      </c>
      <c r="H40" s="5">
        <f t="shared" si="9"/>
        <v>0</v>
      </c>
      <c r="I40" s="5">
        <f t="shared" si="10"/>
        <v>0</v>
      </c>
      <c r="J40" s="5">
        <f t="shared" si="11"/>
        <v>0</v>
      </c>
    </row>
    <row r="41" spans="1:10">
      <c r="A41" s="14" t="s">
        <v>39</v>
      </c>
      <c r="B41" s="3">
        <f>Data!R283</f>
        <v>0</v>
      </c>
      <c r="C41" s="3">
        <f>Data!S283</f>
        <v>0</v>
      </c>
      <c r="D41" s="3">
        <f>Data!T283</f>
        <v>0</v>
      </c>
      <c r="E41" s="15">
        <f t="shared" si="6"/>
        <v>0</v>
      </c>
      <c r="F41" s="17" t="e">
        <f t="shared" si="7"/>
        <v>#DIV/0!</v>
      </c>
      <c r="G41" s="16" t="e">
        <f t="shared" si="8"/>
        <v>#DIV/0!</v>
      </c>
      <c r="H41" s="5">
        <f t="shared" si="9"/>
        <v>0</v>
      </c>
      <c r="I41" s="5">
        <f t="shared" si="10"/>
        <v>0</v>
      </c>
      <c r="J41" s="5">
        <f t="shared" si="11"/>
        <v>0</v>
      </c>
    </row>
    <row r="42" spans="1:10">
      <c r="A42" s="14" t="s">
        <v>37</v>
      </c>
      <c r="B42" s="3">
        <f>Data!R241</f>
        <v>0</v>
      </c>
      <c r="C42" s="3">
        <f>Data!S241</f>
        <v>0</v>
      </c>
      <c r="D42" s="3">
        <f>Data!T241</f>
        <v>0</v>
      </c>
      <c r="E42" s="15">
        <f t="shared" si="6"/>
        <v>0</v>
      </c>
      <c r="F42" s="17" t="e">
        <f t="shared" si="7"/>
        <v>#DIV/0!</v>
      </c>
      <c r="G42" s="16" t="e">
        <f t="shared" si="8"/>
        <v>#DIV/0!</v>
      </c>
      <c r="H42" s="5">
        <f t="shared" si="9"/>
        <v>0</v>
      </c>
      <c r="I42" s="5">
        <f t="shared" si="10"/>
        <v>0</v>
      </c>
      <c r="J42" s="5">
        <f t="shared" si="11"/>
        <v>0</v>
      </c>
    </row>
    <row r="43" spans="1:10">
      <c r="A43" s="14" t="s">
        <v>36</v>
      </c>
      <c r="B43" s="3">
        <f>Data!R227</f>
        <v>0</v>
      </c>
      <c r="C43" s="3">
        <f>Data!S227</f>
        <v>0</v>
      </c>
      <c r="D43" s="3">
        <f>Data!T227</f>
        <v>0</v>
      </c>
      <c r="E43" s="15">
        <f t="shared" si="6"/>
        <v>0</v>
      </c>
      <c r="F43" s="17" t="e">
        <f t="shared" si="7"/>
        <v>#DIV/0!</v>
      </c>
      <c r="G43" s="16" t="e">
        <f t="shared" si="8"/>
        <v>#DIV/0!</v>
      </c>
      <c r="H43" s="5">
        <f t="shared" si="9"/>
        <v>0</v>
      </c>
      <c r="I43" s="5">
        <f t="shared" si="10"/>
        <v>0</v>
      </c>
      <c r="J43" s="5">
        <f t="shared" si="11"/>
        <v>0</v>
      </c>
    </row>
    <row r="44" spans="1:10">
      <c r="A44" s="14" t="s">
        <v>35</v>
      </c>
      <c r="B44" s="3">
        <f>Data!R213</f>
        <v>3</v>
      </c>
      <c r="C44" s="3">
        <f>Data!S213</f>
        <v>210</v>
      </c>
      <c r="D44" s="3">
        <f>Data!T213</f>
        <v>588</v>
      </c>
      <c r="E44" s="15">
        <f t="shared" si="6"/>
        <v>588000</v>
      </c>
      <c r="F44" s="17">
        <f t="shared" si="7"/>
        <v>70</v>
      </c>
      <c r="G44" s="16">
        <f t="shared" si="8"/>
        <v>2800</v>
      </c>
      <c r="H44" s="5">
        <f t="shared" si="9"/>
        <v>1.6853932584269662</v>
      </c>
      <c r="I44" s="5">
        <f t="shared" si="10"/>
        <v>0.15778322088148225</v>
      </c>
      <c r="J44" s="5">
        <f t="shared" si="11"/>
        <v>0.14220175720742836</v>
      </c>
    </row>
    <row r="45" spans="1:10">
      <c r="A45" s="14" t="s">
        <v>34</v>
      </c>
      <c r="B45" s="3">
        <f>Data!R199</f>
        <v>0</v>
      </c>
      <c r="C45" s="3">
        <f>Data!S199</f>
        <v>0</v>
      </c>
      <c r="D45" s="3">
        <f>Data!T199</f>
        <v>0</v>
      </c>
      <c r="E45" s="15">
        <f t="shared" si="6"/>
        <v>0</v>
      </c>
      <c r="F45" s="17" t="e">
        <f t="shared" si="7"/>
        <v>#DIV/0!</v>
      </c>
      <c r="G45" s="16" t="e">
        <f t="shared" si="8"/>
        <v>#DIV/0!</v>
      </c>
      <c r="H45" s="5">
        <f t="shared" si="9"/>
        <v>0</v>
      </c>
      <c r="I45" s="5">
        <f t="shared" si="10"/>
        <v>0</v>
      </c>
      <c r="J45" s="5">
        <f t="shared" si="11"/>
        <v>0</v>
      </c>
    </row>
    <row r="46" spans="1:10">
      <c r="A46" s="14" t="s">
        <v>33</v>
      </c>
      <c r="B46" s="3">
        <f>Data!R185</f>
        <v>0</v>
      </c>
      <c r="C46" s="3">
        <f>Data!S185</f>
        <v>0</v>
      </c>
      <c r="D46" s="3">
        <f>Data!T185</f>
        <v>0</v>
      </c>
      <c r="E46" s="15">
        <f t="shared" si="6"/>
        <v>0</v>
      </c>
      <c r="F46" s="17" t="e">
        <f t="shared" si="7"/>
        <v>#DIV/0!</v>
      </c>
      <c r="G46" s="16" t="e">
        <f t="shared" si="8"/>
        <v>#DIV/0!</v>
      </c>
      <c r="H46" s="5">
        <f t="shared" si="9"/>
        <v>0</v>
      </c>
      <c r="I46" s="5">
        <f t="shared" si="10"/>
        <v>0</v>
      </c>
      <c r="J46" s="5">
        <f t="shared" si="11"/>
        <v>0</v>
      </c>
    </row>
    <row r="47" spans="1:10">
      <c r="A47" s="14" t="s">
        <v>32</v>
      </c>
      <c r="B47" s="3">
        <f>Data!R171</f>
        <v>0</v>
      </c>
      <c r="C47" s="3">
        <f>Data!S171</f>
        <v>0</v>
      </c>
      <c r="D47" s="3">
        <f>Data!T171</f>
        <v>0</v>
      </c>
      <c r="E47" s="15">
        <f t="shared" si="6"/>
        <v>0</v>
      </c>
      <c r="F47" s="17" t="e">
        <f t="shared" si="7"/>
        <v>#DIV/0!</v>
      </c>
      <c r="G47" s="16" t="e">
        <f t="shared" si="8"/>
        <v>#DIV/0!</v>
      </c>
      <c r="H47" s="5">
        <f t="shared" si="9"/>
        <v>0</v>
      </c>
      <c r="I47" s="5">
        <f t="shared" si="10"/>
        <v>0</v>
      </c>
      <c r="J47" s="5">
        <f t="shared" si="11"/>
        <v>0</v>
      </c>
    </row>
    <row r="48" spans="1:10">
      <c r="A48" s="14" t="s">
        <v>31</v>
      </c>
      <c r="B48" s="3">
        <f>Data!R129</f>
        <v>0</v>
      </c>
      <c r="C48" s="3">
        <f>Data!S129</f>
        <v>0</v>
      </c>
      <c r="D48" s="3">
        <f>Data!T129</f>
        <v>0</v>
      </c>
      <c r="E48" s="15">
        <f t="shared" si="6"/>
        <v>0</v>
      </c>
      <c r="F48" s="17" t="e">
        <f t="shared" si="7"/>
        <v>#DIV/0!</v>
      </c>
      <c r="G48" s="16" t="e">
        <f t="shared" si="8"/>
        <v>#DIV/0!</v>
      </c>
      <c r="H48" s="5">
        <f t="shared" si="9"/>
        <v>0</v>
      </c>
      <c r="I48" s="5">
        <f t="shared" si="10"/>
        <v>0</v>
      </c>
      <c r="J48" s="5">
        <f t="shared" si="11"/>
        <v>0</v>
      </c>
    </row>
    <row r="49" spans="1:10">
      <c r="A49" s="14" t="s">
        <v>30</v>
      </c>
      <c r="B49" s="3">
        <f>Data!R73</f>
        <v>0</v>
      </c>
      <c r="C49" s="3">
        <f>Data!S73</f>
        <v>0</v>
      </c>
      <c r="D49" s="3">
        <f>Data!T73</f>
        <v>0</v>
      </c>
      <c r="E49" s="15">
        <f t="shared" si="6"/>
        <v>0</v>
      </c>
      <c r="F49" s="17" t="e">
        <f t="shared" si="7"/>
        <v>#DIV/0!</v>
      </c>
      <c r="G49" s="16" t="e">
        <f t="shared" si="8"/>
        <v>#DIV/0!</v>
      </c>
      <c r="H49" s="5">
        <f t="shared" si="9"/>
        <v>0</v>
      </c>
      <c r="I49" s="5">
        <f t="shared" si="10"/>
        <v>0</v>
      </c>
      <c r="J49" s="5">
        <f t="shared" si="11"/>
        <v>0</v>
      </c>
    </row>
    <row r="50" spans="1:10">
      <c r="A50" s="14" t="s">
        <v>29</v>
      </c>
      <c r="B50" s="3">
        <f>Data!R59</f>
        <v>0</v>
      </c>
      <c r="C50" s="3">
        <f>Data!S59</f>
        <v>0</v>
      </c>
      <c r="D50" s="3">
        <f>Data!T59</f>
        <v>0</v>
      </c>
      <c r="E50" s="15">
        <f t="shared" si="6"/>
        <v>0</v>
      </c>
      <c r="F50" s="17" t="e">
        <f t="shared" si="7"/>
        <v>#DIV/0!</v>
      </c>
      <c r="G50" s="16" t="e">
        <f t="shared" si="8"/>
        <v>#DIV/0!</v>
      </c>
      <c r="H50" s="5">
        <f t="shared" si="9"/>
        <v>0</v>
      </c>
      <c r="I50" s="5">
        <f t="shared" si="10"/>
        <v>0</v>
      </c>
      <c r="J50" s="5">
        <f t="shared" si="11"/>
        <v>0</v>
      </c>
    </row>
    <row r="51" spans="1:10">
      <c r="A51" s="14" t="s">
        <v>28</v>
      </c>
      <c r="B51" s="3">
        <f>Data!R45</f>
        <v>1</v>
      </c>
      <c r="C51" s="3">
        <f>Data!S45</f>
        <v>230</v>
      </c>
      <c r="D51" s="3">
        <f>Data!T45</f>
        <v>690</v>
      </c>
      <c r="E51" s="15">
        <f t="shared" si="6"/>
        <v>690000</v>
      </c>
      <c r="F51" s="17">
        <f t="shared" si="7"/>
        <v>230</v>
      </c>
      <c r="G51" s="16">
        <f t="shared" si="8"/>
        <v>3000</v>
      </c>
      <c r="H51" s="5">
        <f t="shared" si="9"/>
        <v>0.5617977528089888</v>
      </c>
      <c r="I51" s="5">
        <f t="shared" si="10"/>
        <v>0.17281019429876629</v>
      </c>
      <c r="J51" s="5">
        <f t="shared" si="11"/>
        <v>0.16686940896790062</v>
      </c>
    </row>
    <row r="52" spans="1:10">
      <c r="A52" s="14" t="s">
        <v>26</v>
      </c>
      <c r="B52" s="3">
        <f>Data!R31</f>
        <v>0</v>
      </c>
      <c r="C52" s="3">
        <f>Data!S31</f>
        <v>0</v>
      </c>
      <c r="D52" s="3">
        <f>Data!T31</f>
        <v>0</v>
      </c>
      <c r="E52" s="15">
        <f t="shared" si="6"/>
        <v>0</v>
      </c>
      <c r="F52" s="17" t="e">
        <f t="shared" si="7"/>
        <v>#DIV/0!</v>
      </c>
      <c r="G52" s="16" t="e">
        <f t="shared" si="8"/>
        <v>#DIV/0!</v>
      </c>
      <c r="H52" s="5">
        <f t="shared" si="9"/>
        <v>0</v>
      </c>
      <c r="I52" s="5">
        <f t="shared" si="10"/>
        <v>0</v>
      </c>
      <c r="J52" s="5">
        <f t="shared" si="11"/>
        <v>0</v>
      </c>
    </row>
    <row r="53" spans="1:10">
      <c r="A53" s="14" t="s">
        <v>25</v>
      </c>
      <c r="B53" s="11">
        <f>Data!R17</f>
        <v>0</v>
      </c>
      <c r="C53" s="11">
        <f>Data!S17</f>
        <v>0</v>
      </c>
      <c r="D53" s="11">
        <f>Data!T17</f>
        <v>0</v>
      </c>
      <c r="E53" s="15">
        <f t="shared" si="6"/>
        <v>0</v>
      </c>
      <c r="F53" s="17" t="e">
        <f t="shared" si="7"/>
        <v>#DIV/0!</v>
      </c>
      <c r="G53" s="16" t="e">
        <f t="shared" si="8"/>
        <v>#DIV/0!</v>
      </c>
      <c r="H53" s="5">
        <f t="shared" si="9"/>
        <v>0</v>
      </c>
      <c r="I53" s="5">
        <f t="shared" si="10"/>
        <v>0</v>
      </c>
      <c r="J53" s="5">
        <f t="shared" si="11"/>
        <v>0</v>
      </c>
    </row>
    <row r="55" spans="1:10">
      <c r="A55" s="14" t="s">
        <v>17</v>
      </c>
      <c r="B55" s="11">
        <f>SUM(B3:B53)</f>
        <v>178</v>
      </c>
      <c r="C55" s="11">
        <f>SUM(C3:C53)</f>
        <v>133094</v>
      </c>
      <c r="D55" s="11">
        <f>SUM(D3:D53)</f>
        <v>413497</v>
      </c>
      <c r="E55" s="15">
        <f>SUM(E3:E53)</f>
        <v>413497000</v>
      </c>
    </row>
  </sheetData>
  <phoneticPr fontId="1" type="noConversion"/>
  <pageMargins left="0.75" right="0.75" top="1" bottom="1" header="0.5" footer="0.5"/>
  <pageSetup paperSize="9" scale="95" orientation="portrait" r:id="rId1"/>
  <headerFooter alignWithMargins="0"/>
  <rowBreaks count="1" manualBreakCount="1">
    <brk id="53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J55"/>
  <sheetViews>
    <sheetView workbookViewId="0">
      <selection activeCell="B3" sqref="B3"/>
    </sheetView>
  </sheetViews>
  <sheetFormatPr defaultRowHeight="12.75"/>
  <cols>
    <col min="1" max="1" width="25.7109375" customWidth="1"/>
    <col min="2" max="2" width="16.42578125" customWidth="1"/>
    <col min="3" max="3" width="13.85546875" customWidth="1"/>
    <col min="4" max="4" width="0" hidden="1" customWidth="1"/>
    <col min="5" max="5" width="16.5703125" customWidth="1"/>
    <col min="6" max="6" width="17.85546875" customWidth="1"/>
    <col min="7" max="7" width="15.140625" customWidth="1"/>
    <col min="8" max="8" width="16.140625" customWidth="1"/>
    <col min="9" max="10" width="14.42578125" customWidth="1"/>
  </cols>
  <sheetData>
    <row r="1" spans="1:10" ht="32.25" thickBot="1">
      <c r="A1" s="32" t="s">
        <v>99</v>
      </c>
      <c r="B1" s="1"/>
      <c r="C1" s="1"/>
      <c r="D1" s="1"/>
      <c r="E1" s="1"/>
      <c r="F1" s="1"/>
      <c r="G1" s="1"/>
    </row>
    <row r="2" spans="1:10" ht="39" thickBot="1">
      <c r="A2" s="13"/>
      <c r="B2" s="34" t="s">
        <v>88</v>
      </c>
      <c r="C2" s="113" t="s">
        <v>92</v>
      </c>
      <c r="D2" s="113" t="s">
        <v>89</v>
      </c>
      <c r="E2" s="35" t="s">
        <v>89</v>
      </c>
      <c r="F2" s="34" t="s">
        <v>90</v>
      </c>
      <c r="G2" s="113" t="s">
        <v>91</v>
      </c>
      <c r="H2" s="113" t="s">
        <v>116</v>
      </c>
      <c r="I2" s="113" t="s">
        <v>117</v>
      </c>
      <c r="J2" s="35" t="s">
        <v>119</v>
      </c>
    </row>
    <row r="3" spans="1:10">
      <c r="A3" s="14" t="s">
        <v>21</v>
      </c>
      <c r="B3" s="3">
        <f>Data!U115</f>
        <v>194</v>
      </c>
      <c r="C3" s="3">
        <f>Data!V115</f>
        <v>160543</v>
      </c>
      <c r="D3" s="3">
        <f>Data!W115</f>
        <v>385341</v>
      </c>
      <c r="E3" s="15">
        <f t="shared" ref="E3:E34" si="0">D3*1000</f>
        <v>385341000</v>
      </c>
      <c r="F3" s="17">
        <f t="shared" ref="F3:F34" si="1">C3/B3</f>
        <v>827.54123711340208</v>
      </c>
      <c r="G3" s="16">
        <f t="shared" ref="G3:G34" si="2">E3/C3</f>
        <v>2400.2354509383777</v>
      </c>
      <c r="H3" s="5">
        <f t="shared" ref="H3:H34" si="3">B3/B$55*100</f>
        <v>58.433734939759042</v>
      </c>
      <c r="I3" s="5">
        <f t="shared" ref="I3:I34" si="4">C3/C$55*100</f>
        <v>78.470216187417819</v>
      </c>
      <c r="J3" s="5">
        <f t="shared" ref="J3:J34" si="5">D3/D$55*100</f>
        <v>76.104864623594537</v>
      </c>
    </row>
    <row r="4" spans="1:10">
      <c r="A4" s="14" t="s">
        <v>18</v>
      </c>
      <c r="B4" s="3">
        <f>Data!U420</f>
        <v>19</v>
      </c>
      <c r="C4" s="3">
        <f>Data!V420</f>
        <v>7152</v>
      </c>
      <c r="D4" s="3">
        <f>Data!W420</f>
        <v>12786</v>
      </c>
      <c r="E4" s="15">
        <f t="shared" si="0"/>
        <v>12786000</v>
      </c>
      <c r="F4" s="17">
        <f t="shared" si="1"/>
        <v>376.42105263157896</v>
      </c>
      <c r="G4" s="16">
        <f t="shared" si="2"/>
        <v>1787.7516778523491</v>
      </c>
      <c r="H4" s="5">
        <f t="shared" si="3"/>
        <v>5.7228915662650603</v>
      </c>
      <c r="I4" s="5">
        <f t="shared" si="4"/>
        <v>3.495754945232195</v>
      </c>
      <c r="J4" s="5">
        <f t="shared" si="5"/>
        <v>2.5252355681780028</v>
      </c>
    </row>
    <row r="5" spans="1:10">
      <c r="A5" s="14" t="s">
        <v>13</v>
      </c>
      <c r="B5" s="3">
        <f>Data!U87</f>
        <v>12</v>
      </c>
      <c r="C5" s="3">
        <f>Data!V87</f>
        <v>4311</v>
      </c>
      <c r="D5" s="3">
        <f>Data!W87</f>
        <v>6706</v>
      </c>
      <c r="E5" s="15">
        <f t="shared" si="0"/>
        <v>6706000</v>
      </c>
      <c r="F5" s="17">
        <f t="shared" si="1"/>
        <v>359.25</v>
      </c>
      <c r="G5" s="16">
        <f t="shared" si="2"/>
        <v>1555.5555555555557</v>
      </c>
      <c r="H5" s="5">
        <f t="shared" si="3"/>
        <v>3.6144578313253009</v>
      </c>
      <c r="I5" s="5">
        <f t="shared" si="4"/>
        <v>2.1071308122058157</v>
      </c>
      <c r="J5" s="5">
        <f t="shared" si="5"/>
        <v>1.3244352979979419</v>
      </c>
    </row>
    <row r="6" spans="1:10">
      <c r="A6" s="14" t="s">
        <v>15</v>
      </c>
      <c r="B6" s="3">
        <f>Data!U157</f>
        <v>12</v>
      </c>
      <c r="C6" s="3">
        <f>Data!V157</f>
        <v>5407</v>
      </c>
      <c r="D6" s="3">
        <f>Data!W157</f>
        <v>18333</v>
      </c>
      <c r="E6" s="15">
        <f t="shared" si="0"/>
        <v>18333000</v>
      </c>
      <c r="F6" s="17">
        <f t="shared" si="1"/>
        <v>450.58333333333331</v>
      </c>
      <c r="G6" s="16">
        <f t="shared" si="2"/>
        <v>3390.6047715923801</v>
      </c>
      <c r="H6" s="5">
        <f t="shared" si="3"/>
        <v>3.6144578313253009</v>
      </c>
      <c r="I6" s="5">
        <f t="shared" si="4"/>
        <v>2.6428337512402793</v>
      </c>
      <c r="J6" s="5">
        <f t="shared" si="5"/>
        <v>3.6207683146728709</v>
      </c>
    </row>
    <row r="7" spans="1:10">
      <c r="A7" s="14" t="s">
        <v>12</v>
      </c>
      <c r="B7" s="3">
        <f>Data!U630</f>
        <v>12</v>
      </c>
      <c r="C7" s="3">
        <f>Data!V630</f>
        <v>3652</v>
      </c>
      <c r="D7" s="3">
        <f>Data!W630</f>
        <v>9631</v>
      </c>
      <c r="E7" s="15">
        <f t="shared" si="0"/>
        <v>9631000</v>
      </c>
      <c r="F7" s="17">
        <f t="shared" si="1"/>
        <v>304.33333333333331</v>
      </c>
      <c r="G7" s="16">
        <f t="shared" si="2"/>
        <v>2637.1851040525739</v>
      </c>
      <c r="H7" s="5">
        <f t="shared" si="3"/>
        <v>3.6144578313253009</v>
      </c>
      <c r="I7" s="5">
        <f t="shared" si="4"/>
        <v>1.7850247567097282</v>
      </c>
      <c r="J7" s="5">
        <f t="shared" si="5"/>
        <v>1.9021229279776588</v>
      </c>
    </row>
    <row r="8" spans="1:10">
      <c r="A8" s="14" t="s">
        <v>23</v>
      </c>
      <c r="B8" s="3">
        <f>Data!U364</f>
        <v>16</v>
      </c>
      <c r="C8" s="3">
        <f>Data!V364</f>
        <v>3070</v>
      </c>
      <c r="D8" s="3">
        <f>Data!W364</f>
        <v>10334</v>
      </c>
      <c r="E8" s="15">
        <f t="shared" si="0"/>
        <v>10334000</v>
      </c>
      <c r="F8" s="17">
        <f t="shared" si="1"/>
        <v>191.875</v>
      </c>
      <c r="G8" s="16">
        <f t="shared" si="2"/>
        <v>3366.1237785016287</v>
      </c>
      <c r="H8" s="5">
        <f t="shared" si="3"/>
        <v>4.8192771084337354</v>
      </c>
      <c r="I8" s="5">
        <f t="shared" si="4"/>
        <v>1.5005547653611351</v>
      </c>
      <c r="J8" s="5">
        <f t="shared" si="5"/>
        <v>2.0409654592172282</v>
      </c>
    </row>
    <row r="9" spans="1:10">
      <c r="A9" s="14" t="s">
        <v>22</v>
      </c>
      <c r="B9" s="3">
        <f>Data!U269</f>
        <v>11</v>
      </c>
      <c r="C9" s="3">
        <f>Data!V269</f>
        <v>4390</v>
      </c>
      <c r="D9" s="3">
        <f>Data!W269</f>
        <v>17117</v>
      </c>
      <c r="E9" s="15">
        <f t="shared" si="0"/>
        <v>17117000</v>
      </c>
      <c r="F9" s="17">
        <f t="shared" si="1"/>
        <v>399.09090909090907</v>
      </c>
      <c r="G9" s="16">
        <f t="shared" si="2"/>
        <v>3899.0888382687926</v>
      </c>
      <c r="H9" s="5">
        <f t="shared" si="3"/>
        <v>3.3132530120481931</v>
      </c>
      <c r="I9" s="5">
        <f t="shared" si="4"/>
        <v>2.1457444364610367</v>
      </c>
      <c r="J9" s="5">
        <f t="shared" si="5"/>
        <v>3.3806082606368588</v>
      </c>
    </row>
    <row r="10" spans="1:10">
      <c r="A10" s="14" t="s">
        <v>56</v>
      </c>
      <c r="B10" s="3">
        <f>Data!U588</f>
        <v>8</v>
      </c>
      <c r="C10" s="3">
        <f>Data!V588</f>
        <v>2517</v>
      </c>
      <c r="D10" s="3">
        <f>Data!W588</f>
        <v>8937</v>
      </c>
      <c r="E10" s="15">
        <f t="shared" si="0"/>
        <v>8937000</v>
      </c>
      <c r="F10" s="17">
        <f t="shared" si="1"/>
        <v>314.625</v>
      </c>
      <c r="G10" s="16">
        <f t="shared" si="2"/>
        <v>3550.6555423122763</v>
      </c>
      <c r="H10" s="5">
        <f t="shared" si="3"/>
        <v>2.4096385542168677</v>
      </c>
      <c r="I10" s="5">
        <f t="shared" si="4"/>
        <v>1.2302593955745855</v>
      </c>
      <c r="J10" s="5">
        <f t="shared" si="5"/>
        <v>1.7650578971380269</v>
      </c>
    </row>
    <row r="11" spans="1:10">
      <c r="A11" s="14" t="s">
        <v>36</v>
      </c>
      <c r="B11" s="3">
        <f>Data!U227</f>
        <v>4</v>
      </c>
      <c r="C11" s="3">
        <f>Data!V227</f>
        <v>1400</v>
      </c>
      <c r="D11" s="3">
        <f>Data!W227</f>
        <v>2310</v>
      </c>
      <c r="E11" s="15">
        <f t="shared" si="0"/>
        <v>2310000</v>
      </c>
      <c r="F11" s="17">
        <f t="shared" si="1"/>
        <v>350</v>
      </c>
      <c r="G11" s="16">
        <f t="shared" si="2"/>
        <v>1650</v>
      </c>
      <c r="H11" s="5">
        <f t="shared" si="3"/>
        <v>1.2048192771084338</v>
      </c>
      <c r="I11" s="5">
        <f t="shared" si="4"/>
        <v>0.68429207540898662</v>
      </c>
      <c r="J11" s="5">
        <f t="shared" si="5"/>
        <v>0.45622510265064808</v>
      </c>
    </row>
    <row r="12" spans="1:10">
      <c r="A12" s="14" t="s">
        <v>43</v>
      </c>
      <c r="B12" s="3">
        <f>Data!U336</f>
        <v>4</v>
      </c>
      <c r="C12" s="3">
        <f>Data!V336</f>
        <v>2596</v>
      </c>
      <c r="D12" s="3">
        <f>Data!W336</f>
        <v>9580</v>
      </c>
      <c r="E12" s="15">
        <f t="shared" si="0"/>
        <v>9580000</v>
      </c>
      <c r="F12" s="17">
        <f t="shared" si="1"/>
        <v>649</v>
      </c>
      <c r="G12" s="16">
        <f t="shared" si="2"/>
        <v>3690.2927580893684</v>
      </c>
      <c r="H12" s="5">
        <f t="shared" si="3"/>
        <v>1.2048192771084338</v>
      </c>
      <c r="I12" s="5">
        <f t="shared" si="4"/>
        <v>1.2688730198298068</v>
      </c>
      <c r="J12" s="5">
        <f t="shared" si="5"/>
        <v>1.8920504257113457</v>
      </c>
    </row>
    <row r="13" spans="1:10">
      <c r="A13" s="14" t="s">
        <v>10</v>
      </c>
      <c r="B13" s="3">
        <f>Data!U101</f>
        <v>6</v>
      </c>
      <c r="C13" s="3">
        <f>Data!V101</f>
        <v>1228</v>
      </c>
      <c r="D13" s="3">
        <f>Data!W101</f>
        <v>3275</v>
      </c>
      <c r="E13" s="15">
        <f t="shared" si="0"/>
        <v>3275000</v>
      </c>
      <c r="F13" s="17">
        <f t="shared" si="1"/>
        <v>204.66666666666666</v>
      </c>
      <c r="G13" s="16">
        <f t="shared" si="2"/>
        <v>2666.9381107491859</v>
      </c>
      <c r="H13" s="5">
        <f t="shared" si="3"/>
        <v>1.8072289156626504</v>
      </c>
      <c r="I13" s="5">
        <f t="shared" si="4"/>
        <v>0.60022190614445414</v>
      </c>
      <c r="J13" s="5">
        <f t="shared" si="5"/>
        <v>0.64681264553284523</v>
      </c>
    </row>
    <row r="14" spans="1:10">
      <c r="A14" s="14" t="s">
        <v>24</v>
      </c>
      <c r="B14" s="3">
        <f>Data!U602</f>
        <v>3</v>
      </c>
      <c r="C14" s="3">
        <f>Data!V602</f>
        <v>1560</v>
      </c>
      <c r="D14" s="3">
        <f>Data!W602</f>
        <v>3699</v>
      </c>
      <c r="E14" s="15">
        <f t="shared" si="0"/>
        <v>3699000</v>
      </c>
      <c r="F14" s="17">
        <f t="shared" si="1"/>
        <v>520</v>
      </c>
      <c r="G14" s="16">
        <f t="shared" si="2"/>
        <v>2371.1538461538462</v>
      </c>
      <c r="H14" s="5">
        <f t="shared" si="3"/>
        <v>0.90361445783132521</v>
      </c>
      <c r="I14" s="5">
        <f t="shared" si="4"/>
        <v>0.76249688402715665</v>
      </c>
      <c r="J14" s="5">
        <f t="shared" si="5"/>
        <v>0.73055266437434951</v>
      </c>
    </row>
    <row r="15" spans="1:10">
      <c r="A15" s="14" t="s">
        <v>49</v>
      </c>
      <c r="B15" s="3">
        <f>Data!U448</f>
        <v>5</v>
      </c>
      <c r="C15" s="3">
        <f>Data!V448</f>
        <v>1216</v>
      </c>
      <c r="D15" s="3">
        <f>Data!W448</f>
        <v>3060</v>
      </c>
      <c r="E15" s="15">
        <f t="shared" si="0"/>
        <v>3060000</v>
      </c>
      <c r="F15" s="17">
        <f t="shared" si="1"/>
        <v>243.2</v>
      </c>
      <c r="G15" s="16">
        <f t="shared" si="2"/>
        <v>2516.4473684210525</v>
      </c>
      <c r="H15" s="5">
        <f t="shared" si="3"/>
        <v>1.5060240963855422</v>
      </c>
      <c r="I15" s="5">
        <f t="shared" si="4"/>
        <v>0.59435654549809125</v>
      </c>
      <c r="J15" s="5">
        <f t="shared" si="5"/>
        <v>0.60435013597878062</v>
      </c>
    </row>
    <row r="16" spans="1:10">
      <c r="A16" s="14" t="s">
        <v>60</v>
      </c>
      <c r="B16" s="3">
        <f>Data!U672</f>
        <v>2</v>
      </c>
      <c r="C16" s="3">
        <f>Data!V672</f>
        <v>747</v>
      </c>
      <c r="D16" s="3">
        <f>Data!W672</f>
        <v>2130</v>
      </c>
      <c r="E16" s="15">
        <f t="shared" si="0"/>
        <v>2130000</v>
      </c>
      <c r="F16" s="17">
        <f t="shared" si="1"/>
        <v>373.5</v>
      </c>
      <c r="G16" s="16">
        <f t="shared" si="2"/>
        <v>2851.40562248996</v>
      </c>
      <c r="H16" s="5">
        <f t="shared" si="3"/>
        <v>0.60240963855421692</v>
      </c>
      <c r="I16" s="5">
        <f t="shared" si="4"/>
        <v>0.36511870023608073</v>
      </c>
      <c r="J16" s="5">
        <f t="shared" si="5"/>
        <v>0.42067509465189623</v>
      </c>
    </row>
    <row r="17" spans="1:10">
      <c r="A17" s="14" t="s">
        <v>11</v>
      </c>
      <c r="B17" s="3">
        <f>Data!U546</f>
        <v>5</v>
      </c>
      <c r="C17" s="3">
        <f>Data!V546</f>
        <v>1281</v>
      </c>
      <c r="D17" s="3">
        <f>Data!W546</f>
        <v>3700</v>
      </c>
      <c r="E17" s="15">
        <f t="shared" si="0"/>
        <v>3700000</v>
      </c>
      <c r="F17" s="17">
        <f t="shared" si="1"/>
        <v>256.2</v>
      </c>
      <c r="G17" s="16">
        <f t="shared" si="2"/>
        <v>2888.3684621389539</v>
      </c>
      <c r="H17" s="5">
        <f t="shared" si="3"/>
        <v>1.5060240963855422</v>
      </c>
      <c r="I17" s="5">
        <f t="shared" si="4"/>
        <v>0.62612724899922279</v>
      </c>
      <c r="J17" s="5">
        <f t="shared" si="5"/>
        <v>0.73075016441878693</v>
      </c>
    </row>
    <row r="18" spans="1:10">
      <c r="A18" s="14" t="s">
        <v>20</v>
      </c>
      <c r="B18" s="3">
        <f>Data!U143</f>
        <v>4</v>
      </c>
      <c r="C18" s="3">
        <f>Data!V143</f>
        <v>583</v>
      </c>
      <c r="D18" s="3">
        <f>Data!W143</f>
        <v>1293</v>
      </c>
      <c r="E18" s="15">
        <f t="shared" si="0"/>
        <v>1293000</v>
      </c>
      <c r="F18" s="17">
        <f t="shared" si="1"/>
        <v>145.75</v>
      </c>
      <c r="G18" s="16">
        <f t="shared" si="2"/>
        <v>2217.8387650085765</v>
      </c>
      <c r="H18" s="5">
        <f t="shared" si="3"/>
        <v>1.2048192771084338</v>
      </c>
      <c r="I18" s="5">
        <f t="shared" si="4"/>
        <v>0.28495877140245662</v>
      </c>
      <c r="J18" s="5">
        <f t="shared" si="5"/>
        <v>0.2553675574577004</v>
      </c>
    </row>
    <row r="19" spans="1:10">
      <c r="A19" s="14" t="s">
        <v>27</v>
      </c>
      <c r="B19" s="3">
        <f>Data!U574</f>
        <v>1</v>
      </c>
      <c r="C19" s="3">
        <f>Data!V574</f>
        <v>354</v>
      </c>
      <c r="D19" s="3">
        <f>Data!W574</f>
        <v>1158</v>
      </c>
      <c r="E19" s="15">
        <f t="shared" si="0"/>
        <v>1158000</v>
      </c>
      <c r="F19" s="17">
        <f t="shared" si="1"/>
        <v>354</v>
      </c>
      <c r="G19" s="16">
        <f t="shared" si="2"/>
        <v>3271.1864406779659</v>
      </c>
      <c r="H19" s="5">
        <f t="shared" si="3"/>
        <v>0.30120481927710846</v>
      </c>
      <c r="I19" s="5">
        <f t="shared" si="4"/>
        <v>0.17302813906770093</v>
      </c>
      <c r="J19" s="5">
        <f t="shared" si="5"/>
        <v>0.22870505145863659</v>
      </c>
    </row>
    <row r="20" spans="1:10">
      <c r="A20" s="14" t="s">
        <v>37</v>
      </c>
      <c r="B20" s="3">
        <f>Data!U241</f>
        <v>1</v>
      </c>
      <c r="C20" s="3">
        <f>Data!V241</f>
        <v>255</v>
      </c>
      <c r="D20" s="3">
        <f>Data!W241</f>
        <v>510</v>
      </c>
      <c r="E20" s="15">
        <f t="shared" si="0"/>
        <v>510000</v>
      </c>
      <c r="F20" s="17">
        <f t="shared" si="1"/>
        <v>255</v>
      </c>
      <c r="G20" s="16">
        <f t="shared" si="2"/>
        <v>2000</v>
      </c>
      <c r="H20" s="5">
        <f t="shared" si="3"/>
        <v>0.30120481927710846</v>
      </c>
      <c r="I20" s="5">
        <f t="shared" si="4"/>
        <v>0.12463891373520829</v>
      </c>
      <c r="J20" s="5">
        <f t="shared" si="5"/>
        <v>0.1007250226631301</v>
      </c>
    </row>
    <row r="21" spans="1:10">
      <c r="A21" s="14" t="s">
        <v>57</v>
      </c>
      <c r="B21" s="3">
        <f>Data!U616</f>
        <v>2</v>
      </c>
      <c r="C21" s="3">
        <f>Data!V616</f>
        <v>288</v>
      </c>
      <c r="D21" s="3">
        <f>Data!W616</f>
        <v>800</v>
      </c>
      <c r="E21" s="15">
        <f t="shared" si="0"/>
        <v>800000</v>
      </c>
      <c r="F21" s="17">
        <f t="shared" si="1"/>
        <v>144</v>
      </c>
      <c r="G21" s="16">
        <f t="shared" si="2"/>
        <v>2777.7777777777778</v>
      </c>
      <c r="H21" s="5">
        <f t="shared" si="3"/>
        <v>0.60240963855421692</v>
      </c>
      <c r="I21" s="5">
        <f t="shared" si="4"/>
        <v>0.14076865551270584</v>
      </c>
      <c r="J21" s="5">
        <f t="shared" si="5"/>
        <v>0.15800003555000799</v>
      </c>
    </row>
    <row r="22" spans="1:10">
      <c r="A22" s="14" t="s">
        <v>25</v>
      </c>
      <c r="B22" s="11">
        <f>Data!U17</f>
        <v>2</v>
      </c>
      <c r="C22" s="11">
        <f>Data!V17</f>
        <v>751</v>
      </c>
      <c r="D22" s="11">
        <f>Data!W17</f>
        <v>1540</v>
      </c>
      <c r="E22" s="15">
        <f t="shared" si="0"/>
        <v>1540000</v>
      </c>
      <c r="F22" s="17">
        <f t="shared" si="1"/>
        <v>375.5</v>
      </c>
      <c r="G22" s="16">
        <f t="shared" si="2"/>
        <v>2050.5992010652462</v>
      </c>
      <c r="H22" s="5">
        <f t="shared" si="3"/>
        <v>0.60240963855421692</v>
      </c>
      <c r="I22" s="5">
        <f t="shared" si="4"/>
        <v>0.36707382045153503</v>
      </c>
      <c r="J22" s="5">
        <f t="shared" si="5"/>
        <v>0.30415006843376541</v>
      </c>
    </row>
    <row r="23" spans="1:10">
      <c r="A23" s="14" t="s">
        <v>50</v>
      </c>
      <c r="B23" s="3">
        <f>Data!U462</f>
        <v>2</v>
      </c>
      <c r="C23" s="3">
        <f>Data!V462</f>
        <v>125</v>
      </c>
      <c r="D23" s="3">
        <f>Data!W462</f>
        <v>237</v>
      </c>
      <c r="E23" s="15">
        <f t="shared" si="0"/>
        <v>237000</v>
      </c>
      <c r="F23" s="17">
        <f t="shared" si="1"/>
        <v>62.5</v>
      </c>
      <c r="G23" s="16">
        <f t="shared" si="2"/>
        <v>1896</v>
      </c>
      <c r="H23" s="5">
        <f t="shared" si="3"/>
        <v>0.60240963855421692</v>
      </c>
      <c r="I23" s="5">
        <f t="shared" si="4"/>
        <v>6.1097506732945235E-2</v>
      </c>
      <c r="J23" s="5">
        <f t="shared" si="5"/>
        <v>4.6807510531689869E-2</v>
      </c>
    </row>
    <row r="24" spans="1:10">
      <c r="A24" s="14" t="s">
        <v>52</v>
      </c>
      <c r="B24" s="3">
        <f>Data!U490</f>
        <v>1</v>
      </c>
      <c r="C24" s="3">
        <f>Data!V490</f>
        <v>73</v>
      </c>
      <c r="D24" s="3">
        <f>Data!W490</f>
        <v>183</v>
      </c>
      <c r="E24" s="15">
        <f t="shared" si="0"/>
        <v>183000</v>
      </c>
      <c r="F24" s="17">
        <f t="shared" si="1"/>
        <v>73</v>
      </c>
      <c r="G24" s="16">
        <f t="shared" si="2"/>
        <v>2506.8493150684931</v>
      </c>
      <c r="H24" s="5">
        <f t="shared" si="3"/>
        <v>0.30120481927710846</v>
      </c>
      <c r="I24" s="5">
        <f t="shared" si="4"/>
        <v>3.5680943932040021E-2</v>
      </c>
      <c r="J24" s="5">
        <f t="shared" si="5"/>
        <v>3.6142508132064335E-2</v>
      </c>
    </row>
    <row r="25" spans="1:10">
      <c r="A25" s="14" t="s">
        <v>26</v>
      </c>
      <c r="B25" s="3">
        <f>Data!U31</f>
        <v>0</v>
      </c>
      <c r="C25" s="3">
        <f>Data!V31</f>
        <v>0</v>
      </c>
      <c r="D25" s="3">
        <f>Data!W31</f>
        <v>0</v>
      </c>
      <c r="E25" s="15">
        <f t="shared" si="0"/>
        <v>0</v>
      </c>
      <c r="F25" s="17" t="e">
        <f t="shared" si="1"/>
        <v>#DIV/0!</v>
      </c>
      <c r="G25" s="16" t="e">
        <f t="shared" si="2"/>
        <v>#DIV/0!</v>
      </c>
      <c r="H25" s="5">
        <f t="shared" si="3"/>
        <v>0</v>
      </c>
      <c r="I25" s="5">
        <f t="shared" si="4"/>
        <v>0</v>
      </c>
      <c r="J25" s="5">
        <f t="shared" si="5"/>
        <v>0</v>
      </c>
    </row>
    <row r="26" spans="1:10">
      <c r="A26" s="14" t="s">
        <v>28</v>
      </c>
      <c r="B26" s="3">
        <f>Data!U45</f>
        <v>0</v>
      </c>
      <c r="C26" s="3">
        <f>Data!V45</f>
        <v>0</v>
      </c>
      <c r="D26" s="3">
        <f>Data!W45</f>
        <v>0</v>
      </c>
      <c r="E26" s="15">
        <f t="shared" si="0"/>
        <v>0</v>
      </c>
      <c r="F26" s="17" t="e">
        <f t="shared" si="1"/>
        <v>#DIV/0!</v>
      </c>
      <c r="G26" s="16" t="e">
        <f t="shared" si="2"/>
        <v>#DIV/0!</v>
      </c>
      <c r="H26" s="5">
        <f t="shared" si="3"/>
        <v>0</v>
      </c>
      <c r="I26" s="5">
        <f t="shared" si="4"/>
        <v>0</v>
      </c>
      <c r="J26" s="5">
        <f t="shared" si="5"/>
        <v>0</v>
      </c>
    </row>
    <row r="27" spans="1:10">
      <c r="A27" s="14" t="s">
        <v>29</v>
      </c>
      <c r="B27" s="3">
        <f>Data!U59</f>
        <v>2</v>
      </c>
      <c r="C27" s="3">
        <f>Data!V59</f>
        <v>184</v>
      </c>
      <c r="D27" s="3">
        <f>Data!W59</f>
        <v>589</v>
      </c>
      <c r="E27" s="15">
        <f t="shared" si="0"/>
        <v>589000</v>
      </c>
      <c r="F27" s="17">
        <f t="shared" si="1"/>
        <v>92</v>
      </c>
      <c r="G27" s="16">
        <f t="shared" si="2"/>
        <v>3201.086956521739</v>
      </c>
      <c r="H27" s="5">
        <f t="shared" si="3"/>
        <v>0.60240963855421692</v>
      </c>
      <c r="I27" s="5">
        <f t="shared" si="4"/>
        <v>8.9935529910895401E-2</v>
      </c>
      <c r="J27" s="5">
        <f t="shared" si="5"/>
        <v>0.11632752617369338</v>
      </c>
    </row>
    <row r="28" spans="1:10">
      <c r="A28" s="14" t="s">
        <v>30</v>
      </c>
      <c r="B28" s="3">
        <f>Data!U73</f>
        <v>0</v>
      </c>
      <c r="C28" s="3">
        <f>Data!V73</f>
        <v>0</v>
      </c>
      <c r="D28" s="3">
        <f>Data!W73</f>
        <v>0</v>
      </c>
      <c r="E28" s="15">
        <f t="shared" si="0"/>
        <v>0</v>
      </c>
      <c r="F28" s="17" t="e">
        <f t="shared" si="1"/>
        <v>#DIV/0!</v>
      </c>
      <c r="G28" s="16" t="e">
        <f t="shared" si="2"/>
        <v>#DIV/0!</v>
      </c>
      <c r="H28" s="5">
        <f t="shared" si="3"/>
        <v>0</v>
      </c>
      <c r="I28" s="5">
        <f t="shared" si="4"/>
        <v>0</v>
      </c>
      <c r="J28" s="5">
        <f t="shared" si="5"/>
        <v>0</v>
      </c>
    </row>
    <row r="29" spans="1:10">
      <c r="A29" s="14" t="s">
        <v>31</v>
      </c>
      <c r="B29" s="3">
        <f>Data!U129</f>
        <v>0</v>
      </c>
      <c r="C29" s="3">
        <f>Data!V129</f>
        <v>0</v>
      </c>
      <c r="D29" s="3">
        <f>Data!W129</f>
        <v>0</v>
      </c>
      <c r="E29" s="15">
        <f t="shared" si="0"/>
        <v>0</v>
      </c>
      <c r="F29" s="17" t="e">
        <f t="shared" si="1"/>
        <v>#DIV/0!</v>
      </c>
      <c r="G29" s="16" t="e">
        <f t="shared" si="2"/>
        <v>#DIV/0!</v>
      </c>
      <c r="H29" s="5">
        <f t="shared" si="3"/>
        <v>0</v>
      </c>
      <c r="I29" s="5">
        <f t="shared" si="4"/>
        <v>0</v>
      </c>
      <c r="J29" s="5">
        <f t="shared" si="5"/>
        <v>0</v>
      </c>
    </row>
    <row r="30" spans="1:10">
      <c r="A30" s="14" t="s">
        <v>32</v>
      </c>
      <c r="B30" s="3">
        <f>Data!U171</f>
        <v>0</v>
      </c>
      <c r="C30" s="3">
        <f>Data!V171</f>
        <v>0</v>
      </c>
      <c r="D30" s="3">
        <f>Data!W171</f>
        <v>0</v>
      </c>
      <c r="E30" s="15">
        <f t="shared" si="0"/>
        <v>0</v>
      </c>
      <c r="F30" s="17" t="e">
        <f t="shared" si="1"/>
        <v>#DIV/0!</v>
      </c>
      <c r="G30" s="16" t="e">
        <f t="shared" si="2"/>
        <v>#DIV/0!</v>
      </c>
      <c r="H30" s="5">
        <f t="shared" si="3"/>
        <v>0</v>
      </c>
      <c r="I30" s="5">
        <f t="shared" si="4"/>
        <v>0</v>
      </c>
      <c r="J30" s="5">
        <f t="shared" si="5"/>
        <v>0</v>
      </c>
    </row>
    <row r="31" spans="1:10">
      <c r="A31" s="14" t="s">
        <v>33</v>
      </c>
      <c r="B31" s="3">
        <f>Data!U185</f>
        <v>0</v>
      </c>
      <c r="C31" s="3">
        <f>Data!V185</f>
        <v>0</v>
      </c>
      <c r="D31" s="3">
        <f>Data!W185</f>
        <v>0</v>
      </c>
      <c r="E31" s="15">
        <f t="shared" si="0"/>
        <v>0</v>
      </c>
      <c r="F31" s="17" t="e">
        <f t="shared" si="1"/>
        <v>#DIV/0!</v>
      </c>
      <c r="G31" s="16" t="e">
        <f t="shared" si="2"/>
        <v>#DIV/0!</v>
      </c>
      <c r="H31" s="5">
        <f t="shared" si="3"/>
        <v>0</v>
      </c>
      <c r="I31" s="5">
        <f t="shared" si="4"/>
        <v>0</v>
      </c>
      <c r="J31" s="5">
        <f t="shared" si="5"/>
        <v>0</v>
      </c>
    </row>
    <row r="32" spans="1:10">
      <c r="A32" s="14" t="s">
        <v>34</v>
      </c>
      <c r="B32" s="3">
        <f>Data!U199</f>
        <v>0</v>
      </c>
      <c r="C32" s="3">
        <f>Data!V199</f>
        <v>0</v>
      </c>
      <c r="D32" s="3">
        <f>Data!W199</f>
        <v>0</v>
      </c>
      <c r="E32" s="15">
        <f t="shared" si="0"/>
        <v>0</v>
      </c>
      <c r="F32" s="17" t="e">
        <f t="shared" si="1"/>
        <v>#DIV/0!</v>
      </c>
      <c r="G32" s="16" t="e">
        <f t="shared" si="2"/>
        <v>#DIV/0!</v>
      </c>
      <c r="H32" s="5">
        <f t="shared" si="3"/>
        <v>0</v>
      </c>
      <c r="I32" s="5">
        <f t="shared" si="4"/>
        <v>0</v>
      </c>
      <c r="J32" s="5">
        <f t="shared" si="5"/>
        <v>0</v>
      </c>
    </row>
    <row r="33" spans="1:10">
      <c r="A33" s="14" t="s">
        <v>35</v>
      </c>
      <c r="B33" s="3">
        <f>Data!U213</f>
        <v>0</v>
      </c>
      <c r="C33" s="3">
        <f>Data!V213</f>
        <v>0</v>
      </c>
      <c r="D33" s="3">
        <f>Data!W213</f>
        <v>0</v>
      </c>
      <c r="E33" s="15">
        <f t="shared" si="0"/>
        <v>0</v>
      </c>
      <c r="F33" s="17" t="e">
        <f t="shared" si="1"/>
        <v>#DIV/0!</v>
      </c>
      <c r="G33" s="16" t="e">
        <f t="shared" si="2"/>
        <v>#DIV/0!</v>
      </c>
      <c r="H33" s="5">
        <f t="shared" si="3"/>
        <v>0</v>
      </c>
      <c r="I33" s="5">
        <f t="shared" si="4"/>
        <v>0</v>
      </c>
      <c r="J33" s="5">
        <f t="shared" si="5"/>
        <v>0</v>
      </c>
    </row>
    <row r="34" spans="1:10">
      <c r="A34" s="14" t="s">
        <v>38</v>
      </c>
      <c r="B34" s="3">
        <f>Data!U255</f>
        <v>0</v>
      </c>
      <c r="C34" s="3">
        <f>Data!V255</f>
        <v>0</v>
      </c>
      <c r="D34" s="3">
        <f>Data!W255</f>
        <v>0</v>
      </c>
      <c r="E34" s="15">
        <f t="shared" si="0"/>
        <v>0</v>
      </c>
      <c r="F34" s="17" t="e">
        <f t="shared" si="1"/>
        <v>#DIV/0!</v>
      </c>
      <c r="G34" s="16" t="e">
        <f t="shared" si="2"/>
        <v>#DIV/0!</v>
      </c>
      <c r="H34" s="5">
        <f t="shared" si="3"/>
        <v>0</v>
      </c>
      <c r="I34" s="5">
        <f t="shared" si="4"/>
        <v>0</v>
      </c>
      <c r="J34" s="5">
        <f t="shared" si="5"/>
        <v>0</v>
      </c>
    </row>
    <row r="35" spans="1:10">
      <c r="A35" s="14" t="s">
        <v>39</v>
      </c>
      <c r="B35" s="3">
        <f>Data!U283</f>
        <v>1</v>
      </c>
      <c r="C35" s="3">
        <f>Data!V283</f>
        <v>140</v>
      </c>
      <c r="D35" s="3">
        <f>Data!W283</f>
        <v>392</v>
      </c>
      <c r="E35" s="15">
        <f t="shared" ref="E35:E53" si="6">D35*1000</f>
        <v>392000</v>
      </c>
      <c r="F35" s="17">
        <f t="shared" ref="F35:F53" si="7">C35/B35</f>
        <v>140</v>
      </c>
      <c r="G35" s="16">
        <f t="shared" ref="G35:G53" si="8">E35/C35</f>
        <v>2800</v>
      </c>
      <c r="H35" s="5">
        <f t="shared" ref="H35:H53" si="9">B35/B$55*100</f>
        <v>0.30120481927710846</v>
      </c>
      <c r="I35" s="5">
        <f t="shared" ref="I35:I53" si="10">C35/C$55*100</f>
        <v>6.8429207540898679E-2</v>
      </c>
      <c r="J35" s="5">
        <f t="shared" ref="J35:J53" si="11">D35/D$55*100</f>
        <v>7.7420017419503925E-2</v>
      </c>
    </row>
    <row r="36" spans="1:10">
      <c r="A36" s="14" t="s">
        <v>40</v>
      </c>
      <c r="B36" s="3">
        <f>Data!U294</f>
        <v>0</v>
      </c>
      <c r="C36" s="3">
        <f>Data!V294</f>
        <v>0</v>
      </c>
      <c r="D36" s="3">
        <f>Data!W294</f>
        <v>0</v>
      </c>
      <c r="E36" s="15">
        <f t="shared" si="6"/>
        <v>0</v>
      </c>
      <c r="F36" s="17" t="e">
        <f t="shared" si="7"/>
        <v>#DIV/0!</v>
      </c>
      <c r="G36" s="16" t="e">
        <f t="shared" si="8"/>
        <v>#DIV/0!</v>
      </c>
      <c r="H36" s="5">
        <f t="shared" si="9"/>
        <v>0</v>
      </c>
      <c r="I36" s="5">
        <f t="shared" si="10"/>
        <v>0</v>
      </c>
      <c r="J36" s="5">
        <f t="shared" si="11"/>
        <v>0</v>
      </c>
    </row>
    <row r="37" spans="1:10">
      <c r="A37" s="14" t="s">
        <v>41</v>
      </c>
      <c r="B37" s="3">
        <f>Data!U308</f>
        <v>0</v>
      </c>
      <c r="C37" s="3">
        <f>Data!V308</f>
        <v>0</v>
      </c>
      <c r="D37" s="3">
        <f>Data!W308</f>
        <v>0</v>
      </c>
      <c r="E37" s="15">
        <f t="shared" si="6"/>
        <v>0</v>
      </c>
      <c r="F37" s="17" t="e">
        <f t="shared" si="7"/>
        <v>#DIV/0!</v>
      </c>
      <c r="G37" s="16" t="e">
        <f t="shared" si="8"/>
        <v>#DIV/0!</v>
      </c>
      <c r="H37" s="5">
        <f t="shared" si="9"/>
        <v>0</v>
      </c>
      <c r="I37" s="5">
        <f t="shared" si="10"/>
        <v>0</v>
      </c>
      <c r="J37" s="5">
        <f t="shared" si="11"/>
        <v>0</v>
      </c>
    </row>
    <row r="38" spans="1:10">
      <c r="A38" s="14" t="s">
        <v>42</v>
      </c>
      <c r="B38" s="3">
        <f>Data!U322</f>
        <v>0</v>
      </c>
      <c r="C38" s="3">
        <f>Data!V322</f>
        <v>0</v>
      </c>
      <c r="D38" s="3">
        <f>Data!W322</f>
        <v>0</v>
      </c>
      <c r="E38" s="15">
        <f t="shared" si="6"/>
        <v>0</v>
      </c>
      <c r="F38" s="17" t="e">
        <f t="shared" si="7"/>
        <v>#DIV/0!</v>
      </c>
      <c r="G38" s="16" t="e">
        <f t="shared" si="8"/>
        <v>#DIV/0!</v>
      </c>
      <c r="H38" s="5">
        <f t="shared" si="9"/>
        <v>0</v>
      </c>
      <c r="I38" s="5">
        <f t="shared" si="10"/>
        <v>0</v>
      </c>
      <c r="J38" s="5">
        <f t="shared" si="11"/>
        <v>0</v>
      </c>
    </row>
    <row r="39" spans="1:10">
      <c r="A39" s="14" t="s">
        <v>44</v>
      </c>
      <c r="B39" s="3">
        <f>Data!U350</f>
        <v>0</v>
      </c>
      <c r="C39" s="3">
        <f>Data!V350</f>
        <v>0</v>
      </c>
      <c r="D39" s="3">
        <f>Data!W350</f>
        <v>0</v>
      </c>
      <c r="E39" s="15">
        <f t="shared" si="6"/>
        <v>0</v>
      </c>
      <c r="F39" s="17" t="e">
        <f t="shared" si="7"/>
        <v>#DIV/0!</v>
      </c>
      <c r="G39" s="16" t="e">
        <f t="shared" si="8"/>
        <v>#DIV/0!</v>
      </c>
      <c r="H39" s="5">
        <f t="shared" si="9"/>
        <v>0</v>
      </c>
      <c r="I39" s="5">
        <f t="shared" si="10"/>
        <v>0</v>
      </c>
      <c r="J39" s="5">
        <f t="shared" si="11"/>
        <v>0</v>
      </c>
    </row>
    <row r="40" spans="1:10">
      <c r="A40" s="14" t="s">
        <v>45</v>
      </c>
      <c r="B40" s="3">
        <f>Data!U378</f>
        <v>0</v>
      </c>
      <c r="C40" s="3">
        <f>Data!V378</f>
        <v>0</v>
      </c>
      <c r="D40" s="3">
        <f>Data!W378</f>
        <v>0</v>
      </c>
      <c r="E40" s="15">
        <f t="shared" si="6"/>
        <v>0</v>
      </c>
      <c r="F40" s="17" t="e">
        <f t="shared" si="7"/>
        <v>#DIV/0!</v>
      </c>
      <c r="G40" s="16" t="e">
        <f t="shared" si="8"/>
        <v>#DIV/0!</v>
      </c>
      <c r="H40" s="5">
        <f t="shared" si="9"/>
        <v>0</v>
      </c>
      <c r="I40" s="5">
        <f t="shared" si="10"/>
        <v>0</v>
      </c>
      <c r="J40" s="5">
        <f t="shared" si="11"/>
        <v>0</v>
      </c>
    </row>
    <row r="41" spans="1:10">
      <c r="A41" s="14" t="s">
        <v>46</v>
      </c>
      <c r="B41" s="3">
        <f>Data!U392</f>
        <v>3</v>
      </c>
      <c r="C41" s="3">
        <f>Data!V392</f>
        <v>768</v>
      </c>
      <c r="D41" s="3">
        <f>Data!W392</f>
        <v>2688</v>
      </c>
      <c r="E41" s="15">
        <f t="shared" si="6"/>
        <v>2688000</v>
      </c>
      <c r="F41" s="17">
        <f t="shared" si="7"/>
        <v>256</v>
      </c>
      <c r="G41" s="16">
        <f t="shared" si="8"/>
        <v>3500</v>
      </c>
      <c r="H41" s="5">
        <f t="shared" si="9"/>
        <v>0.90361445783132521</v>
      </c>
      <c r="I41" s="5">
        <f t="shared" si="10"/>
        <v>0.3753830813672156</v>
      </c>
      <c r="J41" s="5">
        <f t="shared" si="11"/>
        <v>0.53088011944802693</v>
      </c>
    </row>
    <row r="42" spans="1:10">
      <c r="A42" s="14" t="s">
        <v>47</v>
      </c>
      <c r="B42" s="3">
        <f>Data!U406</f>
        <v>0</v>
      </c>
      <c r="C42" s="3">
        <f>Data!V406</f>
        <v>0</v>
      </c>
      <c r="D42" s="3">
        <f>Data!W406</f>
        <v>0</v>
      </c>
      <c r="E42" s="15">
        <f t="shared" si="6"/>
        <v>0</v>
      </c>
      <c r="F42" s="17" t="e">
        <f t="shared" si="7"/>
        <v>#DIV/0!</v>
      </c>
      <c r="G42" s="16" t="e">
        <f t="shared" si="8"/>
        <v>#DIV/0!</v>
      </c>
      <c r="H42" s="5">
        <f t="shared" si="9"/>
        <v>0</v>
      </c>
      <c r="I42" s="5">
        <f t="shared" si="10"/>
        <v>0</v>
      </c>
      <c r="J42" s="5">
        <f t="shared" si="11"/>
        <v>0</v>
      </c>
    </row>
    <row r="43" spans="1:10">
      <c r="A43" s="14" t="s">
        <v>48</v>
      </c>
      <c r="B43" s="3">
        <f>Data!U434</f>
        <v>0</v>
      </c>
      <c r="C43" s="3">
        <f>Data!V434</f>
        <v>0</v>
      </c>
      <c r="D43" s="3">
        <f>Data!W434</f>
        <v>0</v>
      </c>
      <c r="E43" s="15">
        <f t="shared" si="6"/>
        <v>0</v>
      </c>
      <c r="F43" s="17" t="e">
        <f t="shared" si="7"/>
        <v>#DIV/0!</v>
      </c>
      <c r="G43" s="16" t="e">
        <f t="shared" si="8"/>
        <v>#DIV/0!</v>
      </c>
      <c r="H43" s="5">
        <f t="shared" si="9"/>
        <v>0</v>
      </c>
      <c r="I43" s="5">
        <f t="shared" si="10"/>
        <v>0</v>
      </c>
      <c r="J43" s="5">
        <f t="shared" si="11"/>
        <v>0</v>
      </c>
    </row>
    <row r="44" spans="1:10">
      <c r="A44" s="14" t="s">
        <v>51</v>
      </c>
      <c r="B44" s="3">
        <f>Data!U476</f>
        <v>0</v>
      </c>
      <c r="C44" s="3">
        <f>Data!V476</f>
        <v>0</v>
      </c>
      <c r="D44" s="3">
        <f>Data!W476</f>
        <v>0</v>
      </c>
      <c r="E44" s="15">
        <f t="shared" si="6"/>
        <v>0</v>
      </c>
      <c r="F44" s="17" t="e">
        <f t="shared" si="7"/>
        <v>#DIV/0!</v>
      </c>
      <c r="G44" s="16" t="e">
        <f t="shared" si="8"/>
        <v>#DIV/0!</v>
      </c>
      <c r="H44" s="5">
        <f t="shared" si="9"/>
        <v>0</v>
      </c>
      <c r="I44" s="5">
        <f t="shared" si="10"/>
        <v>0</v>
      </c>
      <c r="J44" s="5">
        <f t="shared" si="11"/>
        <v>0</v>
      </c>
    </row>
    <row r="45" spans="1:10">
      <c r="A45" s="14" t="s">
        <v>19</v>
      </c>
      <c r="B45" s="3">
        <f>Data!U504</f>
        <v>0</v>
      </c>
      <c r="C45" s="3">
        <f>Data!V504</f>
        <v>0</v>
      </c>
      <c r="D45" s="3">
        <f>Data!W504</f>
        <v>0</v>
      </c>
      <c r="E45" s="15">
        <f t="shared" si="6"/>
        <v>0</v>
      </c>
      <c r="F45" s="17" t="e">
        <f t="shared" si="7"/>
        <v>#DIV/0!</v>
      </c>
      <c r="G45" s="16" t="e">
        <f t="shared" si="8"/>
        <v>#DIV/0!</v>
      </c>
      <c r="H45" s="5">
        <f t="shared" si="9"/>
        <v>0</v>
      </c>
      <c r="I45" s="5">
        <f t="shared" si="10"/>
        <v>0</v>
      </c>
      <c r="J45" s="5">
        <f t="shared" si="11"/>
        <v>0</v>
      </c>
    </row>
    <row r="46" spans="1:10">
      <c r="A46" s="14" t="s">
        <v>53</v>
      </c>
      <c r="B46" s="3">
        <f>Data!U518</f>
        <v>0</v>
      </c>
      <c r="C46" s="3">
        <f>Data!V518</f>
        <v>0</v>
      </c>
      <c r="D46" s="3">
        <f>Data!W518</f>
        <v>0</v>
      </c>
      <c r="E46" s="15">
        <f t="shared" si="6"/>
        <v>0</v>
      </c>
      <c r="F46" s="17" t="e">
        <f t="shared" si="7"/>
        <v>#DIV/0!</v>
      </c>
      <c r="G46" s="16" t="e">
        <f t="shared" si="8"/>
        <v>#DIV/0!</v>
      </c>
      <c r="H46" s="5">
        <f t="shared" si="9"/>
        <v>0</v>
      </c>
      <c r="I46" s="5">
        <f t="shared" si="10"/>
        <v>0</v>
      </c>
      <c r="J46" s="5">
        <f t="shared" si="11"/>
        <v>0</v>
      </c>
    </row>
    <row r="47" spans="1:10">
      <c r="A47" s="14" t="s">
        <v>54</v>
      </c>
      <c r="B47" s="3">
        <f>Data!U532</f>
        <v>0</v>
      </c>
      <c r="C47" s="3">
        <f>Data!V532</f>
        <v>0</v>
      </c>
      <c r="D47" s="3">
        <f>Data!W532</f>
        <v>0</v>
      </c>
      <c r="E47" s="15">
        <f t="shared" si="6"/>
        <v>0</v>
      </c>
      <c r="F47" s="17" t="e">
        <f t="shared" si="7"/>
        <v>#DIV/0!</v>
      </c>
      <c r="G47" s="16" t="e">
        <f t="shared" si="8"/>
        <v>#DIV/0!</v>
      </c>
      <c r="H47" s="5">
        <f t="shared" si="9"/>
        <v>0</v>
      </c>
      <c r="I47" s="5">
        <f t="shared" si="10"/>
        <v>0</v>
      </c>
      <c r="J47" s="5">
        <f t="shared" si="11"/>
        <v>0</v>
      </c>
    </row>
    <row r="48" spans="1:10">
      <c r="A48" s="14" t="s">
        <v>55</v>
      </c>
      <c r="B48" s="3">
        <f>Data!U560</f>
        <v>0</v>
      </c>
      <c r="C48" s="3">
        <f>Data!V560</f>
        <v>0</v>
      </c>
      <c r="D48" s="3">
        <f>Data!W560</f>
        <v>0</v>
      </c>
      <c r="E48" s="15">
        <f t="shared" si="6"/>
        <v>0</v>
      </c>
      <c r="F48" s="17" t="e">
        <f t="shared" si="7"/>
        <v>#DIV/0!</v>
      </c>
      <c r="G48" s="16" t="e">
        <f t="shared" si="8"/>
        <v>#DIV/0!</v>
      </c>
      <c r="H48" s="5">
        <f t="shared" si="9"/>
        <v>0</v>
      </c>
      <c r="I48" s="5">
        <f t="shared" si="10"/>
        <v>0</v>
      </c>
      <c r="J48" s="5">
        <f t="shared" si="11"/>
        <v>0</v>
      </c>
    </row>
    <row r="49" spans="1:10">
      <c r="A49" s="14" t="s">
        <v>58</v>
      </c>
      <c r="B49" s="3">
        <f>Data!U644</f>
        <v>0</v>
      </c>
      <c r="C49" s="3">
        <f>Data!V644</f>
        <v>0</v>
      </c>
      <c r="D49" s="3">
        <f>Data!W644</f>
        <v>0</v>
      </c>
      <c r="E49" s="15">
        <f t="shared" si="6"/>
        <v>0</v>
      </c>
      <c r="F49" s="17" t="e">
        <f t="shared" si="7"/>
        <v>#DIV/0!</v>
      </c>
      <c r="G49" s="16" t="e">
        <f t="shared" si="8"/>
        <v>#DIV/0!</v>
      </c>
      <c r="H49" s="5">
        <f t="shared" si="9"/>
        <v>0</v>
      </c>
      <c r="I49" s="5">
        <f t="shared" si="10"/>
        <v>0</v>
      </c>
      <c r="J49" s="5">
        <f t="shared" si="11"/>
        <v>0</v>
      </c>
    </row>
    <row r="50" spans="1:10">
      <c r="A50" s="14" t="s">
        <v>59</v>
      </c>
      <c r="B50" s="3">
        <f>Data!U658</f>
        <v>0</v>
      </c>
      <c r="C50" s="3">
        <f>Data!V658</f>
        <v>0</v>
      </c>
      <c r="D50" s="3">
        <f>Data!W658</f>
        <v>0</v>
      </c>
      <c r="E50" s="15">
        <f t="shared" si="6"/>
        <v>0</v>
      </c>
      <c r="F50" s="17" t="e">
        <f t="shared" si="7"/>
        <v>#DIV/0!</v>
      </c>
      <c r="G50" s="16" t="e">
        <f t="shared" si="8"/>
        <v>#DIV/0!</v>
      </c>
      <c r="H50" s="5">
        <f t="shared" si="9"/>
        <v>0</v>
      </c>
      <c r="I50" s="5">
        <f t="shared" si="10"/>
        <v>0</v>
      </c>
      <c r="J50" s="5">
        <f t="shared" si="11"/>
        <v>0</v>
      </c>
    </row>
    <row r="51" spans="1:10">
      <c r="A51" s="14" t="s">
        <v>61</v>
      </c>
      <c r="B51" s="3">
        <f>Data!U686</f>
        <v>0</v>
      </c>
      <c r="C51" s="3">
        <f>Data!V686</f>
        <v>0</v>
      </c>
      <c r="D51" s="3">
        <f>Data!W686</f>
        <v>0</v>
      </c>
      <c r="E51" s="15">
        <f t="shared" si="6"/>
        <v>0</v>
      </c>
      <c r="F51" s="17" t="e">
        <f t="shared" si="7"/>
        <v>#DIV/0!</v>
      </c>
      <c r="G51" s="16" t="e">
        <f t="shared" si="8"/>
        <v>#DIV/0!</v>
      </c>
      <c r="H51" s="5">
        <f t="shared" si="9"/>
        <v>0</v>
      </c>
      <c r="I51" s="5">
        <f t="shared" si="10"/>
        <v>0</v>
      </c>
      <c r="J51" s="5">
        <f t="shared" si="11"/>
        <v>0</v>
      </c>
    </row>
    <row r="52" spans="1:10">
      <c r="A52" s="14" t="s">
        <v>62</v>
      </c>
      <c r="B52" s="3">
        <f>Data!U700</f>
        <v>0</v>
      </c>
      <c r="C52" s="3">
        <f>Data!V700</f>
        <v>0</v>
      </c>
      <c r="D52" s="3">
        <f>Data!W700</f>
        <v>0</v>
      </c>
      <c r="E52" s="15">
        <f t="shared" si="6"/>
        <v>0</v>
      </c>
      <c r="F52" s="17" t="e">
        <f t="shared" si="7"/>
        <v>#DIV/0!</v>
      </c>
      <c r="G52" s="16" t="e">
        <f t="shared" si="8"/>
        <v>#DIV/0!</v>
      </c>
      <c r="H52" s="5">
        <f t="shared" si="9"/>
        <v>0</v>
      </c>
      <c r="I52" s="5">
        <f t="shared" si="10"/>
        <v>0</v>
      </c>
      <c r="J52" s="5">
        <f t="shared" si="11"/>
        <v>0</v>
      </c>
    </row>
    <row r="53" spans="1:10">
      <c r="A53" s="14" t="s">
        <v>63</v>
      </c>
      <c r="B53" s="3">
        <f>Data!U714</f>
        <v>0</v>
      </c>
      <c r="C53" s="3">
        <f>Data!V714</f>
        <v>0</v>
      </c>
      <c r="D53" s="3">
        <f>Data!W714</f>
        <v>0</v>
      </c>
      <c r="E53" s="15">
        <f t="shared" si="6"/>
        <v>0</v>
      </c>
      <c r="F53" s="17" t="e">
        <f t="shared" si="7"/>
        <v>#DIV/0!</v>
      </c>
      <c r="G53" s="16" t="e">
        <f t="shared" si="8"/>
        <v>#DIV/0!</v>
      </c>
      <c r="H53" s="5">
        <f t="shared" si="9"/>
        <v>0</v>
      </c>
      <c r="I53" s="5">
        <f t="shared" si="10"/>
        <v>0</v>
      </c>
      <c r="J53" s="5">
        <f t="shared" si="11"/>
        <v>0</v>
      </c>
    </row>
    <row r="55" spans="1:10">
      <c r="A55" s="14" t="s">
        <v>17</v>
      </c>
      <c r="B55" s="11">
        <f>SUM(B3:B53)</f>
        <v>332</v>
      </c>
      <c r="C55" s="11">
        <f>SUM(C3:C53)</f>
        <v>204591</v>
      </c>
      <c r="D55" s="11">
        <f>SUM(D3:D53)</f>
        <v>506329</v>
      </c>
      <c r="E55" s="15">
        <f>SUM(E3:E53)</f>
        <v>506329000</v>
      </c>
    </row>
  </sheetData>
  <phoneticPr fontId="1" type="noConversion"/>
  <pageMargins left="0.75" right="0.75" top="1" bottom="1" header="0.5" footer="0.5"/>
  <pageSetup paperSize="9" scale="97" orientation="portrait" r:id="rId1"/>
  <headerFooter alignWithMargins="0"/>
  <rowBreaks count="1" manualBreakCount="1">
    <brk id="53" max="16383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J55"/>
  <sheetViews>
    <sheetView workbookViewId="0">
      <selection activeCell="B3" sqref="B3"/>
    </sheetView>
  </sheetViews>
  <sheetFormatPr defaultRowHeight="12.75"/>
  <cols>
    <col min="1" max="1" width="32.28515625" customWidth="1"/>
    <col min="2" max="2" width="19.5703125" customWidth="1"/>
    <col min="3" max="3" width="14.42578125" customWidth="1"/>
    <col min="4" max="4" width="11.42578125" hidden="1" customWidth="1"/>
    <col min="5" max="5" width="17" customWidth="1"/>
    <col min="6" max="6" width="17.42578125" customWidth="1"/>
    <col min="7" max="7" width="16.85546875" customWidth="1"/>
    <col min="8" max="8" width="15.7109375" customWidth="1"/>
    <col min="9" max="9" width="14.28515625" customWidth="1"/>
    <col min="10" max="10" width="15.140625" customWidth="1"/>
  </cols>
  <sheetData>
    <row r="1" spans="1:10" ht="22.5" customHeight="1" thickBot="1">
      <c r="A1" s="32" t="s">
        <v>0</v>
      </c>
    </row>
    <row r="2" spans="1:10" ht="42.75" customHeight="1" thickBot="1">
      <c r="B2" s="34" t="s">
        <v>88</v>
      </c>
      <c r="C2" s="113" t="s">
        <v>92</v>
      </c>
      <c r="D2" s="113" t="s">
        <v>89</v>
      </c>
      <c r="E2" s="35" t="s">
        <v>89</v>
      </c>
      <c r="F2" s="34" t="s">
        <v>90</v>
      </c>
      <c r="G2" s="113" t="s">
        <v>91</v>
      </c>
      <c r="H2" s="113" t="s">
        <v>116</v>
      </c>
      <c r="I2" s="113" t="s">
        <v>117</v>
      </c>
      <c r="J2" s="35" t="s">
        <v>119</v>
      </c>
    </row>
    <row r="3" spans="1:10">
      <c r="A3" s="14" t="s">
        <v>21</v>
      </c>
      <c r="B3" s="3">
        <f>Data!X115</f>
        <v>410</v>
      </c>
      <c r="C3" s="3">
        <f>Data!Y115</f>
        <v>836142</v>
      </c>
      <c r="D3" s="3">
        <f>Data!Z115</f>
        <v>2883880</v>
      </c>
      <c r="E3" s="15">
        <f t="shared" ref="E3:E34" si="0">D3*1000</f>
        <v>2883880000</v>
      </c>
      <c r="F3" s="17">
        <f t="shared" ref="F3:F34" si="1">C3/B3</f>
        <v>2039.370731707317</v>
      </c>
      <c r="G3" s="16">
        <f t="shared" ref="G3:G34" si="2">E3/C3</f>
        <v>3449.0313846212725</v>
      </c>
      <c r="H3" s="5">
        <f t="shared" ref="H3:H34" si="3">B3/B$55*100</f>
        <v>72.927783706865881</v>
      </c>
      <c r="I3" s="5">
        <f t="shared" ref="I3:I34" si="4">C3/C$55*100</f>
        <v>83.688012827313699</v>
      </c>
      <c r="J3" s="5">
        <f t="shared" ref="J3:J34" si="5">D3/D$55*100</f>
        <v>86.815217980288153</v>
      </c>
    </row>
    <row r="4" spans="1:10">
      <c r="A4" s="14" t="s">
        <v>23</v>
      </c>
      <c r="B4" s="3">
        <f>Data!X364</f>
        <v>22</v>
      </c>
      <c r="C4" s="3">
        <f>Data!Y364</f>
        <v>32836</v>
      </c>
      <c r="D4" s="3">
        <f>Data!Z364</f>
        <v>45926</v>
      </c>
      <c r="E4" s="15">
        <f t="shared" si="0"/>
        <v>45926000</v>
      </c>
      <c r="F4" s="17">
        <f t="shared" si="1"/>
        <v>1492.5454545454545</v>
      </c>
      <c r="G4" s="16">
        <f t="shared" si="2"/>
        <v>1398.6478255573152</v>
      </c>
      <c r="H4" s="5">
        <f t="shared" si="3"/>
        <v>3.9131981501245106</v>
      </c>
      <c r="I4" s="5">
        <f t="shared" si="4"/>
        <v>3.2864986918462082</v>
      </c>
      <c r="J4" s="5">
        <f t="shared" si="5"/>
        <v>1.3825386981992016</v>
      </c>
    </row>
    <row r="5" spans="1:10">
      <c r="A5" s="14" t="s">
        <v>22</v>
      </c>
      <c r="B5" s="3">
        <f>Data!X269</f>
        <v>20</v>
      </c>
      <c r="C5" s="3">
        <f>Data!Y269</f>
        <v>37737</v>
      </c>
      <c r="D5" s="3">
        <f>Data!Z269</f>
        <v>133685</v>
      </c>
      <c r="E5" s="15">
        <f t="shared" si="0"/>
        <v>133685000</v>
      </c>
      <c r="F5" s="17">
        <f t="shared" si="1"/>
        <v>1886.85</v>
      </c>
      <c r="G5" s="16">
        <f t="shared" si="2"/>
        <v>3542.5444523942019</v>
      </c>
      <c r="H5" s="5">
        <f t="shared" si="3"/>
        <v>3.557452863749555</v>
      </c>
      <c r="I5" s="5">
        <f t="shared" si="4"/>
        <v>3.7770313416433297</v>
      </c>
      <c r="J5" s="5">
        <f t="shared" si="5"/>
        <v>4.024401991655278</v>
      </c>
    </row>
    <row r="6" spans="1:10">
      <c r="A6" s="14" t="s">
        <v>18</v>
      </c>
      <c r="B6" s="3">
        <f>Data!X420</f>
        <v>12</v>
      </c>
      <c r="C6" s="3">
        <f>Data!Y420</f>
        <v>13177</v>
      </c>
      <c r="D6" s="3">
        <f>Data!Z420</f>
        <v>30406</v>
      </c>
      <c r="E6" s="15">
        <f t="shared" si="0"/>
        <v>30406000</v>
      </c>
      <c r="F6" s="17">
        <f t="shared" si="1"/>
        <v>1098.0833333333333</v>
      </c>
      <c r="G6" s="16">
        <f t="shared" si="2"/>
        <v>2307.5055020110799</v>
      </c>
      <c r="H6" s="5">
        <f t="shared" si="3"/>
        <v>2.134471718249733</v>
      </c>
      <c r="I6" s="5">
        <f t="shared" si="4"/>
        <v>1.318863237375365</v>
      </c>
      <c r="J6" s="5">
        <f t="shared" si="5"/>
        <v>0.91533056781441713</v>
      </c>
    </row>
    <row r="7" spans="1:10">
      <c r="A7" s="14" t="s">
        <v>13</v>
      </c>
      <c r="B7" s="3">
        <f>Data!X87</f>
        <v>8</v>
      </c>
      <c r="C7" s="3">
        <f>Data!Y87</f>
        <v>12215</v>
      </c>
      <c r="D7" s="3">
        <f>Data!Z87</f>
        <v>37904</v>
      </c>
      <c r="E7" s="15">
        <f t="shared" si="0"/>
        <v>37904000</v>
      </c>
      <c r="F7" s="17">
        <f t="shared" si="1"/>
        <v>1526.875</v>
      </c>
      <c r="G7" s="16">
        <f t="shared" si="2"/>
        <v>3103.0699959066719</v>
      </c>
      <c r="H7" s="5">
        <f t="shared" si="3"/>
        <v>1.422981145499822</v>
      </c>
      <c r="I7" s="5">
        <f t="shared" si="4"/>
        <v>1.2225783140730124</v>
      </c>
      <c r="J7" s="5">
        <f t="shared" si="5"/>
        <v>1.1410474854449013</v>
      </c>
    </row>
    <row r="8" spans="1:10">
      <c r="A8" s="14" t="s">
        <v>15</v>
      </c>
      <c r="B8" s="3">
        <f>Data!X157</f>
        <v>14</v>
      </c>
      <c r="C8" s="3">
        <f>Data!Y157</f>
        <v>14248</v>
      </c>
      <c r="D8" s="3">
        <f>Data!Z157</f>
        <v>57601</v>
      </c>
      <c r="E8" s="15">
        <f t="shared" si="0"/>
        <v>57601000</v>
      </c>
      <c r="F8" s="17">
        <f t="shared" si="1"/>
        <v>1017.7142857142857</v>
      </c>
      <c r="G8" s="16">
        <f t="shared" si="2"/>
        <v>4042.7428411005053</v>
      </c>
      <c r="H8" s="5">
        <f t="shared" si="3"/>
        <v>2.4902170046246885</v>
      </c>
      <c r="I8" s="5">
        <f t="shared" si="4"/>
        <v>1.4260577829645749</v>
      </c>
      <c r="J8" s="5">
        <f t="shared" si="5"/>
        <v>1.7339984225704879</v>
      </c>
    </row>
    <row r="9" spans="1:10">
      <c r="A9" s="14" t="s">
        <v>37</v>
      </c>
      <c r="B9" s="3">
        <f>Data!X241</f>
        <v>4</v>
      </c>
      <c r="C9" s="3">
        <f>Data!Y241</f>
        <v>7663</v>
      </c>
      <c r="D9" s="3">
        <f>Data!Z241</f>
        <v>17098</v>
      </c>
      <c r="E9" s="15">
        <f t="shared" si="0"/>
        <v>17098000</v>
      </c>
      <c r="F9" s="17">
        <f t="shared" si="1"/>
        <v>1915.75</v>
      </c>
      <c r="G9" s="16">
        <f t="shared" si="2"/>
        <v>2231.2410283178911</v>
      </c>
      <c r="H9" s="5">
        <f t="shared" si="3"/>
        <v>0.71149057274991101</v>
      </c>
      <c r="I9" s="5">
        <f t="shared" si="4"/>
        <v>0.76697647324940599</v>
      </c>
      <c r="J9" s="5">
        <f t="shared" si="5"/>
        <v>0.51471163745612403</v>
      </c>
    </row>
    <row r="10" spans="1:10">
      <c r="A10" s="14" t="s">
        <v>27</v>
      </c>
      <c r="B10" s="3">
        <f>Data!X574</f>
        <v>3</v>
      </c>
      <c r="C10" s="3">
        <f>Data!Y574</f>
        <v>4286</v>
      </c>
      <c r="D10" s="3">
        <f>Data!Z574</f>
        <v>9382</v>
      </c>
      <c r="E10" s="15">
        <f t="shared" si="0"/>
        <v>9382000</v>
      </c>
      <c r="F10" s="17">
        <f t="shared" si="1"/>
        <v>1428.6666666666667</v>
      </c>
      <c r="G10" s="16">
        <f t="shared" si="2"/>
        <v>2188.9874008399438</v>
      </c>
      <c r="H10" s="5">
        <f t="shared" si="3"/>
        <v>0.53361792956243326</v>
      </c>
      <c r="I10" s="5">
        <f t="shared" si="4"/>
        <v>0.42897835891256086</v>
      </c>
      <c r="J10" s="5">
        <f t="shared" si="5"/>
        <v>0.28243213139626594</v>
      </c>
    </row>
    <row r="11" spans="1:10">
      <c r="A11" s="14" t="s">
        <v>32</v>
      </c>
      <c r="B11" s="3">
        <f>Data!X171</f>
        <v>1</v>
      </c>
      <c r="C11" s="3">
        <f>Data!Y171</f>
        <v>3894</v>
      </c>
      <c r="D11" s="3">
        <f>Data!Z171</f>
        <v>1200</v>
      </c>
      <c r="E11" s="15">
        <f t="shared" si="0"/>
        <v>1200000</v>
      </c>
      <c r="F11" s="17">
        <f t="shared" si="1"/>
        <v>3894</v>
      </c>
      <c r="G11" s="16">
        <f t="shared" si="2"/>
        <v>308.16640986132512</v>
      </c>
      <c r="H11" s="5">
        <f t="shared" si="3"/>
        <v>0.17787264318747775</v>
      </c>
      <c r="I11" s="5">
        <f t="shared" si="4"/>
        <v>0.38974375399102007</v>
      </c>
      <c r="J11" s="5">
        <f t="shared" si="5"/>
        <v>3.6124339978204981E-2</v>
      </c>
    </row>
    <row r="12" spans="1:10">
      <c r="A12" s="14" t="s">
        <v>12</v>
      </c>
      <c r="B12" s="3">
        <f>Data!X630</f>
        <v>7</v>
      </c>
      <c r="C12" s="3">
        <f>Data!Y630</f>
        <v>4552</v>
      </c>
      <c r="D12" s="3">
        <f>Data!Z630</f>
        <v>19580</v>
      </c>
      <c r="E12" s="15">
        <f t="shared" si="0"/>
        <v>19580000</v>
      </c>
      <c r="F12" s="17">
        <f t="shared" si="1"/>
        <v>650.28571428571433</v>
      </c>
      <c r="G12" s="16">
        <f t="shared" si="2"/>
        <v>4301.4059753954307</v>
      </c>
      <c r="H12" s="5">
        <f t="shared" si="3"/>
        <v>1.2451085023123443</v>
      </c>
      <c r="I12" s="5">
        <f t="shared" si="4"/>
        <v>0.45560184082360639</v>
      </c>
      <c r="J12" s="5">
        <f t="shared" si="5"/>
        <v>0.5894288139777113</v>
      </c>
    </row>
    <row r="13" spans="1:10">
      <c r="A13" s="14" t="s">
        <v>24</v>
      </c>
      <c r="B13" s="3">
        <f>Data!X602</f>
        <v>7</v>
      </c>
      <c r="C13" s="3">
        <f>Data!Y602</f>
        <v>10598</v>
      </c>
      <c r="D13" s="3">
        <f>Data!Z602</f>
        <v>39421</v>
      </c>
      <c r="E13" s="15">
        <f t="shared" si="0"/>
        <v>39421000</v>
      </c>
      <c r="F13" s="17">
        <f t="shared" si="1"/>
        <v>1514</v>
      </c>
      <c r="G13" s="16">
        <f t="shared" si="2"/>
        <v>3719.6640875636913</v>
      </c>
      <c r="H13" s="5">
        <f t="shared" si="3"/>
        <v>1.2451085023123443</v>
      </c>
      <c r="I13" s="5">
        <f t="shared" si="4"/>
        <v>1.0607355687716566</v>
      </c>
      <c r="J13" s="5">
        <f t="shared" si="5"/>
        <v>1.186714671900682</v>
      </c>
    </row>
    <row r="14" spans="1:10">
      <c r="A14" s="14" t="s">
        <v>11</v>
      </c>
      <c r="B14" s="3">
        <f>Data!X546</f>
        <v>8</v>
      </c>
      <c r="C14" s="3">
        <f>Data!Y546</f>
        <v>2600</v>
      </c>
      <c r="D14" s="3">
        <f>Data!Z546</f>
        <v>4632</v>
      </c>
      <c r="E14" s="15">
        <f t="shared" si="0"/>
        <v>4632000</v>
      </c>
      <c r="F14" s="17">
        <f t="shared" si="1"/>
        <v>325</v>
      </c>
      <c r="G14" s="16">
        <f t="shared" si="2"/>
        <v>1781.5384615384614</v>
      </c>
      <c r="H14" s="5">
        <f t="shared" si="3"/>
        <v>1.422981145499822</v>
      </c>
      <c r="I14" s="5">
        <f t="shared" si="4"/>
        <v>0.26022952243879105</v>
      </c>
      <c r="J14" s="5">
        <f t="shared" si="5"/>
        <v>0.13943995231587122</v>
      </c>
    </row>
    <row r="15" spans="1:10">
      <c r="A15" s="14" t="s">
        <v>44</v>
      </c>
      <c r="B15" s="3">
        <f>Data!X350</f>
        <v>1</v>
      </c>
      <c r="C15" s="3">
        <f>Data!Y350</f>
        <v>2051</v>
      </c>
      <c r="D15" s="3">
        <f>Data!Z350</f>
        <v>3500</v>
      </c>
      <c r="E15" s="15">
        <f t="shared" si="0"/>
        <v>3500000</v>
      </c>
      <c r="F15" s="17">
        <f t="shared" si="1"/>
        <v>2051</v>
      </c>
      <c r="G15" s="16">
        <f t="shared" si="2"/>
        <v>1706.4846416382252</v>
      </c>
      <c r="H15" s="5">
        <f t="shared" si="3"/>
        <v>0.17787264318747775</v>
      </c>
      <c r="I15" s="5">
        <f t="shared" si="4"/>
        <v>0.2052810578930617</v>
      </c>
      <c r="J15" s="5">
        <f t="shared" si="5"/>
        <v>0.10536265826976453</v>
      </c>
    </row>
    <row r="16" spans="1:10">
      <c r="A16" s="14" t="s">
        <v>50</v>
      </c>
      <c r="B16" s="3">
        <f>Data!X462</f>
        <v>4</v>
      </c>
      <c r="C16" s="3">
        <f>Data!Y462</f>
        <v>2015</v>
      </c>
      <c r="D16" s="3">
        <f>Data!Z462</f>
        <v>4471</v>
      </c>
      <c r="E16" s="15">
        <f t="shared" si="0"/>
        <v>4471000</v>
      </c>
      <c r="F16" s="17">
        <f t="shared" si="1"/>
        <v>503.75</v>
      </c>
      <c r="G16" s="16">
        <f t="shared" si="2"/>
        <v>2218.8585607940445</v>
      </c>
      <c r="H16" s="5">
        <f t="shared" si="3"/>
        <v>0.71149057274991101</v>
      </c>
      <c r="I16" s="5">
        <f t="shared" si="4"/>
        <v>0.20167787989006306</v>
      </c>
      <c r="J16" s="5">
        <f t="shared" si="5"/>
        <v>0.13459327003546206</v>
      </c>
    </row>
    <row r="17" spans="1:10">
      <c r="A17" s="14" t="s">
        <v>53</v>
      </c>
      <c r="B17" s="3">
        <f>Data!X518</f>
        <v>7</v>
      </c>
      <c r="C17" s="3">
        <f>Data!Y518</f>
        <v>2701</v>
      </c>
      <c r="D17" s="3">
        <f>Data!Z518</f>
        <v>7104</v>
      </c>
      <c r="E17" s="15">
        <f t="shared" si="0"/>
        <v>7104000</v>
      </c>
      <c r="F17" s="17">
        <f t="shared" si="1"/>
        <v>385.85714285714283</v>
      </c>
      <c r="G17" s="16">
        <f t="shared" si="2"/>
        <v>2630.1369863013697</v>
      </c>
      <c r="H17" s="5">
        <f t="shared" si="3"/>
        <v>1.2451085023123443</v>
      </c>
      <c r="I17" s="5">
        <f t="shared" si="4"/>
        <v>0.27033843850275946</v>
      </c>
      <c r="J17" s="5">
        <f t="shared" si="5"/>
        <v>0.2138560926709735</v>
      </c>
    </row>
    <row r="18" spans="1:10">
      <c r="A18" s="14" t="s">
        <v>52</v>
      </c>
      <c r="B18" s="3">
        <f>Data!X490</f>
        <v>2</v>
      </c>
      <c r="C18" s="3">
        <f>Data!Y490</f>
        <v>1250</v>
      </c>
      <c r="D18" s="3">
        <f>Data!Z490</f>
        <v>2438</v>
      </c>
      <c r="E18" s="15">
        <f t="shared" si="0"/>
        <v>2438000</v>
      </c>
      <c r="F18" s="17">
        <f t="shared" si="1"/>
        <v>625</v>
      </c>
      <c r="G18" s="16">
        <f t="shared" si="2"/>
        <v>1950.4</v>
      </c>
      <c r="H18" s="5">
        <f t="shared" si="3"/>
        <v>0.3557452863749555</v>
      </c>
      <c r="I18" s="5">
        <f t="shared" si="4"/>
        <v>0.12511034732634185</v>
      </c>
      <c r="J18" s="5">
        <f t="shared" si="5"/>
        <v>7.3392617389053116E-2</v>
      </c>
    </row>
    <row r="19" spans="1:10">
      <c r="A19" s="14" t="s">
        <v>35</v>
      </c>
      <c r="B19" s="3">
        <f>Data!X213</f>
        <v>1</v>
      </c>
      <c r="C19" s="3">
        <f>Data!Y213</f>
        <v>1230</v>
      </c>
      <c r="D19" s="3">
        <f>Data!Z213</f>
        <v>2300</v>
      </c>
      <c r="E19" s="15">
        <f t="shared" si="0"/>
        <v>2300000</v>
      </c>
      <c r="F19" s="17">
        <f t="shared" si="1"/>
        <v>1230</v>
      </c>
      <c r="G19" s="16">
        <f t="shared" si="2"/>
        <v>1869.9186991869919</v>
      </c>
      <c r="H19" s="5">
        <f t="shared" si="3"/>
        <v>0.17787264318747775</v>
      </c>
      <c r="I19" s="5">
        <f t="shared" si="4"/>
        <v>0.12310858176912036</v>
      </c>
      <c r="J19" s="5">
        <f t="shared" si="5"/>
        <v>6.9238318291559547E-2</v>
      </c>
    </row>
    <row r="20" spans="1:10">
      <c r="A20" s="14" t="s">
        <v>63</v>
      </c>
      <c r="B20" s="3">
        <f>Data!X714</f>
        <v>1</v>
      </c>
      <c r="C20" s="3">
        <f>Data!Y714</f>
        <v>1223</v>
      </c>
      <c r="D20" s="3">
        <f>Data!Z714</f>
        <v>1062</v>
      </c>
      <c r="E20" s="15">
        <f t="shared" si="0"/>
        <v>1062000</v>
      </c>
      <c r="F20" s="17">
        <f t="shared" si="1"/>
        <v>1223</v>
      </c>
      <c r="G20" s="16">
        <f t="shared" si="2"/>
        <v>868.3565004088307</v>
      </c>
      <c r="H20" s="5">
        <f t="shared" si="3"/>
        <v>0.17787264318747775</v>
      </c>
      <c r="I20" s="5">
        <f t="shared" si="4"/>
        <v>0.12240796382409286</v>
      </c>
      <c r="J20" s="5">
        <f t="shared" si="5"/>
        <v>3.1970040880711412E-2</v>
      </c>
    </row>
    <row r="21" spans="1:10">
      <c r="A21" s="14" t="s">
        <v>56</v>
      </c>
      <c r="B21" s="3">
        <f>Data!X588</f>
        <v>3</v>
      </c>
      <c r="C21" s="3">
        <f>Data!Y588</f>
        <v>1012</v>
      </c>
      <c r="D21" s="3">
        <f>Data!Z588</f>
        <v>1100</v>
      </c>
      <c r="E21" s="15">
        <f t="shared" si="0"/>
        <v>1100000</v>
      </c>
      <c r="F21" s="17">
        <f t="shared" si="1"/>
        <v>337.33333333333331</v>
      </c>
      <c r="G21" s="16">
        <f t="shared" si="2"/>
        <v>1086.9565217391305</v>
      </c>
      <c r="H21" s="5">
        <f t="shared" si="3"/>
        <v>0.53361792956243326</v>
      </c>
      <c r="I21" s="5">
        <f t="shared" si="4"/>
        <v>0.10128933719540634</v>
      </c>
      <c r="J21" s="5">
        <f t="shared" si="5"/>
        <v>3.3113978313354567E-2</v>
      </c>
    </row>
    <row r="22" spans="1:10">
      <c r="A22" s="14" t="s">
        <v>55</v>
      </c>
      <c r="B22" s="3">
        <f>Data!X560</f>
        <v>2</v>
      </c>
      <c r="C22" s="3">
        <f>Data!Y560</f>
        <v>741</v>
      </c>
      <c r="D22" s="3">
        <f>Data!Z560</f>
        <v>1482</v>
      </c>
      <c r="E22" s="15">
        <f t="shared" si="0"/>
        <v>1482000</v>
      </c>
      <c r="F22" s="17">
        <f t="shared" si="1"/>
        <v>370.5</v>
      </c>
      <c r="G22" s="16">
        <f t="shared" si="2"/>
        <v>2000</v>
      </c>
      <c r="H22" s="5">
        <f t="shared" si="3"/>
        <v>0.3557452863749555</v>
      </c>
      <c r="I22" s="5">
        <f t="shared" si="4"/>
        <v>7.4165413895055446E-2</v>
      </c>
      <c r="J22" s="5">
        <f t="shared" si="5"/>
        <v>4.4613559873083151E-2</v>
      </c>
    </row>
    <row r="23" spans="1:10">
      <c r="A23" s="14" t="s">
        <v>25</v>
      </c>
      <c r="B23" s="11">
        <f>Data!X17</f>
        <v>2</v>
      </c>
      <c r="C23" s="11">
        <f>Data!Y17</f>
        <v>1626</v>
      </c>
      <c r="D23" s="11">
        <f>Data!Z17</f>
        <v>3200</v>
      </c>
      <c r="E23" s="15">
        <f t="shared" si="0"/>
        <v>3200000</v>
      </c>
      <c r="F23" s="17">
        <f t="shared" si="1"/>
        <v>813</v>
      </c>
      <c r="G23" s="16">
        <f t="shared" si="2"/>
        <v>1968.019680196802</v>
      </c>
      <c r="H23" s="5">
        <f t="shared" si="3"/>
        <v>0.3557452863749555</v>
      </c>
      <c r="I23" s="5">
        <f t="shared" si="4"/>
        <v>0.16274353980210546</v>
      </c>
      <c r="J23" s="5">
        <f t="shared" si="5"/>
        <v>9.6331573275213286E-2</v>
      </c>
    </row>
    <row r="24" spans="1:10">
      <c r="A24" s="14" t="s">
        <v>60</v>
      </c>
      <c r="B24" s="3">
        <f>Data!X672</f>
        <v>3</v>
      </c>
      <c r="C24" s="3">
        <f>Data!Y672</f>
        <v>666</v>
      </c>
      <c r="D24" s="3">
        <f>Data!Z672</f>
        <v>2079</v>
      </c>
      <c r="E24" s="15">
        <f t="shared" si="0"/>
        <v>2079000</v>
      </c>
      <c r="F24" s="17">
        <f t="shared" si="1"/>
        <v>222</v>
      </c>
      <c r="G24" s="16">
        <f t="shared" si="2"/>
        <v>3121.6216216216217</v>
      </c>
      <c r="H24" s="5">
        <f t="shared" si="3"/>
        <v>0.53361792956243326</v>
      </c>
      <c r="I24" s="5">
        <f t="shared" si="4"/>
        <v>6.6658793055474924E-2</v>
      </c>
      <c r="J24" s="5">
        <f t="shared" si="5"/>
        <v>6.2585419012240129E-2</v>
      </c>
    </row>
    <row r="25" spans="1:10">
      <c r="A25" s="14" t="s">
        <v>26</v>
      </c>
      <c r="B25" s="3">
        <f>Data!X31</f>
        <v>4</v>
      </c>
      <c r="C25" s="3">
        <f>Data!Y31</f>
        <v>625</v>
      </c>
      <c r="D25" s="3">
        <f>Data!Z31</f>
        <v>1535</v>
      </c>
      <c r="E25" s="15">
        <f t="shared" si="0"/>
        <v>1535000</v>
      </c>
      <c r="F25" s="17">
        <f t="shared" si="1"/>
        <v>156.25</v>
      </c>
      <c r="G25" s="16">
        <f t="shared" si="2"/>
        <v>2456</v>
      </c>
      <c r="H25" s="5">
        <f t="shared" si="3"/>
        <v>0.71149057274991101</v>
      </c>
      <c r="I25" s="5">
        <f t="shared" si="4"/>
        <v>6.2555173663170927E-2</v>
      </c>
      <c r="J25" s="5">
        <f t="shared" si="5"/>
        <v>4.6209051555453871E-2</v>
      </c>
    </row>
    <row r="26" spans="1:10">
      <c r="A26" s="14" t="s">
        <v>10</v>
      </c>
      <c r="B26" s="3">
        <f>Data!X101</f>
        <v>1</v>
      </c>
      <c r="C26" s="3">
        <f>Data!Y101</f>
        <v>565</v>
      </c>
      <c r="D26" s="3">
        <f>Data!Z101</f>
        <v>1243</v>
      </c>
      <c r="E26" s="15">
        <f t="shared" si="0"/>
        <v>1243000</v>
      </c>
      <c r="F26" s="17">
        <f t="shared" si="1"/>
        <v>565</v>
      </c>
      <c r="G26" s="16">
        <f t="shared" si="2"/>
        <v>2200</v>
      </c>
      <c r="H26" s="5">
        <f t="shared" si="3"/>
        <v>0.17787264318747775</v>
      </c>
      <c r="I26" s="5">
        <f t="shared" si="4"/>
        <v>5.6549876991506508E-2</v>
      </c>
      <c r="J26" s="5">
        <f t="shared" si="5"/>
        <v>3.7418795494090662E-2</v>
      </c>
    </row>
    <row r="27" spans="1:10">
      <c r="A27" s="14" t="s">
        <v>20</v>
      </c>
      <c r="B27" s="3">
        <f>Data!X143</f>
        <v>3</v>
      </c>
      <c r="C27" s="3">
        <f>Data!Y143</f>
        <v>547</v>
      </c>
      <c r="D27" s="3">
        <f>Data!Z143</f>
        <v>1351</v>
      </c>
      <c r="E27" s="15">
        <f t="shared" si="0"/>
        <v>1351000</v>
      </c>
      <c r="F27" s="17">
        <f t="shared" si="1"/>
        <v>182.33333333333334</v>
      </c>
      <c r="G27" s="16">
        <f t="shared" si="2"/>
        <v>2469.8354661791591</v>
      </c>
      <c r="H27" s="5">
        <f t="shared" si="3"/>
        <v>0.53361792956243326</v>
      </c>
      <c r="I27" s="5">
        <f t="shared" si="4"/>
        <v>5.474828799000718E-2</v>
      </c>
      <c r="J27" s="5">
        <f t="shared" si="5"/>
        <v>4.0669986092129108E-2</v>
      </c>
    </row>
    <row r="28" spans="1:10">
      <c r="A28" s="14" t="s">
        <v>19</v>
      </c>
      <c r="B28" s="3">
        <f>Data!X504</f>
        <v>1.2</v>
      </c>
      <c r="C28" s="3">
        <f>Data!Y504</f>
        <v>400</v>
      </c>
      <c r="D28" s="3">
        <f>Data!Z504</f>
        <v>1200</v>
      </c>
      <c r="E28" s="15">
        <f t="shared" si="0"/>
        <v>1200000</v>
      </c>
      <c r="F28" s="17">
        <f t="shared" si="1"/>
        <v>333.33333333333337</v>
      </c>
      <c r="G28" s="16">
        <f t="shared" si="2"/>
        <v>3000</v>
      </c>
      <c r="H28" s="5">
        <f t="shared" si="3"/>
        <v>0.2134471718249733</v>
      </c>
      <c r="I28" s="5">
        <f t="shared" si="4"/>
        <v>4.0035311144429389E-2</v>
      </c>
      <c r="J28" s="5">
        <f t="shared" si="5"/>
        <v>3.6124339978204981E-2</v>
      </c>
    </row>
    <row r="29" spans="1:10">
      <c r="A29" s="14" t="s">
        <v>59</v>
      </c>
      <c r="B29" s="3">
        <f>Data!X658</f>
        <v>4</v>
      </c>
      <c r="C29" s="3">
        <f>Data!Y658</f>
        <v>495</v>
      </c>
      <c r="D29" s="3">
        <f>Data!Z658</f>
        <v>860</v>
      </c>
      <c r="E29" s="15">
        <f t="shared" si="0"/>
        <v>860000</v>
      </c>
      <c r="F29" s="17">
        <f t="shared" si="1"/>
        <v>123.75</v>
      </c>
      <c r="G29" s="16">
        <f t="shared" si="2"/>
        <v>1737.3737373737374</v>
      </c>
      <c r="H29" s="5">
        <f t="shared" si="3"/>
        <v>0.71149057274991101</v>
      </c>
      <c r="I29" s="5">
        <f t="shared" si="4"/>
        <v>4.954369754123137E-2</v>
      </c>
      <c r="J29" s="5">
        <f t="shared" si="5"/>
        <v>2.5889110317713571E-2</v>
      </c>
    </row>
    <row r="30" spans="1:10">
      <c r="A30" s="14" t="s">
        <v>62</v>
      </c>
      <c r="B30" s="3">
        <f>Data!X700</f>
        <v>3</v>
      </c>
      <c r="C30" s="3">
        <f>Data!Y700</f>
        <v>298</v>
      </c>
      <c r="D30" s="3">
        <f>Data!Z700</f>
        <v>782</v>
      </c>
      <c r="E30" s="15">
        <f t="shared" si="0"/>
        <v>782000</v>
      </c>
      <c r="F30" s="17">
        <f t="shared" si="1"/>
        <v>99.333333333333329</v>
      </c>
      <c r="G30" s="16">
        <f t="shared" si="2"/>
        <v>2624.1610738255035</v>
      </c>
      <c r="H30" s="5">
        <f t="shared" si="3"/>
        <v>0.53361792956243326</v>
      </c>
      <c r="I30" s="5">
        <f t="shared" si="4"/>
        <v>2.9826306802599897E-2</v>
      </c>
      <c r="J30" s="5">
        <f t="shared" si="5"/>
        <v>2.3541028219130247E-2</v>
      </c>
    </row>
    <row r="31" spans="1:10">
      <c r="A31" s="14" t="s">
        <v>57</v>
      </c>
      <c r="B31" s="3">
        <f>Data!X616</f>
        <v>1</v>
      </c>
      <c r="C31" s="3">
        <f>Data!Y616</f>
        <v>100</v>
      </c>
      <c r="D31" s="3">
        <f>Data!Z616</f>
        <v>200</v>
      </c>
      <c r="E31" s="15">
        <f t="shared" si="0"/>
        <v>200000</v>
      </c>
      <c r="F31" s="17">
        <f t="shared" si="1"/>
        <v>100</v>
      </c>
      <c r="G31" s="16">
        <f t="shared" si="2"/>
        <v>2000</v>
      </c>
      <c r="H31" s="5">
        <f t="shared" si="3"/>
        <v>0.17787264318747775</v>
      </c>
      <c r="I31" s="5">
        <f t="shared" si="4"/>
        <v>1.0008827786107347E-2</v>
      </c>
      <c r="J31" s="5">
        <f t="shared" si="5"/>
        <v>6.0207233297008304E-3</v>
      </c>
    </row>
    <row r="32" spans="1:10">
      <c r="A32" s="14" t="s">
        <v>54</v>
      </c>
      <c r="B32" s="3">
        <f>Data!X532</f>
        <v>2</v>
      </c>
      <c r="C32" s="3">
        <f>Data!Y532</f>
        <v>486</v>
      </c>
      <c r="D32" s="3">
        <f>Data!Z532</f>
        <v>1251</v>
      </c>
      <c r="E32" s="15">
        <f t="shared" si="0"/>
        <v>1251000</v>
      </c>
      <c r="F32" s="17">
        <f t="shared" si="1"/>
        <v>243</v>
      </c>
      <c r="G32" s="16">
        <f t="shared" si="2"/>
        <v>2574.0740740740739</v>
      </c>
      <c r="H32" s="5">
        <f t="shared" si="3"/>
        <v>0.3557452863749555</v>
      </c>
      <c r="I32" s="5">
        <f t="shared" si="4"/>
        <v>4.8642903040481703E-2</v>
      </c>
      <c r="J32" s="5">
        <f t="shared" si="5"/>
        <v>3.7659624427278694E-2</v>
      </c>
    </row>
    <row r="33" spans="1:10">
      <c r="A33" s="14" t="s">
        <v>29</v>
      </c>
      <c r="B33" s="3">
        <f>Data!X59</f>
        <v>0</v>
      </c>
      <c r="C33" s="3">
        <f>Data!Y59</f>
        <v>0</v>
      </c>
      <c r="D33" s="3">
        <f>Data!Z59</f>
        <v>0</v>
      </c>
      <c r="E33" s="15">
        <f t="shared" si="0"/>
        <v>0</v>
      </c>
      <c r="F33" s="17" t="e">
        <f t="shared" si="1"/>
        <v>#DIV/0!</v>
      </c>
      <c r="G33" s="16" t="e">
        <f t="shared" si="2"/>
        <v>#DIV/0!</v>
      </c>
      <c r="H33" s="5">
        <f t="shared" si="3"/>
        <v>0</v>
      </c>
      <c r="I33" s="5">
        <f t="shared" si="4"/>
        <v>0</v>
      </c>
      <c r="J33" s="5">
        <f t="shared" si="5"/>
        <v>0</v>
      </c>
    </row>
    <row r="34" spans="1:10">
      <c r="A34" s="14" t="s">
        <v>28</v>
      </c>
      <c r="B34" s="3">
        <f>Data!X45</f>
        <v>0</v>
      </c>
      <c r="C34" s="3">
        <f>Data!Y45</f>
        <v>0</v>
      </c>
      <c r="D34" s="3">
        <f>Data!Z45</f>
        <v>0</v>
      </c>
      <c r="E34" s="15">
        <f t="shared" si="0"/>
        <v>0</v>
      </c>
      <c r="F34" s="17" t="e">
        <f t="shared" si="1"/>
        <v>#DIV/0!</v>
      </c>
      <c r="G34" s="16" t="e">
        <f t="shared" si="2"/>
        <v>#DIV/0!</v>
      </c>
      <c r="H34" s="5">
        <f t="shared" si="3"/>
        <v>0</v>
      </c>
      <c r="I34" s="5">
        <f t="shared" si="4"/>
        <v>0</v>
      </c>
      <c r="J34" s="5">
        <f t="shared" si="5"/>
        <v>0</v>
      </c>
    </row>
    <row r="35" spans="1:10">
      <c r="A35" s="14" t="s">
        <v>30</v>
      </c>
      <c r="B35" s="3">
        <f>Data!X73</f>
        <v>0</v>
      </c>
      <c r="C35" s="3">
        <f>Data!Y73</f>
        <v>0</v>
      </c>
      <c r="D35" s="3">
        <f>Data!Z73</f>
        <v>0</v>
      </c>
      <c r="E35" s="15">
        <f t="shared" ref="E35:E53" si="6">D35*1000</f>
        <v>0</v>
      </c>
      <c r="F35" s="17" t="e">
        <f t="shared" ref="F35:F53" si="7">C35/B35</f>
        <v>#DIV/0!</v>
      </c>
      <c r="G35" s="16" t="e">
        <f t="shared" ref="G35:G53" si="8">E35/C35</f>
        <v>#DIV/0!</v>
      </c>
      <c r="H35" s="5">
        <f t="shared" ref="H35:H53" si="9">B35/B$55*100</f>
        <v>0</v>
      </c>
      <c r="I35" s="5">
        <f t="shared" ref="I35:I53" si="10">C35/C$55*100</f>
        <v>0</v>
      </c>
      <c r="J35" s="5">
        <f t="shared" ref="J35:J53" si="11">D35/D$55*100</f>
        <v>0</v>
      </c>
    </row>
    <row r="36" spans="1:10">
      <c r="A36" s="14" t="s">
        <v>31</v>
      </c>
      <c r="B36" s="3">
        <f>Data!X129</f>
        <v>0</v>
      </c>
      <c r="C36" s="3">
        <f>Data!Y129</f>
        <v>0</v>
      </c>
      <c r="D36" s="3">
        <f>Data!Z129</f>
        <v>0</v>
      </c>
      <c r="E36" s="15">
        <f t="shared" si="6"/>
        <v>0</v>
      </c>
      <c r="F36" s="17" t="e">
        <f t="shared" si="7"/>
        <v>#DIV/0!</v>
      </c>
      <c r="G36" s="16" t="e">
        <f t="shared" si="8"/>
        <v>#DIV/0!</v>
      </c>
      <c r="H36" s="5">
        <f t="shared" si="9"/>
        <v>0</v>
      </c>
      <c r="I36" s="5">
        <f t="shared" si="10"/>
        <v>0</v>
      </c>
      <c r="J36" s="5">
        <f t="shared" si="11"/>
        <v>0</v>
      </c>
    </row>
    <row r="37" spans="1:10">
      <c r="A37" s="14" t="s">
        <v>33</v>
      </c>
      <c r="B37" s="3">
        <f>Data!X185</f>
        <v>0</v>
      </c>
      <c r="C37" s="3">
        <f>Data!Y185</f>
        <v>0</v>
      </c>
      <c r="D37" s="3">
        <f>Data!Z185</f>
        <v>0</v>
      </c>
      <c r="E37" s="15">
        <f t="shared" si="6"/>
        <v>0</v>
      </c>
      <c r="F37" s="17" t="e">
        <f t="shared" si="7"/>
        <v>#DIV/0!</v>
      </c>
      <c r="G37" s="16" t="e">
        <f t="shared" si="8"/>
        <v>#DIV/0!</v>
      </c>
      <c r="H37" s="5">
        <f t="shared" si="9"/>
        <v>0</v>
      </c>
      <c r="I37" s="5">
        <f t="shared" si="10"/>
        <v>0</v>
      </c>
      <c r="J37" s="5">
        <f t="shared" si="11"/>
        <v>0</v>
      </c>
    </row>
    <row r="38" spans="1:10">
      <c r="A38" s="14" t="s">
        <v>34</v>
      </c>
      <c r="B38" s="3">
        <f>Data!X199</f>
        <v>0</v>
      </c>
      <c r="C38" s="3">
        <f>Data!Y199</f>
        <v>0</v>
      </c>
      <c r="D38" s="3">
        <f>Data!Z199</f>
        <v>0</v>
      </c>
      <c r="E38" s="15">
        <f t="shared" si="6"/>
        <v>0</v>
      </c>
      <c r="F38" s="17" t="e">
        <f t="shared" si="7"/>
        <v>#DIV/0!</v>
      </c>
      <c r="G38" s="16" t="e">
        <f t="shared" si="8"/>
        <v>#DIV/0!</v>
      </c>
      <c r="H38" s="5">
        <f t="shared" si="9"/>
        <v>0</v>
      </c>
      <c r="I38" s="5">
        <f t="shared" si="10"/>
        <v>0</v>
      </c>
      <c r="J38" s="5">
        <f t="shared" si="11"/>
        <v>0</v>
      </c>
    </row>
    <row r="39" spans="1:10">
      <c r="A39" s="14" t="s">
        <v>36</v>
      </c>
      <c r="B39" s="3">
        <f>Data!X227</f>
        <v>0</v>
      </c>
      <c r="C39" s="3">
        <f>Data!Y227</f>
        <v>0</v>
      </c>
      <c r="D39" s="3">
        <f>Data!Z227</f>
        <v>0</v>
      </c>
      <c r="E39" s="15">
        <f t="shared" si="6"/>
        <v>0</v>
      </c>
      <c r="F39" s="17" t="e">
        <f t="shared" si="7"/>
        <v>#DIV/0!</v>
      </c>
      <c r="G39" s="16" t="e">
        <f t="shared" si="8"/>
        <v>#DIV/0!</v>
      </c>
      <c r="H39" s="5">
        <f t="shared" si="9"/>
        <v>0</v>
      </c>
      <c r="I39" s="5">
        <f t="shared" si="10"/>
        <v>0</v>
      </c>
      <c r="J39" s="5">
        <f t="shared" si="11"/>
        <v>0</v>
      </c>
    </row>
    <row r="40" spans="1:10">
      <c r="A40" s="14" t="s">
        <v>38</v>
      </c>
      <c r="B40" s="3">
        <f>Data!X255</f>
        <v>0</v>
      </c>
      <c r="C40" s="3">
        <f>Data!Y255</f>
        <v>0</v>
      </c>
      <c r="D40" s="3">
        <f>Data!Z255</f>
        <v>0</v>
      </c>
      <c r="E40" s="15">
        <f t="shared" si="6"/>
        <v>0</v>
      </c>
      <c r="F40" s="17" t="e">
        <f t="shared" si="7"/>
        <v>#DIV/0!</v>
      </c>
      <c r="G40" s="16" t="e">
        <f t="shared" si="8"/>
        <v>#DIV/0!</v>
      </c>
      <c r="H40" s="5">
        <f t="shared" si="9"/>
        <v>0</v>
      </c>
      <c r="I40" s="5">
        <f t="shared" si="10"/>
        <v>0</v>
      </c>
      <c r="J40" s="5">
        <f t="shared" si="11"/>
        <v>0</v>
      </c>
    </row>
    <row r="41" spans="1:10">
      <c r="A41" s="14" t="s">
        <v>39</v>
      </c>
      <c r="B41" s="3">
        <f>Data!X283</f>
        <v>0</v>
      </c>
      <c r="C41" s="3">
        <f>Data!Y283</f>
        <v>0</v>
      </c>
      <c r="D41" s="3">
        <f>Data!Z283</f>
        <v>0</v>
      </c>
      <c r="E41" s="15">
        <f t="shared" si="6"/>
        <v>0</v>
      </c>
      <c r="F41" s="17" t="e">
        <f t="shared" si="7"/>
        <v>#DIV/0!</v>
      </c>
      <c r="G41" s="16" t="e">
        <f t="shared" si="8"/>
        <v>#DIV/0!</v>
      </c>
      <c r="H41" s="5">
        <f t="shared" si="9"/>
        <v>0</v>
      </c>
      <c r="I41" s="5">
        <f t="shared" si="10"/>
        <v>0</v>
      </c>
      <c r="J41" s="5">
        <f t="shared" si="11"/>
        <v>0</v>
      </c>
    </row>
    <row r="42" spans="1:10">
      <c r="A42" s="14" t="s">
        <v>40</v>
      </c>
      <c r="B42" s="3">
        <f>Data!X294</f>
        <v>0</v>
      </c>
      <c r="C42" s="3">
        <f>Data!Y294</f>
        <v>0</v>
      </c>
      <c r="D42" s="3">
        <f>Data!Z294</f>
        <v>0</v>
      </c>
      <c r="E42" s="15">
        <f t="shared" si="6"/>
        <v>0</v>
      </c>
      <c r="F42" s="17" t="e">
        <f t="shared" si="7"/>
        <v>#DIV/0!</v>
      </c>
      <c r="G42" s="16" t="e">
        <f t="shared" si="8"/>
        <v>#DIV/0!</v>
      </c>
      <c r="H42" s="5">
        <f t="shared" si="9"/>
        <v>0</v>
      </c>
      <c r="I42" s="5">
        <f t="shared" si="10"/>
        <v>0</v>
      </c>
      <c r="J42" s="5">
        <f t="shared" si="11"/>
        <v>0</v>
      </c>
    </row>
    <row r="43" spans="1:10">
      <c r="A43" s="14" t="s">
        <v>41</v>
      </c>
      <c r="B43" s="3">
        <f>Data!X308</f>
        <v>0</v>
      </c>
      <c r="C43" s="3">
        <f>Data!Y308</f>
        <v>0</v>
      </c>
      <c r="D43" s="3">
        <f>Data!Z308</f>
        <v>0</v>
      </c>
      <c r="E43" s="15">
        <f t="shared" si="6"/>
        <v>0</v>
      </c>
      <c r="F43" s="17" t="e">
        <f t="shared" si="7"/>
        <v>#DIV/0!</v>
      </c>
      <c r="G43" s="16" t="e">
        <f t="shared" si="8"/>
        <v>#DIV/0!</v>
      </c>
      <c r="H43" s="5">
        <f t="shared" si="9"/>
        <v>0</v>
      </c>
      <c r="I43" s="5">
        <f t="shared" si="10"/>
        <v>0</v>
      </c>
      <c r="J43" s="5">
        <f t="shared" si="11"/>
        <v>0</v>
      </c>
    </row>
    <row r="44" spans="1:10">
      <c r="A44" s="14" t="s">
        <v>42</v>
      </c>
      <c r="B44" s="3">
        <f>Data!X322</f>
        <v>0</v>
      </c>
      <c r="C44" s="3">
        <f>Data!Y322</f>
        <v>0</v>
      </c>
      <c r="D44" s="3">
        <f>Data!Z322</f>
        <v>0</v>
      </c>
      <c r="E44" s="15">
        <f t="shared" si="6"/>
        <v>0</v>
      </c>
      <c r="F44" s="17" t="e">
        <f t="shared" si="7"/>
        <v>#DIV/0!</v>
      </c>
      <c r="G44" s="16" t="e">
        <f t="shared" si="8"/>
        <v>#DIV/0!</v>
      </c>
      <c r="H44" s="5">
        <f t="shared" si="9"/>
        <v>0</v>
      </c>
      <c r="I44" s="5">
        <f t="shared" si="10"/>
        <v>0</v>
      </c>
      <c r="J44" s="5">
        <f t="shared" si="11"/>
        <v>0</v>
      </c>
    </row>
    <row r="45" spans="1:10">
      <c r="A45" s="14" t="s">
        <v>43</v>
      </c>
      <c r="B45" s="3">
        <f>Data!X336</f>
        <v>0</v>
      </c>
      <c r="C45" s="3">
        <f>Data!Y336</f>
        <v>0</v>
      </c>
      <c r="D45" s="3">
        <f>Data!Z336</f>
        <v>0</v>
      </c>
      <c r="E45" s="15">
        <f t="shared" si="6"/>
        <v>0</v>
      </c>
      <c r="F45" s="17" t="e">
        <f t="shared" si="7"/>
        <v>#DIV/0!</v>
      </c>
      <c r="G45" s="16" t="e">
        <f t="shared" si="8"/>
        <v>#DIV/0!</v>
      </c>
      <c r="H45" s="5">
        <f t="shared" si="9"/>
        <v>0</v>
      </c>
      <c r="I45" s="5">
        <f t="shared" si="10"/>
        <v>0</v>
      </c>
      <c r="J45" s="5">
        <f t="shared" si="11"/>
        <v>0</v>
      </c>
    </row>
    <row r="46" spans="1:10">
      <c r="A46" s="14" t="s">
        <v>45</v>
      </c>
      <c r="B46" s="3">
        <f>Data!X378</f>
        <v>0</v>
      </c>
      <c r="C46" s="3">
        <f>Data!Y378</f>
        <v>0</v>
      </c>
      <c r="D46" s="3">
        <f>Data!Z378</f>
        <v>0</v>
      </c>
      <c r="E46" s="15">
        <f t="shared" si="6"/>
        <v>0</v>
      </c>
      <c r="F46" s="17" t="e">
        <f t="shared" si="7"/>
        <v>#DIV/0!</v>
      </c>
      <c r="G46" s="16" t="e">
        <f t="shared" si="8"/>
        <v>#DIV/0!</v>
      </c>
      <c r="H46" s="5">
        <f t="shared" si="9"/>
        <v>0</v>
      </c>
      <c r="I46" s="5">
        <f t="shared" si="10"/>
        <v>0</v>
      </c>
      <c r="J46" s="5">
        <f t="shared" si="11"/>
        <v>0</v>
      </c>
    </row>
    <row r="47" spans="1:10">
      <c r="A47" s="14" t="s">
        <v>46</v>
      </c>
      <c r="B47" s="3">
        <f>Data!X392</f>
        <v>1</v>
      </c>
      <c r="C47" s="3">
        <f>Data!Y392</f>
        <v>1139</v>
      </c>
      <c r="D47" s="3">
        <f>Data!Z392</f>
        <v>3987</v>
      </c>
      <c r="E47" s="15">
        <f t="shared" si="6"/>
        <v>3987000</v>
      </c>
      <c r="F47" s="17">
        <f t="shared" si="7"/>
        <v>1139</v>
      </c>
      <c r="G47" s="16">
        <f t="shared" si="8"/>
        <v>3500.4389815627742</v>
      </c>
      <c r="H47" s="5">
        <f t="shared" si="9"/>
        <v>0.17787264318747775</v>
      </c>
      <c r="I47" s="5">
        <f t="shared" si="10"/>
        <v>0.11400054848376268</v>
      </c>
      <c r="J47" s="5">
        <f t="shared" si="11"/>
        <v>0.12002311957758606</v>
      </c>
    </row>
    <row r="48" spans="1:10">
      <c r="A48" s="14" t="s">
        <v>47</v>
      </c>
      <c r="B48" s="3">
        <f>Data!X406</f>
        <v>0</v>
      </c>
      <c r="C48" s="3">
        <f>Data!Y406</f>
        <v>0</v>
      </c>
      <c r="D48" s="3">
        <f>Data!Z406</f>
        <v>0</v>
      </c>
      <c r="E48" s="15">
        <f t="shared" si="6"/>
        <v>0</v>
      </c>
      <c r="F48" s="17" t="e">
        <f t="shared" si="7"/>
        <v>#DIV/0!</v>
      </c>
      <c r="G48" s="16" t="e">
        <f t="shared" si="8"/>
        <v>#DIV/0!</v>
      </c>
      <c r="H48" s="5">
        <f t="shared" si="9"/>
        <v>0</v>
      </c>
      <c r="I48" s="5">
        <f t="shared" si="10"/>
        <v>0</v>
      </c>
      <c r="J48" s="5">
        <f t="shared" si="11"/>
        <v>0</v>
      </c>
    </row>
    <row r="49" spans="1:10">
      <c r="A49" s="14" t="s">
        <v>48</v>
      </c>
      <c r="B49" s="3">
        <f>Data!X434</f>
        <v>0</v>
      </c>
      <c r="C49" s="3">
        <f>Data!Y434</f>
        <v>0</v>
      </c>
      <c r="D49" s="3">
        <f>Data!Z434</f>
        <v>0</v>
      </c>
      <c r="E49" s="15">
        <f t="shared" si="6"/>
        <v>0</v>
      </c>
      <c r="F49" s="17" t="e">
        <f t="shared" si="7"/>
        <v>#DIV/0!</v>
      </c>
      <c r="G49" s="16" t="e">
        <f t="shared" si="8"/>
        <v>#DIV/0!</v>
      </c>
      <c r="H49" s="5">
        <f t="shared" si="9"/>
        <v>0</v>
      </c>
      <c r="I49" s="5">
        <f t="shared" si="10"/>
        <v>0</v>
      </c>
      <c r="J49" s="5">
        <f t="shared" si="11"/>
        <v>0</v>
      </c>
    </row>
    <row r="50" spans="1:10">
      <c r="A50" s="14" t="s">
        <v>49</v>
      </c>
      <c r="B50" s="3">
        <f>Data!X448</f>
        <v>0</v>
      </c>
      <c r="C50" s="3">
        <f>Data!Y448</f>
        <v>0</v>
      </c>
      <c r="D50" s="3">
        <f>Data!Z448</f>
        <v>0</v>
      </c>
      <c r="E50" s="15">
        <f t="shared" si="6"/>
        <v>0</v>
      </c>
      <c r="F50" s="17" t="e">
        <f t="shared" si="7"/>
        <v>#DIV/0!</v>
      </c>
      <c r="G50" s="16" t="e">
        <f t="shared" si="8"/>
        <v>#DIV/0!</v>
      </c>
      <c r="H50" s="5">
        <f t="shared" si="9"/>
        <v>0</v>
      </c>
      <c r="I50" s="5">
        <f t="shared" si="10"/>
        <v>0</v>
      </c>
      <c r="J50" s="5">
        <f t="shared" si="11"/>
        <v>0</v>
      </c>
    </row>
    <row r="51" spans="1:10">
      <c r="A51" s="14" t="s">
        <v>51</v>
      </c>
      <c r="B51" s="3">
        <f>Data!X476</f>
        <v>0</v>
      </c>
      <c r="C51" s="3">
        <f>Data!Y476</f>
        <v>0</v>
      </c>
      <c r="D51" s="3">
        <f>Data!Z476</f>
        <v>0</v>
      </c>
      <c r="E51" s="15">
        <f t="shared" si="6"/>
        <v>0</v>
      </c>
      <c r="F51" s="17" t="e">
        <f t="shared" si="7"/>
        <v>#DIV/0!</v>
      </c>
      <c r="G51" s="16" t="e">
        <f t="shared" si="8"/>
        <v>#DIV/0!</v>
      </c>
      <c r="H51" s="5">
        <f t="shared" si="9"/>
        <v>0</v>
      </c>
      <c r="I51" s="5">
        <f t="shared" si="10"/>
        <v>0</v>
      </c>
      <c r="J51" s="5">
        <f t="shared" si="11"/>
        <v>0</v>
      </c>
    </row>
    <row r="52" spans="1:10">
      <c r="A52" s="14" t="s">
        <v>58</v>
      </c>
      <c r="B52" s="3">
        <f>Data!X644</f>
        <v>0</v>
      </c>
      <c r="C52" s="3">
        <f>Data!Y644</f>
        <v>0</v>
      </c>
      <c r="D52" s="3">
        <f>Data!Z644</f>
        <v>0</v>
      </c>
      <c r="E52" s="15">
        <f t="shared" si="6"/>
        <v>0</v>
      </c>
      <c r="F52" s="17" t="e">
        <f t="shared" si="7"/>
        <v>#DIV/0!</v>
      </c>
      <c r="G52" s="16" t="e">
        <f t="shared" si="8"/>
        <v>#DIV/0!</v>
      </c>
      <c r="H52" s="5">
        <f t="shared" si="9"/>
        <v>0</v>
      </c>
      <c r="I52" s="5">
        <f t="shared" si="10"/>
        <v>0</v>
      </c>
      <c r="J52" s="5">
        <f t="shared" si="11"/>
        <v>0</v>
      </c>
    </row>
    <row r="53" spans="1:10">
      <c r="A53" s="14" t="s">
        <v>61</v>
      </c>
      <c r="B53" s="3">
        <f>Data!X686</f>
        <v>0</v>
      </c>
      <c r="C53" s="3">
        <f>Data!Y686</f>
        <v>0</v>
      </c>
      <c r="D53" s="3">
        <f>Data!Z686</f>
        <v>0</v>
      </c>
      <c r="E53" s="15">
        <f t="shared" si="6"/>
        <v>0</v>
      </c>
      <c r="F53" s="17" t="e">
        <f t="shared" si="7"/>
        <v>#DIV/0!</v>
      </c>
      <c r="G53" s="16" t="e">
        <f t="shared" si="8"/>
        <v>#DIV/0!</v>
      </c>
      <c r="H53" s="5">
        <f t="shared" si="9"/>
        <v>0</v>
      </c>
      <c r="I53" s="5">
        <f t="shared" si="10"/>
        <v>0</v>
      </c>
      <c r="J53" s="5">
        <f t="shared" si="11"/>
        <v>0</v>
      </c>
    </row>
    <row r="55" spans="1:10">
      <c r="A55" s="14" t="s">
        <v>17</v>
      </c>
      <c r="B55" s="11">
        <f>SUM(B3:B53)</f>
        <v>562.20000000000005</v>
      </c>
      <c r="C55" s="11">
        <f>SUM(C3:C53)</f>
        <v>999118</v>
      </c>
      <c r="D55" s="11">
        <f>SUM(D3:D53)</f>
        <v>3321860</v>
      </c>
      <c r="E55" s="15">
        <f>SUM(E3:E53)</f>
        <v>3321860000</v>
      </c>
    </row>
  </sheetData>
  <phoneticPr fontId="1" type="noConversion"/>
  <pageMargins left="0.75" right="0.75" top="1" bottom="1" header="0.5" footer="0.5"/>
  <pageSetup paperSize="9" scale="98" orientation="portrait" r:id="rId1"/>
  <headerFooter alignWithMargins="0"/>
  <rowBreaks count="1" manualBreakCount="1">
    <brk id="53" max="16383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55"/>
  <sheetViews>
    <sheetView workbookViewId="0">
      <selection activeCell="B3" sqref="B3"/>
    </sheetView>
  </sheetViews>
  <sheetFormatPr defaultRowHeight="12.75"/>
  <cols>
    <col min="1" max="1" width="32.7109375" customWidth="1"/>
    <col min="2" max="2" width="16.85546875" customWidth="1"/>
    <col min="3" max="3" width="15" customWidth="1"/>
    <col min="4" max="4" width="0" hidden="1" customWidth="1"/>
    <col min="5" max="5" width="16.7109375" customWidth="1"/>
    <col min="6" max="6" width="18.7109375" customWidth="1"/>
    <col min="7" max="7" width="15.28515625" customWidth="1"/>
    <col min="8" max="8" width="16.42578125" customWidth="1"/>
    <col min="9" max="9" width="15.42578125" customWidth="1"/>
    <col min="10" max="10" width="16.140625" customWidth="1"/>
    <col min="11" max="11" width="0" hidden="1" customWidth="1"/>
  </cols>
  <sheetData>
    <row r="1" spans="1:11" ht="22.5" customHeight="1" thickBot="1">
      <c r="A1" s="32" t="s">
        <v>1</v>
      </c>
    </row>
    <row r="2" spans="1:11" ht="43.5" customHeight="1" thickBot="1">
      <c r="B2" s="34" t="s">
        <v>88</v>
      </c>
      <c r="C2" s="113" t="s">
        <v>92</v>
      </c>
      <c r="D2" s="113" t="s">
        <v>89</v>
      </c>
      <c r="E2" s="35" t="s">
        <v>89</v>
      </c>
      <c r="F2" s="34" t="s">
        <v>90</v>
      </c>
      <c r="G2" s="113" t="s">
        <v>91</v>
      </c>
      <c r="H2" s="113" t="s">
        <v>116</v>
      </c>
      <c r="I2" s="113" t="s">
        <v>117</v>
      </c>
      <c r="J2" s="35" t="s">
        <v>119</v>
      </c>
    </row>
    <row r="3" spans="1:11">
      <c r="A3" s="14" t="s">
        <v>21</v>
      </c>
      <c r="B3" s="3">
        <f>Data!AA115</f>
        <v>313</v>
      </c>
      <c r="C3" s="3">
        <f>Data!AB115</f>
        <v>2016285</v>
      </c>
      <c r="D3" s="3">
        <f>Data!AC115</f>
        <v>4415208</v>
      </c>
      <c r="E3" s="15">
        <f t="shared" ref="E3:E34" si="0">D3*1000</f>
        <v>4415208000</v>
      </c>
      <c r="F3" s="17">
        <f t="shared" ref="F3:F34" si="1">C3/B3</f>
        <v>6441.805111821086</v>
      </c>
      <c r="G3" s="16">
        <f t="shared" ref="G3:G34" si="2">E3/C3</f>
        <v>2189.773767101377</v>
      </c>
      <c r="H3" s="5">
        <f t="shared" ref="H3:H34" si="3">B3/B$55*100</f>
        <v>30.229862854935284</v>
      </c>
      <c r="I3" s="5">
        <f t="shared" ref="I3:I34" si="4">C3/C$55*100</f>
        <v>73.709713976544904</v>
      </c>
      <c r="J3" s="5">
        <f t="shared" ref="J3:J34" si="5">D3/D$55*100</f>
        <v>65.074655463250025</v>
      </c>
      <c r="K3" s="14" t="s">
        <v>21</v>
      </c>
    </row>
    <row r="4" spans="1:11">
      <c r="A4" s="14" t="s">
        <v>23</v>
      </c>
      <c r="B4" s="3">
        <f>Data!AA364</f>
        <v>364</v>
      </c>
      <c r="C4" s="3">
        <f>Data!AB364</f>
        <v>98941</v>
      </c>
      <c r="D4" s="3">
        <f>Data!AC364</f>
        <v>500047</v>
      </c>
      <c r="E4" s="15">
        <f t="shared" si="0"/>
        <v>500047000</v>
      </c>
      <c r="F4" s="17">
        <f t="shared" si="1"/>
        <v>271.81593406593407</v>
      </c>
      <c r="G4" s="16">
        <f t="shared" si="2"/>
        <v>5053.9917728747432</v>
      </c>
      <c r="H4" s="5">
        <f t="shared" si="3"/>
        <v>35.155495460691519</v>
      </c>
      <c r="I4" s="5">
        <f t="shared" si="4"/>
        <v>3.6170049425320969</v>
      </c>
      <c r="J4" s="5">
        <f t="shared" si="5"/>
        <v>7.3700686899534036</v>
      </c>
      <c r="K4" s="14" t="s">
        <v>23</v>
      </c>
    </row>
    <row r="5" spans="1:11">
      <c r="A5" s="14" t="s">
        <v>49</v>
      </c>
      <c r="B5" s="3">
        <f>Data!AA448</f>
        <v>6</v>
      </c>
      <c r="C5" s="3">
        <f>Data!AB448</f>
        <v>113737</v>
      </c>
      <c r="D5" s="3">
        <f>Data!AC448</f>
        <v>485000</v>
      </c>
      <c r="E5" s="15">
        <f t="shared" si="0"/>
        <v>485000000</v>
      </c>
      <c r="F5" s="17">
        <f t="shared" si="1"/>
        <v>18956.166666666668</v>
      </c>
      <c r="G5" s="16">
        <f t="shared" si="2"/>
        <v>4264.2236035766728</v>
      </c>
      <c r="H5" s="5">
        <f t="shared" si="3"/>
        <v>0.57948618891249748</v>
      </c>
      <c r="I5" s="5">
        <f t="shared" si="4"/>
        <v>4.1579051267803351</v>
      </c>
      <c r="J5" s="5">
        <f t="shared" si="5"/>
        <v>7.1482946895539827</v>
      </c>
      <c r="K5" s="14" t="s">
        <v>49</v>
      </c>
    </row>
    <row r="6" spans="1:11">
      <c r="A6" s="14" t="s">
        <v>15</v>
      </c>
      <c r="B6" s="3">
        <f>Data!AA157</f>
        <v>25</v>
      </c>
      <c r="C6" s="3">
        <f>Data!AB157</f>
        <v>71391</v>
      </c>
      <c r="D6" s="3">
        <f>Data!AC157</f>
        <v>217846</v>
      </c>
      <c r="E6" s="15">
        <f t="shared" si="0"/>
        <v>217846000</v>
      </c>
      <c r="F6" s="17">
        <f t="shared" si="1"/>
        <v>2855.64</v>
      </c>
      <c r="G6" s="16">
        <f t="shared" si="2"/>
        <v>3051.4490622067206</v>
      </c>
      <c r="H6" s="5">
        <f t="shared" si="3"/>
        <v>2.4145257871354064</v>
      </c>
      <c r="I6" s="5">
        <f t="shared" si="4"/>
        <v>2.6098543561547687</v>
      </c>
      <c r="J6" s="5">
        <f t="shared" si="5"/>
        <v>3.210778154516654</v>
      </c>
      <c r="K6" s="14" t="s">
        <v>15</v>
      </c>
    </row>
    <row r="7" spans="1:11">
      <c r="A7" s="14" t="s">
        <v>22</v>
      </c>
      <c r="B7" s="3">
        <f>Data!AA269</f>
        <v>23</v>
      </c>
      <c r="C7" s="3">
        <f>Data!AB269</f>
        <v>76243</v>
      </c>
      <c r="D7" s="3">
        <f>Data!AC269</f>
        <v>253712</v>
      </c>
      <c r="E7" s="15">
        <f t="shared" si="0"/>
        <v>253712000</v>
      </c>
      <c r="F7" s="17">
        <f t="shared" si="1"/>
        <v>3314.913043478261</v>
      </c>
      <c r="G7" s="16">
        <f t="shared" si="2"/>
        <v>3327.6759833689648</v>
      </c>
      <c r="H7" s="5">
        <f t="shared" si="3"/>
        <v>2.2213637241645738</v>
      </c>
      <c r="I7" s="5">
        <f t="shared" si="4"/>
        <v>2.7872298423653961</v>
      </c>
      <c r="J7" s="5">
        <f t="shared" si="5"/>
        <v>3.7393982314971548</v>
      </c>
      <c r="K7" s="14" t="s">
        <v>22</v>
      </c>
    </row>
    <row r="8" spans="1:11">
      <c r="A8" s="14" t="s">
        <v>18</v>
      </c>
      <c r="B8" s="3">
        <f>Data!AA420</f>
        <v>30</v>
      </c>
      <c r="C8" s="3">
        <f>Data!AB420</f>
        <v>54196</v>
      </c>
      <c r="D8" s="3">
        <f>Data!AC420</f>
        <v>103219</v>
      </c>
      <c r="E8" s="15">
        <f t="shared" si="0"/>
        <v>103219000</v>
      </c>
      <c r="F8" s="17">
        <f t="shared" si="1"/>
        <v>1806.5333333333333</v>
      </c>
      <c r="G8" s="16">
        <f t="shared" si="2"/>
        <v>1904.5501513026791</v>
      </c>
      <c r="H8" s="5">
        <f t="shared" si="3"/>
        <v>2.8974309445624877</v>
      </c>
      <c r="I8" s="5">
        <f t="shared" si="4"/>
        <v>1.9812534729330564</v>
      </c>
      <c r="J8" s="5">
        <f t="shared" si="5"/>
        <v>1.5213192362083972</v>
      </c>
      <c r="K8" s="14" t="s">
        <v>18</v>
      </c>
    </row>
    <row r="9" spans="1:11">
      <c r="A9" s="14" t="s">
        <v>59</v>
      </c>
      <c r="B9" s="3">
        <f>Data!AA658</f>
        <v>6</v>
      </c>
      <c r="C9" s="3">
        <f>Data!AB658</f>
        <v>32659</v>
      </c>
      <c r="D9" s="3">
        <f>Data!AC658</f>
        <v>16152</v>
      </c>
      <c r="E9" s="15">
        <f t="shared" si="0"/>
        <v>16152000</v>
      </c>
      <c r="F9" s="17">
        <f t="shared" si="1"/>
        <v>5443.166666666667</v>
      </c>
      <c r="G9" s="16">
        <f t="shared" si="2"/>
        <v>494.56505098135278</v>
      </c>
      <c r="H9" s="5">
        <f t="shared" si="3"/>
        <v>0.57948618891249748</v>
      </c>
      <c r="I9" s="5">
        <f t="shared" si="4"/>
        <v>1.1939212704354691</v>
      </c>
      <c r="J9" s="5">
        <f t="shared" si="5"/>
        <v>0.23806032129005347</v>
      </c>
      <c r="K9" s="14" t="s">
        <v>59</v>
      </c>
    </row>
    <row r="10" spans="1:11">
      <c r="A10" s="14" t="s">
        <v>50</v>
      </c>
      <c r="B10" s="3">
        <f>Data!AA462</f>
        <v>8</v>
      </c>
      <c r="C10" s="3">
        <f>Data!AB462</f>
        <v>31054</v>
      </c>
      <c r="D10" s="3">
        <f>Data!AC462</f>
        <v>110512</v>
      </c>
      <c r="E10" s="15">
        <f t="shared" si="0"/>
        <v>110512000</v>
      </c>
      <c r="F10" s="17">
        <f t="shared" si="1"/>
        <v>3881.75</v>
      </c>
      <c r="G10" s="16">
        <f t="shared" si="2"/>
        <v>3558.7041926965931</v>
      </c>
      <c r="H10" s="5">
        <f t="shared" si="3"/>
        <v>0.77264825188333008</v>
      </c>
      <c r="I10" s="5">
        <f t="shared" si="4"/>
        <v>1.1352469803761005</v>
      </c>
      <c r="J10" s="5">
        <f t="shared" si="5"/>
        <v>1.6288089540865767</v>
      </c>
      <c r="K10" s="14" t="s">
        <v>50</v>
      </c>
    </row>
    <row r="11" spans="1:11">
      <c r="A11" s="14" t="s">
        <v>12</v>
      </c>
      <c r="B11" s="3">
        <f>Data!AA630</f>
        <v>25</v>
      </c>
      <c r="C11" s="3">
        <f>Data!AB630</f>
        <v>26135</v>
      </c>
      <c r="D11" s="3">
        <f>Data!AC630</f>
        <v>29415</v>
      </c>
      <c r="E11" s="15">
        <f t="shared" si="0"/>
        <v>29415000</v>
      </c>
      <c r="F11" s="17">
        <f t="shared" si="1"/>
        <v>1045.4000000000001</v>
      </c>
      <c r="G11" s="16">
        <f t="shared" si="2"/>
        <v>1125.5022001147886</v>
      </c>
      <c r="H11" s="5">
        <f t="shared" si="3"/>
        <v>2.4145257871354064</v>
      </c>
      <c r="I11" s="5">
        <f t="shared" si="4"/>
        <v>0.95542216243090694</v>
      </c>
      <c r="J11" s="5">
        <f t="shared" si="5"/>
        <v>0.4335403882334648</v>
      </c>
      <c r="K11" s="14" t="s">
        <v>12</v>
      </c>
    </row>
    <row r="12" spans="1:11">
      <c r="A12" s="14" t="s">
        <v>19</v>
      </c>
      <c r="B12" s="3">
        <f>Data!AA504</f>
        <v>16.399999999999999</v>
      </c>
      <c r="C12" s="3">
        <f>Data!AB504</f>
        <v>23858</v>
      </c>
      <c r="D12" s="3">
        <f>Data!AC504</f>
        <v>66054</v>
      </c>
      <c r="E12" s="15">
        <f t="shared" si="0"/>
        <v>66054000</v>
      </c>
      <c r="F12" s="17">
        <f t="shared" si="1"/>
        <v>1454.7560975609758</v>
      </c>
      <c r="G12" s="16">
        <f t="shared" si="2"/>
        <v>2768.6310671472879</v>
      </c>
      <c r="H12" s="5">
        <f t="shared" si="3"/>
        <v>1.5839289163608266</v>
      </c>
      <c r="I12" s="5">
        <f t="shared" si="4"/>
        <v>0.87218144064574632</v>
      </c>
      <c r="J12" s="5">
        <f t="shared" si="5"/>
        <v>0.97355352046144084</v>
      </c>
      <c r="K12" s="14" t="s">
        <v>19</v>
      </c>
    </row>
    <row r="13" spans="1:11">
      <c r="A13" s="14" t="s">
        <v>54</v>
      </c>
      <c r="B13" s="3">
        <f>Data!AA532</f>
        <v>4</v>
      </c>
      <c r="C13" s="3">
        <f>Data!AB532</f>
        <v>20739</v>
      </c>
      <c r="D13" s="3">
        <f>Data!AC532</f>
        <v>112242</v>
      </c>
      <c r="E13" s="15">
        <f t="shared" si="0"/>
        <v>112242000</v>
      </c>
      <c r="F13" s="17">
        <f t="shared" si="1"/>
        <v>5184.75</v>
      </c>
      <c r="G13" s="16">
        <f t="shared" si="2"/>
        <v>5412.1220888181688</v>
      </c>
      <c r="H13" s="5">
        <f t="shared" si="3"/>
        <v>0.38632412594166504</v>
      </c>
      <c r="I13" s="5">
        <f t="shared" si="4"/>
        <v>0.75815956482320934</v>
      </c>
      <c r="J13" s="5">
        <f t="shared" si="5"/>
        <v>1.6543069949379756</v>
      </c>
      <c r="K13" s="14" t="s">
        <v>54</v>
      </c>
    </row>
    <row r="14" spans="1:11">
      <c r="A14" s="14" t="s">
        <v>24</v>
      </c>
      <c r="B14" s="3">
        <f>Data!AA602</f>
        <v>16</v>
      </c>
      <c r="C14" s="3">
        <f>Data!AB602</f>
        <v>23609</v>
      </c>
      <c r="D14" s="3">
        <f>Data!AC602</f>
        <v>64362</v>
      </c>
      <c r="E14" s="15">
        <f t="shared" si="0"/>
        <v>64362000</v>
      </c>
      <c r="F14" s="17">
        <f t="shared" si="1"/>
        <v>1475.5625</v>
      </c>
      <c r="G14" s="16">
        <f t="shared" si="2"/>
        <v>2726.1637511118643</v>
      </c>
      <c r="H14" s="5">
        <f t="shared" si="3"/>
        <v>1.5452965037666602</v>
      </c>
      <c r="I14" s="5">
        <f t="shared" si="4"/>
        <v>0.86307870031877876</v>
      </c>
      <c r="J14" s="5">
        <f t="shared" si="5"/>
        <v>0.94861555218365667</v>
      </c>
      <c r="K14" s="14" t="s">
        <v>24</v>
      </c>
    </row>
    <row r="15" spans="1:11">
      <c r="A15" s="14" t="s">
        <v>26</v>
      </c>
      <c r="B15" s="3">
        <f>Data!AA31</f>
        <v>10</v>
      </c>
      <c r="C15" s="3">
        <f>Data!AB31</f>
        <v>10576</v>
      </c>
      <c r="D15" s="3">
        <f>Data!AC31</f>
        <v>27897</v>
      </c>
      <c r="E15" s="15">
        <f t="shared" si="0"/>
        <v>27897000</v>
      </c>
      <c r="F15" s="17">
        <f t="shared" si="1"/>
        <v>1057.5999999999999</v>
      </c>
      <c r="G15" s="16">
        <f t="shared" si="2"/>
        <v>2637.764750378215</v>
      </c>
      <c r="H15" s="5">
        <f t="shared" si="3"/>
        <v>0.96581031485416269</v>
      </c>
      <c r="I15" s="5">
        <f t="shared" si="4"/>
        <v>0.38662884216067617</v>
      </c>
      <c r="J15" s="5">
        <f t="shared" si="5"/>
        <v>0.41116696279275766</v>
      </c>
      <c r="K15" s="14" t="s">
        <v>26</v>
      </c>
    </row>
    <row r="16" spans="1:11">
      <c r="A16" s="14" t="s">
        <v>46</v>
      </c>
      <c r="B16" s="3">
        <f>Data!AA392</f>
        <v>6</v>
      </c>
      <c r="C16" s="3">
        <f>Data!AB392</f>
        <v>14050</v>
      </c>
      <c r="D16" s="3">
        <f>Data!AC392</f>
        <v>41305</v>
      </c>
      <c r="E16" s="15">
        <f t="shared" si="0"/>
        <v>41305000</v>
      </c>
      <c r="F16" s="17">
        <f t="shared" si="1"/>
        <v>2341.6666666666665</v>
      </c>
      <c r="G16" s="16">
        <f t="shared" si="2"/>
        <v>2939.8576512455516</v>
      </c>
      <c r="H16" s="5">
        <f t="shared" si="3"/>
        <v>0.57948618891249748</v>
      </c>
      <c r="I16" s="5">
        <f t="shared" si="4"/>
        <v>0.51362852045740359</v>
      </c>
      <c r="J16" s="5">
        <f t="shared" si="5"/>
        <v>0.60878414876706655</v>
      </c>
      <c r="K16" s="14" t="s">
        <v>46</v>
      </c>
    </row>
    <row r="17" spans="1:11">
      <c r="A17" s="14" t="s">
        <v>29</v>
      </c>
      <c r="B17" s="3">
        <f>Data!AA59</f>
        <v>14</v>
      </c>
      <c r="C17" s="3">
        <f>Data!AB59</f>
        <v>10796</v>
      </c>
      <c r="D17" s="3">
        <f>Data!AC59</f>
        <v>23517</v>
      </c>
      <c r="E17" s="15">
        <f t="shared" si="0"/>
        <v>23517000</v>
      </c>
      <c r="F17" s="17">
        <f t="shared" si="1"/>
        <v>771.14285714285711</v>
      </c>
      <c r="G17" s="16">
        <f t="shared" si="2"/>
        <v>2178.3067802889959</v>
      </c>
      <c r="H17" s="5">
        <f t="shared" si="3"/>
        <v>1.3521344407958276</v>
      </c>
      <c r="I17" s="5">
        <f t="shared" si="4"/>
        <v>0.39467142397566751</v>
      </c>
      <c r="J17" s="5">
        <f t="shared" si="5"/>
        <v>0.34661122930771343</v>
      </c>
      <c r="K17" s="14" t="s">
        <v>29</v>
      </c>
    </row>
    <row r="18" spans="1:11">
      <c r="A18" s="14" t="s">
        <v>38</v>
      </c>
      <c r="B18" s="3">
        <f>Data!AA255</f>
        <v>28</v>
      </c>
      <c r="C18" s="3">
        <f>Data!AB255</f>
        <v>15230</v>
      </c>
      <c r="D18" s="3">
        <f>Data!AC255</f>
        <v>58982</v>
      </c>
      <c r="E18" s="15">
        <f t="shared" si="0"/>
        <v>58982000</v>
      </c>
      <c r="F18" s="17">
        <f t="shared" si="1"/>
        <v>543.92857142857144</v>
      </c>
      <c r="G18" s="16">
        <f t="shared" si="2"/>
        <v>3872.7511490479319</v>
      </c>
      <c r="H18" s="5">
        <f t="shared" si="3"/>
        <v>2.7042688815916551</v>
      </c>
      <c r="I18" s="5">
        <f t="shared" si="4"/>
        <v>0.55676600473781179</v>
      </c>
      <c r="J18" s="5">
        <f t="shared" si="5"/>
        <v>0.86932106676138776</v>
      </c>
      <c r="K18" s="14" t="s">
        <v>38</v>
      </c>
    </row>
    <row r="19" spans="1:11">
      <c r="A19" s="14" t="s">
        <v>52</v>
      </c>
      <c r="B19" s="3">
        <f>Data!AA490</f>
        <v>11</v>
      </c>
      <c r="C19" s="3">
        <f>Data!AB490</f>
        <v>14067</v>
      </c>
      <c r="D19" s="3">
        <f>Data!AC490</f>
        <v>45255</v>
      </c>
      <c r="E19" s="15">
        <f t="shared" si="0"/>
        <v>45255000</v>
      </c>
      <c r="F19" s="17">
        <f t="shared" si="1"/>
        <v>1278.8181818181818</v>
      </c>
      <c r="G19" s="16">
        <f t="shared" si="2"/>
        <v>3217.1038600981019</v>
      </c>
      <c r="H19" s="5">
        <f t="shared" si="3"/>
        <v>1.0623913463395787</v>
      </c>
      <c r="I19" s="5">
        <f t="shared" si="4"/>
        <v>0.51424999268856197</v>
      </c>
      <c r="J19" s="5">
        <f t="shared" si="5"/>
        <v>0.66700221891910416</v>
      </c>
      <c r="K19" s="14" t="s">
        <v>52</v>
      </c>
    </row>
    <row r="20" spans="1:11">
      <c r="A20" s="14" t="s">
        <v>53</v>
      </c>
      <c r="B20" s="3">
        <f>Data!AA518</f>
        <v>12</v>
      </c>
      <c r="C20" s="3">
        <f>Data!AB518</f>
        <v>9985</v>
      </c>
      <c r="D20" s="3">
        <f>Data!AC518</f>
        <v>27337</v>
      </c>
      <c r="E20" s="15">
        <f t="shared" si="0"/>
        <v>27337000</v>
      </c>
      <c r="F20" s="17">
        <f t="shared" si="1"/>
        <v>832.08333333333337</v>
      </c>
      <c r="G20" s="16">
        <f t="shared" si="2"/>
        <v>2737.8067100650978</v>
      </c>
      <c r="H20" s="5">
        <f t="shared" si="3"/>
        <v>1.158972377824995</v>
      </c>
      <c r="I20" s="5">
        <f t="shared" si="4"/>
        <v>0.36502354283040389</v>
      </c>
      <c r="J20" s="5">
        <f t="shared" si="5"/>
        <v>0.40291326170791181</v>
      </c>
      <c r="K20" s="14" t="s">
        <v>53</v>
      </c>
    </row>
    <row r="21" spans="1:11">
      <c r="A21" s="14" t="s">
        <v>25</v>
      </c>
      <c r="B21" s="11">
        <f>Data!AA17</f>
        <v>10</v>
      </c>
      <c r="C21" s="11">
        <f>Data!AB17</f>
        <v>8569</v>
      </c>
      <c r="D21" s="11">
        <f>Data!AC17</f>
        <v>22940</v>
      </c>
      <c r="E21" s="15">
        <f t="shared" si="0"/>
        <v>22940000</v>
      </c>
      <c r="F21" s="17">
        <f t="shared" si="1"/>
        <v>856.9</v>
      </c>
      <c r="G21" s="16">
        <f t="shared" si="2"/>
        <v>2677.091842688762</v>
      </c>
      <c r="H21" s="5">
        <f t="shared" si="3"/>
        <v>0.96581031485416269</v>
      </c>
      <c r="I21" s="5">
        <f t="shared" si="4"/>
        <v>0.31325856169391397</v>
      </c>
      <c r="J21" s="5">
        <f t="shared" si="5"/>
        <v>0.33810696943993479</v>
      </c>
      <c r="K21" s="14" t="s">
        <v>25</v>
      </c>
    </row>
    <row r="22" spans="1:11">
      <c r="A22" s="14" t="s">
        <v>48</v>
      </c>
      <c r="B22" s="3">
        <f>Data!AA434</f>
        <v>2</v>
      </c>
      <c r="C22" s="3">
        <f>Data!AB434</f>
        <v>5784</v>
      </c>
      <c r="D22" s="3">
        <f>Data!AC434</f>
        <v>14460</v>
      </c>
      <c r="E22" s="15">
        <f t="shared" si="0"/>
        <v>14460000</v>
      </c>
      <c r="F22" s="17">
        <f t="shared" si="1"/>
        <v>2892</v>
      </c>
      <c r="G22" s="16">
        <f t="shared" si="2"/>
        <v>2500</v>
      </c>
      <c r="H22" s="5">
        <f t="shared" si="3"/>
        <v>0.19316206297083252</v>
      </c>
      <c r="I22" s="5">
        <f t="shared" si="4"/>
        <v>0.21144678735413683</v>
      </c>
      <c r="J22" s="5">
        <f t="shared" si="5"/>
        <v>0.21312235301226928</v>
      </c>
      <c r="K22" s="14" t="s">
        <v>48</v>
      </c>
    </row>
    <row r="23" spans="1:11">
      <c r="A23" s="14" t="s">
        <v>11</v>
      </c>
      <c r="B23" s="3">
        <f>Data!AA546</f>
        <v>11</v>
      </c>
      <c r="C23" s="3">
        <f>Data!AB546</f>
        <v>7556</v>
      </c>
      <c r="D23" s="3">
        <f>Data!AC546</f>
        <v>17358</v>
      </c>
      <c r="E23" s="15">
        <f t="shared" si="0"/>
        <v>17358000</v>
      </c>
      <c r="F23" s="17">
        <f t="shared" si="1"/>
        <v>686.90909090909088</v>
      </c>
      <c r="G23" s="16">
        <f t="shared" si="2"/>
        <v>2297.2472207517203</v>
      </c>
      <c r="H23" s="5">
        <f t="shared" si="3"/>
        <v>1.0623913463395787</v>
      </c>
      <c r="I23" s="5">
        <f t="shared" si="4"/>
        <v>0.27622612815488551</v>
      </c>
      <c r="J23" s="5">
        <f t="shared" si="5"/>
        <v>0.2558352561263465</v>
      </c>
      <c r="K23" s="14" t="s">
        <v>11</v>
      </c>
    </row>
    <row r="24" spans="1:11">
      <c r="A24" s="14" t="s">
        <v>32</v>
      </c>
      <c r="B24" s="3">
        <f>Data!AA171</f>
        <v>4</v>
      </c>
      <c r="C24" s="3">
        <f>Data!AB171</f>
        <v>5160</v>
      </c>
      <c r="D24" s="3">
        <f>Data!AC171</f>
        <v>15613</v>
      </c>
      <c r="E24" s="15">
        <f t="shared" si="0"/>
        <v>15613000</v>
      </c>
      <c r="F24" s="17">
        <f t="shared" si="1"/>
        <v>1290</v>
      </c>
      <c r="G24" s="16">
        <f t="shared" si="2"/>
        <v>3025.7751937984494</v>
      </c>
      <c r="H24" s="5">
        <f t="shared" si="3"/>
        <v>0.38632412594166504</v>
      </c>
      <c r="I24" s="5">
        <f t="shared" si="4"/>
        <v>0.18863510075161583</v>
      </c>
      <c r="J24" s="5">
        <f t="shared" si="5"/>
        <v>0.23011613399588934</v>
      </c>
      <c r="K24" s="14" t="s">
        <v>32</v>
      </c>
    </row>
    <row r="25" spans="1:11">
      <c r="A25" s="14" t="s">
        <v>13</v>
      </c>
      <c r="B25" s="3">
        <f>Data!AA87</f>
        <v>12</v>
      </c>
      <c r="C25" s="3">
        <f>Data!AB87</f>
        <v>5489</v>
      </c>
      <c r="D25" s="3">
        <f>Data!AC87</f>
        <v>14283</v>
      </c>
      <c r="E25" s="15">
        <f t="shared" si="0"/>
        <v>14283000</v>
      </c>
      <c r="F25" s="17">
        <f t="shared" si="1"/>
        <v>457.41666666666669</v>
      </c>
      <c r="G25" s="16">
        <f t="shared" si="2"/>
        <v>2602.1133175441792</v>
      </c>
      <c r="H25" s="5">
        <f t="shared" si="3"/>
        <v>1.158972377824995</v>
      </c>
      <c r="I25" s="5">
        <f t="shared" si="4"/>
        <v>0.20066241628403475</v>
      </c>
      <c r="J25" s="5">
        <f t="shared" si="5"/>
        <v>0.21051359391938049</v>
      </c>
      <c r="K25" s="14" t="s">
        <v>13</v>
      </c>
    </row>
    <row r="26" spans="1:11">
      <c r="A26" s="14" t="s">
        <v>27</v>
      </c>
      <c r="B26" s="3">
        <f>Data!AA574</f>
        <v>2</v>
      </c>
      <c r="C26" s="3">
        <f>Data!AB574</f>
        <v>4176</v>
      </c>
      <c r="D26" s="3">
        <f>Data!AC574</f>
        <v>8039</v>
      </c>
      <c r="E26" s="15">
        <f t="shared" si="0"/>
        <v>8039000</v>
      </c>
      <c r="F26" s="17">
        <f t="shared" si="1"/>
        <v>2088</v>
      </c>
      <c r="G26" s="16">
        <f t="shared" si="2"/>
        <v>1925.0478927203064</v>
      </c>
      <c r="H26" s="5">
        <f t="shared" si="3"/>
        <v>0.19316206297083252</v>
      </c>
      <c r="I26" s="5">
        <f t="shared" si="4"/>
        <v>0.15266282572456352</v>
      </c>
      <c r="J26" s="5">
        <f t="shared" si="5"/>
        <v>0.11848482682334943</v>
      </c>
      <c r="K26" s="14" t="s">
        <v>27</v>
      </c>
    </row>
    <row r="27" spans="1:11">
      <c r="A27" s="14" t="s">
        <v>45</v>
      </c>
      <c r="B27" s="3">
        <f>Data!AA378</f>
        <v>5</v>
      </c>
      <c r="C27" s="3">
        <f>Data!AB378</f>
        <v>3910</v>
      </c>
      <c r="D27" s="3">
        <f>Data!AC378</f>
        <v>7969</v>
      </c>
      <c r="E27" s="15">
        <f t="shared" si="0"/>
        <v>7969000</v>
      </c>
      <c r="F27" s="17">
        <f t="shared" si="1"/>
        <v>782</v>
      </c>
      <c r="G27" s="16">
        <f t="shared" si="2"/>
        <v>2038.1074168797954</v>
      </c>
      <c r="H27" s="5">
        <f t="shared" si="3"/>
        <v>0.48290515742708134</v>
      </c>
      <c r="I27" s="5">
        <f t="shared" si="4"/>
        <v>0.14293861316643758</v>
      </c>
      <c r="J27" s="5">
        <f t="shared" si="5"/>
        <v>0.11745311418774371</v>
      </c>
      <c r="K27" s="14" t="s">
        <v>45</v>
      </c>
    </row>
    <row r="28" spans="1:11">
      <c r="A28" s="14" t="s">
        <v>37</v>
      </c>
      <c r="B28" s="3">
        <f>Data!AA241</f>
        <v>18</v>
      </c>
      <c r="C28" s="3">
        <f>Data!AB241</f>
        <v>5541</v>
      </c>
      <c r="D28" s="3">
        <f>Data!AC241</f>
        <v>16727</v>
      </c>
      <c r="E28" s="15">
        <f t="shared" si="0"/>
        <v>16727000</v>
      </c>
      <c r="F28" s="17">
        <f t="shared" si="1"/>
        <v>307.83333333333331</v>
      </c>
      <c r="G28" s="16">
        <f t="shared" si="2"/>
        <v>3018.7691752391265</v>
      </c>
      <c r="H28" s="5">
        <f t="shared" si="3"/>
        <v>1.7384585667374928</v>
      </c>
      <c r="I28" s="5">
        <f t="shared" si="4"/>
        <v>0.20256339016757816</v>
      </c>
      <c r="J28" s="5">
        <f t="shared" si="5"/>
        <v>0.24653510365395767</v>
      </c>
      <c r="K28" s="14" t="s">
        <v>37</v>
      </c>
    </row>
    <row r="29" spans="1:11">
      <c r="A29" s="14" t="s">
        <v>33</v>
      </c>
      <c r="B29" s="3">
        <f>Data!AA185</f>
        <v>1</v>
      </c>
      <c r="C29" s="3">
        <f>Data!AB185</f>
        <v>3597</v>
      </c>
      <c r="D29" s="3">
        <f>Data!AC185</f>
        <v>9424</v>
      </c>
      <c r="E29" s="15">
        <f t="shared" si="0"/>
        <v>9424000</v>
      </c>
      <c r="F29" s="17">
        <f t="shared" si="1"/>
        <v>3597</v>
      </c>
      <c r="G29" s="16">
        <f t="shared" si="2"/>
        <v>2619.9610786766748</v>
      </c>
      <c r="H29" s="5">
        <f t="shared" si="3"/>
        <v>9.658103148541626E-2</v>
      </c>
      <c r="I29" s="5">
        <f t="shared" si="4"/>
        <v>0.13149621267510894</v>
      </c>
      <c r="J29" s="5">
        <f t="shared" si="5"/>
        <v>0.13889799825640564</v>
      </c>
      <c r="K29" s="14" t="s">
        <v>33</v>
      </c>
    </row>
    <row r="30" spans="1:11">
      <c r="A30" s="14" t="s">
        <v>56</v>
      </c>
      <c r="B30" s="3">
        <f>Data!AA588</f>
        <v>13</v>
      </c>
      <c r="C30" s="3">
        <f>Data!AB588</f>
        <v>3478</v>
      </c>
      <c r="D30" s="3">
        <f>Data!AC588</f>
        <v>12308</v>
      </c>
      <c r="E30" s="15">
        <f t="shared" si="0"/>
        <v>12308000</v>
      </c>
      <c r="F30" s="17">
        <f t="shared" si="1"/>
        <v>267.53846153846155</v>
      </c>
      <c r="G30" s="16">
        <f t="shared" si="2"/>
        <v>3538.8154111558365</v>
      </c>
      <c r="H30" s="5">
        <f t="shared" si="3"/>
        <v>1.2555534093104113</v>
      </c>
      <c r="I30" s="5">
        <f t="shared" si="4"/>
        <v>0.12714590705699996</v>
      </c>
      <c r="J30" s="5">
        <f t="shared" si="5"/>
        <v>0.18140455884336171</v>
      </c>
      <c r="K30" s="14" t="s">
        <v>56</v>
      </c>
    </row>
    <row r="31" spans="1:11">
      <c r="A31" s="14" t="s">
        <v>60</v>
      </c>
      <c r="B31" s="3">
        <f>Data!AA672</f>
        <v>4</v>
      </c>
      <c r="C31" s="3">
        <f>Data!AB672</f>
        <v>3518</v>
      </c>
      <c r="D31" s="3">
        <f>Data!AC672</f>
        <v>14528</v>
      </c>
      <c r="E31" s="15">
        <f t="shared" si="0"/>
        <v>14528000</v>
      </c>
      <c r="F31" s="17">
        <f t="shared" si="1"/>
        <v>879.5</v>
      </c>
      <c r="G31" s="16">
        <f t="shared" si="2"/>
        <v>4129.6191017623651</v>
      </c>
      <c r="H31" s="5">
        <f t="shared" si="3"/>
        <v>0.38632412594166504</v>
      </c>
      <c r="I31" s="5">
        <f t="shared" si="4"/>
        <v>0.12860819465972567</v>
      </c>
      <c r="J31" s="5">
        <f t="shared" si="5"/>
        <v>0.21412458814400057</v>
      </c>
      <c r="K31" s="14" t="s">
        <v>60</v>
      </c>
    </row>
    <row r="32" spans="1:11">
      <c r="A32" s="14" t="s">
        <v>10</v>
      </c>
      <c r="B32" s="3">
        <f>Data!AA101</f>
        <v>5</v>
      </c>
      <c r="C32" s="3">
        <f>Data!AB101</f>
        <v>1659</v>
      </c>
      <c r="D32" s="3">
        <f>Data!AC101</f>
        <v>4411</v>
      </c>
      <c r="E32" s="15">
        <f t="shared" si="0"/>
        <v>4411000</v>
      </c>
      <c r="F32" s="17">
        <f t="shared" si="1"/>
        <v>331.8</v>
      </c>
      <c r="G32" s="16">
        <f t="shared" si="2"/>
        <v>2658.8306208559375</v>
      </c>
      <c r="H32" s="5">
        <f t="shared" si="3"/>
        <v>0.48290515742708134</v>
      </c>
      <c r="I32" s="5">
        <f t="shared" si="4"/>
        <v>6.0648378323048577E-2</v>
      </c>
      <c r="J32" s="5">
        <f t="shared" si="5"/>
        <v>6.5012634795098181E-2</v>
      </c>
      <c r="K32" s="14" t="s">
        <v>10</v>
      </c>
    </row>
    <row r="33" spans="1:11">
      <c r="A33" s="14" t="s">
        <v>30</v>
      </c>
      <c r="B33" s="3">
        <f>Data!AA73</f>
        <v>6</v>
      </c>
      <c r="C33" s="3">
        <f>Data!AB73</f>
        <v>2011</v>
      </c>
      <c r="D33" s="3">
        <f>Data!AC73</f>
        <v>4409</v>
      </c>
      <c r="E33" s="15">
        <f t="shared" si="0"/>
        <v>4409000</v>
      </c>
      <c r="F33" s="17">
        <f t="shared" si="1"/>
        <v>335.16666666666669</v>
      </c>
      <c r="G33" s="16">
        <f t="shared" si="2"/>
        <v>2192.4415713575336</v>
      </c>
      <c r="H33" s="5">
        <f t="shared" si="3"/>
        <v>0.57948618891249748</v>
      </c>
      <c r="I33" s="5">
        <f t="shared" si="4"/>
        <v>7.3516509227034774E-2</v>
      </c>
      <c r="J33" s="5">
        <f t="shared" si="5"/>
        <v>6.4983157291223725E-2</v>
      </c>
      <c r="K33" s="14" t="s">
        <v>30</v>
      </c>
    </row>
    <row r="34" spans="1:11">
      <c r="A34" s="14" t="s">
        <v>28</v>
      </c>
      <c r="B34" s="3">
        <f>Data!AA45</f>
        <v>2</v>
      </c>
      <c r="C34" s="3">
        <f>Data!AB45</f>
        <v>1199</v>
      </c>
      <c r="D34" s="3">
        <f>Data!AC45</f>
        <v>1895</v>
      </c>
      <c r="E34" s="15">
        <f t="shared" si="0"/>
        <v>1895000</v>
      </c>
      <c r="F34" s="17">
        <f t="shared" si="1"/>
        <v>599.5</v>
      </c>
      <c r="G34" s="16">
        <f t="shared" si="2"/>
        <v>1580.4837364470393</v>
      </c>
      <c r="H34" s="5">
        <f t="shared" si="3"/>
        <v>0.19316206297083252</v>
      </c>
      <c r="I34" s="5">
        <f t="shared" si="4"/>
        <v>4.3832070891702983E-2</v>
      </c>
      <c r="J34" s="5">
        <f t="shared" si="5"/>
        <v>2.792993492104082E-2</v>
      </c>
      <c r="K34" s="14" t="s">
        <v>28</v>
      </c>
    </row>
    <row r="35" spans="1:11">
      <c r="A35" s="14" t="s">
        <v>43</v>
      </c>
      <c r="B35" s="3">
        <f>Data!AA336</f>
        <v>7</v>
      </c>
      <c r="C35" s="3">
        <f>Data!AB336</f>
        <v>3673</v>
      </c>
      <c r="D35" s="3">
        <f>Data!AC336</f>
        <v>8768</v>
      </c>
      <c r="E35" s="15">
        <f t="shared" ref="E35:E53" si="6">D35*1000</f>
        <v>8768000</v>
      </c>
      <c r="F35" s="17">
        <f t="shared" ref="F35:F53" si="7">C35/B35</f>
        <v>524.71428571428567</v>
      </c>
      <c r="G35" s="16">
        <f t="shared" ref="G35:G53" si="8">E35/C35</f>
        <v>2387.1494690988293</v>
      </c>
      <c r="H35" s="5">
        <f t="shared" ref="H35:H53" si="9">B35/B$55*100</f>
        <v>0.67606722039791378</v>
      </c>
      <c r="I35" s="5">
        <f t="shared" ref="I35:I53" si="10">C35/C$55*100</f>
        <v>0.13427455912028777</v>
      </c>
      <c r="J35" s="5">
        <f t="shared" ref="J35:J53" si="11">D35/D$55*100</f>
        <v>0.12922937698558623</v>
      </c>
      <c r="K35" s="14" t="s">
        <v>43</v>
      </c>
    </row>
    <row r="36" spans="1:11">
      <c r="A36" s="14" t="s">
        <v>57</v>
      </c>
      <c r="B36" s="3">
        <f>Data!AA616</f>
        <v>10</v>
      </c>
      <c r="C36" s="3">
        <f>Data!AB616</f>
        <v>3909</v>
      </c>
      <c r="D36" s="3">
        <f>Data!AC616</f>
        <v>7818</v>
      </c>
      <c r="E36" s="15">
        <f t="shared" si="6"/>
        <v>7818000</v>
      </c>
      <c r="F36" s="17">
        <f t="shared" si="7"/>
        <v>390.9</v>
      </c>
      <c r="G36" s="16">
        <f t="shared" si="8"/>
        <v>2000</v>
      </c>
      <c r="H36" s="5">
        <f t="shared" si="9"/>
        <v>0.96581031485416269</v>
      </c>
      <c r="I36" s="5">
        <f t="shared" si="10"/>
        <v>0.14290205597636943</v>
      </c>
      <c r="J36" s="5">
        <f t="shared" si="11"/>
        <v>0.11522756264522277</v>
      </c>
      <c r="K36" s="14" t="s">
        <v>57</v>
      </c>
    </row>
    <row r="37" spans="1:11">
      <c r="A37" s="14" t="s">
        <v>62</v>
      </c>
      <c r="B37" s="3">
        <f>Data!AA700</f>
        <v>1</v>
      </c>
      <c r="C37" s="3">
        <f>Data!AB700</f>
        <v>790</v>
      </c>
      <c r="D37" s="3">
        <f>Data!AC700</f>
        <v>2380</v>
      </c>
      <c r="E37" s="15">
        <f t="shared" si="6"/>
        <v>2380000</v>
      </c>
      <c r="F37" s="17">
        <f t="shared" si="7"/>
        <v>790</v>
      </c>
      <c r="G37" s="16">
        <f t="shared" si="8"/>
        <v>3012.6582278481014</v>
      </c>
      <c r="H37" s="5">
        <f t="shared" si="9"/>
        <v>9.658103148541626E-2</v>
      </c>
      <c r="I37" s="5">
        <f t="shared" si="10"/>
        <v>2.888018015383266E-2</v>
      </c>
      <c r="J37" s="5">
        <f t="shared" si="11"/>
        <v>3.5078229610594806E-2</v>
      </c>
      <c r="K37" s="14" t="s">
        <v>62</v>
      </c>
    </row>
    <row r="38" spans="1:11">
      <c r="A38" s="14" t="s">
        <v>55</v>
      </c>
      <c r="B38" s="3">
        <f>Data!AA560</f>
        <v>1</v>
      </c>
      <c r="C38" s="3">
        <f>Data!AB560</f>
        <v>637</v>
      </c>
      <c r="D38" s="3">
        <f>Data!AC560</f>
        <v>670</v>
      </c>
      <c r="E38" s="15">
        <f t="shared" si="6"/>
        <v>670000</v>
      </c>
      <c r="F38" s="17">
        <f t="shared" si="7"/>
        <v>637</v>
      </c>
      <c r="G38" s="16">
        <f t="shared" si="8"/>
        <v>1051.8053375196232</v>
      </c>
      <c r="H38" s="5">
        <f t="shared" si="9"/>
        <v>9.658103148541626E-2</v>
      </c>
      <c r="I38" s="5">
        <f t="shared" si="10"/>
        <v>2.3286930073406837E-2</v>
      </c>
      <c r="J38" s="5">
        <f t="shared" si="11"/>
        <v>9.8749637979405544E-3</v>
      </c>
      <c r="K38" s="14" t="s">
        <v>55</v>
      </c>
    </row>
    <row r="39" spans="1:11">
      <c r="A39" s="14" t="s">
        <v>41</v>
      </c>
      <c r="B39" s="3">
        <f>Data!AA308</f>
        <v>2</v>
      </c>
      <c r="C39" s="3">
        <f>Data!AB308</f>
        <v>382</v>
      </c>
      <c r="D39" s="3">
        <f>Data!AC308</f>
        <v>953</v>
      </c>
      <c r="E39" s="15">
        <f t="shared" si="6"/>
        <v>953000</v>
      </c>
      <c r="F39" s="17">
        <f t="shared" si="7"/>
        <v>191</v>
      </c>
      <c r="G39" s="16">
        <f t="shared" si="8"/>
        <v>2494.7643979057593</v>
      </c>
      <c r="H39" s="5">
        <f t="shared" si="9"/>
        <v>0.19316206297083252</v>
      </c>
      <c r="I39" s="5">
        <f t="shared" si="10"/>
        <v>1.3964846606030475E-2</v>
      </c>
      <c r="J39" s="5">
        <f t="shared" si="11"/>
        <v>1.4046030596175145E-2</v>
      </c>
      <c r="K39" s="14" t="s">
        <v>41</v>
      </c>
    </row>
    <row r="40" spans="1:11">
      <c r="A40" s="14" t="s">
        <v>36</v>
      </c>
      <c r="B40" s="3">
        <f>Data!AA227</f>
        <v>1</v>
      </c>
      <c r="C40" s="3">
        <f>Data!AB227</f>
        <v>251</v>
      </c>
      <c r="D40" s="3">
        <f>Data!AC227</f>
        <v>140</v>
      </c>
      <c r="E40" s="15">
        <f t="shared" si="6"/>
        <v>140000</v>
      </c>
      <c r="F40" s="17">
        <f t="shared" si="7"/>
        <v>251</v>
      </c>
      <c r="G40" s="16">
        <f t="shared" si="8"/>
        <v>557.76892430278883</v>
      </c>
      <c r="H40" s="5">
        <f t="shared" si="9"/>
        <v>9.658103148541626E-2</v>
      </c>
      <c r="I40" s="5">
        <f t="shared" si="10"/>
        <v>9.1758547071037928E-3</v>
      </c>
      <c r="J40" s="5">
        <f t="shared" si="11"/>
        <v>2.0634252712114589E-3</v>
      </c>
      <c r="K40" s="14" t="s">
        <v>36</v>
      </c>
    </row>
    <row r="41" spans="1:11">
      <c r="A41" s="14" t="s">
        <v>47</v>
      </c>
      <c r="B41" s="3">
        <f>Data!AA406</f>
        <v>0</v>
      </c>
      <c r="C41" s="3">
        <f>Data!AB406</f>
        <v>0</v>
      </c>
      <c r="D41" s="3">
        <f>Data!AC406</f>
        <v>0</v>
      </c>
      <c r="E41" s="15">
        <f t="shared" si="6"/>
        <v>0</v>
      </c>
      <c r="F41" s="17" t="e">
        <f t="shared" si="7"/>
        <v>#DIV/0!</v>
      </c>
      <c r="G41" s="16" t="e">
        <f t="shared" si="8"/>
        <v>#DIV/0!</v>
      </c>
      <c r="H41" s="5">
        <f t="shared" si="9"/>
        <v>0</v>
      </c>
      <c r="I41" s="5">
        <f t="shared" si="10"/>
        <v>0</v>
      </c>
      <c r="J41" s="5">
        <f t="shared" si="11"/>
        <v>0</v>
      </c>
      <c r="K41" s="14" t="s">
        <v>47</v>
      </c>
    </row>
    <row r="42" spans="1:11">
      <c r="A42" s="14" t="s">
        <v>31</v>
      </c>
      <c r="B42" s="3">
        <f>Data!AA129</f>
        <v>0</v>
      </c>
      <c r="C42" s="3">
        <f>Data!AB129</f>
        <v>0</v>
      </c>
      <c r="D42" s="3">
        <f>Data!AC129</f>
        <v>0</v>
      </c>
      <c r="E42" s="15">
        <f t="shared" si="6"/>
        <v>0</v>
      </c>
      <c r="F42" s="17" t="e">
        <f t="shared" si="7"/>
        <v>#DIV/0!</v>
      </c>
      <c r="G42" s="16" t="e">
        <f t="shared" si="8"/>
        <v>#DIV/0!</v>
      </c>
      <c r="H42" s="5">
        <f t="shared" si="9"/>
        <v>0</v>
      </c>
      <c r="I42" s="5">
        <f t="shared" si="10"/>
        <v>0</v>
      </c>
      <c r="J42" s="5">
        <f t="shared" si="11"/>
        <v>0</v>
      </c>
      <c r="K42" s="14" t="s">
        <v>31</v>
      </c>
    </row>
    <row r="43" spans="1:11">
      <c r="A43" s="14" t="s">
        <v>20</v>
      </c>
      <c r="B43" s="3">
        <f>Data!AA143</f>
        <v>0</v>
      </c>
      <c r="C43" s="3">
        <f>Data!AB143</f>
        <v>0</v>
      </c>
      <c r="D43" s="3">
        <f>Data!AC143</f>
        <v>0</v>
      </c>
      <c r="E43" s="15">
        <f t="shared" si="6"/>
        <v>0</v>
      </c>
      <c r="F43" s="17" t="e">
        <f t="shared" si="7"/>
        <v>#DIV/0!</v>
      </c>
      <c r="G43" s="16" t="e">
        <f t="shared" si="8"/>
        <v>#DIV/0!</v>
      </c>
      <c r="H43" s="5">
        <f t="shared" si="9"/>
        <v>0</v>
      </c>
      <c r="I43" s="5">
        <f t="shared" si="10"/>
        <v>0</v>
      </c>
      <c r="J43" s="5">
        <f t="shared" si="11"/>
        <v>0</v>
      </c>
      <c r="K43" s="14" t="s">
        <v>20</v>
      </c>
    </row>
    <row r="44" spans="1:11">
      <c r="A44" s="14" t="s">
        <v>34</v>
      </c>
      <c r="B44" s="3">
        <f>Data!AA199</f>
        <v>0</v>
      </c>
      <c r="C44" s="3">
        <f>Data!AB199</f>
        <v>0</v>
      </c>
      <c r="D44" s="3">
        <f>Data!AC199</f>
        <v>0</v>
      </c>
      <c r="E44" s="15">
        <f t="shared" si="6"/>
        <v>0</v>
      </c>
      <c r="F44" s="17" t="e">
        <f t="shared" si="7"/>
        <v>#DIV/0!</v>
      </c>
      <c r="G44" s="16" t="e">
        <f t="shared" si="8"/>
        <v>#DIV/0!</v>
      </c>
      <c r="H44" s="5">
        <f t="shared" si="9"/>
        <v>0</v>
      </c>
      <c r="I44" s="5">
        <f t="shared" si="10"/>
        <v>0</v>
      </c>
      <c r="J44" s="5">
        <f t="shared" si="11"/>
        <v>0</v>
      </c>
      <c r="K44" s="14" t="s">
        <v>34</v>
      </c>
    </row>
    <row r="45" spans="1:11">
      <c r="A45" s="14" t="s">
        <v>35</v>
      </c>
      <c r="B45" s="3">
        <f>Data!AA213</f>
        <v>0</v>
      </c>
      <c r="C45" s="3">
        <f>Data!AB213</f>
        <v>0</v>
      </c>
      <c r="D45" s="3">
        <f>Data!AC213</f>
        <v>0</v>
      </c>
      <c r="E45" s="15">
        <f t="shared" si="6"/>
        <v>0</v>
      </c>
      <c r="F45" s="17" t="e">
        <f t="shared" si="7"/>
        <v>#DIV/0!</v>
      </c>
      <c r="G45" s="16" t="e">
        <f t="shared" si="8"/>
        <v>#DIV/0!</v>
      </c>
      <c r="H45" s="5">
        <f t="shared" si="9"/>
        <v>0</v>
      </c>
      <c r="I45" s="5">
        <f t="shared" si="10"/>
        <v>0</v>
      </c>
      <c r="J45" s="5">
        <f t="shared" si="11"/>
        <v>0</v>
      </c>
      <c r="K45" s="14" t="s">
        <v>35</v>
      </c>
    </row>
    <row r="46" spans="1:11">
      <c r="A46" s="14" t="s">
        <v>39</v>
      </c>
      <c r="B46" s="3">
        <f>Data!AA283</f>
        <v>1</v>
      </c>
      <c r="C46" s="3">
        <f>Data!AB283</f>
        <v>600</v>
      </c>
      <c r="D46" s="3">
        <f>Data!AC283</f>
        <v>1680</v>
      </c>
      <c r="E46" s="15">
        <f t="shared" si="6"/>
        <v>1680000</v>
      </c>
      <c r="F46" s="17">
        <f t="shared" si="7"/>
        <v>600</v>
      </c>
      <c r="G46" s="16">
        <f t="shared" si="8"/>
        <v>2800</v>
      </c>
      <c r="H46" s="5">
        <f t="shared" si="9"/>
        <v>9.658103148541626E-2</v>
      </c>
      <c r="I46" s="5">
        <f t="shared" si="10"/>
        <v>2.1934314040885562E-2</v>
      </c>
      <c r="J46" s="5">
        <f t="shared" si="11"/>
        <v>2.4761103254537509E-2</v>
      </c>
      <c r="K46" s="14" t="s">
        <v>39</v>
      </c>
    </row>
    <row r="47" spans="1:11">
      <c r="A47" s="14" t="s">
        <v>40</v>
      </c>
      <c r="B47" s="3">
        <f>Data!AA294</f>
        <v>0</v>
      </c>
      <c r="C47" s="3">
        <f>Data!AB294</f>
        <v>0</v>
      </c>
      <c r="D47" s="3">
        <f>Data!AC294</f>
        <v>0</v>
      </c>
      <c r="E47" s="15">
        <f t="shared" si="6"/>
        <v>0</v>
      </c>
      <c r="F47" s="17" t="e">
        <f t="shared" si="7"/>
        <v>#DIV/0!</v>
      </c>
      <c r="G47" s="16" t="e">
        <f t="shared" si="8"/>
        <v>#DIV/0!</v>
      </c>
      <c r="H47" s="5">
        <f t="shared" si="9"/>
        <v>0</v>
      </c>
      <c r="I47" s="5">
        <f t="shared" si="10"/>
        <v>0</v>
      </c>
      <c r="J47" s="5">
        <f t="shared" si="11"/>
        <v>0</v>
      </c>
      <c r="K47" s="14" t="s">
        <v>40</v>
      </c>
    </row>
    <row r="48" spans="1:11">
      <c r="A48" s="14" t="s">
        <v>42</v>
      </c>
      <c r="B48" s="3">
        <f>Data!AA322</f>
        <v>0</v>
      </c>
      <c r="C48" s="3">
        <f>Data!AB322</f>
        <v>0</v>
      </c>
      <c r="D48" s="3">
        <f>Data!AC322</f>
        <v>0</v>
      </c>
      <c r="E48" s="15">
        <f t="shared" si="6"/>
        <v>0</v>
      </c>
      <c r="F48" s="17" t="e">
        <f t="shared" si="7"/>
        <v>#DIV/0!</v>
      </c>
      <c r="G48" s="16" t="e">
        <f t="shared" si="8"/>
        <v>#DIV/0!</v>
      </c>
      <c r="H48" s="5">
        <f t="shared" si="9"/>
        <v>0</v>
      </c>
      <c r="I48" s="5">
        <f t="shared" si="10"/>
        <v>0</v>
      </c>
      <c r="J48" s="5">
        <f t="shared" si="11"/>
        <v>0</v>
      </c>
      <c r="K48" s="14" t="s">
        <v>42</v>
      </c>
    </row>
    <row r="49" spans="1:11">
      <c r="A49" s="14" t="s">
        <v>44</v>
      </c>
      <c r="B49" s="3">
        <f>Data!AA350</f>
        <v>0</v>
      </c>
      <c r="C49" s="3">
        <f>Data!AB350</f>
        <v>0</v>
      </c>
      <c r="D49" s="3">
        <f>Data!AC350</f>
        <v>0</v>
      </c>
      <c r="E49" s="15">
        <f t="shared" si="6"/>
        <v>0</v>
      </c>
      <c r="F49" s="17" t="e">
        <f t="shared" si="7"/>
        <v>#DIV/0!</v>
      </c>
      <c r="G49" s="16" t="e">
        <f t="shared" si="8"/>
        <v>#DIV/0!</v>
      </c>
      <c r="H49" s="5">
        <f t="shared" si="9"/>
        <v>0</v>
      </c>
      <c r="I49" s="5">
        <f t="shared" si="10"/>
        <v>0</v>
      </c>
      <c r="J49" s="5">
        <f t="shared" si="11"/>
        <v>0</v>
      </c>
      <c r="K49" s="14" t="s">
        <v>44</v>
      </c>
    </row>
    <row r="50" spans="1:11">
      <c r="A50" s="14" t="s">
        <v>51</v>
      </c>
      <c r="B50" s="3">
        <f>Data!AA476</f>
        <v>0</v>
      </c>
      <c r="C50" s="3">
        <f>Data!AB476</f>
        <v>0</v>
      </c>
      <c r="D50" s="3">
        <f>Data!AC476</f>
        <v>0</v>
      </c>
      <c r="E50" s="15">
        <f t="shared" si="6"/>
        <v>0</v>
      </c>
      <c r="F50" s="17" t="e">
        <f t="shared" si="7"/>
        <v>#DIV/0!</v>
      </c>
      <c r="G50" s="16" t="e">
        <f t="shared" si="8"/>
        <v>#DIV/0!</v>
      </c>
      <c r="H50" s="5">
        <f t="shared" si="9"/>
        <v>0</v>
      </c>
      <c r="I50" s="5">
        <f t="shared" si="10"/>
        <v>0</v>
      </c>
      <c r="J50" s="5">
        <f t="shared" si="11"/>
        <v>0</v>
      </c>
      <c r="K50" s="14" t="s">
        <v>51</v>
      </c>
    </row>
    <row r="51" spans="1:11">
      <c r="A51" s="14" t="s">
        <v>58</v>
      </c>
      <c r="B51" s="3">
        <f>Data!AA644</f>
        <v>0</v>
      </c>
      <c r="C51" s="3">
        <f>Data!AB644</f>
        <v>0</v>
      </c>
      <c r="D51" s="3">
        <f>Data!AC644</f>
        <v>0</v>
      </c>
      <c r="E51" s="15">
        <f t="shared" si="6"/>
        <v>0</v>
      </c>
      <c r="F51" s="17" t="e">
        <f t="shared" si="7"/>
        <v>#DIV/0!</v>
      </c>
      <c r="G51" s="16" t="e">
        <f t="shared" si="8"/>
        <v>#DIV/0!</v>
      </c>
      <c r="H51" s="5">
        <f t="shared" si="9"/>
        <v>0</v>
      </c>
      <c r="I51" s="5">
        <f t="shared" si="10"/>
        <v>0</v>
      </c>
      <c r="J51" s="5">
        <f t="shared" si="11"/>
        <v>0</v>
      </c>
      <c r="K51" s="14" t="s">
        <v>58</v>
      </c>
    </row>
    <row r="52" spans="1:11">
      <c r="A52" s="14" t="s">
        <v>61</v>
      </c>
      <c r="B52" s="3">
        <f>Data!AA686</f>
        <v>0</v>
      </c>
      <c r="C52" s="3">
        <f>Data!AB686</f>
        <v>0</v>
      </c>
      <c r="D52" s="3">
        <f>Data!AC686</f>
        <v>0</v>
      </c>
      <c r="E52" s="15">
        <f t="shared" si="6"/>
        <v>0</v>
      </c>
      <c r="F52" s="17" t="e">
        <f t="shared" si="7"/>
        <v>#DIV/0!</v>
      </c>
      <c r="G52" s="16" t="e">
        <f t="shared" si="8"/>
        <v>#DIV/0!</v>
      </c>
      <c r="H52" s="5">
        <f t="shared" si="9"/>
        <v>0</v>
      </c>
      <c r="I52" s="5">
        <f t="shared" si="10"/>
        <v>0</v>
      </c>
      <c r="J52" s="5">
        <f t="shared" si="11"/>
        <v>0</v>
      </c>
      <c r="K52" s="14" t="s">
        <v>61</v>
      </c>
    </row>
    <row r="53" spans="1:11">
      <c r="A53" s="14" t="s">
        <v>63</v>
      </c>
      <c r="B53" s="3">
        <f>Data!AA714</f>
        <v>0</v>
      </c>
      <c r="C53" s="3">
        <f>Data!AB714</f>
        <v>0</v>
      </c>
      <c r="D53" s="3">
        <f>Data!AC714</f>
        <v>0</v>
      </c>
      <c r="E53" s="15">
        <f t="shared" si="6"/>
        <v>0</v>
      </c>
      <c r="F53" s="17" t="e">
        <f t="shared" si="7"/>
        <v>#DIV/0!</v>
      </c>
      <c r="G53" s="16" t="e">
        <f t="shared" si="8"/>
        <v>#DIV/0!</v>
      </c>
      <c r="H53" s="5">
        <f t="shared" si="9"/>
        <v>0</v>
      </c>
      <c r="I53" s="5">
        <f t="shared" si="10"/>
        <v>0</v>
      </c>
      <c r="J53" s="5">
        <f t="shared" si="11"/>
        <v>0</v>
      </c>
      <c r="K53" s="14" t="s">
        <v>63</v>
      </c>
    </row>
    <row r="55" spans="1:11">
      <c r="A55" s="14" t="s">
        <v>17</v>
      </c>
      <c r="B55" s="11">
        <f>SUM(B3:B53)</f>
        <v>1035.4000000000001</v>
      </c>
      <c r="C55" s="11">
        <f>SUM(C3:C53)</f>
        <v>2735440</v>
      </c>
      <c r="D55" s="11">
        <f>SUM(D3:D53)</f>
        <v>6784835</v>
      </c>
      <c r="E55" s="15">
        <f>SUM(E3:E53)</f>
        <v>6784835000</v>
      </c>
    </row>
  </sheetData>
  <phoneticPr fontId="1" type="noConversion"/>
  <pageMargins left="0.75" right="0.75" top="1" bottom="1" header="0.5" footer="0.5"/>
  <pageSetup paperSize="9" scale="98" orientation="portrait" r:id="rId1"/>
  <headerFooter alignWithMargins="0"/>
  <rowBreaks count="1" manualBreakCount="1">
    <brk id="53" max="16383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J55"/>
  <sheetViews>
    <sheetView workbookViewId="0">
      <selection activeCell="B3" sqref="B3"/>
    </sheetView>
  </sheetViews>
  <sheetFormatPr defaultRowHeight="12.75"/>
  <cols>
    <col min="1" max="1" width="29.42578125" customWidth="1"/>
    <col min="2" max="2" width="19.5703125" customWidth="1"/>
    <col min="3" max="3" width="14" customWidth="1"/>
    <col min="4" max="4" width="0" hidden="1" customWidth="1"/>
    <col min="5" max="5" width="16" customWidth="1"/>
    <col min="6" max="6" width="19.42578125" customWidth="1"/>
    <col min="7" max="7" width="15.5703125" customWidth="1"/>
    <col min="8" max="8" width="16.85546875" customWidth="1"/>
    <col min="9" max="9" width="14.42578125" customWidth="1"/>
    <col min="10" max="10" width="15.5703125" customWidth="1"/>
  </cols>
  <sheetData>
    <row r="1" spans="1:10" ht="36.75" customHeight="1" thickBot="1">
      <c r="A1" s="32" t="s">
        <v>2</v>
      </c>
    </row>
    <row r="2" spans="1:10" ht="42.75" customHeight="1" thickBot="1">
      <c r="B2" s="34" t="s">
        <v>88</v>
      </c>
      <c r="C2" s="113" t="s">
        <v>92</v>
      </c>
      <c r="D2" s="113" t="s">
        <v>89</v>
      </c>
      <c r="E2" s="35" t="s">
        <v>89</v>
      </c>
      <c r="F2" s="34" t="s">
        <v>90</v>
      </c>
      <c r="G2" s="113" t="s">
        <v>91</v>
      </c>
      <c r="H2" s="113" t="s">
        <v>116</v>
      </c>
      <c r="I2" s="113" t="s">
        <v>117</v>
      </c>
      <c r="J2" s="35" t="s">
        <v>119</v>
      </c>
    </row>
    <row r="3" spans="1:10">
      <c r="A3" s="14" t="s">
        <v>21</v>
      </c>
      <c r="B3" s="3">
        <f>Data!AD115</f>
        <v>620</v>
      </c>
      <c r="C3" s="3">
        <f>Data!AE115</f>
        <v>1610069</v>
      </c>
      <c r="D3" s="3">
        <f>Data!AF115</f>
        <v>4005167</v>
      </c>
      <c r="E3" s="15">
        <f t="shared" ref="E3:E34" si="0">D3*1000</f>
        <v>4005167000</v>
      </c>
      <c r="F3" s="17">
        <f t="shared" ref="F3:F34" si="1">C3/B3</f>
        <v>2596.8854838709676</v>
      </c>
      <c r="G3" s="16">
        <f t="shared" ref="G3:G34" si="2">E3/C3</f>
        <v>2487.5747561129369</v>
      </c>
      <c r="H3" s="5">
        <f t="shared" ref="H3:H34" si="3">B3/B$55*100</f>
        <v>50.570962479608482</v>
      </c>
      <c r="I3" s="5">
        <f t="shared" ref="I3:I34" si="4">C3/C$55*100</f>
        <v>70.437908145029368</v>
      </c>
      <c r="J3" s="5">
        <f t="shared" ref="J3:J34" si="5">D3/D$55*100</f>
        <v>69.775407467904643</v>
      </c>
    </row>
    <row r="4" spans="1:10">
      <c r="A4" s="14" t="s">
        <v>31</v>
      </c>
      <c r="B4" s="3">
        <f>Data!AD129</f>
        <v>51</v>
      </c>
      <c r="C4" s="3">
        <f>Data!AE129</f>
        <v>153205</v>
      </c>
      <c r="D4" s="3">
        <f>Data!AF129</f>
        <v>368914</v>
      </c>
      <c r="E4" s="15">
        <f t="shared" si="0"/>
        <v>368914000</v>
      </c>
      <c r="F4" s="17">
        <f t="shared" si="1"/>
        <v>3004.0196078431372</v>
      </c>
      <c r="G4" s="16">
        <f t="shared" si="2"/>
        <v>2407.976240984302</v>
      </c>
      <c r="H4" s="5">
        <f t="shared" si="3"/>
        <v>4.1598694942903753</v>
      </c>
      <c r="I4" s="5">
        <f t="shared" si="4"/>
        <v>6.7024703396930354</v>
      </c>
      <c r="J4" s="5">
        <f t="shared" si="5"/>
        <v>6.42697911737877</v>
      </c>
    </row>
    <row r="5" spans="1:10">
      <c r="A5" s="14" t="s">
        <v>20</v>
      </c>
      <c r="B5" s="3">
        <f>Data!AD143</f>
        <v>29</v>
      </c>
      <c r="C5" s="3">
        <f>Data!AE143</f>
        <v>85020</v>
      </c>
      <c r="D5" s="3">
        <f>Data!AF143</f>
        <v>223431</v>
      </c>
      <c r="E5" s="15">
        <f t="shared" si="0"/>
        <v>223431000</v>
      </c>
      <c r="F5" s="17">
        <f t="shared" si="1"/>
        <v>2931.7241379310344</v>
      </c>
      <c r="G5" s="16">
        <f t="shared" si="2"/>
        <v>2627.9816513761466</v>
      </c>
      <c r="H5" s="5">
        <f t="shared" si="3"/>
        <v>2.3654159869494289</v>
      </c>
      <c r="I5" s="5">
        <f t="shared" si="4"/>
        <v>3.7194871465076327</v>
      </c>
      <c r="J5" s="5">
        <f t="shared" si="5"/>
        <v>3.8924691694407256</v>
      </c>
    </row>
    <row r="6" spans="1:10">
      <c r="A6" s="14" t="s">
        <v>18</v>
      </c>
      <c r="B6" s="3">
        <f>Data!AD420</f>
        <v>49</v>
      </c>
      <c r="C6" s="3">
        <f>Data!AE420</f>
        <v>56753</v>
      </c>
      <c r="D6" s="3">
        <f>Data!AF420</f>
        <v>72273</v>
      </c>
      <c r="E6" s="15">
        <f t="shared" si="0"/>
        <v>72273000</v>
      </c>
      <c r="F6" s="17">
        <f t="shared" si="1"/>
        <v>1158.2244897959183</v>
      </c>
      <c r="G6" s="16">
        <f t="shared" si="2"/>
        <v>1273.4657198738394</v>
      </c>
      <c r="H6" s="5">
        <f t="shared" si="3"/>
        <v>3.9967373572593798</v>
      </c>
      <c r="I6" s="5">
        <f t="shared" si="4"/>
        <v>2.4828517293077823</v>
      </c>
      <c r="J6" s="5">
        <f t="shared" si="5"/>
        <v>1.2590930725055591</v>
      </c>
    </row>
    <row r="7" spans="1:10">
      <c r="A7" s="14" t="s">
        <v>23</v>
      </c>
      <c r="B7" s="3">
        <f>Data!AD364</f>
        <v>45</v>
      </c>
      <c r="C7" s="3">
        <f>Data!AE364</f>
        <v>127713</v>
      </c>
      <c r="D7" s="3">
        <f>Data!AF364</f>
        <v>352952</v>
      </c>
      <c r="E7" s="15">
        <f t="shared" si="0"/>
        <v>352952000</v>
      </c>
      <c r="F7" s="17">
        <f t="shared" si="1"/>
        <v>2838.0666666666666</v>
      </c>
      <c r="G7" s="16">
        <f t="shared" si="2"/>
        <v>2763.6340858017588</v>
      </c>
      <c r="H7" s="5">
        <f t="shared" si="3"/>
        <v>3.6704730831973897</v>
      </c>
      <c r="I7" s="5">
        <f t="shared" si="4"/>
        <v>5.5872366730408052</v>
      </c>
      <c r="J7" s="5">
        <f t="shared" si="5"/>
        <v>6.1488995631422814</v>
      </c>
    </row>
    <row r="8" spans="1:10">
      <c r="A8" s="14" t="s">
        <v>27</v>
      </c>
      <c r="B8" s="3">
        <f>Data!AD574</f>
        <v>12</v>
      </c>
      <c r="C8" s="3">
        <f>Data!AE574</f>
        <v>22192</v>
      </c>
      <c r="D8" s="3">
        <f>Data!AF574</f>
        <v>36567</v>
      </c>
      <c r="E8" s="15">
        <f t="shared" si="0"/>
        <v>36567000</v>
      </c>
      <c r="F8" s="17">
        <f t="shared" si="1"/>
        <v>1849.3333333333333</v>
      </c>
      <c r="G8" s="16">
        <f t="shared" si="2"/>
        <v>1647.7559480894015</v>
      </c>
      <c r="H8" s="5">
        <f t="shared" si="3"/>
        <v>0.97879282218597052</v>
      </c>
      <c r="I8" s="5">
        <f t="shared" si="4"/>
        <v>0.97086401735235683</v>
      </c>
      <c r="J8" s="5">
        <f t="shared" si="5"/>
        <v>0.63704642649828824</v>
      </c>
    </row>
    <row r="9" spans="1:10">
      <c r="A9" s="14" t="s">
        <v>12</v>
      </c>
      <c r="B9" s="3">
        <f>Data!AD630</f>
        <v>57</v>
      </c>
      <c r="C9" s="3">
        <f>Data!AE630</f>
        <v>28429</v>
      </c>
      <c r="D9" s="3">
        <f>Data!AF630</f>
        <v>65092</v>
      </c>
      <c r="E9" s="15">
        <f t="shared" si="0"/>
        <v>65092000</v>
      </c>
      <c r="F9" s="17">
        <f t="shared" si="1"/>
        <v>498.75438596491227</v>
      </c>
      <c r="G9" s="16">
        <f t="shared" si="2"/>
        <v>2289.6338246157093</v>
      </c>
      <c r="H9" s="5">
        <f t="shared" si="3"/>
        <v>4.64926590538336</v>
      </c>
      <c r="I9" s="5">
        <f t="shared" si="4"/>
        <v>1.2437226545291165</v>
      </c>
      <c r="J9" s="5">
        <f t="shared" si="5"/>
        <v>1.1339903736600372</v>
      </c>
    </row>
    <row r="10" spans="1:10">
      <c r="A10" s="14" t="s">
        <v>22</v>
      </c>
      <c r="B10" s="3">
        <f>Data!AD269</f>
        <v>55</v>
      </c>
      <c r="C10" s="3">
        <f>Data!AE269</f>
        <v>76441</v>
      </c>
      <c r="D10" s="3">
        <f>Data!AF269</f>
        <v>309605</v>
      </c>
      <c r="E10" s="15">
        <f t="shared" si="0"/>
        <v>309605000</v>
      </c>
      <c r="F10" s="17">
        <f t="shared" si="1"/>
        <v>1389.8363636363636</v>
      </c>
      <c r="G10" s="16">
        <f t="shared" si="2"/>
        <v>4050.2479036119362</v>
      </c>
      <c r="H10" s="5">
        <f t="shared" si="3"/>
        <v>4.4861337683523654</v>
      </c>
      <c r="I10" s="5">
        <f t="shared" si="4"/>
        <v>3.3441698067065388</v>
      </c>
      <c r="J10" s="5">
        <f t="shared" si="5"/>
        <v>5.3937363982826732</v>
      </c>
    </row>
    <row r="11" spans="1:10">
      <c r="A11" s="14" t="s">
        <v>13</v>
      </c>
      <c r="B11" s="3">
        <f>Data!AD87</f>
        <v>17</v>
      </c>
      <c r="C11" s="3">
        <f>Data!AE87</f>
        <v>18793</v>
      </c>
      <c r="D11" s="3">
        <f>Data!AF87</f>
        <v>38014</v>
      </c>
      <c r="E11" s="15">
        <f t="shared" si="0"/>
        <v>38014000</v>
      </c>
      <c r="F11" s="17">
        <f t="shared" si="1"/>
        <v>1105.4705882352941</v>
      </c>
      <c r="G11" s="16">
        <f t="shared" si="2"/>
        <v>2022.7744372904806</v>
      </c>
      <c r="H11" s="5">
        <f t="shared" si="3"/>
        <v>1.3866231647634584</v>
      </c>
      <c r="I11" s="5">
        <f t="shared" si="4"/>
        <v>0.82216327857348792</v>
      </c>
      <c r="J11" s="5">
        <f t="shared" si="5"/>
        <v>0.66225511682407434</v>
      </c>
    </row>
    <row r="12" spans="1:10">
      <c r="A12" s="14" t="s">
        <v>52</v>
      </c>
      <c r="B12" s="3">
        <f>Data!AD490</f>
        <v>132</v>
      </c>
      <c r="C12" s="3">
        <f>Data!AE490</f>
        <v>13634</v>
      </c>
      <c r="D12" s="3">
        <f>Data!AF490</f>
        <v>33267</v>
      </c>
      <c r="E12" s="15">
        <f t="shared" si="0"/>
        <v>33267000</v>
      </c>
      <c r="F12" s="17">
        <f t="shared" si="1"/>
        <v>103.28787878787878</v>
      </c>
      <c r="G12" s="16">
        <f t="shared" si="2"/>
        <v>2440.0029338418658</v>
      </c>
      <c r="H12" s="5">
        <f t="shared" si="3"/>
        <v>10.766721044045676</v>
      </c>
      <c r="I12" s="5">
        <f t="shared" si="4"/>
        <v>0.59646539350135341</v>
      </c>
      <c r="J12" s="5">
        <f t="shared" si="5"/>
        <v>0.57955597862330943</v>
      </c>
    </row>
    <row r="13" spans="1:10">
      <c r="A13" s="14" t="s">
        <v>24</v>
      </c>
      <c r="B13" s="3">
        <f>Data!AD602</f>
        <v>12</v>
      </c>
      <c r="C13" s="3">
        <f>Data!AE602</f>
        <v>9059</v>
      </c>
      <c r="D13" s="3">
        <f>Data!AF602</f>
        <v>24687</v>
      </c>
      <c r="E13" s="15">
        <f t="shared" si="0"/>
        <v>24687000</v>
      </c>
      <c r="F13" s="17">
        <f t="shared" si="1"/>
        <v>754.91666666666663</v>
      </c>
      <c r="G13" s="16">
        <f t="shared" si="2"/>
        <v>2725.1352246384808</v>
      </c>
      <c r="H13" s="5">
        <f t="shared" si="3"/>
        <v>0.97879282218597052</v>
      </c>
      <c r="I13" s="5">
        <f t="shared" si="4"/>
        <v>0.39631656151743871</v>
      </c>
      <c r="J13" s="5">
        <f t="shared" si="5"/>
        <v>0.43008081414836441</v>
      </c>
    </row>
    <row r="14" spans="1:10">
      <c r="A14" s="14" t="s">
        <v>15</v>
      </c>
      <c r="B14" s="3">
        <f>Data!AD157</f>
        <v>21</v>
      </c>
      <c r="C14" s="3">
        <f>Data!AE157</f>
        <v>16573</v>
      </c>
      <c r="D14" s="3">
        <f>Data!AF157</f>
        <v>54327</v>
      </c>
      <c r="E14" s="15">
        <f t="shared" si="0"/>
        <v>54327000</v>
      </c>
      <c r="F14" s="17">
        <f t="shared" si="1"/>
        <v>789.19047619047615</v>
      </c>
      <c r="G14" s="16">
        <f t="shared" si="2"/>
        <v>3278.0425994086768</v>
      </c>
      <c r="H14" s="5">
        <f t="shared" si="3"/>
        <v>1.7128874388254487</v>
      </c>
      <c r="I14" s="5">
        <f t="shared" si="4"/>
        <v>0.72504187813539167</v>
      </c>
      <c r="J14" s="5">
        <f t="shared" si="5"/>
        <v>0.94644956415271975</v>
      </c>
    </row>
    <row r="15" spans="1:10">
      <c r="A15" s="14" t="s">
        <v>11</v>
      </c>
      <c r="B15" s="3">
        <f>Data!AD546</f>
        <v>16</v>
      </c>
      <c r="C15" s="3">
        <f>Data!AE546</f>
        <v>11294</v>
      </c>
      <c r="D15" s="3">
        <f>Data!AF546</f>
        <v>38850</v>
      </c>
      <c r="E15" s="15">
        <f t="shared" si="0"/>
        <v>38850000</v>
      </c>
      <c r="F15" s="17">
        <f t="shared" si="1"/>
        <v>705.875</v>
      </c>
      <c r="G15" s="16">
        <f t="shared" si="2"/>
        <v>3439.8795820789801</v>
      </c>
      <c r="H15" s="5">
        <f t="shared" si="3"/>
        <v>1.3050570962479608</v>
      </c>
      <c r="I15" s="5">
        <f t="shared" si="4"/>
        <v>0.49409418763417084</v>
      </c>
      <c r="J15" s="5">
        <f t="shared" si="5"/>
        <v>0.67681936361906903</v>
      </c>
    </row>
    <row r="16" spans="1:10">
      <c r="A16" s="14" t="s">
        <v>10</v>
      </c>
      <c r="B16" s="3">
        <f>Data!AD101</f>
        <v>16</v>
      </c>
      <c r="C16" s="3">
        <f>Data!AE101</f>
        <v>5708</v>
      </c>
      <c r="D16" s="3">
        <f>Data!AF101</f>
        <v>12603</v>
      </c>
      <c r="E16" s="15">
        <f t="shared" si="0"/>
        <v>12603000</v>
      </c>
      <c r="F16" s="17">
        <f t="shared" si="1"/>
        <v>356.75</v>
      </c>
      <c r="G16" s="16">
        <f t="shared" si="2"/>
        <v>2207.9537491240362</v>
      </c>
      <c r="H16" s="5">
        <f t="shared" si="3"/>
        <v>1.3050570962479608</v>
      </c>
      <c r="I16" s="5">
        <f t="shared" si="4"/>
        <v>0.24971574491020426</v>
      </c>
      <c r="J16" s="5">
        <f t="shared" si="5"/>
        <v>0.21956124683889644</v>
      </c>
    </row>
    <row r="17" spans="1:10">
      <c r="A17" s="14" t="s">
        <v>25</v>
      </c>
      <c r="B17" s="11">
        <f>Data!AD17</f>
        <v>9</v>
      </c>
      <c r="C17" s="11">
        <f>Data!AE17</f>
        <v>5017</v>
      </c>
      <c r="D17" s="11">
        <f>Data!AF17</f>
        <v>5766</v>
      </c>
      <c r="E17" s="15">
        <f t="shared" si="0"/>
        <v>5766000</v>
      </c>
      <c r="F17" s="17">
        <f t="shared" si="1"/>
        <v>557.44444444444446</v>
      </c>
      <c r="G17" s="16">
        <f t="shared" si="2"/>
        <v>1149.2924058202113</v>
      </c>
      <c r="H17" s="5">
        <f t="shared" si="3"/>
        <v>0.73409461663947795</v>
      </c>
      <c r="I17" s="5">
        <f t="shared" si="4"/>
        <v>0.21948561531438243</v>
      </c>
      <c r="J17" s="5">
        <f t="shared" si="5"/>
        <v>0.10045149165064483</v>
      </c>
    </row>
    <row r="18" spans="1:10">
      <c r="A18" s="14" t="s">
        <v>54</v>
      </c>
      <c r="B18" s="3">
        <f>Data!AD532</f>
        <v>4</v>
      </c>
      <c r="C18" s="3">
        <f>Data!AE532</f>
        <v>3606</v>
      </c>
      <c r="D18" s="3">
        <f>Data!AF532</f>
        <v>16226</v>
      </c>
      <c r="E18" s="15">
        <f t="shared" si="0"/>
        <v>16226000</v>
      </c>
      <c r="F18" s="17">
        <f t="shared" si="1"/>
        <v>901.5</v>
      </c>
      <c r="G18" s="16">
        <f t="shared" si="2"/>
        <v>4499.7226844148645</v>
      </c>
      <c r="H18" s="5">
        <f t="shared" si="3"/>
        <v>0.32626427406199021</v>
      </c>
      <c r="I18" s="5">
        <f t="shared" si="4"/>
        <v>0.15775665314404283</v>
      </c>
      <c r="J18" s="5">
        <f t="shared" si="5"/>
        <v>0.28267879006648683</v>
      </c>
    </row>
    <row r="19" spans="1:10">
      <c r="A19" s="14" t="s">
        <v>44</v>
      </c>
      <c r="B19" s="3">
        <f>Data!AD350</f>
        <v>6</v>
      </c>
      <c r="C19" s="3">
        <f>Data!AE350</f>
        <v>3597</v>
      </c>
      <c r="D19" s="3">
        <f>Data!AF350</f>
        <v>3747</v>
      </c>
      <c r="E19" s="15">
        <f t="shared" si="0"/>
        <v>3747000</v>
      </c>
      <c r="F19" s="17">
        <f t="shared" si="1"/>
        <v>599.5</v>
      </c>
      <c r="G19" s="16">
        <f t="shared" si="2"/>
        <v>1041.7014178482068</v>
      </c>
      <c r="H19" s="5">
        <f t="shared" si="3"/>
        <v>0.48939641109298526</v>
      </c>
      <c r="I19" s="5">
        <f t="shared" si="4"/>
        <v>0.15736291773686137</v>
      </c>
      <c r="J19" s="5">
        <f t="shared" si="5"/>
        <v>6.5277790359862337E-2</v>
      </c>
    </row>
    <row r="20" spans="1:10">
      <c r="A20" s="14" t="s">
        <v>56</v>
      </c>
      <c r="B20" s="3">
        <f>Data!AD588</f>
        <v>12</v>
      </c>
      <c r="C20" s="3">
        <f>Data!AE588</f>
        <v>4893</v>
      </c>
      <c r="D20" s="3">
        <f>Data!AF588</f>
        <v>15116</v>
      </c>
      <c r="E20" s="15">
        <f t="shared" si="0"/>
        <v>15116000</v>
      </c>
      <c r="F20" s="17">
        <f t="shared" si="1"/>
        <v>407.75</v>
      </c>
      <c r="G20" s="16">
        <f t="shared" si="2"/>
        <v>3089.3112609850809</v>
      </c>
      <c r="H20" s="5">
        <f t="shared" si="3"/>
        <v>0.97879282218597052</v>
      </c>
      <c r="I20" s="5">
        <f t="shared" si="4"/>
        <v>0.21406081637099322</v>
      </c>
      <c r="J20" s="5">
        <f t="shared" si="5"/>
        <v>0.26334109396308486</v>
      </c>
    </row>
    <row r="21" spans="1:10">
      <c r="A21" s="14" t="s">
        <v>60</v>
      </c>
      <c r="B21" s="3">
        <f>Data!AD672</f>
        <v>2</v>
      </c>
      <c r="C21" s="3">
        <f>Data!AE672</f>
        <v>3298</v>
      </c>
      <c r="D21" s="3">
        <f>Data!AF672</f>
        <v>11540</v>
      </c>
      <c r="E21" s="15">
        <f t="shared" si="0"/>
        <v>11540000</v>
      </c>
      <c r="F21" s="17">
        <f t="shared" si="1"/>
        <v>1649</v>
      </c>
      <c r="G21" s="16">
        <f t="shared" si="2"/>
        <v>3499.0903577926015</v>
      </c>
      <c r="H21" s="5">
        <f t="shared" si="3"/>
        <v>0.16313213703099511</v>
      </c>
      <c r="I21" s="5">
        <f t="shared" si="4"/>
        <v>0.14428215254272139</v>
      </c>
      <c r="J21" s="5">
        <f t="shared" si="5"/>
        <v>0.20104235408401691</v>
      </c>
    </row>
    <row r="22" spans="1:10">
      <c r="A22" s="14" t="s">
        <v>57</v>
      </c>
      <c r="B22" s="3">
        <f>Data!AD616</f>
        <v>9</v>
      </c>
      <c r="C22" s="3">
        <f>Data!AE616</f>
        <v>3931</v>
      </c>
      <c r="D22" s="3">
        <f>Data!AF616</f>
        <v>9569</v>
      </c>
      <c r="E22" s="15">
        <f t="shared" si="0"/>
        <v>9569000</v>
      </c>
      <c r="F22" s="17">
        <f t="shared" si="1"/>
        <v>436.77777777777777</v>
      </c>
      <c r="G22" s="16">
        <f t="shared" si="2"/>
        <v>2434.240651233783</v>
      </c>
      <c r="H22" s="5">
        <f t="shared" si="3"/>
        <v>0.73409461663947795</v>
      </c>
      <c r="I22" s="5">
        <f t="shared" si="4"/>
        <v>0.17197487618115154</v>
      </c>
      <c r="J22" s="5">
        <f t="shared" si="5"/>
        <v>0.16670487748959772</v>
      </c>
    </row>
    <row r="23" spans="1:10">
      <c r="A23" s="14" t="s">
        <v>62</v>
      </c>
      <c r="B23" s="3">
        <f>Data!AD700</f>
        <v>5</v>
      </c>
      <c r="C23" s="3">
        <f>Data!AE700</f>
        <v>5798</v>
      </c>
      <c r="D23" s="3">
        <f>Data!AF700</f>
        <v>2935</v>
      </c>
      <c r="E23" s="15">
        <f t="shared" si="0"/>
        <v>2935000</v>
      </c>
      <c r="F23" s="17">
        <f t="shared" si="1"/>
        <v>1159.5999999999999</v>
      </c>
      <c r="G23" s="16">
        <f t="shared" si="2"/>
        <v>506.20903759917212</v>
      </c>
      <c r="H23" s="5">
        <f t="shared" si="3"/>
        <v>0.40783034257748774</v>
      </c>
      <c r="I23" s="5">
        <f t="shared" si="4"/>
        <v>0.25365309898201899</v>
      </c>
      <c r="J23" s="5">
        <f t="shared" si="5"/>
        <v>5.1131655913049356E-2</v>
      </c>
    </row>
    <row r="24" spans="1:10">
      <c r="A24" s="14" t="s">
        <v>26</v>
      </c>
      <c r="B24" s="3">
        <f>Data!AD31</f>
        <v>8</v>
      </c>
      <c r="C24" s="3">
        <f>Data!AE31</f>
        <v>1614</v>
      </c>
      <c r="D24" s="3">
        <f>Data!AF31</f>
        <v>4002</v>
      </c>
      <c r="E24" s="15">
        <f t="shared" si="0"/>
        <v>4002000</v>
      </c>
      <c r="F24" s="17">
        <f t="shared" si="1"/>
        <v>201.75</v>
      </c>
      <c r="G24" s="16">
        <f t="shared" si="2"/>
        <v>2479.5539033457248</v>
      </c>
      <c r="H24" s="5">
        <f t="shared" si="3"/>
        <v>0.65252854812398042</v>
      </c>
      <c r="I24" s="5">
        <f t="shared" si="4"/>
        <v>7.0609883021210532E-2</v>
      </c>
      <c r="J24" s="5">
        <f t="shared" si="5"/>
        <v>6.9720234059292507E-2</v>
      </c>
    </row>
    <row r="25" spans="1:10">
      <c r="A25" s="14" t="s">
        <v>39</v>
      </c>
      <c r="B25" s="3">
        <f>Data!AD283</f>
        <v>3</v>
      </c>
      <c r="C25" s="3">
        <f>Data!AE283</f>
        <v>2133</v>
      </c>
      <c r="D25" s="3">
        <f>Data!AF283</f>
        <v>5963</v>
      </c>
      <c r="E25" s="15">
        <f t="shared" si="0"/>
        <v>5963000</v>
      </c>
      <c r="F25" s="17">
        <f t="shared" si="1"/>
        <v>711</v>
      </c>
      <c r="G25" s="16">
        <f t="shared" si="2"/>
        <v>2795.593061415846</v>
      </c>
      <c r="H25" s="5">
        <f t="shared" si="3"/>
        <v>0.24469820554649263</v>
      </c>
      <c r="I25" s="5">
        <f t="shared" si="4"/>
        <v>9.3315291502008707E-2</v>
      </c>
      <c r="J25" s="5">
        <f t="shared" si="5"/>
        <v>0.10388349717530265</v>
      </c>
    </row>
    <row r="26" spans="1:10">
      <c r="A26" s="14" t="s">
        <v>28</v>
      </c>
      <c r="B26" s="3">
        <f>Data!AD45</f>
        <v>3</v>
      </c>
      <c r="C26" s="3">
        <f>Data!AE45</f>
        <v>1924</v>
      </c>
      <c r="D26" s="3">
        <f>Data!AF45</f>
        <v>5772</v>
      </c>
      <c r="E26" s="15">
        <f t="shared" si="0"/>
        <v>5772000</v>
      </c>
      <c r="F26" s="17">
        <f t="shared" si="1"/>
        <v>641.33333333333337</v>
      </c>
      <c r="G26" s="16">
        <f t="shared" si="2"/>
        <v>3000</v>
      </c>
      <c r="H26" s="5">
        <f t="shared" si="3"/>
        <v>0.24469820554649263</v>
      </c>
      <c r="I26" s="5">
        <f t="shared" si="4"/>
        <v>8.4171880379683428E-2</v>
      </c>
      <c r="J26" s="5">
        <f t="shared" si="5"/>
        <v>0.10055601973769025</v>
      </c>
    </row>
    <row r="27" spans="1:10">
      <c r="A27" s="14" t="s">
        <v>19</v>
      </c>
      <c r="B27" s="3">
        <f>Data!AD504</f>
        <v>3</v>
      </c>
      <c r="C27" s="3">
        <f>Data!AE504</f>
        <v>1506</v>
      </c>
      <c r="D27" s="3">
        <f>Data!AF504</f>
        <v>3278</v>
      </c>
      <c r="E27" s="15">
        <f t="shared" si="0"/>
        <v>3278000</v>
      </c>
      <c r="F27" s="17">
        <f t="shared" si="1"/>
        <v>502</v>
      </c>
      <c r="G27" s="16">
        <f t="shared" si="2"/>
        <v>2176.6268260292163</v>
      </c>
      <c r="H27" s="5">
        <f t="shared" si="3"/>
        <v>0.24469820554649263</v>
      </c>
      <c r="I27" s="5">
        <f t="shared" si="4"/>
        <v>6.588505813503287E-2</v>
      </c>
      <c r="J27" s="5">
        <f t="shared" si="5"/>
        <v>5.7107178222478974E-2</v>
      </c>
    </row>
    <row r="28" spans="1:10">
      <c r="A28" s="14" t="s">
        <v>53</v>
      </c>
      <c r="B28" s="3">
        <f>Data!AD518</f>
        <v>4</v>
      </c>
      <c r="C28" s="3">
        <f>Data!AE518</f>
        <v>1458</v>
      </c>
      <c r="D28" s="3">
        <f>Data!AF518</f>
        <v>2478</v>
      </c>
      <c r="E28" s="15">
        <f t="shared" si="0"/>
        <v>2478000</v>
      </c>
      <c r="F28" s="17">
        <f t="shared" si="1"/>
        <v>364.5</v>
      </c>
      <c r="G28" s="16">
        <f t="shared" si="2"/>
        <v>1699.5884773662551</v>
      </c>
      <c r="H28" s="5">
        <f t="shared" si="3"/>
        <v>0.32626427406199021</v>
      </c>
      <c r="I28" s="5">
        <f t="shared" si="4"/>
        <v>6.3785135963398354E-2</v>
      </c>
      <c r="J28" s="5">
        <f t="shared" si="5"/>
        <v>4.3170099949756832E-2</v>
      </c>
    </row>
    <row r="29" spans="1:10">
      <c r="A29" s="14" t="s">
        <v>59</v>
      </c>
      <c r="B29" s="3">
        <f>Data!AD658</f>
        <v>3</v>
      </c>
      <c r="C29" s="3">
        <f>Data!AE658</f>
        <v>1728</v>
      </c>
      <c r="D29" s="3">
        <f>Data!AF658</f>
        <v>1650</v>
      </c>
      <c r="E29" s="15">
        <f t="shared" si="0"/>
        <v>1650000</v>
      </c>
      <c r="F29" s="17">
        <f t="shared" si="1"/>
        <v>576</v>
      </c>
      <c r="G29" s="16">
        <f t="shared" si="2"/>
        <v>954.86111111111109</v>
      </c>
      <c r="H29" s="5">
        <f t="shared" si="3"/>
        <v>0.24469820554649263</v>
      </c>
      <c r="I29" s="5">
        <f t="shared" si="4"/>
        <v>7.5597198178842501E-2</v>
      </c>
      <c r="J29" s="5">
        <f t="shared" si="5"/>
        <v>2.8745223937489413E-2</v>
      </c>
    </row>
    <row r="30" spans="1:10">
      <c r="A30" s="14" t="s">
        <v>43</v>
      </c>
      <c r="B30" s="3">
        <f>Data!AD336</f>
        <v>3</v>
      </c>
      <c r="C30" s="3">
        <f>Data!AE336</f>
        <v>2102</v>
      </c>
      <c r="D30" s="3">
        <f>Data!AF336</f>
        <v>3709</v>
      </c>
      <c r="E30" s="15">
        <f t="shared" si="0"/>
        <v>3709000</v>
      </c>
      <c r="F30" s="17">
        <f t="shared" si="1"/>
        <v>700.66666666666663</v>
      </c>
      <c r="G30" s="16">
        <f t="shared" si="2"/>
        <v>1764.509990485252</v>
      </c>
      <c r="H30" s="5">
        <f t="shared" si="3"/>
        <v>0.24469820554649263</v>
      </c>
      <c r="I30" s="5">
        <f t="shared" si="4"/>
        <v>9.1959091766161419E-2</v>
      </c>
      <c r="J30" s="5">
        <f t="shared" si="5"/>
        <v>6.4615779141908025E-2</v>
      </c>
    </row>
    <row r="31" spans="1:10">
      <c r="A31" s="14" t="s">
        <v>45</v>
      </c>
      <c r="B31" s="3">
        <f>Data!AD378</f>
        <v>2</v>
      </c>
      <c r="C31" s="3">
        <f>Data!AE378</f>
        <v>1054</v>
      </c>
      <c r="D31" s="3">
        <f>Data!AF378</f>
        <v>1716</v>
      </c>
      <c r="E31" s="15">
        <f t="shared" si="0"/>
        <v>1716000</v>
      </c>
      <c r="F31" s="17">
        <f t="shared" si="1"/>
        <v>527</v>
      </c>
      <c r="G31" s="16">
        <f t="shared" si="2"/>
        <v>1628.0834914611005</v>
      </c>
      <c r="H31" s="5">
        <f t="shared" si="3"/>
        <v>0.16313213703099511</v>
      </c>
      <c r="I31" s="5">
        <f t="shared" si="4"/>
        <v>4.6110791018807863E-2</v>
      </c>
      <c r="J31" s="5">
        <f t="shared" si="5"/>
        <v>2.9895032894988991E-2</v>
      </c>
    </row>
    <row r="32" spans="1:10">
      <c r="A32" s="14" t="s">
        <v>49</v>
      </c>
      <c r="B32" s="3">
        <f>Data!AD448</f>
        <v>2</v>
      </c>
      <c r="C32" s="3">
        <f>Data!AE448</f>
        <v>848</v>
      </c>
      <c r="D32" s="3">
        <f>Data!AF448</f>
        <v>1430</v>
      </c>
      <c r="E32" s="15">
        <f t="shared" si="0"/>
        <v>1430000</v>
      </c>
      <c r="F32" s="17">
        <f t="shared" si="1"/>
        <v>424</v>
      </c>
      <c r="G32" s="16">
        <f t="shared" si="2"/>
        <v>1686.3207547169811</v>
      </c>
      <c r="H32" s="5">
        <f t="shared" si="3"/>
        <v>0.16313213703099511</v>
      </c>
      <c r="I32" s="5">
        <f t="shared" si="4"/>
        <v>3.7098625032209745E-2</v>
      </c>
      <c r="J32" s="5">
        <f t="shared" si="5"/>
        <v>2.4912527412490827E-2</v>
      </c>
    </row>
    <row r="33" spans="1:10">
      <c r="A33" s="14" t="s">
        <v>38</v>
      </c>
      <c r="B33" s="3">
        <f>Data!AD255</f>
        <v>3</v>
      </c>
      <c r="C33" s="3">
        <f>Data!AE255</f>
        <v>843</v>
      </c>
      <c r="D33" s="3">
        <f>Data!AF255</f>
        <v>1645</v>
      </c>
      <c r="E33" s="15">
        <f t="shared" si="0"/>
        <v>1645000</v>
      </c>
      <c r="F33" s="17">
        <f t="shared" si="1"/>
        <v>281</v>
      </c>
      <c r="G33" s="16">
        <f t="shared" si="2"/>
        <v>1951.3641755634637</v>
      </c>
      <c r="H33" s="5">
        <f t="shared" si="3"/>
        <v>0.24469820554649263</v>
      </c>
      <c r="I33" s="5">
        <f t="shared" si="4"/>
        <v>3.6879883139331153E-2</v>
      </c>
      <c r="J33" s="5">
        <f t="shared" si="5"/>
        <v>2.8658117198284903E-2</v>
      </c>
    </row>
    <row r="34" spans="1:10">
      <c r="A34" s="14" t="s">
        <v>50</v>
      </c>
      <c r="B34" s="3">
        <f>Data!AD462</f>
        <v>2</v>
      </c>
      <c r="C34" s="3">
        <f>Data!AE462</f>
        <v>595</v>
      </c>
      <c r="D34" s="3">
        <f>Data!AF462</f>
        <v>759</v>
      </c>
      <c r="E34" s="15">
        <f t="shared" si="0"/>
        <v>759000</v>
      </c>
      <c r="F34" s="17">
        <f t="shared" si="1"/>
        <v>297.5</v>
      </c>
      <c r="G34" s="16">
        <f t="shared" si="2"/>
        <v>1275.6302521008404</v>
      </c>
      <c r="H34" s="5">
        <f t="shared" si="3"/>
        <v>0.16313213703099511</v>
      </c>
      <c r="I34" s="5">
        <f t="shared" si="4"/>
        <v>2.6030285252552826E-2</v>
      </c>
      <c r="J34" s="5">
        <f t="shared" si="5"/>
        <v>1.3222803011245132E-2</v>
      </c>
    </row>
    <row r="35" spans="1:10">
      <c r="A35" s="14" t="s">
        <v>29</v>
      </c>
      <c r="B35" s="3">
        <f>Data!AD59</f>
        <v>2</v>
      </c>
      <c r="C35" s="3">
        <f>Data!AE59</f>
        <v>832</v>
      </c>
      <c r="D35" s="3">
        <f>Data!AF59</f>
        <v>2016</v>
      </c>
      <c r="E35" s="15">
        <f t="shared" ref="E35:E53" si="6">D35*1000</f>
        <v>2016000</v>
      </c>
      <c r="F35" s="17">
        <f t="shared" ref="F35:F53" si="7">C35/B35</f>
        <v>416</v>
      </c>
      <c r="G35" s="16">
        <f t="shared" ref="G35:G53" si="8">E35/C35</f>
        <v>2423.0769230769229</v>
      </c>
      <c r="H35" s="5">
        <f t="shared" ref="H35:H53" si="9">B35/B$55*100</f>
        <v>0.16313213703099511</v>
      </c>
      <c r="I35" s="5">
        <f t="shared" ref="I35:I53" si="10">C35/C$55*100</f>
        <v>3.639865097499824E-2</v>
      </c>
      <c r="J35" s="5">
        <f t="shared" ref="J35:J53" si="11">D35/D$55*100</f>
        <v>3.5121437247259801E-2</v>
      </c>
    </row>
    <row r="36" spans="1:10">
      <c r="A36" s="14" t="s">
        <v>41</v>
      </c>
      <c r="B36" s="3">
        <f>Data!AD308</f>
        <v>1</v>
      </c>
      <c r="C36" s="3">
        <f>Data!AE308</f>
        <v>380</v>
      </c>
      <c r="D36" s="3">
        <f>Data!AF308</f>
        <v>420</v>
      </c>
      <c r="E36" s="15">
        <f t="shared" si="6"/>
        <v>420000</v>
      </c>
      <c r="F36" s="17">
        <f t="shared" si="7"/>
        <v>380</v>
      </c>
      <c r="G36" s="16">
        <f t="shared" si="8"/>
        <v>1105.2631578947369</v>
      </c>
      <c r="H36" s="5">
        <f t="shared" si="9"/>
        <v>8.1566068515497553E-2</v>
      </c>
      <c r="I36" s="5">
        <f t="shared" si="10"/>
        <v>1.6624383858773236E-2</v>
      </c>
      <c r="J36" s="5">
        <f t="shared" si="11"/>
        <v>7.3169660931791244E-3</v>
      </c>
    </row>
    <row r="37" spans="1:10">
      <c r="A37" s="14" t="s">
        <v>32</v>
      </c>
      <c r="B37" s="3">
        <f>Data!AD171</f>
        <v>1</v>
      </c>
      <c r="C37" s="3">
        <f>Data!AE171</f>
        <v>195</v>
      </c>
      <c r="D37" s="3">
        <f>Data!AF171</f>
        <v>75</v>
      </c>
      <c r="E37" s="15">
        <f t="shared" si="6"/>
        <v>75000</v>
      </c>
      <c r="F37" s="17">
        <f t="shared" si="7"/>
        <v>195</v>
      </c>
      <c r="G37" s="16">
        <f t="shared" si="8"/>
        <v>384.61538461538464</v>
      </c>
      <c r="H37" s="5">
        <f t="shared" si="9"/>
        <v>8.1566068515497553E-2</v>
      </c>
      <c r="I37" s="5">
        <f t="shared" si="10"/>
        <v>8.5309338222652117E-3</v>
      </c>
      <c r="J37" s="5">
        <f t="shared" si="11"/>
        <v>1.3066010880677006E-3</v>
      </c>
    </row>
    <row r="38" spans="1:10">
      <c r="A38" s="14" t="s">
        <v>37</v>
      </c>
      <c r="B38" s="3">
        <f>Data!AD241</f>
        <v>4</v>
      </c>
      <c r="C38" s="3">
        <f>Data!AE241</f>
        <v>414</v>
      </c>
      <c r="D38" s="3">
        <f>Data!AF241</f>
        <v>855</v>
      </c>
      <c r="E38" s="15">
        <f t="shared" si="6"/>
        <v>855000</v>
      </c>
      <c r="F38" s="17">
        <f t="shared" si="7"/>
        <v>103.5</v>
      </c>
      <c r="G38" s="16">
        <f t="shared" si="8"/>
        <v>2065.217391304348</v>
      </c>
      <c r="H38" s="5">
        <f t="shared" si="9"/>
        <v>0.32626427406199021</v>
      </c>
      <c r="I38" s="5">
        <f t="shared" si="10"/>
        <v>1.8111828730347682E-2</v>
      </c>
      <c r="J38" s="5">
        <f t="shared" si="11"/>
        <v>1.4895252403971789E-2</v>
      </c>
    </row>
    <row r="39" spans="1:10">
      <c r="A39" s="14" t="s">
        <v>35</v>
      </c>
      <c r="B39" s="3">
        <f>Data!AD213</f>
        <v>1</v>
      </c>
      <c r="C39" s="3">
        <f>Data!AE213</f>
        <v>60</v>
      </c>
      <c r="D39" s="3">
        <f>Data!AF213</f>
        <v>90</v>
      </c>
      <c r="E39" s="15">
        <f t="shared" si="6"/>
        <v>90000</v>
      </c>
      <c r="F39" s="17">
        <f t="shared" si="7"/>
        <v>60</v>
      </c>
      <c r="G39" s="16">
        <f t="shared" si="8"/>
        <v>1500</v>
      </c>
      <c r="H39" s="5">
        <f t="shared" si="9"/>
        <v>8.1566068515497553E-2</v>
      </c>
      <c r="I39" s="5">
        <f t="shared" si="10"/>
        <v>2.6249027145431422E-3</v>
      </c>
      <c r="J39" s="5">
        <f t="shared" si="11"/>
        <v>1.5679213056812411E-3</v>
      </c>
    </row>
    <row r="40" spans="1:10">
      <c r="A40" s="14" t="s">
        <v>30</v>
      </c>
      <c r="B40" s="3">
        <f>Data!AD73</f>
        <v>0</v>
      </c>
      <c r="C40" s="3">
        <f>Data!AE73</f>
        <v>0</v>
      </c>
      <c r="D40" s="3">
        <f>Data!AF73</f>
        <v>0</v>
      </c>
      <c r="E40" s="15">
        <f t="shared" si="6"/>
        <v>0</v>
      </c>
      <c r="F40" s="17" t="e">
        <f t="shared" si="7"/>
        <v>#DIV/0!</v>
      </c>
      <c r="G40" s="16" t="e">
        <f t="shared" si="8"/>
        <v>#DIV/0!</v>
      </c>
      <c r="H40" s="5">
        <f t="shared" si="9"/>
        <v>0</v>
      </c>
      <c r="I40" s="5">
        <f t="shared" si="10"/>
        <v>0</v>
      </c>
      <c r="J40" s="5">
        <f t="shared" si="11"/>
        <v>0</v>
      </c>
    </row>
    <row r="41" spans="1:10">
      <c r="A41" s="14" t="s">
        <v>33</v>
      </c>
      <c r="B41" s="3">
        <f>Data!AD185</f>
        <v>0</v>
      </c>
      <c r="C41" s="3">
        <f>Data!AE185</f>
        <v>0</v>
      </c>
      <c r="D41" s="3">
        <f>Data!AF185</f>
        <v>0</v>
      </c>
      <c r="E41" s="15">
        <f t="shared" si="6"/>
        <v>0</v>
      </c>
      <c r="F41" s="17" t="e">
        <f t="shared" si="7"/>
        <v>#DIV/0!</v>
      </c>
      <c r="G41" s="16" t="e">
        <f t="shared" si="8"/>
        <v>#DIV/0!</v>
      </c>
      <c r="H41" s="5">
        <f t="shared" si="9"/>
        <v>0</v>
      </c>
      <c r="I41" s="5">
        <f t="shared" si="10"/>
        <v>0</v>
      </c>
      <c r="J41" s="5">
        <f t="shared" si="11"/>
        <v>0</v>
      </c>
    </row>
    <row r="42" spans="1:10">
      <c r="A42" s="14" t="s">
        <v>34</v>
      </c>
      <c r="B42" s="3">
        <f>Data!AD199</f>
        <v>0</v>
      </c>
      <c r="C42" s="3">
        <f>Data!AE199</f>
        <v>0</v>
      </c>
      <c r="D42" s="3">
        <f>Data!AF199</f>
        <v>0</v>
      </c>
      <c r="E42" s="15">
        <f t="shared" si="6"/>
        <v>0</v>
      </c>
      <c r="F42" s="17" t="e">
        <f t="shared" si="7"/>
        <v>#DIV/0!</v>
      </c>
      <c r="G42" s="16" t="e">
        <f t="shared" si="8"/>
        <v>#DIV/0!</v>
      </c>
      <c r="H42" s="5">
        <f t="shared" si="9"/>
        <v>0</v>
      </c>
      <c r="I42" s="5">
        <f t="shared" si="10"/>
        <v>0</v>
      </c>
      <c r="J42" s="5">
        <f t="shared" si="11"/>
        <v>0</v>
      </c>
    </row>
    <row r="43" spans="1:10">
      <c r="A43" s="14" t="s">
        <v>36</v>
      </c>
      <c r="B43" s="3">
        <f>Data!AD227</f>
        <v>0</v>
      </c>
      <c r="C43" s="3">
        <f>Data!AE227</f>
        <v>0</v>
      </c>
      <c r="D43" s="3">
        <f>Data!AF227</f>
        <v>0</v>
      </c>
      <c r="E43" s="15">
        <f t="shared" si="6"/>
        <v>0</v>
      </c>
      <c r="F43" s="17" t="e">
        <f t="shared" si="7"/>
        <v>#DIV/0!</v>
      </c>
      <c r="G43" s="16" t="e">
        <f t="shared" si="8"/>
        <v>#DIV/0!</v>
      </c>
      <c r="H43" s="5">
        <f t="shared" si="9"/>
        <v>0</v>
      </c>
      <c r="I43" s="5">
        <f t="shared" si="10"/>
        <v>0</v>
      </c>
      <c r="J43" s="5">
        <f t="shared" si="11"/>
        <v>0</v>
      </c>
    </row>
    <row r="44" spans="1:10">
      <c r="A44" s="14" t="s">
        <v>40</v>
      </c>
      <c r="B44" s="3">
        <f>Data!AD294</f>
        <v>0</v>
      </c>
      <c r="C44" s="3">
        <f>Data!AE294</f>
        <v>0</v>
      </c>
      <c r="D44" s="3">
        <f>Data!AF294</f>
        <v>0</v>
      </c>
      <c r="E44" s="15">
        <f t="shared" si="6"/>
        <v>0</v>
      </c>
      <c r="F44" s="17" t="e">
        <f t="shared" si="7"/>
        <v>#DIV/0!</v>
      </c>
      <c r="G44" s="16" t="e">
        <f t="shared" si="8"/>
        <v>#DIV/0!</v>
      </c>
      <c r="H44" s="5">
        <f t="shared" si="9"/>
        <v>0</v>
      </c>
      <c r="I44" s="5">
        <f t="shared" si="10"/>
        <v>0</v>
      </c>
      <c r="J44" s="5">
        <f t="shared" si="11"/>
        <v>0</v>
      </c>
    </row>
    <row r="45" spans="1:10">
      <c r="A45" s="14" t="s">
        <v>42</v>
      </c>
      <c r="B45" s="3">
        <f>Data!AD322</f>
        <v>0</v>
      </c>
      <c r="C45" s="3">
        <f>Data!AE322</f>
        <v>1810</v>
      </c>
      <c r="D45" s="3">
        <f>Data!AF322</f>
        <v>0</v>
      </c>
      <c r="E45" s="15">
        <f t="shared" si="6"/>
        <v>0</v>
      </c>
      <c r="F45" s="17" t="e">
        <f t="shared" si="7"/>
        <v>#DIV/0!</v>
      </c>
      <c r="G45" s="16">
        <f t="shared" si="8"/>
        <v>0</v>
      </c>
      <c r="H45" s="5">
        <f t="shared" si="9"/>
        <v>0</v>
      </c>
      <c r="I45" s="5">
        <f t="shared" si="10"/>
        <v>7.9184565222051459E-2</v>
      </c>
      <c r="J45" s="5">
        <f t="shared" si="11"/>
        <v>0</v>
      </c>
    </row>
    <row r="46" spans="1:10">
      <c r="A46" s="14" t="s">
        <v>46</v>
      </c>
      <c r="B46" s="3">
        <f>Data!AD392</f>
        <v>0</v>
      </c>
      <c r="C46" s="3">
        <f>Data!AE392</f>
        <v>0</v>
      </c>
      <c r="D46" s="3">
        <f>Data!AF392</f>
        <v>0</v>
      </c>
      <c r="E46" s="15">
        <f t="shared" si="6"/>
        <v>0</v>
      </c>
      <c r="F46" s="17" t="e">
        <f t="shared" si="7"/>
        <v>#DIV/0!</v>
      </c>
      <c r="G46" s="16" t="e">
        <f t="shared" si="8"/>
        <v>#DIV/0!</v>
      </c>
      <c r="H46" s="5">
        <f t="shared" si="9"/>
        <v>0</v>
      </c>
      <c r="I46" s="5">
        <f t="shared" si="10"/>
        <v>0</v>
      </c>
      <c r="J46" s="5">
        <f t="shared" si="11"/>
        <v>0</v>
      </c>
    </row>
    <row r="47" spans="1:10">
      <c r="A47" s="14" t="s">
        <v>47</v>
      </c>
      <c r="B47" s="3">
        <f>Data!AD406</f>
        <v>0</v>
      </c>
      <c r="C47" s="3">
        <f>Data!AE406</f>
        <v>0</v>
      </c>
      <c r="D47" s="3">
        <f>Data!AF406</f>
        <v>0</v>
      </c>
      <c r="E47" s="15">
        <f t="shared" si="6"/>
        <v>0</v>
      </c>
      <c r="F47" s="17" t="e">
        <f t="shared" si="7"/>
        <v>#DIV/0!</v>
      </c>
      <c r="G47" s="16" t="e">
        <f t="shared" si="8"/>
        <v>#DIV/0!</v>
      </c>
      <c r="H47" s="5">
        <f t="shared" si="9"/>
        <v>0</v>
      </c>
      <c r="I47" s="5">
        <f t="shared" si="10"/>
        <v>0</v>
      </c>
      <c r="J47" s="5">
        <f t="shared" si="11"/>
        <v>0</v>
      </c>
    </row>
    <row r="48" spans="1:10">
      <c r="A48" s="14" t="s">
        <v>48</v>
      </c>
      <c r="B48" s="3">
        <f>Data!AD434</f>
        <v>1</v>
      </c>
      <c r="C48" s="3">
        <f>Data!AE434</f>
        <v>1000</v>
      </c>
      <c r="D48" s="3">
        <f>Data!AF434</f>
        <v>2850</v>
      </c>
      <c r="E48" s="15">
        <f t="shared" si="6"/>
        <v>2850000</v>
      </c>
      <c r="F48" s="17">
        <f t="shared" si="7"/>
        <v>1000</v>
      </c>
      <c r="G48" s="16">
        <f t="shared" si="8"/>
        <v>2850</v>
      </c>
      <c r="H48" s="5">
        <f t="shared" si="9"/>
        <v>8.1566068515497553E-2</v>
      </c>
      <c r="I48" s="5">
        <f t="shared" si="10"/>
        <v>4.3748378575719039E-2</v>
      </c>
      <c r="J48" s="5">
        <f t="shared" si="11"/>
        <v>4.9650841346572626E-2</v>
      </c>
    </row>
    <row r="49" spans="1:10">
      <c r="A49" s="14" t="s">
        <v>51</v>
      </c>
      <c r="B49" s="3">
        <f>Data!AD476</f>
        <v>0</v>
      </c>
      <c r="C49" s="3">
        <f>Data!AE476</f>
        <v>0</v>
      </c>
      <c r="D49" s="3">
        <f>Data!AF476</f>
        <v>0</v>
      </c>
      <c r="E49" s="15">
        <f t="shared" si="6"/>
        <v>0</v>
      </c>
      <c r="F49" s="17" t="e">
        <f t="shared" si="7"/>
        <v>#DIV/0!</v>
      </c>
      <c r="G49" s="16" t="e">
        <f t="shared" si="8"/>
        <v>#DIV/0!</v>
      </c>
      <c r="H49" s="5">
        <f t="shared" si="9"/>
        <v>0</v>
      </c>
      <c r="I49" s="5">
        <f t="shared" si="10"/>
        <v>0</v>
      </c>
      <c r="J49" s="5">
        <f t="shared" si="11"/>
        <v>0</v>
      </c>
    </row>
    <row r="50" spans="1:10">
      <c r="A50" s="14" t="s">
        <v>55</v>
      </c>
      <c r="B50" s="3">
        <f>Data!AD560</f>
        <v>0</v>
      </c>
      <c r="C50" s="3">
        <f>Data!AE560</f>
        <v>0</v>
      </c>
      <c r="D50" s="3">
        <f>Data!AF560</f>
        <v>0</v>
      </c>
      <c r="E50" s="15">
        <f t="shared" si="6"/>
        <v>0</v>
      </c>
      <c r="F50" s="17" t="e">
        <f t="shared" si="7"/>
        <v>#DIV/0!</v>
      </c>
      <c r="G50" s="16" t="e">
        <f t="shared" si="8"/>
        <v>#DIV/0!</v>
      </c>
      <c r="H50" s="5">
        <f t="shared" si="9"/>
        <v>0</v>
      </c>
      <c r="I50" s="5">
        <f t="shared" si="10"/>
        <v>0</v>
      </c>
      <c r="J50" s="5">
        <f t="shared" si="11"/>
        <v>0</v>
      </c>
    </row>
    <row r="51" spans="1:10">
      <c r="A51" s="14" t="s">
        <v>58</v>
      </c>
      <c r="B51" s="3">
        <f>Data!AD644</f>
        <v>1</v>
      </c>
      <c r="C51" s="3">
        <f>Data!AE644</f>
        <v>280</v>
      </c>
      <c r="D51" s="3">
        <f>Data!AF644</f>
        <v>728</v>
      </c>
      <c r="E51" s="15">
        <f t="shared" si="6"/>
        <v>728000</v>
      </c>
      <c r="F51" s="17">
        <f t="shared" si="7"/>
        <v>280</v>
      </c>
      <c r="G51" s="16">
        <f t="shared" si="8"/>
        <v>2600</v>
      </c>
      <c r="H51" s="5">
        <f t="shared" si="9"/>
        <v>8.1566068515497553E-2</v>
      </c>
      <c r="I51" s="5">
        <f t="shared" si="10"/>
        <v>1.2249546001201331E-2</v>
      </c>
      <c r="J51" s="5">
        <f t="shared" si="11"/>
        <v>1.2682741228177148E-2</v>
      </c>
    </row>
    <row r="52" spans="1:10">
      <c r="A52" s="14" t="s">
        <v>61</v>
      </c>
      <c r="B52" s="3">
        <f>Data!AD686</f>
        <v>0</v>
      </c>
      <c r="C52" s="3">
        <f>Data!AE686</f>
        <v>0</v>
      </c>
      <c r="D52" s="3">
        <f>Data!AF686</f>
        <v>0</v>
      </c>
      <c r="E52" s="15">
        <f t="shared" si="6"/>
        <v>0</v>
      </c>
      <c r="F52" s="17" t="e">
        <f t="shared" si="7"/>
        <v>#DIV/0!</v>
      </c>
      <c r="G52" s="16" t="e">
        <f t="shared" si="8"/>
        <v>#DIV/0!</v>
      </c>
      <c r="H52" s="5">
        <f t="shared" si="9"/>
        <v>0</v>
      </c>
      <c r="I52" s="5">
        <f t="shared" si="10"/>
        <v>0</v>
      </c>
      <c r="J52" s="5">
        <f t="shared" si="11"/>
        <v>0</v>
      </c>
    </row>
    <row r="53" spans="1:10">
      <c r="A53" s="14" t="s">
        <v>63</v>
      </c>
      <c r="B53" s="3">
        <f>Data!AD714</f>
        <v>0</v>
      </c>
      <c r="C53" s="3">
        <f>Data!AE714</f>
        <v>0</v>
      </c>
      <c r="D53" s="3">
        <f>Data!AF714</f>
        <v>0</v>
      </c>
      <c r="E53" s="15">
        <f t="shared" si="6"/>
        <v>0</v>
      </c>
      <c r="F53" s="17" t="e">
        <f t="shared" si="7"/>
        <v>#DIV/0!</v>
      </c>
      <c r="G53" s="16" t="e">
        <f t="shared" si="8"/>
        <v>#DIV/0!</v>
      </c>
      <c r="H53" s="5">
        <f t="shared" si="9"/>
        <v>0</v>
      </c>
      <c r="I53" s="5">
        <f t="shared" si="10"/>
        <v>0</v>
      </c>
      <c r="J53" s="5">
        <f t="shared" si="11"/>
        <v>0</v>
      </c>
    </row>
    <row r="55" spans="1:10">
      <c r="A55" s="14" t="s">
        <v>17</v>
      </c>
      <c r="B55" s="11">
        <f>SUM(B3:B53)</f>
        <v>1226</v>
      </c>
      <c r="C55" s="11">
        <f>SUM(C3:C53)</f>
        <v>2285799</v>
      </c>
      <c r="D55" s="11">
        <f>SUM(D3:D53)</f>
        <v>5740084</v>
      </c>
      <c r="E55" s="15">
        <f>SUM(E3:E53)</f>
        <v>5740084000</v>
      </c>
    </row>
  </sheetData>
  <phoneticPr fontId="1" type="noConversion"/>
  <pageMargins left="0.75" right="0.75" top="1" bottom="1" header="0.5" footer="0.5"/>
  <pageSetup paperSize="9" scale="96" orientation="portrait" r:id="rId1"/>
  <headerFooter alignWithMargins="0"/>
  <rowBreaks count="1" manualBreakCount="1">
    <brk id="53" max="16383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Q57"/>
  <sheetViews>
    <sheetView workbookViewId="0">
      <selection activeCell="C16" sqref="C16"/>
    </sheetView>
  </sheetViews>
  <sheetFormatPr defaultRowHeight="12.75"/>
  <cols>
    <col min="1" max="1" width="29.7109375" customWidth="1"/>
    <col min="2" max="2" width="13.140625" customWidth="1"/>
    <col min="3" max="3" width="16.42578125" customWidth="1"/>
    <col min="4" max="4" width="15.7109375" customWidth="1"/>
    <col min="5" max="16" width="9.140625" customWidth="1"/>
    <col min="17" max="17" width="15.28515625" customWidth="1"/>
  </cols>
  <sheetData>
    <row r="1" spans="1:17" ht="21" customHeight="1" thickBot="1">
      <c r="A1" s="32" t="s">
        <v>100</v>
      </c>
    </row>
    <row r="2" spans="1:17" ht="43.5" customHeight="1" thickBot="1">
      <c r="C2" s="34" t="s">
        <v>102</v>
      </c>
      <c r="D2" s="35" t="s">
        <v>103</v>
      </c>
    </row>
    <row r="4" spans="1:17">
      <c r="A4" s="14" t="s">
        <v>25</v>
      </c>
      <c r="B4" s="14"/>
      <c r="C4" s="11">
        <f t="shared" ref="C4:C35" si="0">SUM(F4:O4)</f>
        <v>146124</v>
      </c>
      <c r="D4" s="33">
        <f t="shared" ref="D4:D35" si="1">C4/$C$56*100</f>
        <v>0.81998252360479995</v>
      </c>
      <c r="E4" s="14"/>
      <c r="F4" s="134">
        <f>Data!D17</f>
        <v>95782</v>
      </c>
      <c r="G4" s="134">
        <f>Data!G17</f>
        <v>20448</v>
      </c>
      <c r="H4" s="134">
        <f>Data!J17</f>
        <v>0</v>
      </c>
      <c r="I4" s="134">
        <f>Data!M17</f>
        <v>5715</v>
      </c>
      <c r="J4" s="134">
        <f>Data!P17</f>
        <v>8216</v>
      </c>
      <c r="K4" s="134">
        <f>Data!S17</f>
        <v>0</v>
      </c>
      <c r="L4" s="134">
        <f>Data!V17</f>
        <v>751</v>
      </c>
      <c r="M4" s="134">
        <f>Data!Y17</f>
        <v>1626</v>
      </c>
      <c r="N4" s="134">
        <f>Data!AB17</f>
        <v>8569</v>
      </c>
      <c r="O4" s="134">
        <f>Data!AE17</f>
        <v>5017</v>
      </c>
      <c r="Q4" s="3"/>
    </row>
    <row r="5" spans="1:17">
      <c r="A5" s="14" t="s">
        <v>26</v>
      </c>
      <c r="B5" s="14"/>
      <c r="C5" s="11">
        <f t="shared" si="0"/>
        <v>287766</v>
      </c>
      <c r="D5" s="33">
        <f t="shared" si="1"/>
        <v>1.6148140681042051</v>
      </c>
      <c r="E5" s="14"/>
      <c r="F5" s="135">
        <f>Data!D31</f>
        <v>263780</v>
      </c>
      <c r="G5" s="135">
        <f>Data!G31</f>
        <v>6500</v>
      </c>
      <c r="H5" s="135">
        <f>Data!J31</f>
        <v>0</v>
      </c>
      <c r="I5" s="135">
        <f>Data!M31</f>
        <v>0</v>
      </c>
      <c r="J5" s="135">
        <f>Data!P31</f>
        <v>4671</v>
      </c>
      <c r="K5" s="135">
        <f>Data!S31</f>
        <v>0</v>
      </c>
      <c r="L5" s="135">
        <f>Data!V31</f>
        <v>0</v>
      </c>
      <c r="M5" s="135">
        <f>Data!Y31</f>
        <v>625</v>
      </c>
      <c r="N5" s="135">
        <f>Data!AB31</f>
        <v>10576</v>
      </c>
      <c r="O5" s="135">
        <f>Data!AE31</f>
        <v>1614</v>
      </c>
      <c r="Q5" s="3"/>
    </row>
    <row r="6" spans="1:17">
      <c r="A6" s="14" t="s">
        <v>28</v>
      </c>
      <c r="B6" s="14"/>
      <c r="C6" s="11">
        <f t="shared" si="0"/>
        <v>36506</v>
      </c>
      <c r="D6" s="33">
        <f t="shared" si="1"/>
        <v>0.20485534208423548</v>
      </c>
      <c r="E6" s="14"/>
      <c r="F6" s="135">
        <f>Data!D45</f>
        <v>32748</v>
      </c>
      <c r="G6" s="135">
        <f>Data!G45</f>
        <v>405</v>
      </c>
      <c r="H6" s="135">
        <f>Data!J45</f>
        <v>0</v>
      </c>
      <c r="I6" s="135">
        <f>Data!M45</f>
        <v>0</v>
      </c>
      <c r="J6" s="135">
        <f>Data!P45</f>
        <v>0</v>
      </c>
      <c r="K6" s="135">
        <f>Data!S45</f>
        <v>230</v>
      </c>
      <c r="L6" s="135">
        <f>Data!V45</f>
        <v>0</v>
      </c>
      <c r="M6" s="135">
        <f>Data!Y45</f>
        <v>0</v>
      </c>
      <c r="N6" s="135">
        <f>Data!AB45</f>
        <v>1199</v>
      </c>
      <c r="O6" s="135">
        <f>Data!AE45</f>
        <v>1924</v>
      </c>
      <c r="Q6" s="3"/>
    </row>
    <row r="7" spans="1:17">
      <c r="A7" s="14" t="s">
        <v>29</v>
      </c>
      <c r="B7" s="14"/>
      <c r="C7" s="11">
        <f t="shared" si="0"/>
        <v>28416</v>
      </c>
      <c r="D7" s="33">
        <f t="shared" si="1"/>
        <v>0.15945788091452462</v>
      </c>
      <c r="E7" s="14"/>
      <c r="F7" s="135">
        <f>Data!D59</f>
        <v>6404</v>
      </c>
      <c r="G7" s="135">
        <f>Data!G59</f>
        <v>7153</v>
      </c>
      <c r="H7" s="135">
        <f>Data!J59</f>
        <v>706</v>
      </c>
      <c r="I7" s="135">
        <f>Data!M59</f>
        <v>2095</v>
      </c>
      <c r="J7" s="135">
        <f>Data!P59</f>
        <v>246</v>
      </c>
      <c r="K7" s="135">
        <f>Data!S59</f>
        <v>0</v>
      </c>
      <c r="L7" s="135">
        <f>Data!V59</f>
        <v>184</v>
      </c>
      <c r="M7" s="135">
        <f>Data!Y59</f>
        <v>0</v>
      </c>
      <c r="N7" s="135">
        <f>Data!AB59</f>
        <v>10796</v>
      </c>
      <c r="O7" s="135">
        <f>Data!AE59</f>
        <v>832</v>
      </c>
      <c r="Q7" s="3"/>
    </row>
    <row r="8" spans="1:17">
      <c r="A8" s="14" t="s">
        <v>30</v>
      </c>
      <c r="B8" s="14"/>
      <c r="C8" s="11">
        <f t="shared" si="0"/>
        <v>17252</v>
      </c>
      <c r="D8" s="33">
        <f t="shared" si="1"/>
        <v>9.6810506810859329E-2</v>
      </c>
      <c r="E8" s="14"/>
      <c r="F8" s="135">
        <f>Data!D73</f>
        <v>4078</v>
      </c>
      <c r="G8" s="135">
        <f>Data!G73</f>
        <v>11163</v>
      </c>
      <c r="H8" s="135">
        <f>Data!J73</f>
        <v>0</v>
      </c>
      <c r="I8" s="135">
        <f>Data!M73</f>
        <v>0</v>
      </c>
      <c r="J8" s="135">
        <f>Data!P73</f>
        <v>0</v>
      </c>
      <c r="K8" s="135">
        <f>Data!S73</f>
        <v>0</v>
      </c>
      <c r="L8" s="135">
        <f>Data!V73</f>
        <v>0</v>
      </c>
      <c r="M8" s="135">
        <f>Data!Y73</f>
        <v>0</v>
      </c>
      <c r="N8" s="135">
        <f>Data!AB73</f>
        <v>2011</v>
      </c>
      <c r="O8" s="135">
        <f>Data!AE73</f>
        <v>0</v>
      </c>
      <c r="Q8" s="3"/>
    </row>
    <row r="9" spans="1:17">
      <c r="A9" s="14" t="s">
        <v>13</v>
      </c>
      <c r="B9" s="14"/>
      <c r="C9" s="11">
        <f t="shared" si="0"/>
        <v>143738</v>
      </c>
      <c r="D9" s="33">
        <f t="shared" si="1"/>
        <v>0.80659335891370842</v>
      </c>
      <c r="E9" s="14"/>
      <c r="F9" s="135">
        <f>Data!D87</f>
        <v>41846</v>
      </c>
      <c r="G9" s="135">
        <f>Data!G87</f>
        <v>48853</v>
      </c>
      <c r="H9" s="135">
        <f>Data!J87</f>
        <v>3149</v>
      </c>
      <c r="I9" s="135">
        <f>Data!M87</f>
        <v>4336</v>
      </c>
      <c r="J9" s="135">
        <f>Data!P87</f>
        <v>1338</v>
      </c>
      <c r="K9" s="135">
        <f>Data!S87</f>
        <v>3408</v>
      </c>
      <c r="L9" s="135">
        <f>Data!V87</f>
        <v>4311</v>
      </c>
      <c r="M9" s="135">
        <f>Data!Y87</f>
        <v>12215</v>
      </c>
      <c r="N9" s="135">
        <f>Data!AB87</f>
        <v>5489</v>
      </c>
      <c r="O9" s="135">
        <f>Data!AE87</f>
        <v>18793</v>
      </c>
      <c r="Q9" s="3"/>
    </row>
    <row r="10" spans="1:17">
      <c r="A10" s="14" t="s">
        <v>10</v>
      </c>
      <c r="B10" s="14"/>
      <c r="C10" s="11">
        <f t="shared" si="0"/>
        <v>183109</v>
      </c>
      <c r="D10" s="33">
        <f t="shared" si="1"/>
        <v>1.0275257994220752</v>
      </c>
      <c r="E10" s="14"/>
      <c r="F10" s="135">
        <f>Data!D101</f>
        <v>94658</v>
      </c>
      <c r="G10" s="135">
        <f>Data!G101</f>
        <v>58160</v>
      </c>
      <c r="H10" s="135">
        <f>Data!J101</f>
        <v>3492</v>
      </c>
      <c r="I10" s="135">
        <f>Data!M101</f>
        <v>11548</v>
      </c>
      <c r="J10" s="135">
        <f>Data!P101</f>
        <v>985</v>
      </c>
      <c r="K10" s="135">
        <f>Data!S101</f>
        <v>5106</v>
      </c>
      <c r="L10" s="135">
        <f>Data!V101</f>
        <v>1228</v>
      </c>
      <c r="M10" s="135">
        <f>Data!Y101</f>
        <v>565</v>
      </c>
      <c r="N10" s="135">
        <f>Data!AB101</f>
        <v>1659</v>
      </c>
      <c r="O10" s="135">
        <f>Data!AE101</f>
        <v>5708</v>
      </c>
      <c r="Q10" s="3"/>
    </row>
    <row r="11" spans="1:17">
      <c r="A11" s="14" t="s">
        <v>21</v>
      </c>
      <c r="B11" s="14"/>
      <c r="C11" s="109">
        <f t="shared" si="0"/>
        <v>9663189</v>
      </c>
      <c r="D11" s="33">
        <f t="shared" si="1"/>
        <v>54.225494116573202</v>
      </c>
      <c r="E11" s="14"/>
      <c r="F11" s="135">
        <f>Data!D115</f>
        <v>668858</v>
      </c>
      <c r="G11" s="135">
        <f>Data!G115</f>
        <v>2091744</v>
      </c>
      <c r="H11" s="135">
        <f>Data!J115</f>
        <v>666777</v>
      </c>
      <c r="I11" s="135">
        <f>Data!M115</f>
        <v>1267527</v>
      </c>
      <c r="J11" s="135">
        <f>Data!P115</f>
        <v>261610</v>
      </c>
      <c r="K11" s="135">
        <f>Data!S115</f>
        <v>83634</v>
      </c>
      <c r="L11" s="135">
        <f>Data!V115</f>
        <v>160543</v>
      </c>
      <c r="M11" s="135">
        <f>Data!Y115</f>
        <v>836142</v>
      </c>
      <c r="N11" s="135">
        <f>Data!AB115</f>
        <v>2016285</v>
      </c>
      <c r="O11" s="135">
        <f>Data!AE115</f>
        <v>1610069</v>
      </c>
      <c r="Q11" s="3"/>
    </row>
    <row r="12" spans="1:17">
      <c r="A12" s="14" t="s">
        <v>31</v>
      </c>
      <c r="B12" s="14"/>
      <c r="C12" s="11">
        <f t="shared" si="0"/>
        <v>200021</v>
      </c>
      <c r="D12" s="33">
        <f t="shared" si="1"/>
        <v>1.1224283783222173</v>
      </c>
      <c r="E12" s="14"/>
      <c r="F12" s="135">
        <f>Data!D129</f>
        <v>46600</v>
      </c>
      <c r="G12" s="135">
        <f>Data!G129</f>
        <v>0</v>
      </c>
      <c r="H12" s="135">
        <f>Data!J129</f>
        <v>0</v>
      </c>
      <c r="I12" s="135">
        <f>Data!M129</f>
        <v>0</v>
      </c>
      <c r="J12" s="135">
        <f>Data!P129</f>
        <v>216</v>
      </c>
      <c r="K12" s="135">
        <f>Data!S129</f>
        <v>0</v>
      </c>
      <c r="L12" s="135">
        <f>Data!V129</f>
        <v>0</v>
      </c>
      <c r="M12" s="135">
        <f>Data!Y129</f>
        <v>0</v>
      </c>
      <c r="N12" s="135">
        <f>Data!AB129</f>
        <v>0</v>
      </c>
      <c r="O12" s="135">
        <f>Data!AE129</f>
        <v>153205</v>
      </c>
      <c r="Q12" s="3"/>
    </row>
    <row r="13" spans="1:17">
      <c r="A13" s="14" t="s">
        <v>20</v>
      </c>
      <c r="B13" s="14"/>
      <c r="C13" s="11">
        <f t="shared" si="0"/>
        <v>121766</v>
      </c>
      <c r="D13" s="33">
        <f t="shared" si="1"/>
        <v>0.68329632345995228</v>
      </c>
      <c r="E13" s="14"/>
      <c r="F13" s="135">
        <f>Data!D143</f>
        <v>21765</v>
      </c>
      <c r="G13" s="135">
        <f>Data!G143</f>
        <v>9411</v>
      </c>
      <c r="H13" s="135">
        <f>Data!J143</f>
        <v>0</v>
      </c>
      <c r="I13" s="135">
        <f>Data!M143</f>
        <v>2623</v>
      </c>
      <c r="J13" s="135">
        <f>Data!P143</f>
        <v>763</v>
      </c>
      <c r="K13" s="135">
        <f>Data!S143</f>
        <v>1054</v>
      </c>
      <c r="L13" s="135">
        <f>Data!V143</f>
        <v>583</v>
      </c>
      <c r="M13" s="135">
        <f>Data!Y143</f>
        <v>547</v>
      </c>
      <c r="N13" s="135">
        <f>Data!AB143</f>
        <v>0</v>
      </c>
      <c r="O13" s="135">
        <f>Data!AE143</f>
        <v>85020</v>
      </c>
      <c r="Q13" s="3"/>
    </row>
    <row r="14" spans="1:17">
      <c r="A14" s="14" t="s">
        <v>15</v>
      </c>
      <c r="B14" s="14"/>
      <c r="C14" s="109">
        <f t="shared" si="0"/>
        <v>803052</v>
      </c>
      <c r="D14" s="33">
        <f t="shared" si="1"/>
        <v>4.5063686016388944</v>
      </c>
      <c r="E14" s="14"/>
      <c r="F14" s="135">
        <f>Data!D157</f>
        <v>9301</v>
      </c>
      <c r="G14" s="135">
        <f>Data!G157</f>
        <v>303752</v>
      </c>
      <c r="H14" s="135">
        <f>Data!J157</f>
        <v>40326</v>
      </c>
      <c r="I14" s="135">
        <f>Data!M157</f>
        <v>341025</v>
      </c>
      <c r="J14" s="135">
        <f>Data!P157</f>
        <v>240</v>
      </c>
      <c r="K14" s="135">
        <f>Data!S157</f>
        <v>789</v>
      </c>
      <c r="L14" s="135">
        <f>Data!V157</f>
        <v>5407</v>
      </c>
      <c r="M14" s="135">
        <f>Data!Y157</f>
        <v>14248</v>
      </c>
      <c r="N14" s="135">
        <f>Data!AB157</f>
        <v>71391</v>
      </c>
      <c r="O14" s="135">
        <f>Data!AE157</f>
        <v>16573</v>
      </c>
      <c r="Q14" s="3"/>
    </row>
    <row r="15" spans="1:17">
      <c r="A15" s="14" t="s">
        <v>32</v>
      </c>
      <c r="B15" s="14"/>
      <c r="C15" s="11">
        <f t="shared" si="0"/>
        <v>44883</v>
      </c>
      <c r="D15" s="33">
        <f t="shared" si="1"/>
        <v>0.25186331887269875</v>
      </c>
      <c r="E15" s="14"/>
      <c r="F15" s="135">
        <f>Data!D171</f>
        <v>35634</v>
      </c>
      <c r="G15" s="135">
        <f>Data!G171</f>
        <v>0</v>
      </c>
      <c r="H15" s="135">
        <f>Data!J171</f>
        <v>0</v>
      </c>
      <c r="I15" s="135">
        <f>Data!M171</f>
        <v>0</v>
      </c>
      <c r="J15" s="135">
        <f>Data!P171</f>
        <v>0</v>
      </c>
      <c r="K15" s="135">
        <f>Data!S171</f>
        <v>0</v>
      </c>
      <c r="L15" s="135">
        <f>Data!V171</f>
        <v>0</v>
      </c>
      <c r="M15" s="135">
        <f>Data!Y171</f>
        <v>3894</v>
      </c>
      <c r="N15" s="135">
        <f>Data!AB171</f>
        <v>5160</v>
      </c>
      <c r="O15" s="135">
        <f>Data!AE171</f>
        <v>195</v>
      </c>
      <c r="Q15" s="3"/>
    </row>
    <row r="16" spans="1:17">
      <c r="A16" s="14" t="s">
        <v>33</v>
      </c>
      <c r="B16" s="14"/>
      <c r="C16" s="11">
        <f t="shared" si="0"/>
        <v>65507</v>
      </c>
      <c r="D16" s="33">
        <f t="shared" si="1"/>
        <v>0.36759598131572929</v>
      </c>
      <c r="E16" s="14"/>
      <c r="F16" s="135">
        <f>Data!D185</f>
        <v>61910</v>
      </c>
      <c r="G16" s="135">
        <f>Data!G185</f>
        <v>0</v>
      </c>
      <c r="H16" s="135">
        <f>Data!J185</f>
        <v>0</v>
      </c>
      <c r="I16" s="135">
        <f>Data!M185</f>
        <v>0</v>
      </c>
      <c r="J16" s="135">
        <f>Data!P185</f>
        <v>0</v>
      </c>
      <c r="K16" s="135">
        <f>Data!S185</f>
        <v>0</v>
      </c>
      <c r="L16" s="135">
        <f>Data!V185</f>
        <v>0</v>
      </c>
      <c r="M16" s="135">
        <f>Data!Y185</f>
        <v>0</v>
      </c>
      <c r="N16" s="135">
        <f>Data!AB185</f>
        <v>3597</v>
      </c>
      <c r="O16" s="135">
        <f>Data!AE185</f>
        <v>0</v>
      </c>
      <c r="Q16" s="3"/>
    </row>
    <row r="17" spans="1:17">
      <c r="A17" s="14" t="s">
        <v>34</v>
      </c>
      <c r="B17" s="14"/>
      <c r="C17" s="11">
        <f t="shared" si="0"/>
        <v>39000</v>
      </c>
      <c r="D17" s="33">
        <f t="shared" si="1"/>
        <v>0.21885055446461357</v>
      </c>
      <c r="E17" s="14"/>
      <c r="F17" s="135">
        <f>Data!D199</f>
        <v>38000</v>
      </c>
      <c r="G17" s="135">
        <f>Data!G199</f>
        <v>0</v>
      </c>
      <c r="H17" s="135">
        <f>Data!J199</f>
        <v>0</v>
      </c>
      <c r="I17" s="135">
        <f>Data!M199</f>
        <v>0</v>
      </c>
      <c r="J17" s="135">
        <f>Data!P199</f>
        <v>1000</v>
      </c>
      <c r="K17" s="135">
        <f>Data!S199</f>
        <v>0</v>
      </c>
      <c r="L17" s="135">
        <f>Data!V199</f>
        <v>0</v>
      </c>
      <c r="M17" s="135">
        <f>Data!Y199</f>
        <v>0</v>
      </c>
      <c r="N17" s="135">
        <f>Data!AB199</f>
        <v>0</v>
      </c>
      <c r="O17" s="135">
        <f>Data!AE199</f>
        <v>0</v>
      </c>
      <c r="Q17" s="3"/>
    </row>
    <row r="18" spans="1:17">
      <c r="A18" s="14" t="s">
        <v>35</v>
      </c>
      <c r="B18" s="14"/>
      <c r="C18" s="11">
        <f t="shared" si="0"/>
        <v>10500</v>
      </c>
      <c r="D18" s="33">
        <f t="shared" si="1"/>
        <v>5.8921303125088274E-2</v>
      </c>
      <c r="E18" s="14"/>
      <c r="F18" s="135">
        <f>Data!D213</f>
        <v>9000</v>
      </c>
      <c r="G18" s="135">
        <f>Data!G213</f>
        <v>0</v>
      </c>
      <c r="H18" s="135">
        <f>Data!J213</f>
        <v>0</v>
      </c>
      <c r="I18" s="135">
        <f>Data!M213</f>
        <v>0</v>
      </c>
      <c r="J18" s="135">
        <f>Data!P213</f>
        <v>0</v>
      </c>
      <c r="K18" s="135">
        <f>Data!S213</f>
        <v>210</v>
      </c>
      <c r="L18" s="135">
        <f>Data!V213</f>
        <v>0</v>
      </c>
      <c r="M18" s="135">
        <f>Data!Y213</f>
        <v>1230</v>
      </c>
      <c r="N18" s="135">
        <f>Data!AB213</f>
        <v>0</v>
      </c>
      <c r="O18" s="135">
        <f>Data!AE213</f>
        <v>60</v>
      </c>
      <c r="Q18" s="3"/>
    </row>
    <row r="19" spans="1:17">
      <c r="A19" s="14" t="s">
        <v>36</v>
      </c>
      <c r="B19" s="14"/>
      <c r="C19" s="11">
        <f t="shared" si="0"/>
        <v>36614</v>
      </c>
      <c r="D19" s="33">
        <f t="shared" si="1"/>
        <v>0.2054613897735221</v>
      </c>
      <c r="E19" s="14"/>
      <c r="F19" s="135">
        <f>Data!D227</f>
        <v>33367</v>
      </c>
      <c r="G19" s="135">
        <f>Data!G227</f>
        <v>464</v>
      </c>
      <c r="H19" s="135">
        <f>Data!J227</f>
        <v>0</v>
      </c>
      <c r="I19" s="135">
        <f>Data!M227</f>
        <v>0</v>
      </c>
      <c r="J19" s="135">
        <f>Data!P227</f>
        <v>1132</v>
      </c>
      <c r="K19" s="135">
        <f>Data!S227</f>
        <v>0</v>
      </c>
      <c r="L19" s="135">
        <f>Data!V227</f>
        <v>1400</v>
      </c>
      <c r="M19" s="135">
        <f>Data!Y227</f>
        <v>0</v>
      </c>
      <c r="N19" s="135">
        <f>Data!AB227</f>
        <v>251</v>
      </c>
      <c r="O19" s="135">
        <f>Data!AE227</f>
        <v>0</v>
      </c>
      <c r="Q19" s="3"/>
    </row>
    <row r="20" spans="1:17">
      <c r="A20" s="14" t="s">
        <v>37</v>
      </c>
      <c r="B20" s="14"/>
      <c r="C20" s="11">
        <f t="shared" si="0"/>
        <v>110135</v>
      </c>
      <c r="D20" s="33">
        <f t="shared" si="1"/>
        <v>0.61802835425539016</v>
      </c>
      <c r="E20" s="14"/>
      <c r="F20" s="135">
        <f>Data!D241</f>
        <v>85083</v>
      </c>
      <c r="G20" s="135">
        <f>Data!G241</f>
        <v>6808</v>
      </c>
      <c r="H20" s="135">
        <f>Data!J241</f>
        <v>0</v>
      </c>
      <c r="I20" s="135">
        <f>Data!M241</f>
        <v>4371</v>
      </c>
      <c r="J20" s="135">
        <f>Data!P241</f>
        <v>0</v>
      </c>
      <c r="K20" s="135">
        <f>Data!S241</f>
        <v>0</v>
      </c>
      <c r="L20" s="135">
        <f>Data!V241</f>
        <v>255</v>
      </c>
      <c r="M20" s="135">
        <f>Data!Y241</f>
        <v>7663</v>
      </c>
      <c r="N20" s="135">
        <f>Data!AB241</f>
        <v>5541</v>
      </c>
      <c r="O20" s="135">
        <f>Data!AE241</f>
        <v>414</v>
      </c>
      <c r="Q20" s="3"/>
    </row>
    <row r="21" spans="1:17">
      <c r="A21" s="14" t="s">
        <v>22</v>
      </c>
      <c r="B21" s="14"/>
      <c r="C21" s="109">
        <f t="shared" si="0"/>
        <v>1243480</v>
      </c>
      <c r="D21" s="33">
        <f t="shared" si="1"/>
        <v>6.9778535247604534</v>
      </c>
      <c r="E21" s="14"/>
      <c r="F21" s="135">
        <f>Data!D269</f>
        <v>23955</v>
      </c>
      <c r="G21" s="135">
        <f>Data!G269</f>
        <v>459598</v>
      </c>
      <c r="H21" s="135">
        <f>Data!J269</f>
        <v>291510</v>
      </c>
      <c r="I21" s="135">
        <f>Data!M269</f>
        <v>235992</v>
      </c>
      <c r="J21" s="135">
        <f>Data!P269</f>
        <v>26546</v>
      </c>
      <c r="K21" s="135">
        <f>Data!S269</f>
        <v>11068</v>
      </c>
      <c r="L21" s="135">
        <f>Data!V269</f>
        <v>4390</v>
      </c>
      <c r="M21" s="135">
        <f>Data!Y269</f>
        <v>37737</v>
      </c>
      <c r="N21" s="135">
        <f>Data!AB269</f>
        <v>76243</v>
      </c>
      <c r="O21" s="135">
        <f>Data!AE269</f>
        <v>76441</v>
      </c>
      <c r="Q21" s="3"/>
    </row>
    <row r="22" spans="1:17">
      <c r="A22" s="14" t="s">
        <v>38</v>
      </c>
      <c r="B22" s="14"/>
      <c r="C22" s="11">
        <f t="shared" si="0"/>
        <v>238579</v>
      </c>
      <c r="D22" s="33">
        <f t="shared" si="1"/>
        <v>1.3387986265028986</v>
      </c>
      <c r="E22" s="14"/>
      <c r="F22" s="135">
        <f>Data!D255</f>
        <v>41316</v>
      </c>
      <c r="G22" s="135">
        <f>Data!G255</f>
        <v>166437</v>
      </c>
      <c r="H22" s="135">
        <f>Data!J255</f>
        <v>0</v>
      </c>
      <c r="I22" s="135">
        <f>Data!M255</f>
        <v>300</v>
      </c>
      <c r="J22" s="135">
        <f>Data!P255</f>
        <v>13853</v>
      </c>
      <c r="K22" s="135">
        <f>Data!S255</f>
        <v>600</v>
      </c>
      <c r="L22" s="135">
        <f>Data!V255</f>
        <v>0</v>
      </c>
      <c r="M22" s="135">
        <f>Data!Y255</f>
        <v>0</v>
      </c>
      <c r="N22" s="135">
        <f>Data!AB255</f>
        <v>15230</v>
      </c>
      <c r="O22" s="135">
        <f>Data!AE255</f>
        <v>843</v>
      </c>
      <c r="Q22" s="3"/>
    </row>
    <row r="23" spans="1:17">
      <c r="A23" s="14" t="s">
        <v>39</v>
      </c>
      <c r="B23" s="14"/>
      <c r="C23" s="11">
        <f t="shared" si="0"/>
        <v>170959</v>
      </c>
      <c r="D23" s="33">
        <f t="shared" si="1"/>
        <v>0.95934543437733011</v>
      </c>
      <c r="E23" s="14"/>
      <c r="F23" s="135">
        <f>Data!D283</f>
        <v>127642</v>
      </c>
      <c r="G23" s="135">
        <f>Data!G283</f>
        <v>17110</v>
      </c>
      <c r="H23" s="135">
        <f>Data!J283</f>
        <v>8720</v>
      </c>
      <c r="I23" s="135">
        <f>Data!M283</f>
        <v>12600</v>
      </c>
      <c r="J23" s="135">
        <f>Data!P283</f>
        <v>2014</v>
      </c>
      <c r="K23" s="135">
        <f>Data!S283</f>
        <v>0</v>
      </c>
      <c r="L23" s="135">
        <f>Data!V283</f>
        <v>140</v>
      </c>
      <c r="M23" s="135">
        <f>Data!Y283</f>
        <v>0</v>
      </c>
      <c r="N23" s="135">
        <f>Data!AB283</f>
        <v>600</v>
      </c>
      <c r="O23" s="135">
        <f>Data!AE283</f>
        <v>2133</v>
      </c>
      <c r="Q23" s="3"/>
    </row>
    <row r="24" spans="1:17">
      <c r="A24" s="14" t="s">
        <v>40</v>
      </c>
      <c r="B24" s="14"/>
      <c r="C24" s="11">
        <f t="shared" si="0"/>
        <v>0</v>
      </c>
      <c r="D24" s="33">
        <f t="shared" si="1"/>
        <v>0</v>
      </c>
      <c r="E24" s="14"/>
      <c r="F24" s="135">
        <f>Data!D294</f>
        <v>0</v>
      </c>
      <c r="G24" s="135">
        <f>Data!G294</f>
        <v>0</v>
      </c>
      <c r="H24" s="135">
        <f>Data!J294</f>
        <v>0</v>
      </c>
      <c r="I24" s="135">
        <f>Data!M294</f>
        <v>0</v>
      </c>
      <c r="J24" s="135">
        <f>Data!P294</f>
        <v>0</v>
      </c>
      <c r="K24" s="135">
        <f>Data!S294</f>
        <v>0</v>
      </c>
      <c r="L24" s="135">
        <f>Data!V294</f>
        <v>0</v>
      </c>
      <c r="M24" s="135">
        <f>Data!Y294</f>
        <v>0</v>
      </c>
      <c r="N24" s="135">
        <f>Data!AB294</f>
        <v>0</v>
      </c>
      <c r="O24" s="135">
        <f>Data!AE294</f>
        <v>0</v>
      </c>
      <c r="Q24" s="3"/>
    </row>
    <row r="25" spans="1:17">
      <c r="A25" s="14" t="s">
        <v>41</v>
      </c>
      <c r="B25" s="14"/>
      <c r="C25" s="11">
        <f t="shared" si="0"/>
        <v>16889</v>
      </c>
      <c r="D25" s="33">
        <f t="shared" si="1"/>
        <v>9.4773513188534844E-2</v>
      </c>
      <c r="E25" s="14"/>
      <c r="F25" s="135">
        <f>Data!D308</f>
        <v>15008</v>
      </c>
      <c r="G25" s="135">
        <f>Data!G308</f>
        <v>1119</v>
      </c>
      <c r="H25" s="135">
        <f>Data!J308</f>
        <v>0</v>
      </c>
      <c r="I25" s="135">
        <f>Data!M308</f>
        <v>0</v>
      </c>
      <c r="J25" s="135">
        <f>Data!P308</f>
        <v>0</v>
      </c>
      <c r="K25" s="135">
        <f>Data!S308</f>
        <v>0</v>
      </c>
      <c r="L25" s="135">
        <f>Data!V308</f>
        <v>0</v>
      </c>
      <c r="M25" s="135">
        <f>Data!Y308</f>
        <v>0</v>
      </c>
      <c r="N25" s="135">
        <f>Data!AB308</f>
        <v>382</v>
      </c>
      <c r="O25" s="135">
        <f>Data!AE308</f>
        <v>380</v>
      </c>
      <c r="Q25" s="3"/>
    </row>
    <row r="26" spans="1:17">
      <c r="A26" s="14" t="s">
        <v>42</v>
      </c>
      <c r="B26" s="14"/>
      <c r="C26" s="11">
        <f t="shared" si="0"/>
        <v>19872</v>
      </c>
      <c r="D26" s="33">
        <f t="shared" si="1"/>
        <v>0.1115127748287385</v>
      </c>
      <c r="E26" s="14"/>
      <c r="F26" s="135">
        <f>Data!D322</f>
        <v>3499</v>
      </c>
      <c r="G26" s="135">
        <f>Data!G322</f>
        <v>6736</v>
      </c>
      <c r="H26" s="135">
        <f>Data!J322</f>
        <v>0</v>
      </c>
      <c r="I26" s="135">
        <f>Data!M322</f>
        <v>7827</v>
      </c>
      <c r="J26" s="135">
        <f>Data!P322</f>
        <v>0</v>
      </c>
      <c r="K26" s="135">
        <f>Data!S322</f>
        <v>0</v>
      </c>
      <c r="L26" s="135">
        <f>Data!V322</f>
        <v>0</v>
      </c>
      <c r="M26" s="135">
        <f>Data!Y322</f>
        <v>0</v>
      </c>
      <c r="N26" s="135">
        <f>Data!AB322</f>
        <v>0</v>
      </c>
      <c r="O26" s="135">
        <f>Data!AE322</f>
        <v>1810</v>
      </c>
      <c r="Q26" s="3"/>
    </row>
    <row r="27" spans="1:17">
      <c r="A27" s="14" t="s">
        <v>43</v>
      </c>
      <c r="B27" s="14"/>
      <c r="C27" s="11">
        <f t="shared" si="0"/>
        <v>40807</v>
      </c>
      <c r="D27" s="33">
        <f t="shared" si="1"/>
        <v>0.22899063015480733</v>
      </c>
      <c r="E27" s="14"/>
      <c r="F27" s="135">
        <f>Data!D336</f>
        <v>6359</v>
      </c>
      <c r="G27" s="135">
        <f>Data!G336</f>
        <v>25852</v>
      </c>
      <c r="H27" s="135">
        <f>Data!J336</f>
        <v>0</v>
      </c>
      <c r="I27" s="135">
        <f>Data!M336</f>
        <v>0</v>
      </c>
      <c r="J27" s="135">
        <f>Data!P336</f>
        <v>0</v>
      </c>
      <c r="K27" s="135">
        <f>Data!S336</f>
        <v>225</v>
      </c>
      <c r="L27" s="135">
        <f>Data!V336</f>
        <v>2596</v>
      </c>
      <c r="M27" s="135">
        <f>Data!Y336</f>
        <v>0</v>
      </c>
      <c r="N27" s="135">
        <f>Data!AB336</f>
        <v>3673</v>
      </c>
      <c r="O27" s="135">
        <f>Data!AE336</f>
        <v>2102</v>
      </c>
      <c r="Q27" s="3"/>
    </row>
    <row r="28" spans="1:17">
      <c r="A28" s="14" t="s">
        <v>44</v>
      </c>
      <c r="B28" s="14"/>
      <c r="C28" s="11">
        <f t="shared" si="0"/>
        <v>5648</v>
      </c>
      <c r="D28" s="33">
        <f t="shared" si="1"/>
        <v>3.1694049528618908E-2</v>
      </c>
      <c r="E28" s="14"/>
      <c r="F28" s="135">
        <f>Data!D350</f>
        <v>0</v>
      </c>
      <c r="G28" s="135">
        <f>Data!G350</f>
        <v>0</v>
      </c>
      <c r="H28" s="135">
        <f>Data!J350</f>
        <v>0</v>
      </c>
      <c r="I28" s="135">
        <f>Data!M350</f>
        <v>0</v>
      </c>
      <c r="J28" s="135">
        <f>Data!P350</f>
        <v>0</v>
      </c>
      <c r="K28" s="135">
        <f>Data!S350</f>
        <v>0</v>
      </c>
      <c r="L28" s="135">
        <f>Data!V350</f>
        <v>0</v>
      </c>
      <c r="M28" s="135">
        <f>Data!Y350</f>
        <v>2051</v>
      </c>
      <c r="N28" s="135">
        <f>Data!AB350</f>
        <v>0</v>
      </c>
      <c r="O28" s="135">
        <f>Data!AE350</f>
        <v>3597</v>
      </c>
      <c r="Q28" s="3"/>
    </row>
    <row r="29" spans="1:17">
      <c r="A29" s="14" t="s">
        <v>23</v>
      </c>
      <c r="B29" s="14"/>
      <c r="C29" s="109">
        <f t="shared" si="0"/>
        <v>885161</v>
      </c>
      <c r="D29" s="33">
        <f t="shared" si="1"/>
        <v>4.9671275805244059</v>
      </c>
      <c r="E29" s="14"/>
      <c r="F29" s="135">
        <f>Data!D364</f>
        <v>445031</v>
      </c>
      <c r="G29" s="135">
        <f>Data!G364</f>
        <v>79745</v>
      </c>
      <c r="H29" s="135">
        <f>Data!J364</f>
        <v>30400</v>
      </c>
      <c r="I29" s="135">
        <f>Data!M364</f>
        <v>43787</v>
      </c>
      <c r="J29" s="135">
        <f>Data!P364</f>
        <v>17986</v>
      </c>
      <c r="K29" s="135">
        <f>Data!S364</f>
        <v>5652</v>
      </c>
      <c r="L29" s="135">
        <f>Data!V364</f>
        <v>3070</v>
      </c>
      <c r="M29" s="135">
        <f>Data!Y364</f>
        <v>32836</v>
      </c>
      <c r="N29" s="135">
        <f>Data!AB364</f>
        <v>98941</v>
      </c>
      <c r="O29" s="135">
        <f>Data!AE364</f>
        <v>127713</v>
      </c>
      <c r="Q29" s="3"/>
    </row>
    <row r="30" spans="1:17">
      <c r="A30" s="14" t="s">
        <v>45</v>
      </c>
      <c r="B30" s="14"/>
      <c r="C30" s="11">
        <f t="shared" si="0"/>
        <v>17172</v>
      </c>
      <c r="D30" s="33">
        <f t="shared" si="1"/>
        <v>9.6361582596572945E-2</v>
      </c>
      <c r="E30" s="14"/>
      <c r="F30" s="135">
        <f>Data!D378</f>
        <v>1045</v>
      </c>
      <c r="G30" s="135">
        <f>Data!G378</f>
        <v>4672</v>
      </c>
      <c r="H30" s="135">
        <f>Data!J378</f>
        <v>0</v>
      </c>
      <c r="I30" s="135">
        <f>Data!M378</f>
        <v>6300</v>
      </c>
      <c r="J30" s="135">
        <f>Data!P378</f>
        <v>191</v>
      </c>
      <c r="K30" s="135">
        <f>Data!S378</f>
        <v>0</v>
      </c>
      <c r="L30" s="135">
        <f>Data!V378</f>
        <v>0</v>
      </c>
      <c r="M30" s="135">
        <f>Data!Y378</f>
        <v>0</v>
      </c>
      <c r="N30" s="135">
        <f>Data!AB378</f>
        <v>3910</v>
      </c>
      <c r="O30" s="135">
        <f>Data!AE378</f>
        <v>1054</v>
      </c>
      <c r="Q30" s="3"/>
    </row>
    <row r="31" spans="1:17">
      <c r="A31" s="14" t="s">
        <v>46</v>
      </c>
      <c r="B31" s="14"/>
      <c r="C31" s="11">
        <f t="shared" si="0"/>
        <v>99973</v>
      </c>
      <c r="D31" s="33">
        <f t="shared" si="1"/>
        <v>0.56100375593566187</v>
      </c>
      <c r="E31" s="14"/>
      <c r="F31" s="135">
        <f>Data!D392</f>
        <v>40251</v>
      </c>
      <c r="G31" s="135">
        <f>Data!G392</f>
        <v>28592</v>
      </c>
      <c r="H31" s="135">
        <f>Data!J392</f>
        <v>10660</v>
      </c>
      <c r="I31" s="135">
        <f>Data!M392</f>
        <v>1203</v>
      </c>
      <c r="J31" s="135">
        <f>Data!P392</f>
        <v>2890</v>
      </c>
      <c r="K31" s="135">
        <f>Data!S392</f>
        <v>420</v>
      </c>
      <c r="L31" s="135">
        <f>Data!V392</f>
        <v>768</v>
      </c>
      <c r="M31" s="135">
        <f>Data!Y392</f>
        <v>1139</v>
      </c>
      <c r="N31" s="135">
        <f>Data!AB392</f>
        <v>14050</v>
      </c>
      <c r="O31" s="135">
        <f>Data!AE392</f>
        <v>0</v>
      </c>
      <c r="Q31" s="3"/>
    </row>
    <row r="32" spans="1:17">
      <c r="A32" s="14" t="s">
        <v>47</v>
      </c>
      <c r="B32" s="14"/>
      <c r="C32" s="11">
        <f t="shared" si="0"/>
        <v>65940</v>
      </c>
      <c r="D32" s="33">
        <f t="shared" si="1"/>
        <v>0.37002578362555438</v>
      </c>
      <c r="E32" s="14"/>
      <c r="F32" s="135">
        <f>Data!D406</f>
        <v>59640</v>
      </c>
      <c r="G32" s="135">
        <f>Data!G406</f>
        <v>0</v>
      </c>
      <c r="H32" s="135">
        <f>Data!J406</f>
        <v>0</v>
      </c>
      <c r="I32" s="135">
        <f>Data!M406</f>
        <v>6300</v>
      </c>
      <c r="J32" s="135">
        <f>Data!P406</f>
        <v>0</v>
      </c>
      <c r="K32" s="135">
        <f>Data!S406</f>
        <v>0</v>
      </c>
      <c r="L32" s="135">
        <f>Data!V406</f>
        <v>0</v>
      </c>
      <c r="M32" s="135">
        <f>Data!Y406</f>
        <v>0</v>
      </c>
      <c r="N32" s="135">
        <f>Data!AB406</f>
        <v>0</v>
      </c>
      <c r="O32" s="135">
        <f>Data!AE406</f>
        <v>0</v>
      </c>
      <c r="Q32" s="3"/>
    </row>
    <row r="33" spans="1:17">
      <c r="A33" s="14" t="s">
        <v>18</v>
      </c>
      <c r="B33" s="14"/>
      <c r="C33" s="109">
        <f t="shared" si="0"/>
        <v>345057</v>
      </c>
      <c r="D33" s="33">
        <f t="shared" si="1"/>
        <v>1.9363055326127223</v>
      </c>
      <c r="E33" s="14"/>
      <c r="F33" s="135">
        <f>Data!D420</f>
        <v>22872</v>
      </c>
      <c r="G33" s="135">
        <f>Data!G420</f>
        <v>97268</v>
      </c>
      <c r="H33" s="135">
        <f>Data!J420</f>
        <v>19765</v>
      </c>
      <c r="I33" s="135">
        <f>Data!M420</f>
        <v>58418</v>
      </c>
      <c r="J33" s="135">
        <f>Data!P420</f>
        <v>12137</v>
      </c>
      <c r="K33" s="135">
        <f>Data!S420</f>
        <v>3319</v>
      </c>
      <c r="L33" s="135">
        <f>Data!V420</f>
        <v>7152</v>
      </c>
      <c r="M33" s="135">
        <f>Data!Y420</f>
        <v>13177</v>
      </c>
      <c r="N33" s="135">
        <f>Data!AB420</f>
        <v>54196</v>
      </c>
      <c r="O33" s="135">
        <f>Data!AE420</f>
        <v>56753</v>
      </c>
      <c r="Q33" s="3"/>
    </row>
    <row r="34" spans="1:17">
      <c r="A34" s="14" t="s">
        <v>48</v>
      </c>
      <c r="B34" s="14"/>
      <c r="C34" s="11">
        <f t="shared" si="0"/>
        <v>23475</v>
      </c>
      <c r="D34" s="33">
        <f t="shared" si="1"/>
        <v>0.13173119912966164</v>
      </c>
      <c r="E34" s="14"/>
      <c r="F34" s="135">
        <f>Data!D434</f>
        <v>1195</v>
      </c>
      <c r="G34" s="135">
        <f>Data!G434</f>
        <v>1383</v>
      </c>
      <c r="H34" s="135">
        <f>Data!J434</f>
        <v>0</v>
      </c>
      <c r="I34" s="135">
        <f>Data!M434</f>
        <v>13013</v>
      </c>
      <c r="J34" s="135">
        <f>Data!P434</f>
        <v>1100</v>
      </c>
      <c r="K34" s="135">
        <f>Data!S434</f>
        <v>0</v>
      </c>
      <c r="L34" s="135">
        <f>Data!V434</f>
        <v>0</v>
      </c>
      <c r="M34" s="135">
        <f>Data!Y434</f>
        <v>0</v>
      </c>
      <c r="N34" s="135">
        <f>Data!AB434</f>
        <v>5784</v>
      </c>
      <c r="O34" s="135">
        <f>Data!AE434</f>
        <v>1000</v>
      </c>
      <c r="Q34" s="3"/>
    </row>
    <row r="35" spans="1:17">
      <c r="A35" s="14" t="s">
        <v>49</v>
      </c>
      <c r="B35" s="14"/>
      <c r="C35" s="11">
        <f t="shared" si="0"/>
        <v>149460</v>
      </c>
      <c r="D35" s="33">
        <f t="shared" si="1"/>
        <v>0.83870266334054222</v>
      </c>
      <c r="E35" s="14"/>
      <c r="F35" s="135">
        <f>Data!D448</f>
        <v>28500</v>
      </c>
      <c r="G35" s="135">
        <f>Data!G448</f>
        <v>665</v>
      </c>
      <c r="H35" s="135">
        <f>Data!J448</f>
        <v>902</v>
      </c>
      <c r="I35" s="135">
        <f>Data!M448</f>
        <v>2736</v>
      </c>
      <c r="J35" s="135">
        <f>Data!P448</f>
        <v>200</v>
      </c>
      <c r="K35" s="135">
        <f>Data!S448</f>
        <v>656</v>
      </c>
      <c r="L35" s="135">
        <f>Data!V448</f>
        <v>1216</v>
      </c>
      <c r="M35" s="135">
        <f>Data!Y448</f>
        <v>0</v>
      </c>
      <c r="N35" s="135">
        <f>Data!AB448</f>
        <v>113737</v>
      </c>
      <c r="O35" s="135">
        <f>Data!AE448</f>
        <v>848</v>
      </c>
      <c r="Q35" s="3"/>
    </row>
    <row r="36" spans="1:17">
      <c r="A36" s="14" t="s">
        <v>50</v>
      </c>
      <c r="B36" s="14"/>
      <c r="C36" s="11">
        <f t="shared" ref="C36:C54" si="2">SUM(F36:O36)</f>
        <v>125977</v>
      </c>
      <c r="D36" s="33">
        <f t="shared" ref="D36:D54" si="3">C36/$C$56*100</f>
        <v>0.70692657178945195</v>
      </c>
      <c r="E36" s="14"/>
      <c r="F36" s="135">
        <f>Data!D462</f>
        <v>73864</v>
      </c>
      <c r="G36" s="135">
        <f>Data!G462</f>
        <v>11728</v>
      </c>
      <c r="H36" s="135">
        <f>Data!J462</f>
        <v>0</v>
      </c>
      <c r="I36" s="135">
        <f>Data!M462</f>
        <v>0</v>
      </c>
      <c r="J36" s="135">
        <f>Data!P462</f>
        <v>5982</v>
      </c>
      <c r="K36" s="135">
        <f>Data!S462</f>
        <v>614</v>
      </c>
      <c r="L36" s="135">
        <f>Data!V462</f>
        <v>125</v>
      </c>
      <c r="M36" s="135">
        <f>Data!Y462</f>
        <v>2015</v>
      </c>
      <c r="N36" s="135">
        <f>Data!AB462</f>
        <v>31054</v>
      </c>
      <c r="O36" s="135">
        <f>Data!AE462</f>
        <v>595</v>
      </c>
      <c r="Q36" s="3"/>
    </row>
    <row r="37" spans="1:17">
      <c r="A37" s="14" t="s">
        <v>51</v>
      </c>
      <c r="B37" s="14"/>
      <c r="C37" s="11">
        <f t="shared" si="2"/>
        <v>36680</v>
      </c>
      <c r="D37" s="33">
        <f t="shared" si="3"/>
        <v>0.20583175225030839</v>
      </c>
      <c r="E37" s="14"/>
      <c r="F37" s="135">
        <f>Data!D476</f>
        <v>36680</v>
      </c>
      <c r="G37" s="135">
        <f>Data!G476</f>
        <v>0</v>
      </c>
      <c r="H37" s="135">
        <f>Data!J476</f>
        <v>0</v>
      </c>
      <c r="I37" s="135">
        <f>Data!M476</f>
        <v>0</v>
      </c>
      <c r="J37" s="135">
        <f>Data!P476</f>
        <v>0</v>
      </c>
      <c r="K37" s="135">
        <f>Data!S476</f>
        <v>0</v>
      </c>
      <c r="L37" s="135">
        <f>Data!V476</f>
        <v>0</v>
      </c>
      <c r="M37" s="135">
        <f>Data!Y476</f>
        <v>0</v>
      </c>
      <c r="N37" s="135">
        <f>Data!AB476</f>
        <v>0</v>
      </c>
      <c r="O37" s="135">
        <f>Data!AE476</f>
        <v>0</v>
      </c>
      <c r="Q37" s="3"/>
    </row>
    <row r="38" spans="1:17">
      <c r="A38" s="14" t="s">
        <v>52</v>
      </c>
      <c r="B38" s="14"/>
      <c r="C38" s="11">
        <f t="shared" si="2"/>
        <v>259917</v>
      </c>
      <c r="D38" s="33">
        <f t="shared" si="3"/>
        <v>1.4585379375584351</v>
      </c>
      <c r="E38" s="14"/>
      <c r="F38" s="135">
        <f>Data!D490</f>
        <v>176236</v>
      </c>
      <c r="G38" s="135">
        <f>Data!G490</f>
        <v>23240</v>
      </c>
      <c r="H38" s="135">
        <f>Data!J490</f>
        <v>5219</v>
      </c>
      <c r="I38" s="135">
        <f>Data!M490</f>
        <v>18903</v>
      </c>
      <c r="J38" s="135">
        <f>Data!P490</f>
        <v>2491</v>
      </c>
      <c r="K38" s="135">
        <f>Data!S490</f>
        <v>4804</v>
      </c>
      <c r="L38" s="135">
        <f>Data!V490</f>
        <v>73</v>
      </c>
      <c r="M38" s="135">
        <f>Data!Y490</f>
        <v>1250</v>
      </c>
      <c r="N38" s="135">
        <f>Data!AB490</f>
        <v>14067</v>
      </c>
      <c r="O38" s="135">
        <f>Data!AE490</f>
        <v>13634</v>
      </c>
      <c r="Q38" s="3"/>
    </row>
    <row r="39" spans="1:17">
      <c r="A39" s="14" t="s">
        <v>19</v>
      </c>
      <c r="B39" s="14"/>
      <c r="C39" s="11">
        <f t="shared" si="2"/>
        <v>138306.79999999999</v>
      </c>
      <c r="D39" s="33">
        <f t="shared" si="3"/>
        <v>0.7761158940058055</v>
      </c>
      <c r="E39" s="14"/>
      <c r="F39" s="135">
        <f>Data!D504</f>
        <v>109880.8</v>
      </c>
      <c r="G39" s="135">
        <f>Data!G504</f>
        <v>2332</v>
      </c>
      <c r="H39" s="135">
        <f>Data!J504</f>
        <v>0</v>
      </c>
      <c r="I39" s="135">
        <f>Data!M504</f>
        <v>0</v>
      </c>
      <c r="J39" s="135">
        <f>Data!P504</f>
        <v>0</v>
      </c>
      <c r="K39" s="135">
        <f>Data!S504</f>
        <v>330</v>
      </c>
      <c r="L39" s="135">
        <f>Data!V504</f>
        <v>0</v>
      </c>
      <c r="M39" s="135">
        <f>Data!Y504</f>
        <v>400</v>
      </c>
      <c r="N39" s="135">
        <f>Data!AB504</f>
        <v>23858</v>
      </c>
      <c r="O39" s="135">
        <f>Data!AE504</f>
        <v>1506</v>
      </c>
      <c r="Q39" s="3"/>
    </row>
    <row r="40" spans="1:17">
      <c r="A40" s="14" t="s">
        <v>53</v>
      </c>
      <c r="B40" s="14"/>
      <c r="C40" s="11">
        <f t="shared" si="2"/>
        <v>29267</v>
      </c>
      <c r="D40" s="33">
        <f t="shared" si="3"/>
        <v>0.16423331224399604</v>
      </c>
      <c r="E40" s="14"/>
      <c r="F40" s="135">
        <f>Data!D518</f>
        <v>11883</v>
      </c>
      <c r="G40" s="135">
        <f>Data!G518</f>
        <v>3240</v>
      </c>
      <c r="H40" s="135">
        <f>Data!J518</f>
        <v>0</v>
      </c>
      <c r="I40" s="135">
        <f>Data!M518</f>
        <v>0</v>
      </c>
      <c r="J40" s="135">
        <f>Data!P518</f>
        <v>0</v>
      </c>
      <c r="K40" s="135">
        <f>Data!S518</f>
        <v>0</v>
      </c>
      <c r="L40" s="135">
        <f>Data!V518</f>
        <v>0</v>
      </c>
      <c r="M40" s="135">
        <f>Data!Y518</f>
        <v>2701</v>
      </c>
      <c r="N40" s="135">
        <f>Data!AB518</f>
        <v>9985</v>
      </c>
      <c r="O40" s="135">
        <f>Data!AE518</f>
        <v>1458</v>
      </c>
      <c r="Q40" s="3"/>
    </row>
    <row r="41" spans="1:17">
      <c r="A41" s="14" t="s">
        <v>54</v>
      </c>
      <c r="B41" s="14"/>
      <c r="C41" s="11">
        <f t="shared" si="2"/>
        <v>126385</v>
      </c>
      <c r="D41" s="33">
        <f t="shared" si="3"/>
        <v>0.70921608528231261</v>
      </c>
      <c r="E41" s="14"/>
      <c r="F41" s="135">
        <f>Data!D532</f>
        <v>88645</v>
      </c>
      <c r="G41" s="135">
        <f>Data!G532</f>
        <v>10013</v>
      </c>
      <c r="H41" s="135">
        <f>Data!J532</f>
        <v>0</v>
      </c>
      <c r="I41" s="135">
        <f>Data!M532</f>
        <v>0</v>
      </c>
      <c r="J41" s="135">
        <f>Data!P532</f>
        <v>426</v>
      </c>
      <c r="K41" s="135">
        <f>Data!S532</f>
        <v>2470</v>
      </c>
      <c r="L41" s="135">
        <f>Data!V532</f>
        <v>0</v>
      </c>
      <c r="M41" s="135">
        <f>Data!Y532</f>
        <v>486</v>
      </c>
      <c r="N41" s="135">
        <f>Data!AB532</f>
        <v>20739</v>
      </c>
      <c r="O41" s="135">
        <f>Data!AE532</f>
        <v>3606</v>
      </c>
      <c r="Q41" s="3"/>
    </row>
    <row r="42" spans="1:17">
      <c r="A42" s="14" t="s">
        <v>11</v>
      </c>
      <c r="B42" s="14"/>
      <c r="C42" s="11">
        <f t="shared" si="2"/>
        <v>172029</v>
      </c>
      <c r="D42" s="33">
        <f t="shared" si="3"/>
        <v>0.96534979574341051</v>
      </c>
      <c r="E42" s="14"/>
      <c r="F42" s="135">
        <f>Data!D546</f>
        <v>27936</v>
      </c>
      <c r="G42" s="135">
        <f>Data!G546</f>
        <v>69765</v>
      </c>
      <c r="H42" s="135">
        <f>Data!J546</f>
        <v>14883</v>
      </c>
      <c r="I42" s="135">
        <f>Data!M546</f>
        <v>28579</v>
      </c>
      <c r="J42" s="135">
        <f>Data!P546</f>
        <v>7949</v>
      </c>
      <c r="K42" s="135">
        <f>Data!S546</f>
        <v>186</v>
      </c>
      <c r="L42" s="135">
        <f>Data!V546</f>
        <v>1281</v>
      </c>
      <c r="M42" s="135">
        <f>Data!Y546</f>
        <v>2600</v>
      </c>
      <c r="N42" s="135">
        <f>Data!AB546</f>
        <v>7556</v>
      </c>
      <c r="O42" s="135">
        <f>Data!AE546</f>
        <v>11294</v>
      </c>
      <c r="Q42" s="3"/>
    </row>
    <row r="43" spans="1:17">
      <c r="A43" s="14" t="s">
        <v>55</v>
      </c>
      <c r="B43" s="14"/>
      <c r="C43" s="11">
        <f t="shared" si="2"/>
        <v>185398</v>
      </c>
      <c r="D43" s="33">
        <f t="shared" si="3"/>
        <v>1.0403706435033444</v>
      </c>
      <c r="E43" s="14"/>
      <c r="F43" s="135">
        <f>Data!D560</f>
        <v>184020</v>
      </c>
      <c r="G43" s="135">
        <f>Data!G560</f>
        <v>0</v>
      </c>
      <c r="H43" s="135">
        <f>Data!J560</f>
        <v>0</v>
      </c>
      <c r="I43" s="135">
        <f>Data!M560</f>
        <v>0</v>
      </c>
      <c r="J43" s="135">
        <f>Data!P560</f>
        <v>0</v>
      </c>
      <c r="K43" s="135">
        <f>Data!S560</f>
        <v>0</v>
      </c>
      <c r="L43" s="135">
        <f>Data!V560</f>
        <v>0</v>
      </c>
      <c r="M43" s="135">
        <f>Data!Y560</f>
        <v>741</v>
      </c>
      <c r="N43" s="135">
        <f>Data!AB560</f>
        <v>637</v>
      </c>
      <c r="O43" s="135">
        <f>Data!AE560</f>
        <v>0</v>
      </c>
      <c r="Q43" s="3"/>
    </row>
    <row r="44" spans="1:17">
      <c r="A44" s="14" t="s">
        <v>27</v>
      </c>
      <c r="B44" s="14"/>
      <c r="C44" s="109">
        <f t="shared" si="2"/>
        <v>162723</v>
      </c>
      <c r="D44" s="33">
        <f t="shared" si="3"/>
        <v>0.91312868651654655</v>
      </c>
      <c r="E44" s="14"/>
      <c r="F44" s="135">
        <f>Data!D574</f>
        <v>10615</v>
      </c>
      <c r="G44" s="135">
        <f>Data!G574</f>
        <v>93780</v>
      </c>
      <c r="H44" s="135">
        <f>Data!J574</f>
        <v>13514</v>
      </c>
      <c r="I44" s="135">
        <f>Data!M574</f>
        <v>12580</v>
      </c>
      <c r="J44" s="135">
        <f>Data!P574</f>
        <v>1226</v>
      </c>
      <c r="K44" s="135">
        <f>Data!S574</f>
        <v>0</v>
      </c>
      <c r="L44" s="135">
        <f>Data!V574</f>
        <v>354</v>
      </c>
      <c r="M44" s="135">
        <f>Data!Y574</f>
        <v>4286</v>
      </c>
      <c r="N44" s="135">
        <f>Data!AB574</f>
        <v>4176</v>
      </c>
      <c r="O44" s="135">
        <f>Data!AE574</f>
        <v>22192</v>
      </c>
      <c r="Q44" s="3"/>
    </row>
    <row r="45" spans="1:17">
      <c r="A45" s="14" t="s">
        <v>56</v>
      </c>
      <c r="B45" s="14"/>
      <c r="C45" s="11">
        <f t="shared" si="2"/>
        <v>162005</v>
      </c>
      <c r="D45" s="33">
        <f t="shared" si="3"/>
        <v>0.90909959169332633</v>
      </c>
      <c r="E45" s="14"/>
      <c r="F45" s="135">
        <f>Data!D588</f>
        <v>43791</v>
      </c>
      <c r="G45" s="135">
        <f>Data!G588</f>
        <v>79844</v>
      </c>
      <c r="H45" s="135">
        <f>Data!J588</f>
        <v>3518</v>
      </c>
      <c r="I45" s="135">
        <f>Data!M588</f>
        <v>18416</v>
      </c>
      <c r="J45" s="135">
        <f>Data!P588</f>
        <v>3720</v>
      </c>
      <c r="K45" s="135">
        <f>Data!S588</f>
        <v>816</v>
      </c>
      <c r="L45" s="135">
        <f>Data!V588</f>
        <v>2517</v>
      </c>
      <c r="M45" s="135">
        <f>Data!Y588</f>
        <v>1012</v>
      </c>
      <c r="N45" s="135">
        <f>Data!AB588</f>
        <v>3478</v>
      </c>
      <c r="O45" s="135">
        <f>Data!AE588</f>
        <v>4893</v>
      </c>
      <c r="Q45" s="3"/>
    </row>
    <row r="46" spans="1:17">
      <c r="A46" s="14" t="s">
        <v>24</v>
      </c>
      <c r="B46" s="14"/>
      <c r="C46" s="11">
        <f t="shared" si="2"/>
        <v>419344</v>
      </c>
      <c r="D46" s="33">
        <f t="shared" si="3"/>
        <v>2.3531709464463826</v>
      </c>
      <c r="E46" s="14"/>
      <c r="F46" s="135">
        <f>Data!D602</f>
        <v>4529</v>
      </c>
      <c r="G46" s="135">
        <f>Data!G602</f>
        <v>165487</v>
      </c>
      <c r="H46" s="135">
        <f>Data!J602</f>
        <v>10806</v>
      </c>
      <c r="I46" s="135">
        <f>Data!M602</f>
        <v>187059</v>
      </c>
      <c r="J46" s="135">
        <f>Data!P602</f>
        <v>2327</v>
      </c>
      <c r="K46" s="135">
        <f>Data!S602</f>
        <v>4310</v>
      </c>
      <c r="L46" s="135">
        <f>Data!V602</f>
        <v>1560</v>
      </c>
      <c r="M46" s="135">
        <f>Data!Y602</f>
        <v>10598</v>
      </c>
      <c r="N46" s="135">
        <f>Data!AB602</f>
        <v>23609</v>
      </c>
      <c r="O46" s="135">
        <f>Data!AE602</f>
        <v>9059</v>
      </c>
      <c r="Q46" s="3"/>
    </row>
    <row r="47" spans="1:17">
      <c r="A47" s="14" t="s">
        <v>57</v>
      </c>
      <c r="B47" s="14"/>
      <c r="C47" s="11">
        <f t="shared" si="2"/>
        <v>34268</v>
      </c>
      <c r="D47" s="33">
        <f t="shared" si="3"/>
        <v>0.1922966871895738</v>
      </c>
      <c r="E47" s="14"/>
      <c r="F47" s="135">
        <f>Data!D616</f>
        <v>653</v>
      </c>
      <c r="G47" s="135">
        <f>Data!G616</f>
        <v>23939</v>
      </c>
      <c r="H47" s="135">
        <f>Data!J616</f>
        <v>0</v>
      </c>
      <c r="I47" s="135">
        <f>Data!M616</f>
        <v>332</v>
      </c>
      <c r="J47" s="135">
        <f>Data!P616</f>
        <v>931</v>
      </c>
      <c r="K47" s="135">
        <f>Data!S616</f>
        <v>185</v>
      </c>
      <c r="L47" s="135">
        <f>Data!V616</f>
        <v>288</v>
      </c>
      <c r="M47" s="135">
        <f>Data!Y616</f>
        <v>100</v>
      </c>
      <c r="N47" s="135">
        <f>Data!AB616</f>
        <v>3909</v>
      </c>
      <c r="O47" s="135">
        <f>Data!AE616</f>
        <v>3931</v>
      </c>
      <c r="Q47" s="3"/>
    </row>
    <row r="48" spans="1:17">
      <c r="A48" s="14" t="s">
        <v>12</v>
      </c>
      <c r="B48" s="14"/>
      <c r="C48" s="11">
        <f t="shared" si="2"/>
        <v>174141</v>
      </c>
      <c r="D48" s="33">
        <f t="shared" si="3"/>
        <v>0.97720139500057113</v>
      </c>
      <c r="E48" s="14"/>
      <c r="F48" s="135">
        <f>Data!D630</f>
        <v>64575</v>
      </c>
      <c r="G48" s="135">
        <f>Data!G630</f>
        <v>35990</v>
      </c>
      <c r="H48" s="135">
        <f>Data!J630</f>
        <v>2104</v>
      </c>
      <c r="I48" s="135">
        <f>Data!M630</f>
        <v>7469</v>
      </c>
      <c r="J48" s="135">
        <f>Data!P630</f>
        <v>0</v>
      </c>
      <c r="K48" s="135">
        <f>Data!S630</f>
        <v>1235</v>
      </c>
      <c r="L48" s="135">
        <f>Data!V630</f>
        <v>3652</v>
      </c>
      <c r="M48" s="135">
        <f>Data!Y630</f>
        <v>4552</v>
      </c>
      <c r="N48" s="135">
        <f>Data!AB630</f>
        <v>26135</v>
      </c>
      <c r="O48" s="135">
        <f>Data!AE630</f>
        <v>28429</v>
      </c>
      <c r="Q48" s="3"/>
    </row>
    <row r="49" spans="1:17">
      <c r="A49" s="14" t="s">
        <v>58</v>
      </c>
      <c r="B49" s="14"/>
      <c r="C49" s="11">
        <f t="shared" si="2"/>
        <v>135447</v>
      </c>
      <c r="D49" s="33">
        <f t="shared" si="3"/>
        <v>0.76006797565560291</v>
      </c>
      <c r="E49" s="14"/>
      <c r="F49" s="135">
        <f>Data!D644</f>
        <v>118747</v>
      </c>
      <c r="G49" s="135">
        <f>Data!G644</f>
        <v>13540</v>
      </c>
      <c r="H49" s="135">
        <f>Data!J644</f>
        <v>0</v>
      </c>
      <c r="I49" s="135">
        <f>Data!M644</f>
        <v>2459</v>
      </c>
      <c r="J49" s="135">
        <f>Data!P644</f>
        <v>0</v>
      </c>
      <c r="K49" s="135">
        <f>Data!S644</f>
        <v>421</v>
      </c>
      <c r="L49" s="135">
        <f>Data!V644</f>
        <v>0</v>
      </c>
      <c r="M49" s="135">
        <f>Data!Y644</f>
        <v>0</v>
      </c>
      <c r="N49" s="135">
        <f>Data!AB644</f>
        <v>0</v>
      </c>
      <c r="O49" s="135">
        <f>Data!AE644</f>
        <v>280</v>
      </c>
      <c r="Q49" s="3"/>
    </row>
    <row r="50" spans="1:17">
      <c r="A50" s="14" t="s">
        <v>59</v>
      </c>
      <c r="B50" s="14"/>
      <c r="C50" s="11">
        <f t="shared" si="2"/>
        <v>41006</v>
      </c>
      <c r="D50" s="33">
        <f t="shared" si="3"/>
        <v>0.23010732913784473</v>
      </c>
      <c r="E50" s="14"/>
      <c r="F50" s="135">
        <f>Data!D658</f>
        <v>115</v>
      </c>
      <c r="G50" s="135">
        <f>Data!G658</f>
        <v>5127</v>
      </c>
      <c r="H50" s="135">
        <f>Data!J658</f>
        <v>360</v>
      </c>
      <c r="I50" s="135">
        <f>Data!M658</f>
        <v>360</v>
      </c>
      <c r="J50" s="135">
        <f>Data!P658</f>
        <v>0</v>
      </c>
      <c r="K50" s="135">
        <f>Data!S658</f>
        <v>162</v>
      </c>
      <c r="L50" s="135">
        <f>Data!V658</f>
        <v>0</v>
      </c>
      <c r="M50" s="135">
        <f>Data!Y658</f>
        <v>495</v>
      </c>
      <c r="N50" s="135">
        <f>Data!AB658</f>
        <v>32659</v>
      </c>
      <c r="O50" s="135">
        <f>Data!AE658</f>
        <v>1728</v>
      </c>
      <c r="Q50" s="3"/>
    </row>
    <row r="51" spans="1:17">
      <c r="A51" s="14" t="s">
        <v>60</v>
      </c>
      <c r="B51" s="14"/>
      <c r="C51" s="11">
        <f t="shared" si="2"/>
        <v>80500</v>
      </c>
      <c r="D51" s="33">
        <f t="shared" si="3"/>
        <v>0.45172999062567676</v>
      </c>
      <c r="E51" s="14"/>
      <c r="F51" s="135">
        <f>Data!D672</f>
        <v>65593</v>
      </c>
      <c r="G51" s="135">
        <f>Data!G672</f>
        <v>1738</v>
      </c>
      <c r="H51" s="135">
        <f>Data!J672</f>
        <v>1080</v>
      </c>
      <c r="I51" s="135">
        <f>Data!M672</f>
        <v>480</v>
      </c>
      <c r="J51" s="135">
        <f>Data!P672</f>
        <v>3010</v>
      </c>
      <c r="K51" s="135">
        <f>Data!S672</f>
        <v>370</v>
      </c>
      <c r="L51" s="135">
        <f>Data!V672</f>
        <v>747</v>
      </c>
      <c r="M51" s="135">
        <f>Data!Y672</f>
        <v>666</v>
      </c>
      <c r="N51" s="135">
        <f>Data!AB672</f>
        <v>3518</v>
      </c>
      <c r="O51" s="135">
        <f>Data!AE672</f>
        <v>3298</v>
      </c>
      <c r="Q51" s="3"/>
    </row>
    <row r="52" spans="1:17">
      <c r="A52" s="14" t="s">
        <v>61</v>
      </c>
      <c r="B52" s="14"/>
      <c r="C52" s="11">
        <f t="shared" si="2"/>
        <v>83830</v>
      </c>
      <c r="D52" s="33">
        <f t="shared" si="3"/>
        <v>0.47041646104534762</v>
      </c>
      <c r="E52" s="14"/>
      <c r="F52" s="135">
        <f>Data!D686</f>
        <v>80280</v>
      </c>
      <c r="G52" s="135">
        <f>Data!G686</f>
        <v>2730</v>
      </c>
      <c r="H52" s="135">
        <f>Data!J686</f>
        <v>0</v>
      </c>
      <c r="I52" s="135">
        <f>Data!M686</f>
        <v>0</v>
      </c>
      <c r="J52" s="135">
        <f>Data!P686</f>
        <v>0</v>
      </c>
      <c r="K52" s="135">
        <f>Data!S686</f>
        <v>820</v>
      </c>
      <c r="L52" s="135">
        <f>Data!V686</f>
        <v>0</v>
      </c>
      <c r="M52" s="135">
        <f>Data!Y686</f>
        <v>0</v>
      </c>
      <c r="N52" s="135">
        <f>Data!AB686</f>
        <v>0</v>
      </c>
      <c r="O52" s="135">
        <f>Data!AE686</f>
        <v>0</v>
      </c>
      <c r="Q52" s="3"/>
    </row>
    <row r="53" spans="1:17">
      <c r="A53" s="14" t="s">
        <v>62</v>
      </c>
      <c r="B53" s="14"/>
      <c r="C53" s="11">
        <f t="shared" si="2"/>
        <v>33133</v>
      </c>
      <c r="D53" s="33">
        <f t="shared" si="3"/>
        <v>0.18592757489938572</v>
      </c>
      <c r="E53" s="14"/>
      <c r="F53" s="135">
        <f>Data!D700</f>
        <v>13015</v>
      </c>
      <c r="G53" s="135">
        <f>Data!G700</f>
        <v>12217</v>
      </c>
      <c r="H53" s="135">
        <f>Data!J700</f>
        <v>688</v>
      </c>
      <c r="I53" s="135">
        <f>Data!M700</f>
        <v>0</v>
      </c>
      <c r="J53" s="135">
        <f>Data!P700</f>
        <v>327</v>
      </c>
      <c r="K53" s="135">
        <f>Data!S700</f>
        <v>0</v>
      </c>
      <c r="L53" s="135">
        <f>Data!V700</f>
        <v>0</v>
      </c>
      <c r="M53" s="135">
        <f>Data!Y700</f>
        <v>298</v>
      </c>
      <c r="N53" s="135">
        <f>Data!AB700</f>
        <v>790</v>
      </c>
      <c r="O53" s="135">
        <f>Data!AE700</f>
        <v>5798</v>
      </c>
      <c r="Q53" s="3"/>
    </row>
    <row r="54" spans="1:17">
      <c r="A54" s="14" t="s">
        <v>63</v>
      </c>
      <c r="B54" s="14"/>
      <c r="C54" s="11">
        <f t="shared" si="2"/>
        <v>159973</v>
      </c>
      <c r="D54" s="33">
        <f t="shared" si="3"/>
        <v>0.89769691665045204</v>
      </c>
      <c r="E54" s="14"/>
      <c r="F54" s="135">
        <f>Data!D714</f>
        <v>158750</v>
      </c>
      <c r="G54" s="135">
        <f>Data!G714</f>
        <v>0</v>
      </c>
      <c r="H54" s="135">
        <f>Data!J714</f>
        <v>0</v>
      </c>
      <c r="I54" s="135">
        <f>Data!M714</f>
        <v>0</v>
      </c>
      <c r="J54" s="135">
        <f>Data!P714</f>
        <v>0</v>
      </c>
      <c r="K54" s="135">
        <f>Data!S714</f>
        <v>0</v>
      </c>
      <c r="L54" s="135">
        <f>Data!V714</f>
        <v>0</v>
      </c>
      <c r="M54" s="135">
        <f>Data!Y714</f>
        <v>1223</v>
      </c>
      <c r="N54" s="135">
        <f>Data!AB714</f>
        <v>0</v>
      </c>
      <c r="O54" s="135">
        <f>Data!AE714</f>
        <v>0</v>
      </c>
      <c r="Q54" s="3"/>
    </row>
    <row r="55" spans="1:17">
      <c r="F55" s="136"/>
      <c r="G55" s="136"/>
      <c r="H55" s="136"/>
      <c r="I55" s="136"/>
      <c r="J55" s="136"/>
      <c r="K55" s="136"/>
      <c r="L55" s="136"/>
      <c r="M55" s="136"/>
      <c r="N55" s="136"/>
      <c r="O55" s="136"/>
    </row>
    <row r="56" spans="1:17">
      <c r="A56" s="14" t="s">
        <v>101</v>
      </c>
      <c r="B56" s="14"/>
      <c r="C56" s="11">
        <f>SUM(C4:C55)</f>
        <v>17820379.800000001</v>
      </c>
      <c r="D56" s="11">
        <f t="shared" ref="D56:O56" si="4">SUM(D4:D55)</f>
        <v>99.999999999999929</v>
      </c>
      <c r="E56" s="11"/>
      <c r="F56" s="134">
        <f t="shared" si="4"/>
        <v>3634934.8</v>
      </c>
      <c r="G56" s="134">
        <f t="shared" si="4"/>
        <v>4008748</v>
      </c>
      <c r="H56" s="134">
        <f t="shared" si="4"/>
        <v>1128579</v>
      </c>
      <c r="I56" s="134">
        <f t="shared" si="4"/>
        <v>2304353</v>
      </c>
      <c r="J56" s="134">
        <f t="shared" si="4"/>
        <v>385723</v>
      </c>
      <c r="K56" s="134">
        <f t="shared" si="4"/>
        <v>133094</v>
      </c>
      <c r="L56" s="134">
        <f t="shared" si="4"/>
        <v>204591</v>
      </c>
      <c r="M56" s="134">
        <f t="shared" si="4"/>
        <v>999118</v>
      </c>
      <c r="N56" s="134">
        <f t="shared" si="4"/>
        <v>2735440</v>
      </c>
      <c r="O56" s="134">
        <f t="shared" si="4"/>
        <v>2285799</v>
      </c>
      <c r="Q56" s="3"/>
    </row>
    <row r="57" spans="1:17">
      <c r="F57" s="136"/>
      <c r="G57" s="136"/>
      <c r="H57" s="136"/>
      <c r="I57" s="136"/>
      <c r="J57" s="136"/>
      <c r="K57" s="136"/>
      <c r="L57" s="136"/>
      <c r="M57" s="136"/>
      <c r="N57" s="136"/>
      <c r="O57" s="136"/>
    </row>
  </sheetData>
  <sortState ref="C4:D54">
    <sortCondition descending="1" ref="D4"/>
  </sortState>
  <phoneticPr fontId="1" type="noConversion"/>
  <pageMargins left="0.75" right="0.75" top="1" bottom="1" header="0.5" footer="0.5"/>
  <pageSetup paperSize="9" scale="98" orientation="portrait" r:id="rId1"/>
  <headerFooter alignWithMargins="0"/>
  <rowBreaks count="1" manualBreakCount="1">
    <brk id="54" max="16383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Q69"/>
  <sheetViews>
    <sheetView workbookViewId="0">
      <selection sqref="A1:N1"/>
    </sheetView>
  </sheetViews>
  <sheetFormatPr defaultRowHeight="12.75"/>
  <cols>
    <col min="1" max="1" width="50.42578125" customWidth="1"/>
    <col min="2" max="2" width="10.140625" customWidth="1"/>
    <col min="3" max="3" width="8" style="1" customWidth="1"/>
    <col min="4" max="4" width="10.85546875" style="1" customWidth="1"/>
    <col min="5" max="5" width="13.42578125" style="1" customWidth="1"/>
    <col min="6" max="6" width="9.28515625" style="1" customWidth="1"/>
    <col min="7" max="7" width="12.42578125" style="1" customWidth="1"/>
    <col min="8" max="8" width="11.7109375" style="1" customWidth="1"/>
    <col min="9" max="9" width="17.28515625" style="1" customWidth="1"/>
    <col min="10" max="10" width="13" style="1" customWidth="1"/>
    <col min="11" max="11" width="10" style="1" customWidth="1"/>
    <col min="12" max="12" width="10.28515625" style="1" customWidth="1"/>
    <col min="13" max="13" width="13.5703125" style="1" customWidth="1"/>
    <col min="14" max="17" width="9.140625" style="1"/>
  </cols>
  <sheetData>
    <row r="1" spans="1:14" ht="43.5" customHeight="1" thickBot="1">
      <c r="A1" s="156" t="s">
        <v>126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8"/>
    </row>
    <row r="2" spans="1:14" ht="13.5" thickBot="1"/>
    <row r="3" spans="1:14" ht="51.75" thickBot="1">
      <c r="A3" s="119"/>
      <c r="B3" s="118" t="s">
        <v>102</v>
      </c>
      <c r="C3" s="90" t="s">
        <v>125</v>
      </c>
      <c r="D3" s="103" t="s">
        <v>93</v>
      </c>
      <c r="E3" s="103" t="s">
        <v>97</v>
      </c>
      <c r="F3" s="103" t="s">
        <v>6</v>
      </c>
      <c r="G3" s="103" t="s">
        <v>7</v>
      </c>
      <c r="H3" s="103" t="s">
        <v>9</v>
      </c>
      <c r="I3" s="103" t="s">
        <v>8</v>
      </c>
      <c r="J3" s="103" t="s">
        <v>99</v>
      </c>
      <c r="K3" s="103" t="s">
        <v>0</v>
      </c>
      <c r="L3" s="103" t="s">
        <v>1</v>
      </c>
      <c r="M3" s="103" t="s">
        <v>2</v>
      </c>
      <c r="N3" s="103" t="s">
        <v>130</v>
      </c>
    </row>
    <row r="4" spans="1:14">
      <c r="A4" s="126" t="s">
        <v>25</v>
      </c>
      <c r="B4" s="117">
        <v>146124</v>
      </c>
      <c r="C4" s="1">
        <v>1</v>
      </c>
      <c r="D4" s="1">
        <v>13</v>
      </c>
      <c r="E4" s="1">
        <v>18</v>
      </c>
      <c r="F4" s="1">
        <v>22</v>
      </c>
      <c r="G4" s="1">
        <v>16</v>
      </c>
      <c r="H4" s="1">
        <v>5</v>
      </c>
      <c r="I4" s="1">
        <v>51</v>
      </c>
      <c r="J4" s="1">
        <v>20</v>
      </c>
      <c r="K4" s="1">
        <v>21</v>
      </c>
      <c r="L4" s="1">
        <v>19</v>
      </c>
      <c r="M4" s="1">
        <v>15</v>
      </c>
      <c r="N4" s="101">
        <f>MEDIAN(D4:M4)</f>
        <v>18.5</v>
      </c>
    </row>
    <row r="5" spans="1:14">
      <c r="A5" s="126" t="s">
        <v>26</v>
      </c>
      <c r="B5" s="117">
        <v>287766</v>
      </c>
      <c r="C5" s="1">
        <v>2</v>
      </c>
      <c r="D5" s="1">
        <v>4</v>
      </c>
      <c r="E5" s="1">
        <v>25</v>
      </c>
      <c r="F5" s="1">
        <v>24</v>
      </c>
      <c r="G5" s="1">
        <v>30</v>
      </c>
      <c r="H5" s="1">
        <v>8</v>
      </c>
      <c r="I5" s="1">
        <v>50</v>
      </c>
      <c r="J5" s="1">
        <v>23</v>
      </c>
      <c r="K5" s="1">
        <v>23</v>
      </c>
      <c r="L5" s="1">
        <v>13</v>
      </c>
      <c r="M5" s="1">
        <v>22</v>
      </c>
      <c r="N5" s="102">
        <f>MEDIAN(D5:M5)</f>
        <v>23</v>
      </c>
    </row>
    <row r="6" spans="1:14">
      <c r="A6" s="126" t="s">
        <v>28</v>
      </c>
      <c r="B6" s="117">
        <v>36506</v>
      </c>
      <c r="C6" s="1">
        <v>3</v>
      </c>
      <c r="D6" s="1">
        <v>20</v>
      </c>
      <c r="E6" s="1">
        <v>39</v>
      </c>
      <c r="F6" s="1">
        <v>25</v>
      </c>
      <c r="G6" s="1">
        <v>31</v>
      </c>
      <c r="H6" s="1">
        <v>35</v>
      </c>
      <c r="I6" s="1">
        <v>49</v>
      </c>
      <c r="J6" s="1">
        <v>24</v>
      </c>
      <c r="K6" s="1">
        <v>32</v>
      </c>
      <c r="L6" s="1">
        <v>32</v>
      </c>
      <c r="M6" s="1">
        <v>24</v>
      </c>
      <c r="N6" s="102">
        <f t="shared" ref="N6:N10" si="0">MEDIAN(D6:M6)</f>
        <v>31.5</v>
      </c>
    </row>
    <row r="7" spans="1:14">
      <c r="A7" s="126" t="s">
        <v>29</v>
      </c>
      <c r="B7" s="117">
        <v>28416</v>
      </c>
      <c r="C7" s="1">
        <v>4</v>
      </c>
      <c r="D7" s="1">
        <v>37</v>
      </c>
      <c r="E7" s="1">
        <v>26</v>
      </c>
      <c r="F7" s="1">
        <v>18</v>
      </c>
      <c r="G7" s="1">
        <v>23</v>
      </c>
      <c r="H7" s="1">
        <v>26</v>
      </c>
      <c r="I7" s="1">
        <v>48</v>
      </c>
      <c r="J7" s="1">
        <v>25</v>
      </c>
      <c r="K7" s="1">
        <v>31</v>
      </c>
      <c r="L7" s="1">
        <v>15</v>
      </c>
      <c r="M7" s="1">
        <v>33</v>
      </c>
      <c r="N7" s="102">
        <f t="shared" si="0"/>
        <v>26</v>
      </c>
    </row>
    <row r="8" spans="1:14">
      <c r="A8" s="126" t="s">
        <v>30</v>
      </c>
      <c r="B8" s="11">
        <v>17252</v>
      </c>
      <c r="C8" s="1">
        <v>5</v>
      </c>
      <c r="D8" s="1">
        <v>38</v>
      </c>
      <c r="E8" s="1">
        <v>22</v>
      </c>
      <c r="F8" s="1">
        <v>26</v>
      </c>
      <c r="G8" s="1">
        <v>32</v>
      </c>
      <c r="H8" s="1">
        <v>36</v>
      </c>
      <c r="I8" s="1">
        <v>47</v>
      </c>
      <c r="J8" s="1">
        <v>26</v>
      </c>
      <c r="K8" s="1">
        <v>33</v>
      </c>
      <c r="L8" s="1">
        <v>31</v>
      </c>
      <c r="M8" s="1">
        <v>38</v>
      </c>
      <c r="N8" s="102">
        <f t="shared" si="0"/>
        <v>32.5</v>
      </c>
    </row>
    <row r="9" spans="1:14">
      <c r="A9" s="126" t="s">
        <v>13</v>
      </c>
      <c r="B9" s="117">
        <v>144338</v>
      </c>
      <c r="C9" s="1">
        <v>6</v>
      </c>
      <c r="D9" s="1">
        <v>17</v>
      </c>
      <c r="E9" s="1">
        <v>12</v>
      </c>
      <c r="F9" s="1">
        <v>15</v>
      </c>
      <c r="G9" s="1">
        <v>21</v>
      </c>
      <c r="H9" s="1">
        <v>16</v>
      </c>
      <c r="I9" s="1">
        <v>6</v>
      </c>
      <c r="J9" s="1">
        <v>3</v>
      </c>
      <c r="K9" s="1">
        <v>5</v>
      </c>
      <c r="L9" s="1">
        <v>23</v>
      </c>
      <c r="M9" s="1">
        <v>9</v>
      </c>
      <c r="N9" s="102">
        <f t="shared" si="0"/>
        <v>13.5</v>
      </c>
    </row>
    <row r="10" spans="1:14">
      <c r="A10" s="126" t="s">
        <v>10</v>
      </c>
      <c r="B10" s="11">
        <v>183103</v>
      </c>
      <c r="C10" s="1">
        <v>7</v>
      </c>
      <c r="D10" s="1">
        <v>7</v>
      </c>
      <c r="E10" s="1">
        <v>11</v>
      </c>
      <c r="F10" s="1">
        <v>12</v>
      </c>
      <c r="G10" s="1">
        <v>13</v>
      </c>
      <c r="H10" s="1">
        <v>20</v>
      </c>
      <c r="I10" s="1">
        <v>3</v>
      </c>
      <c r="J10" s="1">
        <v>11</v>
      </c>
      <c r="K10" s="1">
        <v>24</v>
      </c>
      <c r="L10" s="1">
        <v>30</v>
      </c>
      <c r="M10" s="1">
        <v>14</v>
      </c>
      <c r="N10" s="102">
        <f t="shared" si="0"/>
        <v>12.5</v>
      </c>
    </row>
    <row r="11" spans="1:14">
      <c r="A11" s="126" t="s">
        <v>21</v>
      </c>
      <c r="B11" s="11">
        <v>9511051</v>
      </c>
      <c r="C11" s="1">
        <v>8</v>
      </c>
      <c r="D11" s="1">
        <v>1</v>
      </c>
      <c r="E11" s="1">
        <v>1</v>
      </c>
      <c r="F11" s="1">
        <v>1</v>
      </c>
      <c r="G11" s="1">
        <v>1</v>
      </c>
      <c r="H11" s="1">
        <v>1</v>
      </c>
      <c r="I11" s="1">
        <v>1</v>
      </c>
      <c r="J11" s="1">
        <v>1</v>
      </c>
      <c r="K11" s="1">
        <v>1</v>
      </c>
      <c r="L11" s="1">
        <v>1</v>
      </c>
      <c r="M11" s="1">
        <v>1</v>
      </c>
      <c r="N11" s="102">
        <f>MEDIAN(D11:M11)</f>
        <v>1</v>
      </c>
    </row>
    <row r="12" spans="1:14">
      <c r="A12" s="126" t="s">
        <v>31</v>
      </c>
      <c r="B12" s="11">
        <v>203513</v>
      </c>
      <c r="C12" s="1">
        <v>9</v>
      </c>
      <c r="D12" s="1">
        <v>15</v>
      </c>
      <c r="E12" s="1">
        <v>41</v>
      </c>
      <c r="F12" s="1">
        <v>27</v>
      </c>
      <c r="G12" s="1">
        <v>19</v>
      </c>
      <c r="H12" s="1">
        <v>28</v>
      </c>
      <c r="I12" s="1">
        <v>46</v>
      </c>
      <c r="J12" s="1">
        <v>27</v>
      </c>
      <c r="K12" s="1">
        <v>34</v>
      </c>
      <c r="L12" s="1">
        <v>40</v>
      </c>
      <c r="M12" s="1">
        <v>2</v>
      </c>
      <c r="N12" s="102">
        <f t="shared" ref="N12:N54" si="1">MEDIAN(D12:M12)</f>
        <v>27.5</v>
      </c>
    </row>
    <row r="13" spans="1:14">
      <c r="A13" s="126" t="s">
        <v>20</v>
      </c>
      <c r="B13" s="11">
        <v>120351</v>
      </c>
      <c r="C13" s="1">
        <v>10</v>
      </c>
      <c r="D13" s="1">
        <v>28</v>
      </c>
      <c r="E13" s="1">
        <v>24</v>
      </c>
      <c r="F13" s="1">
        <v>28</v>
      </c>
      <c r="G13" s="1">
        <v>24</v>
      </c>
      <c r="H13" s="1">
        <v>21</v>
      </c>
      <c r="I13" s="1">
        <v>10</v>
      </c>
      <c r="J13" s="1">
        <v>16</v>
      </c>
      <c r="K13" s="1">
        <v>25</v>
      </c>
      <c r="L13" s="1">
        <v>41</v>
      </c>
      <c r="M13" s="1">
        <v>3</v>
      </c>
      <c r="N13" s="102">
        <f t="shared" si="1"/>
        <v>24</v>
      </c>
    </row>
    <row r="14" spans="1:14">
      <c r="A14" s="126" t="s">
        <v>15</v>
      </c>
      <c r="B14" s="11">
        <v>813397</v>
      </c>
      <c r="C14" s="1">
        <v>11</v>
      </c>
      <c r="D14" s="1">
        <v>36</v>
      </c>
      <c r="E14" s="1">
        <v>3</v>
      </c>
      <c r="F14" s="1">
        <v>3</v>
      </c>
      <c r="G14" s="1">
        <v>2</v>
      </c>
      <c r="H14" s="1">
        <v>27</v>
      </c>
      <c r="I14" s="1">
        <v>19</v>
      </c>
      <c r="J14" s="1">
        <v>4</v>
      </c>
      <c r="K14" s="1">
        <v>6</v>
      </c>
      <c r="L14" s="1">
        <v>4</v>
      </c>
      <c r="M14" s="1">
        <v>12</v>
      </c>
      <c r="N14" s="102">
        <f t="shared" si="1"/>
        <v>5</v>
      </c>
    </row>
    <row r="15" spans="1:14">
      <c r="A15" s="126" t="s">
        <v>32</v>
      </c>
      <c r="B15" s="11">
        <v>44883</v>
      </c>
      <c r="C15" s="1">
        <v>12</v>
      </c>
      <c r="D15" s="1">
        <v>18</v>
      </c>
      <c r="E15" s="1">
        <v>42</v>
      </c>
      <c r="F15" s="1">
        <v>29</v>
      </c>
      <c r="G15" s="1">
        <v>33</v>
      </c>
      <c r="H15" s="1">
        <v>37</v>
      </c>
      <c r="I15" s="1">
        <v>45</v>
      </c>
      <c r="J15" s="1">
        <v>28</v>
      </c>
      <c r="K15" s="1">
        <v>9</v>
      </c>
      <c r="L15" s="1">
        <v>22</v>
      </c>
      <c r="M15" s="1">
        <v>35</v>
      </c>
      <c r="N15" s="102">
        <f t="shared" si="1"/>
        <v>31</v>
      </c>
    </row>
    <row r="16" spans="1:14">
      <c r="A16" s="126" t="s">
        <v>33</v>
      </c>
      <c r="B16" s="11">
        <v>65507</v>
      </c>
      <c r="C16" s="1">
        <v>13</v>
      </c>
      <c r="D16" s="1">
        <v>48</v>
      </c>
      <c r="E16" s="1">
        <v>43</v>
      </c>
      <c r="F16" s="1">
        <v>30</v>
      </c>
      <c r="G16" s="1">
        <v>34</v>
      </c>
      <c r="H16" s="1">
        <v>38</v>
      </c>
      <c r="I16" s="1">
        <v>44</v>
      </c>
      <c r="J16" s="1">
        <v>29</v>
      </c>
      <c r="K16" s="1">
        <v>35</v>
      </c>
      <c r="L16" s="1">
        <v>27</v>
      </c>
      <c r="M16" s="1">
        <v>39</v>
      </c>
      <c r="N16" s="102">
        <f t="shared" si="1"/>
        <v>36.5</v>
      </c>
    </row>
    <row r="17" spans="1:14">
      <c r="A17" s="126" t="s">
        <v>34</v>
      </c>
      <c r="B17" s="11">
        <v>4800</v>
      </c>
      <c r="C17" s="1">
        <v>14</v>
      </c>
      <c r="D17" s="1">
        <v>49</v>
      </c>
      <c r="E17" s="1">
        <v>44</v>
      </c>
      <c r="F17" s="1">
        <v>31</v>
      </c>
      <c r="G17" s="1">
        <v>35</v>
      </c>
      <c r="H17" s="1">
        <v>19</v>
      </c>
      <c r="I17" s="1">
        <v>43</v>
      </c>
      <c r="J17" s="1">
        <v>30</v>
      </c>
      <c r="K17" s="1">
        <v>36</v>
      </c>
      <c r="L17" s="1">
        <v>42</v>
      </c>
      <c r="M17" s="1">
        <v>40</v>
      </c>
      <c r="N17" s="102">
        <f t="shared" si="1"/>
        <v>38</v>
      </c>
    </row>
    <row r="18" spans="1:14">
      <c r="A18" s="126" t="s">
        <v>35</v>
      </c>
      <c r="B18" s="11">
        <v>10500</v>
      </c>
      <c r="C18" s="1">
        <v>15</v>
      </c>
      <c r="D18" s="1">
        <v>33</v>
      </c>
      <c r="E18" s="1">
        <v>45</v>
      </c>
      <c r="F18" s="1">
        <v>32</v>
      </c>
      <c r="G18" s="1">
        <v>36</v>
      </c>
      <c r="H18" s="1">
        <v>34</v>
      </c>
      <c r="I18" s="1">
        <v>42</v>
      </c>
      <c r="J18" s="1">
        <v>31</v>
      </c>
      <c r="K18" s="1">
        <v>17</v>
      </c>
      <c r="L18" s="1">
        <v>43</v>
      </c>
      <c r="M18" s="1">
        <v>37</v>
      </c>
      <c r="N18" s="102">
        <f t="shared" si="1"/>
        <v>35</v>
      </c>
    </row>
    <row r="19" spans="1:14">
      <c r="A19" s="126" t="s">
        <v>36</v>
      </c>
      <c r="B19" s="117">
        <v>36614</v>
      </c>
      <c r="C19" s="1">
        <v>16</v>
      </c>
      <c r="D19" s="1">
        <v>19</v>
      </c>
      <c r="E19" s="1">
        <v>40</v>
      </c>
      <c r="F19" s="1">
        <v>33</v>
      </c>
      <c r="G19" s="1">
        <v>37</v>
      </c>
      <c r="H19" s="1">
        <v>18</v>
      </c>
      <c r="I19" s="1">
        <v>41</v>
      </c>
      <c r="J19" s="1">
        <v>9</v>
      </c>
      <c r="K19" s="1">
        <v>37</v>
      </c>
      <c r="L19" s="1">
        <v>38</v>
      </c>
      <c r="M19" s="1">
        <v>41</v>
      </c>
      <c r="N19" s="102">
        <f t="shared" si="1"/>
        <v>37</v>
      </c>
    </row>
    <row r="20" spans="1:14">
      <c r="A20" s="126" t="s">
        <v>37</v>
      </c>
      <c r="B20" s="11">
        <v>110135</v>
      </c>
      <c r="C20" s="1">
        <v>17</v>
      </c>
      <c r="D20" s="1">
        <v>8</v>
      </c>
      <c r="E20" s="1">
        <v>28</v>
      </c>
      <c r="F20" s="1">
        <v>34</v>
      </c>
      <c r="G20" s="1">
        <v>38</v>
      </c>
      <c r="H20" s="1">
        <v>39</v>
      </c>
      <c r="I20" s="1">
        <v>40</v>
      </c>
      <c r="J20" s="1">
        <v>18</v>
      </c>
      <c r="K20" s="1">
        <v>7</v>
      </c>
      <c r="L20" s="1">
        <v>26</v>
      </c>
      <c r="M20" s="1">
        <v>36</v>
      </c>
      <c r="N20" s="102">
        <f t="shared" si="1"/>
        <v>31</v>
      </c>
    </row>
    <row r="21" spans="1:14">
      <c r="A21" s="126" t="s">
        <v>22</v>
      </c>
      <c r="B21" s="11">
        <v>1227345</v>
      </c>
      <c r="C21" s="1">
        <v>18</v>
      </c>
      <c r="D21" s="1">
        <v>26</v>
      </c>
      <c r="E21" s="1">
        <v>2</v>
      </c>
      <c r="F21" s="1">
        <v>2</v>
      </c>
      <c r="G21" s="1">
        <v>3</v>
      </c>
      <c r="H21" s="1">
        <v>2</v>
      </c>
      <c r="I21" s="1">
        <v>13</v>
      </c>
      <c r="J21" s="1">
        <v>7</v>
      </c>
      <c r="K21" s="1">
        <v>3</v>
      </c>
      <c r="L21" s="1">
        <v>5</v>
      </c>
      <c r="M21" s="1">
        <v>8</v>
      </c>
      <c r="N21" s="102">
        <f t="shared" si="1"/>
        <v>4</v>
      </c>
    </row>
    <row r="22" spans="1:14">
      <c r="A22" s="126" t="s">
        <v>38</v>
      </c>
      <c r="B22" s="11">
        <v>238579</v>
      </c>
      <c r="C22" s="1">
        <v>19</v>
      </c>
      <c r="D22" s="1">
        <v>23</v>
      </c>
      <c r="E22" s="1">
        <v>4</v>
      </c>
      <c r="F22" s="1">
        <v>35</v>
      </c>
      <c r="G22" s="1">
        <v>28</v>
      </c>
      <c r="H22" s="1">
        <v>10</v>
      </c>
      <c r="I22" s="1">
        <v>15</v>
      </c>
      <c r="J22" s="1">
        <v>32</v>
      </c>
      <c r="K22" s="1">
        <v>38</v>
      </c>
      <c r="L22" s="1">
        <v>16</v>
      </c>
      <c r="M22" s="1">
        <v>31</v>
      </c>
      <c r="N22" s="102">
        <f t="shared" si="1"/>
        <v>25.5</v>
      </c>
    </row>
    <row r="23" spans="1:14">
      <c r="A23" s="126" t="s">
        <v>39</v>
      </c>
      <c r="B23" s="11">
        <v>170959</v>
      </c>
      <c r="C23" s="1">
        <v>20</v>
      </c>
      <c r="D23" s="1">
        <v>29</v>
      </c>
      <c r="E23" s="1">
        <v>16</v>
      </c>
      <c r="F23" s="1">
        <v>9</v>
      </c>
      <c r="G23" s="1">
        <v>10</v>
      </c>
      <c r="H23" s="1">
        <v>15</v>
      </c>
      <c r="I23" s="1">
        <v>39</v>
      </c>
      <c r="J23" s="1">
        <v>33</v>
      </c>
      <c r="K23" s="1">
        <v>39</v>
      </c>
      <c r="L23" s="1">
        <v>44</v>
      </c>
      <c r="M23" s="1">
        <v>23</v>
      </c>
      <c r="N23" s="102">
        <f t="shared" si="1"/>
        <v>26</v>
      </c>
    </row>
    <row r="24" spans="1:14">
      <c r="A24" s="126" t="s">
        <v>40</v>
      </c>
      <c r="B24" s="11">
        <v>0</v>
      </c>
      <c r="C24" s="1">
        <v>21</v>
      </c>
      <c r="D24" s="1">
        <v>50</v>
      </c>
      <c r="E24" s="1">
        <v>46</v>
      </c>
      <c r="F24" s="1">
        <v>36</v>
      </c>
      <c r="G24" s="1">
        <v>39</v>
      </c>
      <c r="H24" s="1">
        <v>40</v>
      </c>
      <c r="I24" s="1">
        <v>38</v>
      </c>
      <c r="J24" s="1">
        <v>34</v>
      </c>
      <c r="K24" s="1">
        <v>40</v>
      </c>
      <c r="L24" s="1">
        <v>45</v>
      </c>
      <c r="M24" s="1">
        <v>42</v>
      </c>
      <c r="N24" s="102">
        <f t="shared" si="1"/>
        <v>40</v>
      </c>
    </row>
    <row r="25" spans="1:14">
      <c r="A25" s="126" t="s">
        <v>41</v>
      </c>
      <c r="B25" s="11">
        <v>16889</v>
      </c>
      <c r="C25" s="1">
        <v>22</v>
      </c>
      <c r="D25" s="1">
        <v>34</v>
      </c>
      <c r="E25" s="1">
        <v>37</v>
      </c>
      <c r="F25" s="1">
        <v>37</v>
      </c>
      <c r="G25" s="1">
        <v>40</v>
      </c>
      <c r="H25" s="1">
        <v>41</v>
      </c>
      <c r="I25" s="1">
        <v>37</v>
      </c>
      <c r="J25" s="1">
        <v>35</v>
      </c>
      <c r="K25" s="1">
        <v>41</v>
      </c>
      <c r="L25" s="1">
        <v>37</v>
      </c>
      <c r="M25" s="1">
        <v>34</v>
      </c>
      <c r="N25" s="102">
        <f t="shared" si="1"/>
        <v>37</v>
      </c>
    </row>
    <row r="26" spans="1:14">
      <c r="A26" s="126" t="s">
        <v>42</v>
      </c>
      <c r="B26" s="11">
        <v>19872</v>
      </c>
      <c r="C26" s="1">
        <v>23</v>
      </c>
      <c r="D26" s="1">
        <v>39</v>
      </c>
      <c r="E26" s="1">
        <v>27</v>
      </c>
      <c r="F26" s="1">
        <v>38</v>
      </c>
      <c r="G26" s="1">
        <v>17</v>
      </c>
      <c r="H26" s="1">
        <v>42</v>
      </c>
      <c r="I26" s="1">
        <v>36</v>
      </c>
      <c r="J26" s="1">
        <v>36</v>
      </c>
      <c r="K26" s="1">
        <v>42</v>
      </c>
      <c r="L26" s="1">
        <v>46</v>
      </c>
      <c r="M26" s="1">
        <v>43</v>
      </c>
      <c r="N26" s="102">
        <f t="shared" si="1"/>
        <v>38.5</v>
      </c>
    </row>
    <row r="27" spans="1:14">
      <c r="A27" s="126" t="s">
        <v>43</v>
      </c>
      <c r="B27" s="11">
        <v>75542</v>
      </c>
      <c r="C27" s="1">
        <v>24</v>
      </c>
      <c r="D27" s="1">
        <v>22</v>
      </c>
      <c r="E27" s="1">
        <v>13</v>
      </c>
      <c r="F27" s="1">
        <v>39</v>
      </c>
      <c r="G27" s="1">
        <v>41</v>
      </c>
      <c r="H27" s="1">
        <v>31</v>
      </c>
      <c r="I27" s="1">
        <v>21</v>
      </c>
      <c r="J27" s="1">
        <v>10</v>
      </c>
      <c r="K27" s="1">
        <v>43</v>
      </c>
      <c r="L27" s="1">
        <v>33</v>
      </c>
      <c r="M27" s="1">
        <v>28</v>
      </c>
      <c r="N27" s="102">
        <f t="shared" si="1"/>
        <v>29.5</v>
      </c>
    </row>
    <row r="28" spans="1:14">
      <c r="A28" s="126" t="s">
        <v>44</v>
      </c>
      <c r="B28" s="11">
        <v>5648</v>
      </c>
      <c r="C28" s="1">
        <v>25</v>
      </c>
      <c r="D28" s="1">
        <v>47</v>
      </c>
      <c r="E28" s="1">
        <v>47</v>
      </c>
      <c r="F28" s="1">
        <v>40</v>
      </c>
      <c r="G28" s="1">
        <v>42</v>
      </c>
      <c r="H28" s="1">
        <v>43</v>
      </c>
      <c r="I28" s="1">
        <v>35</v>
      </c>
      <c r="J28" s="1">
        <v>37</v>
      </c>
      <c r="K28" s="1">
        <v>13</v>
      </c>
      <c r="L28" s="1">
        <v>47</v>
      </c>
      <c r="M28" s="1">
        <v>17</v>
      </c>
      <c r="N28" s="102">
        <f t="shared" si="1"/>
        <v>41</v>
      </c>
    </row>
    <row r="29" spans="1:14">
      <c r="A29" s="126" t="s">
        <v>23</v>
      </c>
      <c r="B29" s="11">
        <v>888177</v>
      </c>
      <c r="C29" s="1">
        <v>26</v>
      </c>
      <c r="D29" s="1">
        <v>2</v>
      </c>
      <c r="E29" s="1">
        <v>8</v>
      </c>
      <c r="F29" s="1">
        <v>4</v>
      </c>
      <c r="G29" s="1">
        <v>6</v>
      </c>
      <c r="H29" s="1">
        <v>3</v>
      </c>
      <c r="I29" s="1">
        <v>2</v>
      </c>
      <c r="J29" s="1">
        <v>6</v>
      </c>
      <c r="K29" s="1">
        <v>2</v>
      </c>
      <c r="L29" s="1">
        <v>2</v>
      </c>
      <c r="M29" s="1">
        <v>5</v>
      </c>
      <c r="N29" s="102">
        <f t="shared" si="1"/>
        <v>3.5</v>
      </c>
    </row>
    <row r="30" spans="1:14">
      <c r="A30" s="126" t="s">
        <v>45</v>
      </c>
      <c r="B30" s="11">
        <v>17172</v>
      </c>
      <c r="C30" s="1">
        <v>27</v>
      </c>
      <c r="D30" s="1">
        <v>41</v>
      </c>
      <c r="E30" s="1">
        <v>30</v>
      </c>
      <c r="F30" s="1">
        <v>41</v>
      </c>
      <c r="G30" s="1">
        <v>14</v>
      </c>
      <c r="H30" s="1">
        <v>30</v>
      </c>
      <c r="I30" s="1">
        <v>34</v>
      </c>
      <c r="J30" s="1">
        <v>38</v>
      </c>
      <c r="K30" s="1">
        <v>44</v>
      </c>
      <c r="L30" s="1">
        <v>25</v>
      </c>
      <c r="M30" s="1">
        <v>29</v>
      </c>
      <c r="N30" s="102">
        <f t="shared" si="1"/>
        <v>32</v>
      </c>
    </row>
    <row r="31" spans="1:14">
      <c r="A31" s="126" t="s">
        <v>46</v>
      </c>
      <c r="B31" s="11">
        <v>99973</v>
      </c>
      <c r="C31" s="1">
        <v>28</v>
      </c>
      <c r="D31" s="1">
        <v>16</v>
      </c>
      <c r="E31" s="1">
        <v>15</v>
      </c>
      <c r="F31" s="1">
        <v>7</v>
      </c>
      <c r="G31" s="1">
        <v>29</v>
      </c>
      <c r="H31" s="1">
        <v>12</v>
      </c>
      <c r="I31" s="1">
        <v>17</v>
      </c>
      <c r="J31" s="1">
        <v>39</v>
      </c>
      <c r="K31" s="1">
        <v>45</v>
      </c>
      <c r="L31" s="1">
        <v>14</v>
      </c>
      <c r="M31" s="1">
        <v>44</v>
      </c>
      <c r="N31" s="102">
        <f t="shared" si="1"/>
        <v>16.5</v>
      </c>
    </row>
    <row r="32" spans="1:14">
      <c r="A32" s="126" t="s">
        <v>47</v>
      </c>
      <c r="B32" s="11">
        <v>65940</v>
      </c>
      <c r="C32" s="1">
        <v>29</v>
      </c>
      <c r="D32" s="1">
        <v>51</v>
      </c>
      <c r="E32" s="1">
        <v>48</v>
      </c>
      <c r="F32" s="1">
        <v>42</v>
      </c>
      <c r="G32" s="1">
        <v>15</v>
      </c>
      <c r="H32" s="1">
        <v>44</v>
      </c>
      <c r="I32" s="1">
        <v>33</v>
      </c>
      <c r="J32" s="1">
        <v>40</v>
      </c>
      <c r="K32" s="1">
        <v>46</v>
      </c>
      <c r="L32" s="1">
        <v>39</v>
      </c>
      <c r="M32" s="1">
        <v>45</v>
      </c>
      <c r="N32" s="102">
        <f t="shared" si="1"/>
        <v>43</v>
      </c>
    </row>
    <row r="33" spans="1:14">
      <c r="A33" s="126" t="s">
        <v>18</v>
      </c>
      <c r="B33" s="11">
        <v>354895</v>
      </c>
      <c r="C33" s="1">
        <v>30</v>
      </c>
      <c r="D33" s="1">
        <v>27</v>
      </c>
      <c r="E33" s="1">
        <v>7</v>
      </c>
      <c r="F33" s="1">
        <v>5</v>
      </c>
      <c r="G33" s="1">
        <v>5</v>
      </c>
      <c r="H33" s="1">
        <v>4</v>
      </c>
      <c r="I33" s="1">
        <v>8</v>
      </c>
      <c r="J33" s="1">
        <v>2</v>
      </c>
      <c r="K33" s="1">
        <v>4</v>
      </c>
      <c r="L33" s="1">
        <v>6</v>
      </c>
      <c r="M33" s="1">
        <v>4</v>
      </c>
      <c r="N33" s="102">
        <f t="shared" si="1"/>
        <v>5</v>
      </c>
    </row>
    <row r="34" spans="1:14">
      <c r="A34" s="126" t="s">
        <v>48</v>
      </c>
      <c r="B34" s="11">
        <v>23475</v>
      </c>
      <c r="C34" s="1">
        <v>31</v>
      </c>
      <c r="D34" s="1">
        <v>42</v>
      </c>
      <c r="E34" s="1">
        <v>36</v>
      </c>
      <c r="F34" s="1">
        <v>43</v>
      </c>
      <c r="G34" s="1">
        <v>9</v>
      </c>
      <c r="H34" s="1">
        <v>23</v>
      </c>
      <c r="I34" s="1">
        <v>32</v>
      </c>
      <c r="J34" s="1">
        <v>41</v>
      </c>
      <c r="K34" s="1">
        <v>47</v>
      </c>
      <c r="L34" s="1">
        <v>20</v>
      </c>
      <c r="M34" s="1">
        <v>46</v>
      </c>
      <c r="N34" s="102">
        <f t="shared" si="1"/>
        <v>38.5</v>
      </c>
    </row>
    <row r="35" spans="1:14">
      <c r="A35" s="126" t="s">
        <v>49</v>
      </c>
      <c r="B35" s="11">
        <v>148044</v>
      </c>
      <c r="C35" s="1">
        <v>32</v>
      </c>
      <c r="D35" s="1">
        <v>45</v>
      </c>
      <c r="E35" s="1">
        <v>38</v>
      </c>
      <c r="F35" s="1">
        <v>17</v>
      </c>
      <c r="G35" s="1">
        <v>22</v>
      </c>
      <c r="H35" s="1">
        <v>29</v>
      </c>
      <c r="I35" s="1">
        <v>31</v>
      </c>
      <c r="J35" s="1">
        <v>13</v>
      </c>
      <c r="K35" s="1">
        <v>48</v>
      </c>
      <c r="L35" s="1">
        <v>3</v>
      </c>
      <c r="M35" s="1">
        <v>30</v>
      </c>
      <c r="N35" s="102">
        <f t="shared" si="1"/>
        <v>29.5</v>
      </c>
    </row>
    <row r="36" spans="1:14">
      <c r="A36" s="126" t="s">
        <v>50</v>
      </c>
      <c r="B36" s="11">
        <v>125977</v>
      </c>
      <c r="C36" s="1">
        <v>33</v>
      </c>
      <c r="D36" s="1">
        <v>14</v>
      </c>
      <c r="E36" s="1">
        <v>21</v>
      </c>
      <c r="F36" s="1">
        <v>44</v>
      </c>
      <c r="G36" s="1">
        <v>43</v>
      </c>
      <c r="H36" s="1">
        <v>7</v>
      </c>
      <c r="I36" s="1">
        <v>14</v>
      </c>
      <c r="J36" s="1">
        <v>21</v>
      </c>
      <c r="K36" s="1">
        <v>14</v>
      </c>
      <c r="L36" s="1">
        <v>8</v>
      </c>
      <c r="M36" s="1">
        <v>32</v>
      </c>
      <c r="N36" s="102">
        <f t="shared" si="1"/>
        <v>17.5</v>
      </c>
    </row>
    <row r="37" spans="1:14">
      <c r="A37" s="126" t="s">
        <v>51</v>
      </c>
      <c r="B37" s="11">
        <v>36680</v>
      </c>
      <c r="C37" s="1">
        <v>34</v>
      </c>
      <c r="D37" s="1">
        <v>35</v>
      </c>
      <c r="E37" s="1">
        <v>49</v>
      </c>
      <c r="F37" s="1">
        <v>45</v>
      </c>
      <c r="G37" s="1">
        <v>44</v>
      </c>
      <c r="H37" s="1">
        <v>45</v>
      </c>
      <c r="I37" s="1">
        <v>30</v>
      </c>
      <c r="J37" s="1">
        <v>42</v>
      </c>
      <c r="K37" s="1">
        <v>49</v>
      </c>
      <c r="L37" s="1">
        <v>48</v>
      </c>
      <c r="M37" s="1">
        <v>47</v>
      </c>
      <c r="N37" s="102">
        <f t="shared" si="1"/>
        <v>45</v>
      </c>
    </row>
    <row r="38" spans="1:14">
      <c r="A38" s="126" t="s">
        <v>52</v>
      </c>
      <c r="B38" s="11">
        <v>259917</v>
      </c>
      <c r="C38" s="1">
        <v>35</v>
      </c>
      <c r="D38" s="1">
        <v>10</v>
      </c>
      <c r="E38" s="1">
        <v>17</v>
      </c>
      <c r="F38" s="1">
        <v>11</v>
      </c>
      <c r="G38" s="1">
        <v>8</v>
      </c>
      <c r="H38" s="1">
        <v>13</v>
      </c>
      <c r="I38" s="1">
        <v>4</v>
      </c>
      <c r="J38" s="1">
        <v>22</v>
      </c>
      <c r="K38" s="1">
        <v>16</v>
      </c>
      <c r="L38" s="1">
        <v>17</v>
      </c>
      <c r="M38" s="1">
        <v>10</v>
      </c>
      <c r="N38" s="102">
        <f t="shared" si="1"/>
        <v>12</v>
      </c>
    </row>
    <row r="39" spans="1:14">
      <c r="A39" s="126" t="s">
        <v>19</v>
      </c>
      <c r="B39" s="11">
        <v>138306.79999999999</v>
      </c>
      <c r="C39" s="1">
        <v>36</v>
      </c>
      <c r="D39" s="1">
        <v>6</v>
      </c>
      <c r="E39" s="1">
        <v>34</v>
      </c>
      <c r="F39" s="1">
        <v>46</v>
      </c>
      <c r="G39" s="1">
        <v>45</v>
      </c>
      <c r="H39" s="1">
        <v>46</v>
      </c>
      <c r="I39" s="1">
        <v>20</v>
      </c>
      <c r="J39" s="1">
        <v>43</v>
      </c>
      <c r="K39" s="1">
        <v>26</v>
      </c>
      <c r="L39" s="1">
        <v>10</v>
      </c>
      <c r="M39" s="1">
        <v>25</v>
      </c>
      <c r="N39" s="102">
        <f t="shared" si="1"/>
        <v>30</v>
      </c>
    </row>
    <row r="40" spans="1:14">
      <c r="A40" s="126" t="s">
        <v>53</v>
      </c>
      <c r="B40" s="11">
        <v>29267</v>
      </c>
      <c r="C40" s="1">
        <v>37</v>
      </c>
      <c r="D40" s="1">
        <v>31</v>
      </c>
      <c r="E40" s="1">
        <v>32</v>
      </c>
      <c r="F40" s="1">
        <v>47</v>
      </c>
      <c r="G40" s="1">
        <v>46</v>
      </c>
      <c r="H40" s="1">
        <v>47</v>
      </c>
      <c r="I40" s="1">
        <v>29</v>
      </c>
      <c r="J40" s="1">
        <v>44</v>
      </c>
      <c r="K40" s="1">
        <v>15</v>
      </c>
      <c r="L40" s="1">
        <v>18</v>
      </c>
      <c r="M40" s="1">
        <v>26</v>
      </c>
      <c r="N40" s="102">
        <f t="shared" si="1"/>
        <v>31.5</v>
      </c>
    </row>
    <row r="41" spans="1:14">
      <c r="A41" s="126" t="s">
        <v>54</v>
      </c>
      <c r="B41" s="11">
        <v>116385</v>
      </c>
      <c r="C41" s="1">
        <v>38</v>
      </c>
      <c r="D41" s="1">
        <v>21</v>
      </c>
      <c r="E41" s="1">
        <v>31</v>
      </c>
      <c r="F41" s="1">
        <v>48</v>
      </c>
      <c r="G41" s="1">
        <v>47</v>
      </c>
      <c r="H41" s="1">
        <v>24</v>
      </c>
      <c r="I41" s="1">
        <v>7</v>
      </c>
      <c r="J41" s="1">
        <v>45</v>
      </c>
      <c r="K41" s="1">
        <v>30</v>
      </c>
      <c r="L41" s="1">
        <v>11</v>
      </c>
      <c r="M41" s="1">
        <v>16</v>
      </c>
      <c r="N41" s="102">
        <f t="shared" si="1"/>
        <v>27</v>
      </c>
    </row>
    <row r="42" spans="1:14">
      <c r="A42" s="126" t="s">
        <v>11</v>
      </c>
      <c r="B42" s="11">
        <v>175142</v>
      </c>
      <c r="C42" s="1">
        <v>39</v>
      </c>
      <c r="D42" s="1">
        <v>24</v>
      </c>
      <c r="E42" s="1">
        <v>10</v>
      </c>
      <c r="F42" s="1">
        <v>8</v>
      </c>
      <c r="G42" s="1">
        <v>7</v>
      </c>
      <c r="H42" s="1">
        <v>6</v>
      </c>
      <c r="I42" s="1">
        <v>22</v>
      </c>
      <c r="J42" s="1">
        <v>15</v>
      </c>
      <c r="K42" s="1">
        <v>12</v>
      </c>
      <c r="L42" s="1">
        <v>21</v>
      </c>
      <c r="M42" s="1">
        <v>13</v>
      </c>
      <c r="N42" s="102">
        <f t="shared" si="1"/>
        <v>12.5</v>
      </c>
    </row>
    <row r="43" spans="1:14">
      <c r="A43" s="126" t="s">
        <v>55</v>
      </c>
      <c r="B43" s="11">
        <v>185398</v>
      </c>
      <c r="C43" s="1">
        <v>40</v>
      </c>
      <c r="D43" s="1">
        <v>3</v>
      </c>
      <c r="E43" s="1">
        <v>50</v>
      </c>
      <c r="F43" s="1">
        <v>49</v>
      </c>
      <c r="G43" s="1">
        <v>48</v>
      </c>
      <c r="H43" s="1">
        <v>48</v>
      </c>
      <c r="I43" s="1">
        <v>28</v>
      </c>
      <c r="J43" s="1">
        <v>46</v>
      </c>
      <c r="K43" s="1">
        <v>20</v>
      </c>
      <c r="L43" s="1">
        <v>36</v>
      </c>
      <c r="M43" s="1">
        <v>48</v>
      </c>
      <c r="N43" s="102">
        <f t="shared" si="1"/>
        <v>47</v>
      </c>
    </row>
    <row r="44" spans="1:14">
      <c r="A44" s="126" t="s">
        <v>27</v>
      </c>
      <c r="B44" s="11">
        <v>162723</v>
      </c>
      <c r="C44" s="1">
        <v>41</v>
      </c>
      <c r="D44" s="1">
        <v>32</v>
      </c>
      <c r="E44" s="1">
        <v>6</v>
      </c>
      <c r="F44" s="1">
        <v>6</v>
      </c>
      <c r="G44" s="1">
        <v>11</v>
      </c>
      <c r="H44" s="1">
        <v>17</v>
      </c>
      <c r="I44" s="1">
        <v>27</v>
      </c>
      <c r="J44" s="1">
        <v>17</v>
      </c>
      <c r="K44" s="1">
        <v>8</v>
      </c>
      <c r="L44" s="1">
        <v>24</v>
      </c>
      <c r="M44" s="1">
        <v>6</v>
      </c>
      <c r="N44" s="102">
        <f t="shared" si="1"/>
        <v>14</v>
      </c>
    </row>
    <row r="45" spans="1:14">
      <c r="A45" s="126" t="s">
        <v>56</v>
      </c>
      <c r="B45" s="11">
        <v>160585</v>
      </c>
      <c r="C45" s="1">
        <v>42</v>
      </c>
      <c r="D45" s="1">
        <v>25</v>
      </c>
      <c r="E45" s="1">
        <v>9</v>
      </c>
      <c r="F45" s="1">
        <v>14</v>
      </c>
      <c r="G45" s="1">
        <v>12</v>
      </c>
      <c r="H45" s="1">
        <v>9</v>
      </c>
      <c r="I45" s="1">
        <v>11</v>
      </c>
      <c r="J45" s="1">
        <v>8</v>
      </c>
      <c r="K45" s="1">
        <v>19</v>
      </c>
      <c r="L45" s="1">
        <v>28</v>
      </c>
      <c r="M45" s="1">
        <v>18</v>
      </c>
      <c r="N45" s="102">
        <f t="shared" si="1"/>
        <v>13</v>
      </c>
    </row>
    <row r="46" spans="1:14">
      <c r="A46" s="126" t="s">
        <v>24</v>
      </c>
      <c r="B46" s="11">
        <v>419344</v>
      </c>
      <c r="C46" s="1">
        <v>43</v>
      </c>
      <c r="D46" s="1">
        <v>40</v>
      </c>
      <c r="E46" s="1">
        <v>5</v>
      </c>
      <c r="F46" s="1">
        <v>10</v>
      </c>
      <c r="G46" s="1">
        <v>4</v>
      </c>
      <c r="H46" s="1">
        <v>14</v>
      </c>
      <c r="I46" s="1">
        <v>5</v>
      </c>
      <c r="J46" s="1">
        <v>12</v>
      </c>
      <c r="K46" s="1">
        <v>11</v>
      </c>
      <c r="L46" s="1">
        <v>12</v>
      </c>
      <c r="M46" s="1">
        <v>11</v>
      </c>
      <c r="N46" s="102">
        <f t="shared" si="1"/>
        <v>11</v>
      </c>
    </row>
    <row r="47" spans="1:14">
      <c r="A47" s="126" t="s">
        <v>57</v>
      </c>
      <c r="B47" s="11">
        <v>34600</v>
      </c>
      <c r="C47" s="1">
        <v>44</v>
      </c>
      <c r="D47" s="1">
        <v>43</v>
      </c>
      <c r="E47" s="1">
        <v>19</v>
      </c>
      <c r="F47" s="1">
        <v>21</v>
      </c>
      <c r="G47" s="1">
        <v>27</v>
      </c>
      <c r="H47" s="1">
        <v>22</v>
      </c>
      <c r="I47" s="1">
        <v>23</v>
      </c>
      <c r="J47" s="1">
        <v>19</v>
      </c>
      <c r="K47" s="1">
        <v>29</v>
      </c>
      <c r="L47" s="1">
        <v>34</v>
      </c>
      <c r="M47" s="1">
        <v>20</v>
      </c>
      <c r="N47" s="102">
        <f t="shared" si="1"/>
        <v>22.5</v>
      </c>
    </row>
    <row r="48" spans="1:14">
      <c r="A48" s="126" t="s">
        <v>12</v>
      </c>
      <c r="B48" s="11">
        <v>174141</v>
      </c>
      <c r="C48" s="1">
        <v>45</v>
      </c>
      <c r="D48" s="1">
        <v>12</v>
      </c>
      <c r="E48" s="1">
        <v>14</v>
      </c>
      <c r="F48" s="1">
        <v>13</v>
      </c>
      <c r="G48" s="1">
        <v>18</v>
      </c>
      <c r="H48" s="1">
        <v>32</v>
      </c>
      <c r="I48" s="1">
        <v>9</v>
      </c>
      <c r="J48" s="1">
        <v>5</v>
      </c>
      <c r="K48" s="1">
        <v>10</v>
      </c>
      <c r="L48" s="1">
        <v>9</v>
      </c>
      <c r="M48" s="1">
        <v>7</v>
      </c>
      <c r="N48" s="102">
        <f t="shared" si="1"/>
        <v>11</v>
      </c>
    </row>
    <row r="49" spans="1:14">
      <c r="A49" s="126" t="s">
        <v>58</v>
      </c>
      <c r="B49" s="11">
        <v>135447</v>
      </c>
      <c r="C49" s="1">
        <v>46</v>
      </c>
      <c r="D49" s="1">
        <v>9</v>
      </c>
      <c r="E49" s="1">
        <v>20</v>
      </c>
      <c r="F49" s="1">
        <v>23</v>
      </c>
      <c r="G49" s="1">
        <v>20</v>
      </c>
      <c r="H49" s="1">
        <v>33</v>
      </c>
      <c r="I49" s="1">
        <v>16</v>
      </c>
      <c r="J49" s="1">
        <v>47</v>
      </c>
      <c r="K49" s="1">
        <v>50</v>
      </c>
      <c r="L49" s="1">
        <v>49</v>
      </c>
      <c r="M49" s="1">
        <v>49</v>
      </c>
      <c r="N49" s="102">
        <f t="shared" si="1"/>
        <v>28</v>
      </c>
    </row>
    <row r="50" spans="1:14">
      <c r="A50" s="126" t="s">
        <v>59</v>
      </c>
      <c r="B50" s="11">
        <v>41006</v>
      </c>
      <c r="C50" s="1">
        <v>47</v>
      </c>
      <c r="D50" s="1">
        <v>46</v>
      </c>
      <c r="E50" s="1">
        <v>29</v>
      </c>
      <c r="F50" s="1">
        <v>20</v>
      </c>
      <c r="G50" s="1">
        <v>26</v>
      </c>
      <c r="H50" s="1">
        <v>49</v>
      </c>
      <c r="I50" s="1">
        <v>24</v>
      </c>
      <c r="J50" s="1">
        <v>48</v>
      </c>
      <c r="K50" s="1">
        <v>27</v>
      </c>
      <c r="L50" s="1">
        <v>7</v>
      </c>
      <c r="M50" s="1">
        <v>27</v>
      </c>
      <c r="N50" s="102">
        <f t="shared" si="1"/>
        <v>27</v>
      </c>
    </row>
    <row r="51" spans="1:14">
      <c r="A51" s="126" t="s">
        <v>60</v>
      </c>
      <c r="B51" s="11">
        <v>80500</v>
      </c>
      <c r="C51" s="1">
        <v>48</v>
      </c>
      <c r="D51" s="1">
        <v>11</v>
      </c>
      <c r="E51" s="1">
        <v>35</v>
      </c>
      <c r="F51" s="1">
        <v>16</v>
      </c>
      <c r="G51" s="1">
        <v>25</v>
      </c>
      <c r="H51" s="1">
        <v>11</v>
      </c>
      <c r="I51" s="1">
        <v>18</v>
      </c>
      <c r="J51" s="1">
        <v>14</v>
      </c>
      <c r="K51" s="1">
        <v>22</v>
      </c>
      <c r="L51" s="1">
        <v>29</v>
      </c>
      <c r="M51" s="1">
        <v>19</v>
      </c>
      <c r="N51" s="102">
        <f t="shared" si="1"/>
        <v>18.5</v>
      </c>
    </row>
    <row r="52" spans="1:14">
      <c r="A52" s="126" t="s">
        <v>61</v>
      </c>
      <c r="B52" s="11">
        <v>83830</v>
      </c>
      <c r="C52" s="1">
        <v>49</v>
      </c>
      <c r="D52" s="1">
        <v>44</v>
      </c>
      <c r="E52" s="1">
        <v>33</v>
      </c>
      <c r="F52" s="1">
        <v>50</v>
      </c>
      <c r="G52" s="1">
        <v>49</v>
      </c>
      <c r="H52" s="1">
        <v>50</v>
      </c>
      <c r="I52" s="1">
        <v>12</v>
      </c>
      <c r="J52" s="1">
        <v>49</v>
      </c>
      <c r="K52" s="1">
        <v>51</v>
      </c>
      <c r="L52" s="1">
        <v>50</v>
      </c>
      <c r="M52" s="1">
        <v>50</v>
      </c>
      <c r="N52" s="102">
        <f t="shared" si="1"/>
        <v>49.5</v>
      </c>
    </row>
    <row r="53" spans="1:14">
      <c r="A53" s="126" t="s">
        <v>62</v>
      </c>
      <c r="B53" s="11">
        <v>31974</v>
      </c>
      <c r="C53" s="1">
        <v>50</v>
      </c>
      <c r="D53" s="1">
        <v>30</v>
      </c>
      <c r="E53" s="1">
        <v>23</v>
      </c>
      <c r="F53" s="1">
        <v>19</v>
      </c>
      <c r="G53" s="1">
        <v>50</v>
      </c>
      <c r="H53" s="1">
        <v>25</v>
      </c>
      <c r="I53" s="1">
        <v>26</v>
      </c>
      <c r="J53" s="1">
        <v>50</v>
      </c>
      <c r="K53" s="1">
        <v>28</v>
      </c>
      <c r="L53" s="1">
        <v>35</v>
      </c>
      <c r="M53" s="1">
        <v>21</v>
      </c>
      <c r="N53" s="102">
        <f t="shared" si="1"/>
        <v>27</v>
      </c>
    </row>
    <row r="54" spans="1:14">
      <c r="A54" s="126" t="s">
        <v>63</v>
      </c>
      <c r="B54" s="11">
        <v>159973</v>
      </c>
      <c r="C54" s="1">
        <v>51</v>
      </c>
      <c r="D54" s="1">
        <v>5</v>
      </c>
      <c r="E54" s="1">
        <v>51</v>
      </c>
      <c r="F54" s="1">
        <v>51</v>
      </c>
      <c r="G54" s="1">
        <v>51</v>
      </c>
      <c r="H54" s="1">
        <v>51</v>
      </c>
      <c r="I54" s="1">
        <v>25</v>
      </c>
      <c r="J54" s="1">
        <v>51</v>
      </c>
      <c r="K54" s="1">
        <v>18</v>
      </c>
      <c r="L54" s="1">
        <v>51</v>
      </c>
      <c r="M54" s="1">
        <v>51</v>
      </c>
      <c r="N54" s="102">
        <f t="shared" si="1"/>
        <v>51</v>
      </c>
    </row>
    <row r="56" spans="1:14" ht="13.5" thickBot="1"/>
    <row r="57" spans="1:14" ht="16.5" thickBot="1">
      <c r="A57" s="104" t="s">
        <v>128</v>
      </c>
      <c r="D57" s="151" t="s">
        <v>93</v>
      </c>
      <c r="E57" s="151" t="s">
        <v>97</v>
      </c>
      <c r="F57" s="151" t="s">
        <v>6</v>
      </c>
      <c r="G57" s="151" t="s">
        <v>7</v>
      </c>
      <c r="H57" s="151" t="s">
        <v>9</v>
      </c>
      <c r="I57" s="151" t="s">
        <v>8</v>
      </c>
      <c r="J57" s="151" t="s">
        <v>99</v>
      </c>
      <c r="K57" s="151" t="s">
        <v>0</v>
      </c>
      <c r="L57" s="151" t="s">
        <v>1</v>
      </c>
      <c r="M57" s="151" t="s">
        <v>2</v>
      </c>
    </row>
    <row r="58" spans="1:14" ht="13.5" thickBot="1">
      <c r="A58" s="105" t="s">
        <v>129</v>
      </c>
      <c r="B58" s="1">
        <v>51</v>
      </c>
      <c r="D58" s="152"/>
      <c r="E58" s="152"/>
      <c r="F58" s="152"/>
      <c r="G58" s="152"/>
      <c r="H58" s="152"/>
      <c r="I58" s="152"/>
      <c r="J58" s="152"/>
      <c r="K58" s="152"/>
      <c r="L58" s="152"/>
      <c r="M58" s="152"/>
    </row>
    <row r="59" spans="1:14" ht="27" customHeight="1" thickBot="1">
      <c r="D59" s="153"/>
      <c r="E59" s="153"/>
      <c r="F59" s="153"/>
      <c r="G59" s="153"/>
      <c r="H59" s="153"/>
      <c r="I59" s="153"/>
      <c r="J59" s="153"/>
      <c r="K59" s="153"/>
      <c r="L59" s="153"/>
      <c r="M59" s="153"/>
    </row>
    <row r="60" spans="1:14" ht="13.5" thickBot="1">
      <c r="A60" s="154" t="s">
        <v>93</v>
      </c>
      <c r="B60" s="155"/>
      <c r="C60" s="155"/>
      <c r="D60" s="106">
        <f>CORREL($D$4:$D$54,D4:D54)</f>
        <v>1</v>
      </c>
      <c r="E60" s="92">
        <f>CORREL($D$4:$D$54,E4:E54)</f>
        <v>0.26524886877828052</v>
      </c>
      <c r="F60" s="92">
        <f t="shared" ref="F60:M60" si="2">CORREL($D$4:$D$54,F4:F54)</f>
        <v>0.17085972850678735</v>
      </c>
      <c r="G60" s="92">
        <f t="shared" si="2"/>
        <v>2.714932126696833E-2</v>
      </c>
      <c r="H60" s="92">
        <f t="shared" si="2"/>
        <v>0.32651583710407245</v>
      </c>
      <c r="I60" s="92">
        <f t="shared" si="2"/>
        <v>0.30687782805429864</v>
      </c>
      <c r="J60" s="92">
        <f t="shared" si="2"/>
        <v>0.241447963800905</v>
      </c>
      <c r="K60" s="92">
        <f t="shared" si="2"/>
        <v>0.4199095022624435</v>
      </c>
      <c r="L60" s="92">
        <f t="shared" si="2"/>
        <v>0.24497737556561086</v>
      </c>
      <c r="M60" s="93">
        <f t="shared" si="2"/>
        <v>0.26859728506787334</v>
      </c>
    </row>
    <row r="61" spans="1:14" ht="13.5" thickBot="1">
      <c r="A61" s="154" t="s">
        <v>97</v>
      </c>
      <c r="B61" s="155"/>
      <c r="C61" s="155"/>
      <c r="D61" s="107">
        <f>CORREL($E$4:$E$54,D4:D54)</f>
        <v>0.26524886877828052</v>
      </c>
      <c r="E61" s="94">
        <f>CORREL($E$4:$E$54,E4:E54)</f>
        <v>1</v>
      </c>
      <c r="F61" s="98">
        <f>CORREL($E$4:$E$54,F4:F54)</f>
        <v>0.72769230769230764</v>
      </c>
      <c r="G61" s="121">
        <f t="shared" ref="G61:M61" si="3">CORREL($E$4:$E$54,G4:G54)</f>
        <v>0.65140271493212665</v>
      </c>
      <c r="H61" s="98">
        <f t="shared" si="3"/>
        <v>0.70479638009049783</v>
      </c>
      <c r="I61" s="94">
        <f t="shared" si="3"/>
        <v>0.58977375565610857</v>
      </c>
      <c r="J61" s="121">
        <f t="shared" si="3"/>
        <v>0.6126696832579186</v>
      </c>
      <c r="K61" s="94">
        <f t="shared" si="3"/>
        <v>0.43909502262443445</v>
      </c>
      <c r="L61" s="124">
        <f t="shared" si="3"/>
        <v>0.56552036199095024</v>
      </c>
      <c r="M61" s="99">
        <f t="shared" si="3"/>
        <v>0.63067873303167432</v>
      </c>
    </row>
    <row r="62" spans="1:14" ht="13.5" thickBot="1">
      <c r="A62" s="154" t="s">
        <v>6</v>
      </c>
      <c r="B62" s="155"/>
      <c r="C62" s="155"/>
      <c r="D62" s="107">
        <f>CORREL($F$4:$F$54,D4:D54)</f>
        <v>0.17085972850678735</v>
      </c>
      <c r="E62" s="98">
        <f>CORREL($F$4:$F$54,E4:E54)</f>
        <v>0.72769230769230764</v>
      </c>
      <c r="F62" s="94">
        <f>CORREL($F$4:$F$54,F4:F54)</f>
        <v>1</v>
      </c>
      <c r="G62" s="98">
        <f>CORREL($F$4:$F$54,G4:G54)</f>
        <v>0.76208144796380095</v>
      </c>
      <c r="H62" s="98">
        <f t="shared" ref="H62:M62" si="4">CORREL($F$4:$F$54,H4:H54)</f>
        <v>0.68398190045248863</v>
      </c>
      <c r="I62" s="94">
        <f t="shared" si="4"/>
        <v>0.32597285067873305</v>
      </c>
      <c r="J62" s="121">
        <f t="shared" si="4"/>
        <v>0.68226244343891396</v>
      </c>
      <c r="K62" s="94">
        <f t="shared" si="4"/>
        <v>0.46660633484162894</v>
      </c>
      <c r="L62" s="94">
        <f t="shared" si="4"/>
        <v>0.48588235294117654</v>
      </c>
      <c r="M62" s="123">
        <f t="shared" si="4"/>
        <v>0.654841628959276</v>
      </c>
    </row>
    <row r="63" spans="1:14" ht="13.5" thickBot="1">
      <c r="A63" s="154" t="s">
        <v>7</v>
      </c>
      <c r="B63" s="155"/>
      <c r="C63" s="155"/>
      <c r="D63" s="107">
        <f t="shared" ref="D63:M63" si="5">CORREL($G$4:$G$54,D4:D54)</f>
        <v>2.714932126696833E-2</v>
      </c>
      <c r="E63" s="121">
        <f t="shared" si="5"/>
        <v>0.65140271493212665</v>
      </c>
      <c r="F63" s="98">
        <f>CORREL($G$4:$G$54,F4:F54)</f>
        <v>0.76208144796380095</v>
      </c>
      <c r="G63" s="94">
        <f t="shared" si="5"/>
        <v>1</v>
      </c>
      <c r="H63" s="121">
        <f t="shared" si="5"/>
        <v>0.61321266968325805</v>
      </c>
      <c r="I63" s="94">
        <f t="shared" si="5"/>
        <v>0.30443438914027149</v>
      </c>
      <c r="J63" s="121">
        <f t="shared" si="5"/>
        <v>0.60552036199095016</v>
      </c>
      <c r="K63" s="94">
        <f t="shared" si="5"/>
        <v>0.30597285067873303</v>
      </c>
      <c r="L63" s="94">
        <f t="shared" si="5"/>
        <v>0.43285067873303168</v>
      </c>
      <c r="M63" s="95">
        <f t="shared" si="5"/>
        <v>0.55954751131221725</v>
      </c>
    </row>
    <row r="64" spans="1:14" ht="13.5" thickBot="1">
      <c r="A64" s="154" t="s">
        <v>9</v>
      </c>
      <c r="B64" s="155"/>
      <c r="C64" s="155"/>
      <c r="D64" s="107">
        <f t="shared" ref="D64:M64" si="6">CORREL($H$4:$H$54,D4:D54)</f>
        <v>0.32651583710407245</v>
      </c>
      <c r="E64" s="98">
        <f t="shared" si="6"/>
        <v>0.70479638009049783</v>
      </c>
      <c r="F64" s="98">
        <f t="shared" si="6"/>
        <v>0.68398190045248863</v>
      </c>
      <c r="G64" s="121">
        <f t="shared" si="6"/>
        <v>0.61321266968325805</v>
      </c>
      <c r="H64" s="94">
        <f t="shared" si="6"/>
        <v>1</v>
      </c>
      <c r="I64" s="94">
        <f t="shared" si="6"/>
        <v>0.35954751131221724</v>
      </c>
      <c r="J64" s="121">
        <f t="shared" si="6"/>
        <v>0.65990950226244338</v>
      </c>
      <c r="K64" s="94">
        <f t="shared" si="6"/>
        <v>0.38407239819004529</v>
      </c>
      <c r="L64" s="94">
        <f t="shared" si="6"/>
        <v>0.49945701357466066</v>
      </c>
      <c r="M64" s="123">
        <f t="shared" si="6"/>
        <v>0.59701357466063343</v>
      </c>
    </row>
    <row r="65" spans="1:13" ht="13.5" thickBot="1">
      <c r="A65" s="154" t="s">
        <v>8</v>
      </c>
      <c r="B65" s="155"/>
      <c r="C65" s="155"/>
      <c r="D65" s="107">
        <f t="shared" ref="D65:I65" si="7">CORREL($I$4:$I$54,D4:D54)</f>
        <v>0.30687782805429864</v>
      </c>
      <c r="E65" s="94">
        <f t="shared" si="7"/>
        <v>0.58977375565610857</v>
      </c>
      <c r="F65" s="94">
        <f t="shared" si="7"/>
        <v>0.32597285067873305</v>
      </c>
      <c r="G65" s="94">
        <f t="shared" si="7"/>
        <v>0.30443438914027149</v>
      </c>
      <c r="H65" s="94">
        <f t="shared" si="7"/>
        <v>0.35954751131221724</v>
      </c>
      <c r="I65" s="94">
        <f t="shared" si="7"/>
        <v>1</v>
      </c>
      <c r="J65" s="94">
        <f>CORREL($I$4:$I$54,J4:J54)</f>
        <v>0.30968325791855206</v>
      </c>
      <c r="K65" s="94">
        <f>CORREL($I$4:$I$54,K4:K54)</f>
        <v>0.34579185520361994</v>
      </c>
      <c r="L65" s="94">
        <f>CORREL($I$4:$I$54,L4:L54)</f>
        <v>0.37212669683257921</v>
      </c>
      <c r="M65" s="95">
        <f>CORREL($I$4:$I$54,M4:M54)</f>
        <v>0.43520361990950229</v>
      </c>
    </row>
    <row r="66" spans="1:13" ht="13.5" thickBot="1">
      <c r="A66" s="154" t="s">
        <v>99</v>
      </c>
      <c r="B66" s="155"/>
      <c r="C66" s="155"/>
      <c r="D66" s="107">
        <f t="shared" ref="D66:J66" si="8">CORREL($J$4:$J$54,D4:D54)</f>
        <v>0.241447963800905</v>
      </c>
      <c r="E66" s="121">
        <f t="shared" si="8"/>
        <v>0.6126696832579186</v>
      </c>
      <c r="F66" s="121">
        <f t="shared" si="8"/>
        <v>0.68226244343891396</v>
      </c>
      <c r="G66" s="121">
        <f t="shared" si="8"/>
        <v>0.60552036199095016</v>
      </c>
      <c r="H66" s="121">
        <f t="shared" si="8"/>
        <v>0.65990950226244338</v>
      </c>
      <c r="I66" s="94">
        <f t="shared" si="8"/>
        <v>0.30968325791855206</v>
      </c>
      <c r="J66" s="94">
        <f t="shared" si="8"/>
        <v>1</v>
      </c>
      <c r="K66" s="94">
        <f>CORREL($J$4:$J$54,K4:K54)</f>
        <v>0.5550226244343891</v>
      </c>
      <c r="L66" s="94">
        <f>CORREL($J$4:$J$54,L4:L54)</f>
        <v>0.46633484162895933</v>
      </c>
      <c r="M66" s="123">
        <f>CORREL($J$4:$J$54,M4:M54)</f>
        <v>0.6612669683257919</v>
      </c>
    </row>
    <row r="67" spans="1:13" ht="13.5" thickBot="1">
      <c r="A67" s="154" t="s">
        <v>0</v>
      </c>
      <c r="B67" s="155"/>
      <c r="C67" s="155"/>
      <c r="D67" s="107">
        <f t="shared" ref="D67:K67" si="9">CORREL($K$4:$K$54,D4:D54)</f>
        <v>0.4199095022624435</v>
      </c>
      <c r="E67" s="94">
        <f t="shared" si="9"/>
        <v>0.43909502262443445</v>
      </c>
      <c r="F67" s="94">
        <f t="shared" si="9"/>
        <v>0.46660633484162894</v>
      </c>
      <c r="G67" s="94">
        <f t="shared" si="9"/>
        <v>0.30597285067873303</v>
      </c>
      <c r="H67" s="94">
        <f t="shared" si="9"/>
        <v>0.38407239819004529</v>
      </c>
      <c r="I67" s="94">
        <f t="shared" si="9"/>
        <v>0.34579185520361994</v>
      </c>
      <c r="J67" s="94">
        <f t="shared" si="9"/>
        <v>0.5550226244343891</v>
      </c>
      <c r="K67" s="94">
        <f t="shared" si="9"/>
        <v>1</v>
      </c>
      <c r="L67" s="94">
        <f>CORREL($K$4:$K$54,L4:L54)</f>
        <v>0.49158371040723986</v>
      </c>
      <c r="M67" s="99">
        <f>CORREL($K$4:$K$54,M4:M54)</f>
        <v>0.65375565610859732</v>
      </c>
    </row>
    <row r="68" spans="1:13" ht="13.5" thickBot="1">
      <c r="A68" s="154" t="s">
        <v>1</v>
      </c>
      <c r="B68" s="155"/>
      <c r="C68" s="155"/>
      <c r="D68" s="107">
        <f t="shared" ref="D68:L68" si="10">CORREL($L$4:$L$54,D4:D54)</f>
        <v>0.24497737556561086</v>
      </c>
      <c r="E68" s="124">
        <f t="shared" si="10"/>
        <v>0.56552036199095024</v>
      </c>
      <c r="F68" s="94">
        <f t="shared" si="10"/>
        <v>0.48588235294117654</v>
      </c>
      <c r="G68" s="94">
        <f t="shared" si="10"/>
        <v>0.43285067873303168</v>
      </c>
      <c r="H68" s="94">
        <f t="shared" si="10"/>
        <v>0.49945701357466066</v>
      </c>
      <c r="I68" s="94">
        <f t="shared" si="10"/>
        <v>0.37212669683257921</v>
      </c>
      <c r="J68" s="94">
        <f t="shared" si="10"/>
        <v>0.46633484162895933</v>
      </c>
      <c r="K68" s="94">
        <f t="shared" si="10"/>
        <v>0.49158371040723986</v>
      </c>
      <c r="L68" s="94">
        <f t="shared" si="10"/>
        <v>1</v>
      </c>
      <c r="M68" s="95">
        <f>CORREL($L$4:$L$54,M4:M54)</f>
        <v>0.50832579185520366</v>
      </c>
    </row>
    <row r="69" spans="1:13" ht="13.5" thickBot="1">
      <c r="A69" s="154" t="s">
        <v>2</v>
      </c>
      <c r="B69" s="155"/>
      <c r="C69" s="155"/>
      <c r="D69" s="108">
        <f t="shared" ref="D69:L69" si="11">CORREL($M$4:$M$54,D4:D54)</f>
        <v>0.26859728506787334</v>
      </c>
      <c r="E69" s="100">
        <f t="shared" si="11"/>
        <v>0.63067873303167432</v>
      </c>
      <c r="F69" s="122">
        <f>CORREL($M$4:$M$54,F4:F54)</f>
        <v>0.654841628959276</v>
      </c>
      <c r="G69" s="97">
        <f t="shared" si="11"/>
        <v>0.55954751131221725</v>
      </c>
      <c r="H69" s="122">
        <f t="shared" si="11"/>
        <v>0.59701357466063343</v>
      </c>
      <c r="I69" s="97">
        <f t="shared" si="11"/>
        <v>0.43520361990950229</v>
      </c>
      <c r="J69" s="122">
        <f t="shared" si="11"/>
        <v>0.6612669683257919</v>
      </c>
      <c r="K69" s="100">
        <f t="shared" si="11"/>
        <v>0.65375565610859732</v>
      </c>
      <c r="L69" s="97">
        <f t="shared" si="11"/>
        <v>0.50832579185520366</v>
      </c>
      <c r="M69" s="96">
        <f>CORREL($M$4:$M$54,M4:M54)</f>
        <v>1</v>
      </c>
    </row>
  </sheetData>
  <mergeCells count="21">
    <mergeCell ref="A69:C69"/>
    <mergeCell ref="A1:N1"/>
    <mergeCell ref="A65:C65"/>
    <mergeCell ref="A66:C66"/>
    <mergeCell ref="A67:C67"/>
    <mergeCell ref="A68:C68"/>
    <mergeCell ref="A62:C62"/>
    <mergeCell ref="A63:C63"/>
    <mergeCell ref="A64:C64"/>
    <mergeCell ref="A60:C60"/>
    <mergeCell ref="A61:C61"/>
    <mergeCell ref="I57:I59"/>
    <mergeCell ref="J57:J59"/>
    <mergeCell ref="K57:K59"/>
    <mergeCell ref="L57:L59"/>
    <mergeCell ref="M57:M59"/>
    <mergeCell ref="D57:D59"/>
    <mergeCell ref="E57:E59"/>
    <mergeCell ref="F57:F59"/>
    <mergeCell ref="G57:G59"/>
    <mergeCell ref="H57:H59"/>
  </mergeCells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W90"/>
  <sheetViews>
    <sheetView workbookViewId="0">
      <selection activeCell="M67" sqref="M67"/>
    </sheetView>
  </sheetViews>
  <sheetFormatPr defaultRowHeight="12.75"/>
  <cols>
    <col min="1" max="1" width="27.42578125" customWidth="1"/>
    <col min="2" max="2" width="1" customWidth="1"/>
    <col min="3" max="3" width="13.85546875" style="1" customWidth="1"/>
    <col min="4" max="4" width="18.42578125" style="1" customWidth="1"/>
    <col min="5" max="5" width="10.5703125" style="1" customWidth="1"/>
    <col min="6" max="6" width="12.85546875" style="1" customWidth="1"/>
    <col min="7" max="7" width="14.42578125" style="1" customWidth="1"/>
    <col min="8" max="8" width="18" style="1" customWidth="1"/>
    <col min="9" max="9" width="15" style="1" customWidth="1"/>
    <col min="10" max="10" width="15.140625" style="1" customWidth="1"/>
    <col min="11" max="11" width="11" style="1" customWidth="1"/>
    <col min="12" max="12" width="18.28515625" style="1" customWidth="1"/>
    <col min="13" max="13" width="9.42578125" style="1" customWidth="1"/>
    <col min="23" max="23" width="12.5703125" customWidth="1"/>
  </cols>
  <sheetData>
    <row r="1" spans="1:23" s="114" customFormat="1" ht="39" thickBot="1">
      <c r="A1" s="32" t="s">
        <v>100</v>
      </c>
      <c r="C1" s="103" t="s">
        <v>93</v>
      </c>
      <c r="D1" s="103" t="s">
        <v>97</v>
      </c>
      <c r="E1" s="103" t="s">
        <v>6</v>
      </c>
      <c r="F1" s="103" t="s">
        <v>7</v>
      </c>
      <c r="G1" s="103" t="s">
        <v>9</v>
      </c>
      <c r="H1" s="103" t="s">
        <v>8</v>
      </c>
      <c r="I1" s="103" t="s">
        <v>131</v>
      </c>
      <c r="J1" s="103" t="s">
        <v>0</v>
      </c>
      <c r="K1" s="103" t="s">
        <v>1</v>
      </c>
      <c r="L1" s="103" t="s">
        <v>2</v>
      </c>
      <c r="M1" s="10"/>
    </row>
    <row r="2" spans="1:23" s="114" customFormat="1" ht="26.25" thickBot="1">
      <c r="C2" s="34" t="s">
        <v>102</v>
      </c>
      <c r="D2" s="34" t="s">
        <v>102</v>
      </c>
      <c r="E2" s="34" t="s">
        <v>102</v>
      </c>
      <c r="F2" s="34" t="s">
        <v>102</v>
      </c>
      <c r="G2" s="34" t="s">
        <v>102</v>
      </c>
      <c r="H2" s="34" t="s">
        <v>102</v>
      </c>
      <c r="I2" s="34" t="s">
        <v>102</v>
      </c>
      <c r="J2" s="34" t="s">
        <v>102</v>
      </c>
      <c r="K2" s="34" t="s">
        <v>102</v>
      </c>
      <c r="L2" s="34" t="s">
        <v>102</v>
      </c>
      <c r="M2" s="10"/>
    </row>
    <row r="3" spans="1:23" hidden="1">
      <c r="A3" s="14" t="s">
        <v>25</v>
      </c>
      <c r="B3" s="14"/>
      <c r="C3" s="11">
        <f>N3</f>
        <v>95782</v>
      </c>
      <c r="D3" s="11">
        <f>O3</f>
        <v>20448</v>
      </c>
      <c r="E3" s="11">
        <f>P3</f>
        <v>0</v>
      </c>
      <c r="F3" s="11">
        <f>Q3</f>
        <v>5715</v>
      </c>
      <c r="G3" s="11">
        <f t="shared" ref="G3:K3" si="0">R3</f>
        <v>8216</v>
      </c>
      <c r="H3" s="11">
        <f>S3</f>
        <v>0</v>
      </c>
      <c r="I3" s="11">
        <f t="shared" si="0"/>
        <v>751</v>
      </c>
      <c r="J3" s="11">
        <f>U3</f>
        <v>1626</v>
      </c>
      <c r="K3" s="11">
        <f t="shared" si="0"/>
        <v>8569</v>
      </c>
      <c r="L3" s="11">
        <f>W3</f>
        <v>5017</v>
      </c>
      <c r="M3" s="10">
        <v>17</v>
      </c>
      <c r="N3" s="11">
        <f>Data!D17</f>
        <v>95782</v>
      </c>
      <c r="O3" s="11">
        <f>Data!G17</f>
        <v>20448</v>
      </c>
      <c r="P3" s="11">
        <f>Data!J17</f>
        <v>0</v>
      </c>
      <c r="Q3" s="11">
        <f>Data!M17</f>
        <v>5715</v>
      </c>
      <c r="R3" s="11">
        <f>Data!P17</f>
        <v>8216</v>
      </c>
      <c r="S3" s="11">
        <f>Data!S17</f>
        <v>0</v>
      </c>
      <c r="T3" s="11">
        <f>Data!V17</f>
        <v>751</v>
      </c>
      <c r="U3" s="11">
        <f>Data!Y17</f>
        <v>1626</v>
      </c>
      <c r="V3" s="11">
        <f>Data!AB17</f>
        <v>8569</v>
      </c>
      <c r="W3" s="11">
        <f>Data!AE17</f>
        <v>5017</v>
      </c>
    </row>
    <row r="4" spans="1:23" hidden="1">
      <c r="A4" s="14" t="s">
        <v>26</v>
      </c>
      <c r="B4" s="14"/>
      <c r="C4" s="11">
        <f t="shared" ref="C4:C35" si="1">N4</f>
        <v>263780</v>
      </c>
      <c r="D4" s="11">
        <f t="shared" ref="D4:D53" si="2">O4</f>
        <v>6500</v>
      </c>
      <c r="E4" s="11">
        <f t="shared" ref="E4:E53" si="3">P4</f>
        <v>0</v>
      </c>
      <c r="F4" s="11">
        <f t="shared" ref="F4:F53" si="4">Q4</f>
        <v>0</v>
      </c>
      <c r="G4" s="11">
        <f t="shared" ref="G4:G53" si="5">R4</f>
        <v>4671</v>
      </c>
      <c r="H4" s="11">
        <f t="shared" ref="H4:H53" si="6">S4</f>
        <v>0</v>
      </c>
      <c r="I4" s="11">
        <f t="shared" ref="I4:I53" si="7">T4</f>
        <v>0</v>
      </c>
      <c r="J4" s="11">
        <f t="shared" ref="J4:J53" si="8">U4</f>
        <v>625</v>
      </c>
      <c r="K4" s="11">
        <f t="shared" ref="K4:K53" si="9">V4</f>
        <v>10576</v>
      </c>
      <c r="L4" s="11">
        <f>W4</f>
        <v>1614</v>
      </c>
      <c r="M4" s="10">
        <f>M3+14</f>
        <v>31</v>
      </c>
      <c r="N4" s="3">
        <f>Data!D31</f>
        <v>263780</v>
      </c>
      <c r="O4" s="3">
        <f>Data!G31</f>
        <v>6500</v>
      </c>
      <c r="P4" s="3">
        <f>Data!J31</f>
        <v>0</v>
      </c>
      <c r="Q4" s="3">
        <f>Data!M31</f>
        <v>0</v>
      </c>
      <c r="R4" s="3">
        <f>Data!P31</f>
        <v>4671</v>
      </c>
      <c r="S4" s="3">
        <f>Data!S31</f>
        <v>0</v>
      </c>
      <c r="T4" s="3">
        <f>Data!V31</f>
        <v>0</v>
      </c>
      <c r="U4" s="3">
        <f>Data!Y31</f>
        <v>625</v>
      </c>
      <c r="V4" s="3">
        <f>Data!AB31</f>
        <v>10576</v>
      </c>
      <c r="W4" s="3">
        <f>Data!AE31</f>
        <v>1614</v>
      </c>
    </row>
    <row r="5" spans="1:23" hidden="1">
      <c r="A5" s="14" t="s">
        <v>28</v>
      </c>
      <c r="B5" s="14"/>
      <c r="C5" s="11">
        <f t="shared" si="1"/>
        <v>32748</v>
      </c>
      <c r="D5" s="11">
        <f t="shared" si="2"/>
        <v>405</v>
      </c>
      <c r="E5" s="11">
        <f t="shared" si="3"/>
        <v>0</v>
      </c>
      <c r="F5" s="11">
        <f t="shared" si="4"/>
        <v>0</v>
      </c>
      <c r="G5" s="11">
        <f t="shared" si="5"/>
        <v>0</v>
      </c>
      <c r="H5" s="11">
        <f t="shared" si="6"/>
        <v>230</v>
      </c>
      <c r="I5" s="11">
        <f t="shared" si="7"/>
        <v>0</v>
      </c>
      <c r="J5" s="11">
        <f t="shared" si="8"/>
        <v>0</v>
      </c>
      <c r="K5" s="11">
        <f t="shared" si="9"/>
        <v>1199</v>
      </c>
      <c r="L5" s="11">
        <f t="shared" ref="L5:L53" si="10">W5</f>
        <v>1924</v>
      </c>
      <c r="M5" s="10">
        <f t="shared" ref="M5:M53" si="11">M4+14</f>
        <v>45</v>
      </c>
      <c r="N5" s="3">
        <f>Data!D45</f>
        <v>32748</v>
      </c>
      <c r="O5" s="3">
        <f>Data!G45</f>
        <v>405</v>
      </c>
      <c r="P5" s="3">
        <f>Data!J45</f>
        <v>0</v>
      </c>
      <c r="Q5" s="3">
        <f>Data!M45</f>
        <v>0</v>
      </c>
      <c r="R5" s="3">
        <f>Data!P45</f>
        <v>0</v>
      </c>
      <c r="S5" s="3">
        <f>Data!S45</f>
        <v>230</v>
      </c>
      <c r="T5" s="3">
        <f>Data!V45</f>
        <v>0</v>
      </c>
      <c r="U5" s="3">
        <f>Data!Y45</f>
        <v>0</v>
      </c>
      <c r="V5" s="3">
        <f>Data!AB45</f>
        <v>1199</v>
      </c>
      <c r="W5" s="3">
        <f>Data!AE45</f>
        <v>1924</v>
      </c>
    </row>
    <row r="6" spans="1:23" hidden="1">
      <c r="A6" s="14" t="s">
        <v>29</v>
      </c>
      <c r="B6" s="14"/>
      <c r="C6" s="11">
        <f t="shared" si="1"/>
        <v>6404</v>
      </c>
      <c r="D6" s="11">
        <f t="shared" si="2"/>
        <v>7153</v>
      </c>
      <c r="E6" s="11">
        <f t="shared" si="3"/>
        <v>706</v>
      </c>
      <c r="F6" s="11">
        <f t="shared" si="4"/>
        <v>2095</v>
      </c>
      <c r="G6" s="11">
        <f t="shared" si="5"/>
        <v>246</v>
      </c>
      <c r="H6" s="11">
        <f t="shared" si="6"/>
        <v>0</v>
      </c>
      <c r="I6" s="11">
        <f t="shared" si="7"/>
        <v>184</v>
      </c>
      <c r="J6" s="11">
        <f t="shared" si="8"/>
        <v>0</v>
      </c>
      <c r="K6" s="11">
        <f t="shared" si="9"/>
        <v>10796</v>
      </c>
      <c r="L6" s="11">
        <f t="shared" si="10"/>
        <v>832</v>
      </c>
      <c r="M6" s="10">
        <f t="shared" si="11"/>
        <v>59</v>
      </c>
      <c r="N6" s="3">
        <f>Data!D59</f>
        <v>6404</v>
      </c>
      <c r="O6" s="3">
        <f>Data!G59</f>
        <v>7153</v>
      </c>
      <c r="P6" s="3">
        <f>Data!J59</f>
        <v>706</v>
      </c>
      <c r="Q6" s="3">
        <f>Data!M59</f>
        <v>2095</v>
      </c>
      <c r="R6" s="3">
        <f>Data!P59</f>
        <v>246</v>
      </c>
      <c r="S6" s="3">
        <f>Data!S59</f>
        <v>0</v>
      </c>
      <c r="T6" s="3">
        <f>Data!V59</f>
        <v>184</v>
      </c>
      <c r="U6" s="3">
        <f>Data!Y59</f>
        <v>0</v>
      </c>
      <c r="V6" s="3">
        <f>Data!AB59</f>
        <v>10796</v>
      </c>
      <c r="W6" s="3">
        <f>Data!AE59</f>
        <v>832</v>
      </c>
    </row>
    <row r="7" spans="1:23" hidden="1">
      <c r="A7" s="14" t="s">
        <v>30</v>
      </c>
      <c r="B7" s="14"/>
      <c r="C7" s="11">
        <f t="shared" si="1"/>
        <v>4078</v>
      </c>
      <c r="D7" s="11">
        <f t="shared" si="2"/>
        <v>11163</v>
      </c>
      <c r="E7" s="11">
        <f t="shared" si="3"/>
        <v>0</v>
      </c>
      <c r="F7" s="11">
        <f t="shared" si="4"/>
        <v>0</v>
      </c>
      <c r="G7" s="11">
        <f t="shared" si="5"/>
        <v>0</v>
      </c>
      <c r="H7" s="11">
        <f t="shared" si="6"/>
        <v>0</v>
      </c>
      <c r="I7" s="11">
        <f t="shared" si="7"/>
        <v>0</v>
      </c>
      <c r="J7" s="11">
        <f t="shared" si="8"/>
        <v>0</v>
      </c>
      <c r="K7" s="11">
        <f t="shared" si="9"/>
        <v>2011</v>
      </c>
      <c r="L7" s="11">
        <f t="shared" si="10"/>
        <v>0</v>
      </c>
      <c r="M7" s="10">
        <f t="shared" si="11"/>
        <v>73</v>
      </c>
      <c r="N7" s="3">
        <f>Data!D73</f>
        <v>4078</v>
      </c>
      <c r="O7" s="3">
        <f>Data!G73</f>
        <v>11163</v>
      </c>
      <c r="P7" s="3">
        <f>Data!J73</f>
        <v>0</v>
      </c>
      <c r="Q7" s="3">
        <f>Data!M73</f>
        <v>0</v>
      </c>
      <c r="R7" s="3">
        <f>Data!P73</f>
        <v>0</v>
      </c>
      <c r="S7" s="3">
        <f>Data!S73</f>
        <v>0</v>
      </c>
      <c r="T7" s="3">
        <f>Data!V73</f>
        <v>0</v>
      </c>
      <c r="U7" s="3">
        <f>Data!Y73</f>
        <v>0</v>
      </c>
      <c r="V7" s="3">
        <f>Data!AB73</f>
        <v>2011</v>
      </c>
      <c r="W7" s="3">
        <f>Data!AE73</f>
        <v>0</v>
      </c>
    </row>
    <row r="8" spans="1:23" hidden="1">
      <c r="A8" s="14" t="s">
        <v>13</v>
      </c>
      <c r="B8" s="14"/>
      <c r="C8" s="11">
        <f t="shared" si="1"/>
        <v>41846</v>
      </c>
      <c r="D8" s="11">
        <f t="shared" si="2"/>
        <v>48853</v>
      </c>
      <c r="E8" s="11">
        <f t="shared" si="3"/>
        <v>3149</v>
      </c>
      <c r="F8" s="11">
        <f t="shared" si="4"/>
        <v>4336</v>
      </c>
      <c r="G8" s="11">
        <f t="shared" si="5"/>
        <v>1338</v>
      </c>
      <c r="H8" s="11">
        <f t="shared" si="6"/>
        <v>3408</v>
      </c>
      <c r="I8" s="11">
        <f t="shared" si="7"/>
        <v>4311</v>
      </c>
      <c r="J8" s="11">
        <f t="shared" si="8"/>
        <v>12215</v>
      </c>
      <c r="K8" s="11">
        <f t="shared" si="9"/>
        <v>5489</v>
      </c>
      <c r="L8" s="11">
        <f t="shared" si="10"/>
        <v>18793</v>
      </c>
      <c r="M8" s="10">
        <f t="shared" si="11"/>
        <v>87</v>
      </c>
      <c r="N8" s="3">
        <f>Data!D87</f>
        <v>41846</v>
      </c>
      <c r="O8" s="3">
        <f>Data!G87</f>
        <v>48853</v>
      </c>
      <c r="P8" s="3">
        <f>Data!J87</f>
        <v>3149</v>
      </c>
      <c r="Q8" s="3">
        <f>Data!M87</f>
        <v>4336</v>
      </c>
      <c r="R8" s="3">
        <f>Data!P87</f>
        <v>1338</v>
      </c>
      <c r="S8" s="3">
        <f>Data!S87</f>
        <v>3408</v>
      </c>
      <c r="T8" s="3">
        <f>Data!V87</f>
        <v>4311</v>
      </c>
      <c r="U8" s="3">
        <f>Data!Y87</f>
        <v>12215</v>
      </c>
      <c r="V8" s="3">
        <f>Data!AB87</f>
        <v>5489</v>
      </c>
      <c r="W8" s="3">
        <f>Data!AE87</f>
        <v>18793</v>
      </c>
    </row>
    <row r="9" spans="1:23" hidden="1">
      <c r="A9" s="14" t="s">
        <v>10</v>
      </c>
      <c r="B9" s="14"/>
      <c r="C9" s="11">
        <f t="shared" si="1"/>
        <v>94658</v>
      </c>
      <c r="D9" s="11">
        <f t="shared" si="2"/>
        <v>58160</v>
      </c>
      <c r="E9" s="11">
        <f t="shared" si="3"/>
        <v>3492</v>
      </c>
      <c r="F9" s="11">
        <f t="shared" si="4"/>
        <v>11548</v>
      </c>
      <c r="G9" s="11">
        <f t="shared" si="5"/>
        <v>985</v>
      </c>
      <c r="H9" s="11">
        <f t="shared" si="6"/>
        <v>5106</v>
      </c>
      <c r="I9" s="11">
        <f t="shared" si="7"/>
        <v>1228</v>
      </c>
      <c r="J9" s="11">
        <f t="shared" si="8"/>
        <v>565</v>
      </c>
      <c r="K9" s="11">
        <f t="shared" si="9"/>
        <v>1659</v>
      </c>
      <c r="L9" s="11">
        <f t="shared" si="10"/>
        <v>5708</v>
      </c>
      <c r="M9" s="10">
        <f t="shared" si="11"/>
        <v>101</v>
      </c>
      <c r="N9" s="3">
        <f>Data!D101</f>
        <v>94658</v>
      </c>
      <c r="O9" s="3">
        <f>Data!G101</f>
        <v>58160</v>
      </c>
      <c r="P9" s="3">
        <f>Data!J101</f>
        <v>3492</v>
      </c>
      <c r="Q9" s="3">
        <f>Data!M101</f>
        <v>11548</v>
      </c>
      <c r="R9" s="3">
        <f>Data!P101</f>
        <v>985</v>
      </c>
      <c r="S9" s="3">
        <f>Data!S101</f>
        <v>5106</v>
      </c>
      <c r="T9" s="3">
        <f>Data!V101</f>
        <v>1228</v>
      </c>
      <c r="U9" s="3">
        <f>Data!Y101</f>
        <v>565</v>
      </c>
      <c r="V9" s="3">
        <f>Data!AB101</f>
        <v>1659</v>
      </c>
      <c r="W9" s="3">
        <f>Data!AE101</f>
        <v>5708</v>
      </c>
    </row>
    <row r="10" spans="1:23" hidden="1">
      <c r="A10" s="14" t="s">
        <v>21</v>
      </c>
      <c r="B10" s="14"/>
      <c r="C10" s="11">
        <f t="shared" si="1"/>
        <v>668858</v>
      </c>
      <c r="D10" s="11">
        <f t="shared" si="2"/>
        <v>2091744</v>
      </c>
      <c r="E10" s="11">
        <f t="shared" si="3"/>
        <v>666777</v>
      </c>
      <c r="F10" s="11">
        <f t="shared" si="4"/>
        <v>1267527</v>
      </c>
      <c r="G10" s="11">
        <f t="shared" si="5"/>
        <v>261610</v>
      </c>
      <c r="H10" s="11">
        <f t="shared" si="6"/>
        <v>83634</v>
      </c>
      <c r="I10" s="11">
        <f t="shared" si="7"/>
        <v>160543</v>
      </c>
      <c r="J10" s="11">
        <f t="shared" si="8"/>
        <v>836142</v>
      </c>
      <c r="K10" s="11">
        <f t="shared" si="9"/>
        <v>2016285</v>
      </c>
      <c r="L10" s="11">
        <f t="shared" si="10"/>
        <v>1610069</v>
      </c>
      <c r="M10" s="10">
        <f t="shared" si="11"/>
        <v>115</v>
      </c>
      <c r="N10" s="3">
        <f>Data!D115</f>
        <v>668858</v>
      </c>
      <c r="O10" s="3">
        <f>Data!G115</f>
        <v>2091744</v>
      </c>
      <c r="P10" s="3">
        <f>Data!J115</f>
        <v>666777</v>
      </c>
      <c r="Q10" s="3">
        <f>Data!M115</f>
        <v>1267527</v>
      </c>
      <c r="R10" s="3">
        <f>Data!P115</f>
        <v>261610</v>
      </c>
      <c r="S10" s="3">
        <f>Data!S115</f>
        <v>83634</v>
      </c>
      <c r="T10" s="3">
        <f>Data!V115</f>
        <v>160543</v>
      </c>
      <c r="U10" s="3">
        <f>Data!Y115</f>
        <v>836142</v>
      </c>
      <c r="V10" s="3">
        <f>Data!AB115</f>
        <v>2016285</v>
      </c>
      <c r="W10" s="3">
        <f>Data!AE115</f>
        <v>1610069</v>
      </c>
    </row>
    <row r="11" spans="1:23" hidden="1">
      <c r="A11" s="14" t="s">
        <v>31</v>
      </c>
      <c r="B11" s="14"/>
      <c r="C11" s="11">
        <f t="shared" si="1"/>
        <v>46600</v>
      </c>
      <c r="D11" s="11">
        <f t="shared" si="2"/>
        <v>0</v>
      </c>
      <c r="E11" s="11">
        <f t="shared" si="3"/>
        <v>0</v>
      </c>
      <c r="F11" s="11">
        <f t="shared" si="4"/>
        <v>0</v>
      </c>
      <c r="G11" s="11">
        <f t="shared" si="5"/>
        <v>216</v>
      </c>
      <c r="H11" s="11">
        <f t="shared" si="6"/>
        <v>0</v>
      </c>
      <c r="I11" s="11">
        <f t="shared" si="7"/>
        <v>0</v>
      </c>
      <c r="J11" s="11">
        <f t="shared" si="8"/>
        <v>0</v>
      </c>
      <c r="K11" s="11">
        <f t="shared" si="9"/>
        <v>0</v>
      </c>
      <c r="L11" s="11">
        <f t="shared" si="10"/>
        <v>153205</v>
      </c>
      <c r="M11" s="10">
        <f t="shared" si="11"/>
        <v>129</v>
      </c>
      <c r="N11" s="3">
        <f>Data!D129</f>
        <v>46600</v>
      </c>
      <c r="O11" s="3">
        <f>Data!G129</f>
        <v>0</v>
      </c>
      <c r="P11" s="3">
        <f>Data!J129</f>
        <v>0</v>
      </c>
      <c r="Q11" s="3">
        <f>Data!M129</f>
        <v>0</v>
      </c>
      <c r="R11" s="3">
        <f>Data!P129</f>
        <v>216</v>
      </c>
      <c r="S11" s="3">
        <f>Data!S129</f>
        <v>0</v>
      </c>
      <c r="T11" s="3">
        <f>Data!V129</f>
        <v>0</v>
      </c>
      <c r="U11" s="3">
        <f>Data!Y129</f>
        <v>0</v>
      </c>
      <c r="V11" s="3">
        <f>Data!AB129</f>
        <v>0</v>
      </c>
      <c r="W11" s="3">
        <f>Data!AE129</f>
        <v>153205</v>
      </c>
    </row>
    <row r="12" spans="1:23" hidden="1">
      <c r="A12" s="14" t="s">
        <v>20</v>
      </c>
      <c r="B12" s="14"/>
      <c r="C12" s="11">
        <f t="shared" si="1"/>
        <v>21765</v>
      </c>
      <c r="D12" s="11">
        <f t="shared" si="2"/>
        <v>9411</v>
      </c>
      <c r="E12" s="11">
        <f t="shared" si="3"/>
        <v>0</v>
      </c>
      <c r="F12" s="11">
        <f t="shared" si="4"/>
        <v>2623</v>
      </c>
      <c r="G12" s="11">
        <f t="shared" si="5"/>
        <v>763</v>
      </c>
      <c r="H12" s="11">
        <f t="shared" si="6"/>
        <v>1054</v>
      </c>
      <c r="I12" s="11">
        <f t="shared" si="7"/>
        <v>583</v>
      </c>
      <c r="J12" s="11">
        <f t="shared" si="8"/>
        <v>547</v>
      </c>
      <c r="K12" s="11">
        <f t="shared" si="9"/>
        <v>0</v>
      </c>
      <c r="L12" s="11">
        <f t="shared" si="10"/>
        <v>85020</v>
      </c>
      <c r="M12" s="10">
        <f t="shared" si="11"/>
        <v>143</v>
      </c>
      <c r="N12" s="3">
        <f>Data!D143</f>
        <v>21765</v>
      </c>
      <c r="O12" s="3">
        <f>Data!G143</f>
        <v>9411</v>
      </c>
      <c r="P12" s="3">
        <f>Data!J143</f>
        <v>0</v>
      </c>
      <c r="Q12" s="3">
        <f>Data!M143</f>
        <v>2623</v>
      </c>
      <c r="R12" s="3">
        <f>Data!P143</f>
        <v>763</v>
      </c>
      <c r="S12" s="3">
        <f>Data!S143</f>
        <v>1054</v>
      </c>
      <c r="T12" s="3">
        <f>Data!V143</f>
        <v>583</v>
      </c>
      <c r="U12" s="3">
        <f>Data!Y143</f>
        <v>547</v>
      </c>
      <c r="V12" s="3">
        <f>Data!AB143</f>
        <v>0</v>
      </c>
      <c r="W12" s="3">
        <f>Data!AE143</f>
        <v>85020</v>
      </c>
    </row>
    <row r="13" spans="1:23" hidden="1">
      <c r="A13" s="14" t="s">
        <v>15</v>
      </c>
      <c r="B13" s="14"/>
      <c r="C13" s="11">
        <f t="shared" si="1"/>
        <v>9301</v>
      </c>
      <c r="D13" s="11">
        <f t="shared" si="2"/>
        <v>303752</v>
      </c>
      <c r="E13" s="11">
        <f t="shared" si="3"/>
        <v>40326</v>
      </c>
      <c r="F13" s="11">
        <f t="shared" si="4"/>
        <v>341025</v>
      </c>
      <c r="G13" s="11">
        <f t="shared" si="5"/>
        <v>240</v>
      </c>
      <c r="H13" s="11">
        <f t="shared" si="6"/>
        <v>789</v>
      </c>
      <c r="I13" s="11">
        <f t="shared" si="7"/>
        <v>5407</v>
      </c>
      <c r="J13" s="11">
        <f t="shared" si="8"/>
        <v>14248</v>
      </c>
      <c r="K13" s="11">
        <f t="shared" si="9"/>
        <v>71391</v>
      </c>
      <c r="L13" s="11">
        <f t="shared" si="10"/>
        <v>16573</v>
      </c>
      <c r="M13" s="10">
        <f t="shared" si="11"/>
        <v>157</v>
      </c>
      <c r="N13" s="3">
        <f>Data!D157</f>
        <v>9301</v>
      </c>
      <c r="O13" s="3">
        <f>Data!G157</f>
        <v>303752</v>
      </c>
      <c r="P13" s="3">
        <f>Data!J157</f>
        <v>40326</v>
      </c>
      <c r="Q13" s="3">
        <f>Data!M157</f>
        <v>341025</v>
      </c>
      <c r="R13" s="3">
        <f>Data!P157</f>
        <v>240</v>
      </c>
      <c r="S13" s="3">
        <f>Data!S157</f>
        <v>789</v>
      </c>
      <c r="T13" s="3">
        <f>Data!V157</f>
        <v>5407</v>
      </c>
      <c r="U13" s="3">
        <f>Data!Y157</f>
        <v>14248</v>
      </c>
      <c r="V13" s="3">
        <f>Data!AB157</f>
        <v>71391</v>
      </c>
      <c r="W13" s="3">
        <f>Data!AE157</f>
        <v>16573</v>
      </c>
    </row>
    <row r="14" spans="1:23" hidden="1">
      <c r="A14" s="14" t="s">
        <v>32</v>
      </c>
      <c r="B14" s="14"/>
      <c r="C14" s="11">
        <f t="shared" si="1"/>
        <v>35634</v>
      </c>
      <c r="D14" s="11">
        <f t="shared" si="2"/>
        <v>0</v>
      </c>
      <c r="E14" s="11">
        <f t="shared" si="3"/>
        <v>0</v>
      </c>
      <c r="F14" s="11">
        <f t="shared" si="4"/>
        <v>0</v>
      </c>
      <c r="G14" s="11">
        <f t="shared" si="5"/>
        <v>0</v>
      </c>
      <c r="H14" s="11">
        <f t="shared" si="6"/>
        <v>0</v>
      </c>
      <c r="I14" s="11">
        <f t="shared" si="7"/>
        <v>0</v>
      </c>
      <c r="J14" s="11">
        <f t="shared" si="8"/>
        <v>3894</v>
      </c>
      <c r="K14" s="11">
        <f t="shared" si="9"/>
        <v>5160</v>
      </c>
      <c r="L14" s="11">
        <f t="shared" si="10"/>
        <v>195</v>
      </c>
      <c r="M14" s="10">
        <f t="shared" si="11"/>
        <v>171</v>
      </c>
      <c r="N14" s="3">
        <f>Data!D171</f>
        <v>35634</v>
      </c>
      <c r="O14" s="3">
        <f>Data!G171</f>
        <v>0</v>
      </c>
      <c r="P14" s="3">
        <f>Data!J171</f>
        <v>0</v>
      </c>
      <c r="Q14" s="3">
        <f>Data!M171</f>
        <v>0</v>
      </c>
      <c r="R14" s="3">
        <f>Data!P171</f>
        <v>0</v>
      </c>
      <c r="S14" s="3">
        <f>Data!S171</f>
        <v>0</v>
      </c>
      <c r="T14" s="3">
        <f>Data!V171</f>
        <v>0</v>
      </c>
      <c r="U14" s="3">
        <f>Data!Y171</f>
        <v>3894</v>
      </c>
      <c r="V14" s="3">
        <f>Data!AB171</f>
        <v>5160</v>
      </c>
      <c r="W14" s="3">
        <f>Data!AE171</f>
        <v>195</v>
      </c>
    </row>
    <row r="15" spans="1:23" hidden="1">
      <c r="A15" s="14" t="s">
        <v>33</v>
      </c>
      <c r="B15" s="14"/>
      <c r="C15" s="11">
        <f t="shared" si="1"/>
        <v>61910</v>
      </c>
      <c r="D15" s="11">
        <f t="shared" si="2"/>
        <v>0</v>
      </c>
      <c r="E15" s="11">
        <f t="shared" si="3"/>
        <v>0</v>
      </c>
      <c r="F15" s="11">
        <f t="shared" si="4"/>
        <v>0</v>
      </c>
      <c r="G15" s="11">
        <f t="shared" si="5"/>
        <v>0</v>
      </c>
      <c r="H15" s="11">
        <f t="shared" si="6"/>
        <v>0</v>
      </c>
      <c r="I15" s="11">
        <f t="shared" si="7"/>
        <v>0</v>
      </c>
      <c r="J15" s="11">
        <f t="shared" si="8"/>
        <v>0</v>
      </c>
      <c r="K15" s="11">
        <f t="shared" si="9"/>
        <v>3597</v>
      </c>
      <c r="L15" s="11">
        <f t="shared" si="10"/>
        <v>0</v>
      </c>
      <c r="M15" s="10">
        <f t="shared" si="11"/>
        <v>185</v>
      </c>
      <c r="N15" s="3">
        <f>Data!D185</f>
        <v>61910</v>
      </c>
      <c r="O15" s="3">
        <f>Data!G185</f>
        <v>0</v>
      </c>
      <c r="P15" s="3">
        <f>Data!J185</f>
        <v>0</v>
      </c>
      <c r="Q15" s="3">
        <f>Data!M185</f>
        <v>0</v>
      </c>
      <c r="R15" s="3">
        <f>Data!P185</f>
        <v>0</v>
      </c>
      <c r="S15" s="3">
        <f>Data!S185</f>
        <v>0</v>
      </c>
      <c r="T15" s="3">
        <f>Data!V185</f>
        <v>0</v>
      </c>
      <c r="U15" s="3">
        <f>Data!Y185</f>
        <v>0</v>
      </c>
      <c r="V15" s="3">
        <f>Data!AB185</f>
        <v>3597</v>
      </c>
      <c r="W15" s="3">
        <f>Data!AE185</f>
        <v>0</v>
      </c>
    </row>
    <row r="16" spans="1:23" hidden="1">
      <c r="A16" s="14" t="s">
        <v>34</v>
      </c>
      <c r="B16" s="14"/>
      <c r="C16" s="11">
        <f t="shared" si="1"/>
        <v>38000</v>
      </c>
      <c r="D16" s="11">
        <f t="shared" si="2"/>
        <v>0</v>
      </c>
      <c r="E16" s="11">
        <f t="shared" si="3"/>
        <v>0</v>
      </c>
      <c r="F16" s="11">
        <f t="shared" si="4"/>
        <v>0</v>
      </c>
      <c r="G16" s="11">
        <f t="shared" si="5"/>
        <v>1000</v>
      </c>
      <c r="H16" s="11">
        <f t="shared" si="6"/>
        <v>0</v>
      </c>
      <c r="I16" s="11">
        <f t="shared" si="7"/>
        <v>0</v>
      </c>
      <c r="J16" s="11">
        <f t="shared" si="8"/>
        <v>0</v>
      </c>
      <c r="K16" s="11">
        <f t="shared" si="9"/>
        <v>0</v>
      </c>
      <c r="L16" s="11">
        <f t="shared" si="10"/>
        <v>0</v>
      </c>
      <c r="M16" s="10">
        <f t="shared" si="11"/>
        <v>199</v>
      </c>
      <c r="N16" s="3">
        <f>Data!D199</f>
        <v>38000</v>
      </c>
      <c r="O16" s="3">
        <f>Data!G199</f>
        <v>0</v>
      </c>
      <c r="P16" s="3">
        <f>Data!J199</f>
        <v>0</v>
      </c>
      <c r="Q16" s="3">
        <f>Data!M199</f>
        <v>0</v>
      </c>
      <c r="R16" s="3">
        <f>Data!P199</f>
        <v>1000</v>
      </c>
      <c r="S16" s="3">
        <f>Data!S199</f>
        <v>0</v>
      </c>
      <c r="T16" s="3">
        <f>Data!V199</f>
        <v>0</v>
      </c>
      <c r="U16" s="3">
        <f>Data!Y199</f>
        <v>0</v>
      </c>
      <c r="V16" s="3">
        <f>Data!AB199</f>
        <v>0</v>
      </c>
      <c r="W16" s="3">
        <f>Data!AE199</f>
        <v>0</v>
      </c>
    </row>
    <row r="17" spans="1:23" hidden="1">
      <c r="A17" s="14" t="s">
        <v>35</v>
      </c>
      <c r="B17" s="14"/>
      <c r="C17" s="11">
        <f t="shared" si="1"/>
        <v>9000</v>
      </c>
      <c r="D17" s="11">
        <f t="shared" si="2"/>
        <v>0</v>
      </c>
      <c r="E17" s="11">
        <f t="shared" si="3"/>
        <v>0</v>
      </c>
      <c r="F17" s="11">
        <f t="shared" si="4"/>
        <v>0</v>
      </c>
      <c r="G17" s="11">
        <f t="shared" si="5"/>
        <v>0</v>
      </c>
      <c r="H17" s="11">
        <f t="shared" si="6"/>
        <v>210</v>
      </c>
      <c r="I17" s="11">
        <f t="shared" si="7"/>
        <v>0</v>
      </c>
      <c r="J17" s="11">
        <f t="shared" si="8"/>
        <v>1230</v>
      </c>
      <c r="K17" s="11">
        <f t="shared" si="9"/>
        <v>0</v>
      </c>
      <c r="L17" s="11">
        <f t="shared" si="10"/>
        <v>60</v>
      </c>
      <c r="M17" s="10">
        <f t="shared" si="11"/>
        <v>213</v>
      </c>
      <c r="N17" s="3">
        <f>Data!D213</f>
        <v>9000</v>
      </c>
      <c r="O17" s="3">
        <f>Data!G213</f>
        <v>0</v>
      </c>
      <c r="P17" s="3">
        <f>Data!J213</f>
        <v>0</v>
      </c>
      <c r="Q17" s="3">
        <f>Data!M213</f>
        <v>0</v>
      </c>
      <c r="R17" s="3">
        <f>Data!P213</f>
        <v>0</v>
      </c>
      <c r="S17" s="3">
        <f>Data!S213</f>
        <v>210</v>
      </c>
      <c r="T17" s="3">
        <f>Data!V213</f>
        <v>0</v>
      </c>
      <c r="U17" s="3">
        <f>Data!Y213</f>
        <v>1230</v>
      </c>
      <c r="V17" s="3">
        <f>Data!AB213</f>
        <v>0</v>
      </c>
      <c r="W17" s="3">
        <f>Data!AE213</f>
        <v>60</v>
      </c>
    </row>
    <row r="18" spans="1:23" hidden="1">
      <c r="A18" s="14" t="s">
        <v>36</v>
      </c>
      <c r="B18" s="14"/>
      <c r="C18" s="11">
        <f t="shared" si="1"/>
        <v>33367</v>
      </c>
      <c r="D18" s="11">
        <f t="shared" si="2"/>
        <v>464</v>
      </c>
      <c r="E18" s="11">
        <f t="shared" si="3"/>
        <v>0</v>
      </c>
      <c r="F18" s="11">
        <f t="shared" si="4"/>
        <v>0</v>
      </c>
      <c r="G18" s="11">
        <f t="shared" si="5"/>
        <v>1132</v>
      </c>
      <c r="H18" s="11">
        <f t="shared" si="6"/>
        <v>0</v>
      </c>
      <c r="I18" s="11">
        <f t="shared" si="7"/>
        <v>1400</v>
      </c>
      <c r="J18" s="11">
        <f t="shared" si="8"/>
        <v>0</v>
      </c>
      <c r="K18" s="11">
        <f t="shared" si="9"/>
        <v>251</v>
      </c>
      <c r="L18" s="11">
        <f t="shared" si="10"/>
        <v>0</v>
      </c>
      <c r="M18" s="10">
        <f t="shared" si="11"/>
        <v>227</v>
      </c>
      <c r="N18" s="3">
        <f>Data!D227</f>
        <v>33367</v>
      </c>
      <c r="O18" s="3">
        <f>Data!G227</f>
        <v>464</v>
      </c>
      <c r="P18" s="3">
        <f>Data!J227</f>
        <v>0</v>
      </c>
      <c r="Q18" s="3">
        <f>Data!M227</f>
        <v>0</v>
      </c>
      <c r="R18" s="3">
        <f>Data!P227</f>
        <v>1132</v>
      </c>
      <c r="S18" s="3">
        <f>Data!S227</f>
        <v>0</v>
      </c>
      <c r="T18" s="3">
        <f>Data!V227</f>
        <v>1400</v>
      </c>
      <c r="U18" s="3">
        <f>Data!Y227</f>
        <v>0</v>
      </c>
      <c r="V18" s="3">
        <f>Data!AB227</f>
        <v>251</v>
      </c>
      <c r="W18" s="3">
        <f>Data!AE227</f>
        <v>0</v>
      </c>
    </row>
    <row r="19" spans="1:23" hidden="1">
      <c r="A19" s="14" t="s">
        <v>37</v>
      </c>
      <c r="B19" s="14"/>
      <c r="C19" s="11">
        <f t="shared" si="1"/>
        <v>85083</v>
      </c>
      <c r="D19" s="11">
        <f t="shared" si="2"/>
        <v>6808</v>
      </c>
      <c r="E19" s="11">
        <f t="shared" si="3"/>
        <v>0</v>
      </c>
      <c r="F19" s="11">
        <f t="shared" si="4"/>
        <v>4371</v>
      </c>
      <c r="G19" s="11">
        <f t="shared" si="5"/>
        <v>0</v>
      </c>
      <c r="H19" s="11">
        <f t="shared" si="6"/>
        <v>0</v>
      </c>
      <c r="I19" s="11">
        <f t="shared" si="7"/>
        <v>255</v>
      </c>
      <c r="J19" s="11">
        <f t="shared" si="8"/>
        <v>7663</v>
      </c>
      <c r="K19" s="11">
        <f t="shared" si="9"/>
        <v>5541</v>
      </c>
      <c r="L19" s="11">
        <f t="shared" si="10"/>
        <v>414</v>
      </c>
      <c r="M19" s="10">
        <f t="shared" si="11"/>
        <v>241</v>
      </c>
      <c r="N19" s="3">
        <f>Data!D241</f>
        <v>85083</v>
      </c>
      <c r="O19" s="3">
        <f>Data!G241</f>
        <v>6808</v>
      </c>
      <c r="P19" s="3">
        <f>Data!J241</f>
        <v>0</v>
      </c>
      <c r="Q19" s="3">
        <f>Data!M241</f>
        <v>4371</v>
      </c>
      <c r="R19" s="3">
        <f>Data!P241</f>
        <v>0</v>
      </c>
      <c r="S19" s="3">
        <f>Data!S241</f>
        <v>0</v>
      </c>
      <c r="T19" s="3">
        <f>Data!V241</f>
        <v>255</v>
      </c>
      <c r="U19" s="3">
        <f>Data!Y241</f>
        <v>7663</v>
      </c>
      <c r="V19" s="3">
        <f>Data!AB241</f>
        <v>5541</v>
      </c>
      <c r="W19" s="3">
        <f>Data!AE241</f>
        <v>414</v>
      </c>
    </row>
    <row r="20" spans="1:23" hidden="1">
      <c r="A20" s="14" t="s">
        <v>22</v>
      </c>
      <c r="B20" s="14"/>
      <c r="C20" s="11">
        <f t="shared" si="1"/>
        <v>23955</v>
      </c>
      <c r="D20" s="11">
        <f t="shared" si="2"/>
        <v>459598</v>
      </c>
      <c r="E20" s="11">
        <f t="shared" si="3"/>
        <v>291510</v>
      </c>
      <c r="F20" s="11">
        <f t="shared" si="4"/>
        <v>235992</v>
      </c>
      <c r="G20" s="11">
        <f t="shared" si="5"/>
        <v>26546</v>
      </c>
      <c r="H20" s="11">
        <f t="shared" si="6"/>
        <v>11068</v>
      </c>
      <c r="I20" s="11">
        <f t="shared" si="7"/>
        <v>4390</v>
      </c>
      <c r="J20" s="11">
        <f t="shared" si="8"/>
        <v>37737</v>
      </c>
      <c r="K20" s="11">
        <f t="shared" si="9"/>
        <v>76243</v>
      </c>
      <c r="L20" s="11">
        <f t="shared" si="10"/>
        <v>76441</v>
      </c>
      <c r="M20" s="10">
        <f>M19+28</f>
        <v>269</v>
      </c>
      <c r="N20" s="3">
        <f>Data!D269</f>
        <v>23955</v>
      </c>
      <c r="O20" s="3">
        <f>Data!G269</f>
        <v>459598</v>
      </c>
      <c r="P20" s="3">
        <f>Data!J269</f>
        <v>291510</v>
      </c>
      <c r="Q20" s="3">
        <f>Data!M269</f>
        <v>235992</v>
      </c>
      <c r="R20" s="3">
        <f>Data!P269</f>
        <v>26546</v>
      </c>
      <c r="S20" s="3">
        <f>Data!S269</f>
        <v>11068</v>
      </c>
      <c r="T20" s="3">
        <f>Data!V269</f>
        <v>4390</v>
      </c>
      <c r="U20" s="3">
        <f>Data!Y269</f>
        <v>37737</v>
      </c>
      <c r="V20" s="3">
        <f>Data!AB269</f>
        <v>76243</v>
      </c>
      <c r="W20" s="3">
        <f>Data!AE269</f>
        <v>76441</v>
      </c>
    </row>
    <row r="21" spans="1:23" hidden="1">
      <c r="A21" s="14" t="s">
        <v>38</v>
      </c>
      <c r="B21" s="14"/>
      <c r="C21" s="11">
        <f t="shared" si="1"/>
        <v>41316</v>
      </c>
      <c r="D21" s="11">
        <f t="shared" si="2"/>
        <v>166437</v>
      </c>
      <c r="E21" s="11">
        <f t="shared" si="3"/>
        <v>0</v>
      </c>
      <c r="F21" s="11">
        <f t="shared" si="4"/>
        <v>300</v>
      </c>
      <c r="G21" s="11">
        <f t="shared" si="5"/>
        <v>13853</v>
      </c>
      <c r="H21" s="11">
        <f t="shared" si="6"/>
        <v>600</v>
      </c>
      <c r="I21" s="11">
        <f t="shared" si="7"/>
        <v>0</v>
      </c>
      <c r="J21" s="11">
        <f t="shared" si="8"/>
        <v>0</v>
      </c>
      <c r="K21" s="11">
        <f t="shared" si="9"/>
        <v>15230</v>
      </c>
      <c r="L21" s="11">
        <f t="shared" si="10"/>
        <v>843</v>
      </c>
      <c r="M21" s="10">
        <v>255</v>
      </c>
      <c r="N21" s="3">
        <f>Data!D255</f>
        <v>41316</v>
      </c>
      <c r="O21" s="3">
        <f>Data!G255</f>
        <v>166437</v>
      </c>
      <c r="P21" s="3">
        <f>Data!J255</f>
        <v>0</v>
      </c>
      <c r="Q21" s="3">
        <f>Data!M255</f>
        <v>300</v>
      </c>
      <c r="R21" s="3">
        <f>Data!P255</f>
        <v>13853</v>
      </c>
      <c r="S21" s="3">
        <f>Data!S255</f>
        <v>600</v>
      </c>
      <c r="T21" s="3">
        <f>Data!V255</f>
        <v>0</v>
      </c>
      <c r="U21" s="3">
        <f>Data!Y255</f>
        <v>0</v>
      </c>
      <c r="V21" s="3">
        <f>Data!AB255</f>
        <v>15230</v>
      </c>
      <c r="W21" s="3">
        <f>Data!AE255</f>
        <v>843</v>
      </c>
    </row>
    <row r="22" spans="1:23" hidden="1">
      <c r="A22" s="14" t="s">
        <v>39</v>
      </c>
      <c r="B22" s="14"/>
      <c r="C22" s="11">
        <f t="shared" si="1"/>
        <v>127642</v>
      </c>
      <c r="D22" s="11">
        <f t="shared" si="2"/>
        <v>17110</v>
      </c>
      <c r="E22" s="11">
        <f t="shared" si="3"/>
        <v>8720</v>
      </c>
      <c r="F22" s="11">
        <f t="shared" si="4"/>
        <v>12600</v>
      </c>
      <c r="G22" s="11">
        <f t="shared" si="5"/>
        <v>2014</v>
      </c>
      <c r="H22" s="11">
        <f t="shared" si="6"/>
        <v>0</v>
      </c>
      <c r="I22" s="11">
        <f t="shared" si="7"/>
        <v>140</v>
      </c>
      <c r="J22" s="11">
        <f t="shared" si="8"/>
        <v>0</v>
      </c>
      <c r="K22" s="11">
        <f t="shared" si="9"/>
        <v>600</v>
      </c>
      <c r="L22" s="11">
        <f t="shared" si="10"/>
        <v>2133</v>
      </c>
      <c r="M22" s="10">
        <v>283</v>
      </c>
      <c r="N22" s="3">
        <f>Data!D283</f>
        <v>127642</v>
      </c>
      <c r="O22" s="3">
        <f>Data!G283</f>
        <v>17110</v>
      </c>
      <c r="P22" s="3">
        <f>Data!J283</f>
        <v>8720</v>
      </c>
      <c r="Q22" s="3">
        <f>Data!M283</f>
        <v>12600</v>
      </c>
      <c r="R22" s="3">
        <f>Data!P283</f>
        <v>2014</v>
      </c>
      <c r="S22" s="3">
        <f>Data!S283</f>
        <v>0</v>
      </c>
      <c r="T22" s="3">
        <f>Data!V283</f>
        <v>140</v>
      </c>
      <c r="U22" s="3">
        <f>Data!Y283</f>
        <v>0</v>
      </c>
      <c r="V22" s="3">
        <f>Data!AB283</f>
        <v>600</v>
      </c>
      <c r="W22" s="3">
        <f>Data!AE283</f>
        <v>2133</v>
      </c>
    </row>
    <row r="23" spans="1:23" hidden="1">
      <c r="A23" s="14" t="s">
        <v>40</v>
      </c>
      <c r="B23" s="14"/>
      <c r="C23" s="11">
        <f t="shared" si="1"/>
        <v>0</v>
      </c>
      <c r="D23" s="11">
        <f t="shared" si="2"/>
        <v>0</v>
      </c>
      <c r="E23" s="11">
        <f t="shared" si="3"/>
        <v>0</v>
      </c>
      <c r="F23" s="11">
        <f t="shared" si="4"/>
        <v>0</v>
      </c>
      <c r="G23" s="11">
        <f t="shared" si="5"/>
        <v>0</v>
      </c>
      <c r="H23" s="11">
        <f t="shared" si="6"/>
        <v>0</v>
      </c>
      <c r="I23" s="11">
        <f t="shared" si="7"/>
        <v>0</v>
      </c>
      <c r="J23" s="11">
        <f t="shared" si="8"/>
        <v>0</v>
      </c>
      <c r="K23" s="11">
        <f t="shared" si="9"/>
        <v>0</v>
      </c>
      <c r="L23" s="11">
        <f t="shared" si="10"/>
        <v>0</v>
      </c>
      <c r="M23" s="10">
        <f t="shared" si="11"/>
        <v>297</v>
      </c>
      <c r="N23" s="3">
        <f>Data!D294</f>
        <v>0</v>
      </c>
      <c r="O23" s="3">
        <f>Data!G294</f>
        <v>0</v>
      </c>
      <c r="P23" s="3">
        <f>Data!J294</f>
        <v>0</v>
      </c>
      <c r="Q23" s="3">
        <f>Data!M294</f>
        <v>0</v>
      </c>
      <c r="R23" s="3">
        <f>Data!P294</f>
        <v>0</v>
      </c>
      <c r="S23" s="3">
        <f>Data!S294</f>
        <v>0</v>
      </c>
      <c r="T23" s="3">
        <f>Data!V294</f>
        <v>0</v>
      </c>
      <c r="U23" s="3">
        <f>Data!Y294</f>
        <v>0</v>
      </c>
      <c r="V23" s="3">
        <f>Data!AB294</f>
        <v>0</v>
      </c>
      <c r="W23" s="3">
        <f>Data!AE294</f>
        <v>0</v>
      </c>
    </row>
    <row r="24" spans="1:23" hidden="1">
      <c r="A24" s="14" t="s">
        <v>41</v>
      </c>
      <c r="B24" s="14"/>
      <c r="C24" s="11">
        <f t="shared" si="1"/>
        <v>15008</v>
      </c>
      <c r="D24" s="11">
        <f t="shared" si="2"/>
        <v>1119</v>
      </c>
      <c r="E24" s="11">
        <f t="shared" si="3"/>
        <v>0</v>
      </c>
      <c r="F24" s="11">
        <f t="shared" si="4"/>
        <v>0</v>
      </c>
      <c r="G24" s="11">
        <f t="shared" si="5"/>
        <v>0</v>
      </c>
      <c r="H24" s="11">
        <f t="shared" si="6"/>
        <v>0</v>
      </c>
      <c r="I24" s="11">
        <f t="shared" si="7"/>
        <v>0</v>
      </c>
      <c r="J24" s="11">
        <f t="shared" si="8"/>
        <v>0</v>
      </c>
      <c r="K24" s="11">
        <f t="shared" si="9"/>
        <v>382</v>
      </c>
      <c r="L24" s="11">
        <f t="shared" si="10"/>
        <v>380</v>
      </c>
      <c r="M24" s="10">
        <v>308</v>
      </c>
      <c r="N24" s="3">
        <f>Data!D308</f>
        <v>15008</v>
      </c>
      <c r="O24" s="3">
        <f>Data!G308</f>
        <v>1119</v>
      </c>
      <c r="P24" s="3">
        <f>Data!J308</f>
        <v>0</v>
      </c>
      <c r="Q24" s="3">
        <f>Data!M308</f>
        <v>0</v>
      </c>
      <c r="R24" s="3">
        <f>Data!P308</f>
        <v>0</v>
      </c>
      <c r="S24" s="3">
        <f>Data!S308</f>
        <v>0</v>
      </c>
      <c r="T24" s="3">
        <f>Data!V308</f>
        <v>0</v>
      </c>
      <c r="U24" s="3">
        <f>Data!Y308</f>
        <v>0</v>
      </c>
      <c r="V24" s="3">
        <f>Data!AB308</f>
        <v>382</v>
      </c>
      <c r="W24" s="3">
        <f>Data!AE308</f>
        <v>380</v>
      </c>
    </row>
    <row r="25" spans="1:23" hidden="1">
      <c r="A25" s="14" t="s">
        <v>42</v>
      </c>
      <c r="B25" s="14"/>
      <c r="C25" s="11">
        <f t="shared" si="1"/>
        <v>3499</v>
      </c>
      <c r="D25" s="11">
        <f t="shared" si="2"/>
        <v>6736</v>
      </c>
      <c r="E25" s="11">
        <f t="shared" si="3"/>
        <v>0</v>
      </c>
      <c r="F25" s="11">
        <f t="shared" si="4"/>
        <v>7827</v>
      </c>
      <c r="G25" s="11">
        <f t="shared" si="5"/>
        <v>0</v>
      </c>
      <c r="H25" s="11">
        <f t="shared" si="6"/>
        <v>0</v>
      </c>
      <c r="I25" s="11">
        <f t="shared" si="7"/>
        <v>0</v>
      </c>
      <c r="J25" s="11">
        <f t="shared" si="8"/>
        <v>0</v>
      </c>
      <c r="K25" s="11">
        <f t="shared" si="9"/>
        <v>0</v>
      </c>
      <c r="L25" s="11">
        <f t="shared" si="10"/>
        <v>1810</v>
      </c>
      <c r="M25" s="10">
        <f t="shared" si="11"/>
        <v>322</v>
      </c>
      <c r="N25" s="3">
        <f>Data!D322</f>
        <v>3499</v>
      </c>
      <c r="O25" s="3">
        <f>Data!G322</f>
        <v>6736</v>
      </c>
      <c r="P25" s="3">
        <f>Data!J322</f>
        <v>0</v>
      </c>
      <c r="Q25" s="3">
        <f>Data!M322</f>
        <v>7827</v>
      </c>
      <c r="R25" s="3">
        <f>Data!P322</f>
        <v>0</v>
      </c>
      <c r="S25" s="3">
        <f>Data!S322</f>
        <v>0</v>
      </c>
      <c r="T25" s="3">
        <f>Data!V322</f>
        <v>0</v>
      </c>
      <c r="U25" s="3">
        <f>Data!Y322</f>
        <v>0</v>
      </c>
      <c r="V25" s="3">
        <f>Data!AB322</f>
        <v>0</v>
      </c>
      <c r="W25" s="3">
        <f>Data!AE322</f>
        <v>1810</v>
      </c>
    </row>
    <row r="26" spans="1:23" hidden="1">
      <c r="A26" s="14" t="s">
        <v>43</v>
      </c>
      <c r="B26" s="14"/>
      <c r="C26" s="11">
        <f t="shared" si="1"/>
        <v>6359</v>
      </c>
      <c r="D26" s="11">
        <f t="shared" si="2"/>
        <v>25852</v>
      </c>
      <c r="E26" s="11">
        <f t="shared" si="3"/>
        <v>0</v>
      </c>
      <c r="F26" s="11">
        <f t="shared" si="4"/>
        <v>0</v>
      </c>
      <c r="G26" s="11">
        <f t="shared" si="5"/>
        <v>0</v>
      </c>
      <c r="H26" s="11">
        <f t="shared" si="6"/>
        <v>225</v>
      </c>
      <c r="I26" s="11">
        <f t="shared" si="7"/>
        <v>2596</v>
      </c>
      <c r="J26" s="11">
        <f t="shared" si="8"/>
        <v>0</v>
      </c>
      <c r="K26" s="11">
        <f t="shared" si="9"/>
        <v>3673</v>
      </c>
      <c r="L26" s="11">
        <f t="shared" si="10"/>
        <v>2102</v>
      </c>
      <c r="M26" s="10">
        <f t="shared" si="11"/>
        <v>336</v>
      </c>
      <c r="N26" s="3">
        <f>Data!D336</f>
        <v>6359</v>
      </c>
      <c r="O26" s="3">
        <f>Data!G336</f>
        <v>25852</v>
      </c>
      <c r="P26" s="3">
        <f>Data!J336</f>
        <v>0</v>
      </c>
      <c r="Q26" s="3">
        <f>Data!M336</f>
        <v>0</v>
      </c>
      <c r="R26" s="3">
        <f>Data!P336</f>
        <v>0</v>
      </c>
      <c r="S26" s="3">
        <f>Data!S336</f>
        <v>225</v>
      </c>
      <c r="T26" s="3">
        <f>Data!V336</f>
        <v>2596</v>
      </c>
      <c r="U26" s="3">
        <f>Data!Y336</f>
        <v>0</v>
      </c>
      <c r="V26" s="3">
        <f>Data!AB336</f>
        <v>3673</v>
      </c>
      <c r="W26" s="3">
        <f>Data!AE336</f>
        <v>2102</v>
      </c>
    </row>
    <row r="27" spans="1:23" hidden="1">
      <c r="A27" s="14" t="s">
        <v>44</v>
      </c>
      <c r="B27" s="14"/>
      <c r="C27" s="11">
        <f t="shared" si="1"/>
        <v>0</v>
      </c>
      <c r="D27" s="11">
        <f t="shared" si="2"/>
        <v>0</v>
      </c>
      <c r="E27" s="11">
        <f t="shared" si="3"/>
        <v>0</v>
      </c>
      <c r="F27" s="11">
        <f t="shared" si="4"/>
        <v>0</v>
      </c>
      <c r="G27" s="11">
        <f t="shared" si="5"/>
        <v>0</v>
      </c>
      <c r="H27" s="11">
        <f t="shared" si="6"/>
        <v>0</v>
      </c>
      <c r="I27" s="11">
        <f t="shared" si="7"/>
        <v>0</v>
      </c>
      <c r="J27" s="11">
        <f t="shared" si="8"/>
        <v>2051</v>
      </c>
      <c r="K27" s="11">
        <f t="shared" si="9"/>
        <v>0</v>
      </c>
      <c r="L27" s="11">
        <f t="shared" si="10"/>
        <v>3597</v>
      </c>
      <c r="M27" s="10">
        <f t="shared" si="11"/>
        <v>350</v>
      </c>
      <c r="N27" s="3">
        <f>Data!D350</f>
        <v>0</v>
      </c>
      <c r="O27" s="3">
        <f>Data!G350</f>
        <v>0</v>
      </c>
      <c r="P27" s="3">
        <f>Data!J350</f>
        <v>0</v>
      </c>
      <c r="Q27" s="3">
        <f>Data!M350</f>
        <v>0</v>
      </c>
      <c r="R27" s="3">
        <f>Data!P350</f>
        <v>0</v>
      </c>
      <c r="S27" s="3">
        <f>Data!S350</f>
        <v>0</v>
      </c>
      <c r="T27" s="3">
        <f>Data!V350</f>
        <v>0</v>
      </c>
      <c r="U27" s="3">
        <f>Data!Y350</f>
        <v>2051</v>
      </c>
      <c r="V27" s="3">
        <f>Data!AB350</f>
        <v>0</v>
      </c>
      <c r="W27" s="3">
        <f>Data!AE350</f>
        <v>3597</v>
      </c>
    </row>
    <row r="28" spans="1:23" hidden="1">
      <c r="A28" s="14" t="s">
        <v>23</v>
      </c>
      <c r="B28" s="14"/>
      <c r="C28" s="11">
        <f t="shared" si="1"/>
        <v>445031</v>
      </c>
      <c r="D28" s="11">
        <f t="shared" si="2"/>
        <v>79745</v>
      </c>
      <c r="E28" s="11">
        <f t="shared" si="3"/>
        <v>30400</v>
      </c>
      <c r="F28" s="11">
        <f t="shared" si="4"/>
        <v>43787</v>
      </c>
      <c r="G28" s="11">
        <f t="shared" si="5"/>
        <v>17986</v>
      </c>
      <c r="H28" s="11">
        <f t="shared" si="6"/>
        <v>5652</v>
      </c>
      <c r="I28" s="11">
        <f t="shared" si="7"/>
        <v>3070</v>
      </c>
      <c r="J28" s="11">
        <f t="shared" si="8"/>
        <v>32836</v>
      </c>
      <c r="K28" s="11">
        <f t="shared" si="9"/>
        <v>98941</v>
      </c>
      <c r="L28" s="11">
        <f t="shared" si="10"/>
        <v>127713</v>
      </c>
      <c r="M28" s="10">
        <f t="shared" si="11"/>
        <v>364</v>
      </c>
      <c r="N28" s="3">
        <f>Data!D364</f>
        <v>445031</v>
      </c>
      <c r="O28" s="3">
        <f>Data!G364</f>
        <v>79745</v>
      </c>
      <c r="P28" s="3">
        <f>Data!J364</f>
        <v>30400</v>
      </c>
      <c r="Q28" s="3">
        <f>Data!M364</f>
        <v>43787</v>
      </c>
      <c r="R28" s="3">
        <f>Data!P364</f>
        <v>17986</v>
      </c>
      <c r="S28" s="3">
        <f>Data!S364</f>
        <v>5652</v>
      </c>
      <c r="T28" s="3">
        <f>Data!V364</f>
        <v>3070</v>
      </c>
      <c r="U28" s="3">
        <f>Data!Y364</f>
        <v>32836</v>
      </c>
      <c r="V28" s="3">
        <f>Data!AB364</f>
        <v>98941</v>
      </c>
      <c r="W28" s="3">
        <f>Data!AE364</f>
        <v>127713</v>
      </c>
    </row>
    <row r="29" spans="1:23" hidden="1">
      <c r="A29" s="14" t="s">
        <v>45</v>
      </c>
      <c r="B29" s="14"/>
      <c r="C29" s="11">
        <f t="shared" si="1"/>
        <v>1045</v>
      </c>
      <c r="D29" s="11">
        <f t="shared" si="2"/>
        <v>4672</v>
      </c>
      <c r="E29" s="11">
        <f t="shared" si="3"/>
        <v>0</v>
      </c>
      <c r="F29" s="11">
        <f t="shared" si="4"/>
        <v>6300</v>
      </c>
      <c r="G29" s="11">
        <f t="shared" si="5"/>
        <v>191</v>
      </c>
      <c r="H29" s="11">
        <f t="shared" si="6"/>
        <v>0</v>
      </c>
      <c r="I29" s="11">
        <f t="shared" si="7"/>
        <v>0</v>
      </c>
      <c r="J29" s="11">
        <f t="shared" si="8"/>
        <v>0</v>
      </c>
      <c r="K29" s="11">
        <f t="shared" si="9"/>
        <v>3910</v>
      </c>
      <c r="L29" s="11">
        <f t="shared" si="10"/>
        <v>1054</v>
      </c>
      <c r="M29" s="10">
        <f t="shared" si="11"/>
        <v>378</v>
      </c>
      <c r="N29" s="3">
        <f>Data!D378</f>
        <v>1045</v>
      </c>
      <c r="O29" s="3">
        <f>Data!G378</f>
        <v>4672</v>
      </c>
      <c r="P29" s="3">
        <f>Data!J378</f>
        <v>0</v>
      </c>
      <c r="Q29" s="3">
        <f>Data!M378</f>
        <v>6300</v>
      </c>
      <c r="R29" s="3">
        <f>Data!P378</f>
        <v>191</v>
      </c>
      <c r="S29" s="3">
        <f>Data!S378</f>
        <v>0</v>
      </c>
      <c r="T29" s="3">
        <f>Data!V378</f>
        <v>0</v>
      </c>
      <c r="U29" s="3">
        <f>Data!Y378</f>
        <v>0</v>
      </c>
      <c r="V29" s="3">
        <f>Data!AB378</f>
        <v>3910</v>
      </c>
      <c r="W29" s="3">
        <f>Data!AE378</f>
        <v>1054</v>
      </c>
    </row>
    <row r="30" spans="1:23" hidden="1">
      <c r="A30" s="14" t="s">
        <v>46</v>
      </c>
      <c r="B30" s="14"/>
      <c r="C30" s="11">
        <f t="shared" si="1"/>
        <v>40251</v>
      </c>
      <c r="D30" s="11">
        <f t="shared" si="2"/>
        <v>28592</v>
      </c>
      <c r="E30" s="11">
        <f t="shared" si="3"/>
        <v>10660</v>
      </c>
      <c r="F30" s="11">
        <f t="shared" si="4"/>
        <v>1203</v>
      </c>
      <c r="G30" s="11">
        <f t="shared" si="5"/>
        <v>2890</v>
      </c>
      <c r="H30" s="11">
        <f t="shared" si="6"/>
        <v>420</v>
      </c>
      <c r="I30" s="11">
        <f t="shared" si="7"/>
        <v>768</v>
      </c>
      <c r="J30" s="11">
        <f t="shared" si="8"/>
        <v>1139</v>
      </c>
      <c r="K30" s="11">
        <f t="shared" si="9"/>
        <v>14050</v>
      </c>
      <c r="L30" s="11">
        <f t="shared" si="10"/>
        <v>0</v>
      </c>
      <c r="M30" s="10">
        <f t="shared" si="11"/>
        <v>392</v>
      </c>
      <c r="N30" s="3">
        <f>Data!D392</f>
        <v>40251</v>
      </c>
      <c r="O30" s="3">
        <f>Data!G392</f>
        <v>28592</v>
      </c>
      <c r="P30" s="3">
        <f>Data!J392</f>
        <v>10660</v>
      </c>
      <c r="Q30" s="3">
        <f>Data!M392</f>
        <v>1203</v>
      </c>
      <c r="R30" s="3">
        <f>Data!P392</f>
        <v>2890</v>
      </c>
      <c r="S30" s="3">
        <f>Data!S392</f>
        <v>420</v>
      </c>
      <c r="T30" s="3">
        <f>Data!V392</f>
        <v>768</v>
      </c>
      <c r="U30" s="3">
        <f>Data!Y392</f>
        <v>1139</v>
      </c>
      <c r="V30" s="3">
        <f>Data!AB392</f>
        <v>14050</v>
      </c>
      <c r="W30" s="3">
        <f>Data!AE392</f>
        <v>0</v>
      </c>
    </row>
    <row r="31" spans="1:23" hidden="1">
      <c r="A31" s="14" t="s">
        <v>47</v>
      </c>
      <c r="B31" s="14"/>
      <c r="C31" s="11">
        <f t="shared" si="1"/>
        <v>59640</v>
      </c>
      <c r="D31" s="11">
        <f t="shared" si="2"/>
        <v>0</v>
      </c>
      <c r="E31" s="11">
        <f t="shared" si="3"/>
        <v>0</v>
      </c>
      <c r="F31" s="11">
        <f t="shared" si="4"/>
        <v>6300</v>
      </c>
      <c r="G31" s="11">
        <f t="shared" si="5"/>
        <v>0</v>
      </c>
      <c r="H31" s="11">
        <f t="shared" si="6"/>
        <v>0</v>
      </c>
      <c r="I31" s="11">
        <f t="shared" si="7"/>
        <v>0</v>
      </c>
      <c r="J31" s="11">
        <f t="shared" si="8"/>
        <v>0</v>
      </c>
      <c r="K31" s="11">
        <f t="shared" si="9"/>
        <v>0</v>
      </c>
      <c r="L31" s="11">
        <f t="shared" si="10"/>
        <v>0</v>
      </c>
      <c r="M31" s="10">
        <f t="shared" si="11"/>
        <v>406</v>
      </c>
      <c r="N31" s="3">
        <f>Data!D406</f>
        <v>59640</v>
      </c>
      <c r="O31" s="3">
        <f>Data!G406</f>
        <v>0</v>
      </c>
      <c r="P31" s="3">
        <f>Data!J406</f>
        <v>0</v>
      </c>
      <c r="Q31" s="3">
        <f>Data!M406</f>
        <v>6300</v>
      </c>
      <c r="R31" s="3">
        <f>Data!P406</f>
        <v>0</v>
      </c>
      <c r="S31" s="3">
        <f>Data!S406</f>
        <v>0</v>
      </c>
      <c r="T31" s="3">
        <f>Data!V406</f>
        <v>0</v>
      </c>
      <c r="U31" s="3">
        <f>Data!Y406</f>
        <v>0</v>
      </c>
      <c r="V31" s="3">
        <f>Data!AB406</f>
        <v>0</v>
      </c>
      <c r="W31" s="3">
        <f>Data!AE406</f>
        <v>0</v>
      </c>
    </row>
    <row r="32" spans="1:23" hidden="1">
      <c r="A32" s="14" t="s">
        <v>18</v>
      </c>
      <c r="B32" s="14"/>
      <c r="C32" s="11">
        <f t="shared" si="1"/>
        <v>22872</v>
      </c>
      <c r="D32" s="11">
        <f t="shared" si="2"/>
        <v>97268</v>
      </c>
      <c r="E32" s="11">
        <f t="shared" si="3"/>
        <v>19765</v>
      </c>
      <c r="F32" s="11">
        <f t="shared" si="4"/>
        <v>58418</v>
      </c>
      <c r="G32" s="11">
        <f t="shared" si="5"/>
        <v>12137</v>
      </c>
      <c r="H32" s="11">
        <f t="shared" si="6"/>
        <v>3319</v>
      </c>
      <c r="I32" s="11">
        <f t="shared" si="7"/>
        <v>7152</v>
      </c>
      <c r="J32" s="11">
        <f t="shared" si="8"/>
        <v>13177</v>
      </c>
      <c r="K32" s="11">
        <f t="shared" si="9"/>
        <v>54196</v>
      </c>
      <c r="L32" s="11">
        <f t="shared" si="10"/>
        <v>56753</v>
      </c>
      <c r="M32" s="10">
        <f t="shared" si="11"/>
        <v>420</v>
      </c>
      <c r="N32" s="3">
        <f>Data!D420</f>
        <v>22872</v>
      </c>
      <c r="O32" s="3">
        <f>Data!G420</f>
        <v>97268</v>
      </c>
      <c r="P32" s="3">
        <f>Data!J420</f>
        <v>19765</v>
      </c>
      <c r="Q32" s="3">
        <f>Data!M420</f>
        <v>58418</v>
      </c>
      <c r="R32" s="3">
        <f>Data!P420</f>
        <v>12137</v>
      </c>
      <c r="S32" s="3">
        <f>Data!S420</f>
        <v>3319</v>
      </c>
      <c r="T32" s="3">
        <f>Data!V420</f>
        <v>7152</v>
      </c>
      <c r="U32" s="3">
        <f>Data!Y420</f>
        <v>13177</v>
      </c>
      <c r="V32" s="3">
        <f>Data!AB420</f>
        <v>54196</v>
      </c>
      <c r="W32" s="3">
        <f>Data!AE420</f>
        <v>56753</v>
      </c>
    </row>
    <row r="33" spans="1:23" hidden="1">
      <c r="A33" s="14" t="s">
        <v>48</v>
      </c>
      <c r="B33" s="14"/>
      <c r="C33" s="11">
        <f t="shared" si="1"/>
        <v>1195</v>
      </c>
      <c r="D33" s="11">
        <f t="shared" si="2"/>
        <v>1383</v>
      </c>
      <c r="E33" s="11">
        <f t="shared" si="3"/>
        <v>0</v>
      </c>
      <c r="F33" s="11">
        <f t="shared" si="4"/>
        <v>13013</v>
      </c>
      <c r="G33" s="11">
        <f t="shared" si="5"/>
        <v>1100</v>
      </c>
      <c r="H33" s="11">
        <f t="shared" si="6"/>
        <v>0</v>
      </c>
      <c r="I33" s="11">
        <f t="shared" si="7"/>
        <v>0</v>
      </c>
      <c r="J33" s="11">
        <f t="shared" si="8"/>
        <v>0</v>
      </c>
      <c r="K33" s="11">
        <f t="shared" si="9"/>
        <v>5784</v>
      </c>
      <c r="L33" s="11">
        <f t="shared" si="10"/>
        <v>1000</v>
      </c>
      <c r="M33" s="10">
        <f t="shared" si="11"/>
        <v>434</v>
      </c>
      <c r="N33" s="3">
        <f>Data!D434</f>
        <v>1195</v>
      </c>
      <c r="O33" s="3">
        <f>Data!G434</f>
        <v>1383</v>
      </c>
      <c r="P33" s="3">
        <f>Data!J434</f>
        <v>0</v>
      </c>
      <c r="Q33" s="3">
        <f>Data!M434</f>
        <v>13013</v>
      </c>
      <c r="R33" s="3">
        <f>Data!P434</f>
        <v>1100</v>
      </c>
      <c r="S33" s="3">
        <f>Data!S434</f>
        <v>0</v>
      </c>
      <c r="T33" s="3">
        <f>Data!V434</f>
        <v>0</v>
      </c>
      <c r="U33" s="3">
        <f>Data!Y434</f>
        <v>0</v>
      </c>
      <c r="V33" s="3">
        <f>Data!AB434</f>
        <v>5784</v>
      </c>
      <c r="W33" s="3">
        <f>Data!AE434</f>
        <v>1000</v>
      </c>
    </row>
    <row r="34" spans="1:23" hidden="1">
      <c r="A34" s="14" t="s">
        <v>49</v>
      </c>
      <c r="B34" s="14"/>
      <c r="C34" s="11">
        <f t="shared" si="1"/>
        <v>28500</v>
      </c>
      <c r="D34" s="11">
        <f t="shared" si="2"/>
        <v>665</v>
      </c>
      <c r="E34" s="11">
        <f t="shared" si="3"/>
        <v>902</v>
      </c>
      <c r="F34" s="11">
        <f t="shared" si="4"/>
        <v>2736</v>
      </c>
      <c r="G34" s="11">
        <f t="shared" si="5"/>
        <v>200</v>
      </c>
      <c r="H34" s="11">
        <f t="shared" si="6"/>
        <v>656</v>
      </c>
      <c r="I34" s="11">
        <f t="shared" si="7"/>
        <v>1216</v>
      </c>
      <c r="J34" s="11">
        <f t="shared" si="8"/>
        <v>0</v>
      </c>
      <c r="K34" s="11">
        <f t="shared" si="9"/>
        <v>113737</v>
      </c>
      <c r="L34" s="11">
        <f t="shared" si="10"/>
        <v>848</v>
      </c>
      <c r="M34" s="10">
        <f t="shared" si="11"/>
        <v>448</v>
      </c>
      <c r="N34" s="3">
        <f>Data!D448</f>
        <v>28500</v>
      </c>
      <c r="O34" s="3">
        <f>Data!G448</f>
        <v>665</v>
      </c>
      <c r="P34" s="3">
        <f>Data!J448</f>
        <v>902</v>
      </c>
      <c r="Q34" s="3">
        <f>Data!M448</f>
        <v>2736</v>
      </c>
      <c r="R34" s="3">
        <f>Data!P448</f>
        <v>200</v>
      </c>
      <c r="S34" s="3">
        <f>Data!S448</f>
        <v>656</v>
      </c>
      <c r="T34" s="3">
        <f>Data!V448</f>
        <v>1216</v>
      </c>
      <c r="U34" s="3">
        <f>Data!Y448</f>
        <v>0</v>
      </c>
      <c r="V34" s="3">
        <f>Data!AB448</f>
        <v>113737</v>
      </c>
      <c r="W34" s="3">
        <f>Data!AE448</f>
        <v>848</v>
      </c>
    </row>
    <row r="35" spans="1:23" hidden="1">
      <c r="A35" s="14" t="s">
        <v>50</v>
      </c>
      <c r="B35" s="14"/>
      <c r="C35" s="11">
        <f t="shared" si="1"/>
        <v>73864</v>
      </c>
      <c r="D35" s="11">
        <f t="shared" si="2"/>
        <v>11728</v>
      </c>
      <c r="E35" s="11">
        <f t="shared" si="3"/>
        <v>0</v>
      </c>
      <c r="F35" s="11">
        <f t="shared" si="4"/>
        <v>0</v>
      </c>
      <c r="G35" s="11">
        <f t="shared" si="5"/>
        <v>5982</v>
      </c>
      <c r="H35" s="11">
        <f t="shared" si="6"/>
        <v>614</v>
      </c>
      <c r="I35" s="11">
        <f t="shared" si="7"/>
        <v>125</v>
      </c>
      <c r="J35" s="11">
        <f t="shared" si="8"/>
        <v>2015</v>
      </c>
      <c r="K35" s="11">
        <f t="shared" si="9"/>
        <v>31054</v>
      </c>
      <c r="L35" s="11">
        <f t="shared" si="10"/>
        <v>595</v>
      </c>
      <c r="M35" s="10">
        <f t="shared" si="11"/>
        <v>462</v>
      </c>
      <c r="N35" s="3">
        <f>Data!D462</f>
        <v>73864</v>
      </c>
      <c r="O35" s="3">
        <f>Data!G462</f>
        <v>11728</v>
      </c>
      <c r="P35" s="3">
        <f>Data!J462</f>
        <v>0</v>
      </c>
      <c r="Q35" s="3">
        <f>Data!M462</f>
        <v>0</v>
      </c>
      <c r="R35" s="3">
        <f>Data!P462</f>
        <v>5982</v>
      </c>
      <c r="S35" s="3">
        <f>Data!S462</f>
        <v>614</v>
      </c>
      <c r="T35" s="3">
        <f>Data!V462</f>
        <v>125</v>
      </c>
      <c r="U35" s="3">
        <f>Data!Y462</f>
        <v>2015</v>
      </c>
      <c r="V35" s="3">
        <f>Data!AB462</f>
        <v>31054</v>
      </c>
      <c r="W35" s="3">
        <f>Data!AE462</f>
        <v>595</v>
      </c>
    </row>
    <row r="36" spans="1:23" hidden="1">
      <c r="A36" s="14" t="s">
        <v>51</v>
      </c>
      <c r="B36" s="14"/>
      <c r="C36" s="11">
        <f t="shared" ref="C36:C53" si="12">N36</f>
        <v>36680</v>
      </c>
      <c r="D36" s="11">
        <f t="shared" si="2"/>
        <v>0</v>
      </c>
      <c r="E36" s="11">
        <f t="shared" si="3"/>
        <v>0</v>
      </c>
      <c r="F36" s="11">
        <f t="shared" si="4"/>
        <v>0</v>
      </c>
      <c r="G36" s="11">
        <f t="shared" si="5"/>
        <v>0</v>
      </c>
      <c r="H36" s="11">
        <f t="shared" si="6"/>
        <v>0</v>
      </c>
      <c r="I36" s="11">
        <f t="shared" si="7"/>
        <v>0</v>
      </c>
      <c r="J36" s="11">
        <f t="shared" si="8"/>
        <v>0</v>
      </c>
      <c r="K36" s="11">
        <f t="shared" si="9"/>
        <v>0</v>
      </c>
      <c r="L36" s="11">
        <f t="shared" si="10"/>
        <v>0</v>
      </c>
      <c r="M36" s="10">
        <f t="shared" si="11"/>
        <v>476</v>
      </c>
      <c r="N36" s="3">
        <f>Data!D476</f>
        <v>36680</v>
      </c>
      <c r="O36" s="3">
        <f>Data!G476</f>
        <v>0</v>
      </c>
      <c r="P36" s="3">
        <f>Data!J476</f>
        <v>0</v>
      </c>
      <c r="Q36" s="3">
        <f>Data!M476</f>
        <v>0</v>
      </c>
      <c r="R36" s="3">
        <f>Data!P476</f>
        <v>0</v>
      </c>
      <c r="S36" s="3">
        <f>Data!S476</f>
        <v>0</v>
      </c>
      <c r="T36" s="3">
        <f>Data!V476</f>
        <v>0</v>
      </c>
      <c r="U36" s="3">
        <f>Data!Y476</f>
        <v>0</v>
      </c>
      <c r="V36" s="3">
        <f>Data!AB476</f>
        <v>0</v>
      </c>
      <c r="W36" s="3">
        <f>Data!AE476</f>
        <v>0</v>
      </c>
    </row>
    <row r="37" spans="1:23" hidden="1">
      <c r="A37" s="14" t="s">
        <v>52</v>
      </c>
      <c r="B37" s="14"/>
      <c r="C37" s="11">
        <f t="shared" si="12"/>
        <v>176236</v>
      </c>
      <c r="D37" s="11">
        <f t="shared" si="2"/>
        <v>23240</v>
      </c>
      <c r="E37" s="11">
        <f t="shared" si="3"/>
        <v>5219</v>
      </c>
      <c r="F37" s="11">
        <f t="shared" si="4"/>
        <v>18903</v>
      </c>
      <c r="G37" s="11">
        <f t="shared" si="5"/>
        <v>2491</v>
      </c>
      <c r="H37" s="11">
        <f t="shared" si="6"/>
        <v>4804</v>
      </c>
      <c r="I37" s="11">
        <f t="shared" si="7"/>
        <v>73</v>
      </c>
      <c r="J37" s="11">
        <f t="shared" si="8"/>
        <v>1250</v>
      </c>
      <c r="K37" s="11">
        <f t="shared" si="9"/>
        <v>14067</v>
      </c>
      <c r="L37" s="11">
        <f t="shared" si="10"/>
        <v>13634</v>
      </c>
      <c r="M37" s="10">
        <f t="shared" si="11"/>
        <v>490</v>
      </c>
      <c r="N37" s="3">
        <f>Data!D490</f>
        <v>176236</v>
      </c>
      <c r="O37" s="3">
        <f>Data!G490</f>
        <v>23240</v>
      </c>
      <c r="P37" s="3">
        <f>Data!J490</f>
        <v>5219</v>
      </c>
      <c r="Q37" s="3">
        <f>Data!M490</f>
        <v>18903</v>
      </c>
      <c r="R37" s="3">
        <f>Data!P490</f>
        <v>2491</v>
      </c>
      <c r="S37" s="3">
        <f>Data!S490</f>
        <v>4804</v>
      </c>
      <c r="T37" s="3">
        <f>Data!V490</f>
        <v>73</v>
      </c>
      <c r="U37" s="3">
        <f>Data!Y490</f>
        <v>1250</v>
      </c>
      <c r="V37" s="3">
        <f>Data!AB490</f>
        <v>14067</v>
      </c>
      <c r="W37" s="3">
        <f>Data!AE490</f>
        <v>13634</v>
      </c>
    </row>
    <row r="38" spans="1:23" hidden="1">
      <c r="A38" s="14" t="s">
        <v>19</v>
      </c>
      <c r="B38" s="14"/>
      <c r="C38" s="11">
        <f t="shared" si="12"/>
        <v>109880.8</v>
      </c>
      <c r="D38" s="11">
        <f t="shared" si="2"/>
        <v>2332</v>
      </c>
      <c r="E38" s="11">
        <f t="shared" si="3"/>
        <v>0</v>
      </c>
      <c r="F38" s="11">
        <f t="shared" si="4"/>
        <v>0</v>
      </c>
      <c r="G38" s="11">
        <f t="shared" si="5"/>
        <v>0</v>
      </c>
      <c r="H38" s="11">
        <f t="shared" si="6"/>
        <v>330</v>
      </c>
      <c r="I38" s="11">
        <f t="shared" si="7"/>
        <v>0</v>
      </c>
      <c r="J38" s="11">
        <f t="shared" si="8"/>
        <v>400</v>
      </c>
      <c r="K38" s="11">
        <f t="shared" si="9"/>
        <v>23858</v>
      </c>
      <c r="L38" s="11">
        <f t="shared" si="10"/>
        <v>1506</v>
      </c>
      <c r="M38" s="10">
        <f t="shared" si="11"/>
        <v>504</v>
      </c>
      <c r="N38" s="3">
        <f>Data!D504</f>
        <v>109880.8</v>
      </c>
      <c r="O38" s="3">
        <f>Data!G504</f>
        <v>2332</v>
      </c>
      <c r="P38" s="3">
        <f>Data!J504</f>
        <v>0</v>
      </c>
      <c r="Q38" s="3">
        <f>Data!M504</f>
        <v>0</v>
      </c>
      <c r="R38" s="3">
        <f>Data!P504</f>
        <v>0</v>
      </c>
      <c r="S38" s="3">
        <f>Data!S504</f>
        <v>330</v>
      </c>
      <c r="T38" s="3">
        <f>Data!V504</f>
        <v>0</v>
      </c>
      <c r="U38" s="3">
        <f>Data!Y504</f>
        <v>400</v>
      </c>
      <c r="V38" s="3">
        <f>Data!AB504</f>
        <v>23858</v>
      </c>
      <c r="W38" s="3">
        <f>Data!AE504</f>
        <v>1506</v>
      </c>
    </row>
    <row r="39" spans="1:23" hidden="1">
      <c r="A39" s="14" t="s">
        <v>53</v>
      </c>
      <c r="B39" s="14"/>
      <c r="C39" s="11">
        <f t="shared" si="12"/>
        <v>11883</v>
      </c>
      <c r="D39" s="11">
        <f t="shared" si="2"/>
        <v>3240</v>
      </c>
      <c r="E39" s="11">
        <f t="shared" si="3"/>
        <v>0</v>
      </c>
      <c r="F39" s="11">
        <f t="shared" si="4"/>
        <v>0</v>
      </c>
      <c r="G39" s="11">
        <f t="shared" si="5"/>
        <v>0</v>
      </c>
      <c r="H39" s="11">
        <f t="shared" si="6"/>
        <v>0</v>
      </c>
      <c r="I39" s="11">
        <f t="shared" si="7"/>
        <v>0</v>
      </c>
      <c r="J39" s="11">
        <f t="shared" si="8"/>
        <v>2701</v>
      </c>
      <c r="K39" s="11">
        <f t="shared" si="9"/>
        <v>9985</v>
      </c>
      <c r="L39" s="11">
        <f t="shared" si="10"/>
        <v>1458</v>
      </c>
      <c r="M39" s="10">
        <f t="shared" si="11"/>
        <v>518</v>
      </c>
      <c r="N39" s="3">
        <f>Data!D518</f>
        <v>11883</v>
      </c>
      <c r="O39" s="3">
        <f>Data!G518</f>
        <v>3240</v>
      </c>
      <c r="P39" s="3">
        <f>Data!J518</f>
        <v>0</v>
      </c>
      <c r="Q39" s="3">
        <f>Data!M518</f>
        <v>0</v>
      </c>
      <c r="R39" s="3">
        <f>Data!P518</f>
        <v>0</v>
      </c>
      <c r="S39" s="3">
        <f>Data!S518</f>
        <v>0</v>
      </c>
      <c r="T39" s="3">
        <f>Data!V518</f>
        <v>0</v>
      </c>
      <c r="U39" s="3">
        <f>Data!Y518</f>
        <v>2701</v>
      </c>
      <c r="V39" s="3">
        <f>Data!AB518</f>
        <v>9985</v>
      </c>
      <c r="W39" s="3">
        <f>Data!AE518</f>
        <v>1458</v>
      </c>
    </row>
    <row r="40" spans="1:23" hidden="1">
      <c r="A40" s="14" t="s">
        <v>54</v>
      </c>
      <c r="B40" s="14"/>
      <c r="C40" s="11">
        <f t="shared" si="12"/>
        <v>88645</v>
      </c>
      <c r="D40" s="11">
        <f t="shared" si="2"/>
        <v>10013</v>
      </c>
      <c r="E40" s="11">
        <f t="shared" si="3"/>
        <v>0</v>
      </c>
      <c r="F40" s="11">
        <f t="shared" si="4"/>
        <v>0</v>
      </c>
      <c r="G40" s="11">
        <f t="shared" si="5"/>
        <v>426</v>
      </c>
      <c r="H40" s="11">
        <f t="shared" si="6"/>
        <v>2470</v>
      </c>
      <c r="I40" s="11">
        <f t="shared" si="7"/>
        <v>0</v>
      </c>
      <c r="J40" s="11">
        <f t="shared" si="8"/>
        <v>486</v>
      </c>
      <c r="K40" s="11">
        <f t="shared" si="9"/>
        <v>20739</v>
      </c>
      <c r="L40" s="11">
        <f t="shared" si="10"/>
        <v>3606</v>
      </c>
      <c r="M40" s="10">
        <f t="shared" si="11"/>
        <v>532</v>
      </c>
      <c r="N40" s="3">
        <f>Data!D532</f>
        <v>88645</v>
      </c>
      <c r="O40" s="3">
        <f>Data!G532</f>
        <v>10013</v>
      </c>
      <c r="P40" s="3">
        <f>Data!J532</f>
        <v>0</v>
      </c>
      <c r="Q40" s="3">
        <f>Data!M532</f>
        <v>0</v>
      </c>
      <c r="R40" s="3">
        <f>Data!P532</f>
        <v>426</v>
      </c>
      <c r="S40" s="3">
        <f>Data!S532</f>
        <v>2470</v>
      </c>
      <c r="T40" s="3">
        <f>Data!V532</f>
        <v>0</v>
      </c>
      <c r="U40" s="3">
        <f>Data!Y532</f>
        <v>486</v>
      </c>
      <c r="V40" s="3">
        <f>Data!AB532</f>
        <v>20739</v>
      </c>
      <c r="W40" s="3">
        <f>Data!AE532</f>
        <v>3606</v>
      </c>
    </row>
    <row r="41" spans="1:23" hidden="1">
      <c r="A41" s="14" t="s">
        <v>11</v>
      </c>
      <c r="B41" s="14"/>
      <c r="C41" s="11">
        <f t="shared" si="12"/>
        <v>27936</v>
      </c>
      <c r="D41" s="11">
        <f t="shared" si="2"/>
        <v>69765</v>
      </c>
      <c r="E41" s="11">
        <f t="shared" si="3"/>
        <v>14883</v>
      </c>
      <c r="F41" s="11">
        <f t="shared" si="4"/>
        <v>28579</v>
      </c>
      <c r="G41" s="11">
        <f t="shared" si="5"/>
        <v>7949</v>
      </c>
      <c r="H41" s="11">
        <f t="shared" si="6"/>
        <v>186</v>
      </c>
      <c r="I41" s="11">
        <f t="shared" si="7"/>
        <v>1281</v>
      </c>
      <c r="J41" s="11">
        <f t="shared" si="8"/>
        <v>2600</v>
      </c>
      <c r="K41" s="11">
        <f t="shared" si="9"/>
        <v>7556</v>
      </c>
      <c r="L41" s="11">
        <f t="shared" si="10"/>
        <v>11294</v>
      </c>
      <c r="M41" s="10">
        <f t="shared" si="11"/>
        <v>546</v>
      </c>
      <c r="N41" s="3">
        <f>Data!D546</f>
        <v>27936</v>
      </c>
      <c r="O41" s="3">
        <f>Data!G546</f>
        <v>69765</v>
      </c>
      <c r="P41" s="3">
        <f>Data!J546</f>
        <v>14883</v>
      </c>
      <c r="Q41" s="3">
        <f>Data!M546</f>
        <v>28579</v>
      </c>
      <c r="R41" s="3">
        <f>Data!P546</f>
        <v>7949</v>
      </c>
      <c r="S41" s="3">
        <f>Data!S546</f>
        <v>186</v>
      </c>
      <c r="T41" s="3">
        <f>Data!V546</f>
        <v>1281</v>
      </c>
      <c r="U41" s="3">
        <f>Data!Y546</f>
        <v>2600</v>
      </c>
      <c r="V41" s="3">
        <f>Data!AB546</f>
        <v>7556</v>
      </c>
      <c r="W41" s="3">
        <f>Data!AE546</f>
        <v>11294</v>
      </c>
    </row>
    <row r="42" spans="1:23" hidden="1">
      <c r="A42" s="14" t="s">
        <v>55</v>
      </c>
      <c r="B42" s="14"/>
      <c r="C42" s="11">
        <f t="shared" si="12"/>
        <v>184020</v>
      </c>
      <c r="D42" s="11">
        <f t="shared" si="2"/>
        <v>0</v>
      </c>
      <c r="E42" s="11">
        <f t="shared" si="3"/>
        <v>0</v>
      </c>
      <c r="F42" s="11">
        <f t="shared" si="4"/>
        <v>0</v>
      </c>
      <c r="G42" s="11">
        <f t="shared" si="5"/>
        <v>0</v>
      </c>
      <c r="H42" s="11">
        <f t="shared" si="6"/>
        <v>0</v>
      </c>
      <c r="I42" s="11">
        <f t="shared" si="7"/>
        <v>0</v>
      </c>
      <c r="J42" s="11">
        <f t="shared" si="8"/>
        <v>741</v>
      </c>
      <c r="K42" s="11">
        <f t="shared" si="9"/>
        <v>637</v>
      </c>
      <c r="L42" s="11">
        <f t="shared" si="10"/>
        <v>0</v>
      </c>
      <c r="M42" s="10">
        <f t="shared" si="11"/>
        <v>560</v>
      </c>
      <c r="N42" s="3">
        <f>Data!D560</f>
        <v>184020</v>
      </c>
      <c r="O42" s="3">
        <f>Data!G560</f>
        <v>0</v>
      </c>
      <c r="P42" s="3">
        <f>Data!J560</f>
        <v>0</v>
      </c>
      <c r="Q42" s="3">
        <f>Data!M560</f>
        <v>0</v>
      </c>
      <c r="R42" s="3">
        <f>Data!P560</f>
        <v>0</v>
      </c>
      <c r="S42" s="3">
        <f>Data!S560</f>
        <v>0</v>
      </c>
      <c r="T42" s="3">
        <f>Data!V560</f>
        <v>0</v>
      </c>
      <c r="U42" s="3">
        <f>Data!Y560</f>
        <v>741</v>
      </c>
      <c r="V42" s="3">
        <f>Data!AB560</f>
        <v>637</v>
      </c>
      <c r="W42" s="3">
        <f>Data!AE560</f>
        <v>0</v>
      </c>
    </row>
    <row r="43" spans="1:23" hidden="1">
      <c r="A43" s="14" t="s">
        <v>27</v>
      </c>
      <c r="B43" s="14"/>
      <c r="C43" s="11">
        <f t="shared" si="12"/>
        <v>10615</v>
      </c>
      <c r="D43" s="11">
        <f t="shared" si="2"/>
        <v>93780</v>
      </c>
      <c r="E43" s="11">
        <f t="shared" si="3"/>
        <v>13514</v>
      </c>
      <c r="F43" s="11">
        <f t="shared" si="4"/>
        <v>12580</v>
      </c>
      <c r="G43" s="11">
        <f t="shared" si="5"/>
        <v>1226</v>
      </c>
      <c r="H43" s="11">
        <f t="shared" si="6"/>
        <v>0</v>
      </c>
      <c r="I43" s="11">
        <f t="shared" si="7"/>
        <v>354</v>
      </c>
      <c r="J43" s="11">
        <f t="shared" si="8"/>
        <v>4286</v>
      </c>
      <c r="K43" s="11">
        <f t="shared" si="9"/>
        <v>4176</v>
      </c>
      <c r="L43" s="11">
        <f t="shared" si="10"/>
        <v>22192</v>
      </c>
      <c r="M43" s="10">
        <f t="shared" si="11"/>
        <v>574</v>
      </c>
      <c r="N43" s="3">
        <f>Data!D574</f>
        <v>10615</v>
      </c>
      <c r="O43" s="3">
        <f>Data!G574</f>
        <v>93780</v>
      </c>
      <c r="P43" s="3">
        <f>Data!J574</f>
        <v>13514</v>
      </c>
      <c r="Q43" s="3">
        <f>Data!M574</f>
        <v>12580</v>
      </c>
      <c r="R43" s="3">
        <f>Data!P574</f>
        <v>1226</v>
      </c>
      <c r="S43" s="3">
        <f>Data!S574</f>
        <v>0</v>
      </c>
      <c r="T43" s="3">
        <f>Data!V574</f>
        <v>354</v>
      </c>
      <c r="U43" s="3">
        <f>Data!Y574</f>
        <v>4286</v>
      </c>
      <c r="V43" s="3">
        <f>Data!AB574</f>
        <v>4176</v>
      </c>
      <c r="W43" s="3">
        <f>Data!AE574</f>
        <v>22192</v>
      </c>
    </row>
    <row r="44" spans="1:23" hidden="1">
      <c r="A44" s="14" t="s">
        <v>56</v>
      </c>
      <c r="B44" s="14"/>
      <c r="C44" s="11">
        <f t="shared" si="12"/>
        <v>43791</v>
      </c>
      <c r="D44" s="11">
        <f t="shared" si="2"/>
        <v>79844</v>
      </c>
      <c r="E44" s="11">
        <f t="shared" si="3"/>
        <v>3518</v>
      </c>
      <c r="F44" s="11">
        <f t="shared" si="4"/>
        <v>18416</v>
      </c>
      <c r="G44" s="11">
        <f t="shared" si="5"/>
        <v>3720</v>
      </c>
      <c r="H44" s="11">
        <f t="shared" si="6"/>
        <v>816</v>
      </c>
      <c r="I44" s="11">
        <f t="shared" si="7"/>
        <v>2517</v>
      </c>
      <c r="J44" s="11">
        <f t="shared" si="8"/>
        <v>1012</v>
      </c>
      <c r="K44" s="11">
        <f t="shared" si="9"/>
        <v>3478</v>
      </c>
      <c r="L44" s="11">
        <f t="shared" si="10"/>
        <v>4893</v>
      </c>
      <c r="M44" s="10">
        <f t="shared" si="11"/>
        <v>588</v>
      </c>
      <c r="N44" s="3">
        <f>Data!D588</f>
        <v>43791</v>
      </c>
      <c r="O44" s="3">
        <f>Data!G588</f>
        <v>79844</v>
      </c>
      <c r="P44" s="3">
        <f>Data!J588</f>
        <v>3518</v>
      </c>
      <c r="Q44" s="3">
        <f>Data!M588</f>
        <v>18416</v>
      </c>
      <c r="R44" s="3">
        <f>Data!P588</f>
        <v>3720</v>
      </c>
      <c r="S44" s="3">
        <f>Data!S588</f>
        <v>816</v>
      </c>
      <c r="T44" s="3">
        <f>Data!V588</f>
        <v>2517</v>
      </c>
      <c r="U44" s="3">
        <f>Data!Y588</f>
        <v>1012</v>
      </c>
      <c r="V44" s="3">
        <f>Data!AB588</f>
        <v>3478</v>
      </c>
      <c r="W44" s="3">
        <f>Data!AE588</f>
        <v>4893</v>
      </c>
    </row>
    <row r="45" spans="1:23" hidden="1">
      <c r="A45" s="14" t="s">
        <v>24</v>
      </c>
      <c r="B45" s="14"/>
      <c r="C45" s="11">
        <f t="shared" si="12"/>
        <v>4529</v>
      </c>
      <c r="D45" s="11">
        <f t="shared" si="2"/>
        <v>165487</v>
      </c>
      <c r="E45" s="11">
        <f t="shared" si="3"/>
        <v>10806</v>
      </c>
      <c r="F45" s="11">
        <f t="shared" si="4"/>
        <v>187059</v>
      </c>
      <c r="G45" s="11">
        <f t="shared" si="5"/>
        <v>2327</v>
      </c>
      <c r="H45" s="11">
        <f t="shared" si="6"/>
        <v>4310</v>
      </c>
      <c r="I45" s="11">
        <f t="shared" si="7"/>
        <v>1560</v>
      </c>
      <c r="J45" s="11">
        <f t="shared" si="8"/>
        <v>10598</v>
      </c>
      <c r="K45" s="11">
        <f t="shared" si="9"/>
        <v>23609</v>
      </c>
      <c r="L45" s="11">
        <f t="shared" si="10"/>
        <v>9059</v>
      </c>
      <c r="M45" s="10">
        <f t="shared" si="11"/>
        <v>602</v>
      </c>
      <c r="N45" s="3">
        <f>Data!D602</f>
        <v>4529</v>
      </c>
      <c r="O45" s="3">
        <f>Data!G602</f>
        <v>165487</v>
      </c>
      <c r="P45" s="3">
        <f>Data!J602</f>
        <v>10806</v>
      </c>
      <c r="Q45" s="3">
        <f>Data!M602</f>
        <v>187059</v>
      </c>
      <c r="R45" s="3">
        <f>Data!P602</f>
        <v>2327</v>
      </c>
      <c r="S45" s="3">
        <f>Data!S602</f>
        <v>4310</v>
      </c>
      <c r="T45" s="3">
        <f>Data!V602</f>
        <v>1560</v>
      </c>
      <c r="U45" s="3">
        <f>Data!Y602</f>
        <v>10598</v>
      </c>
      <c r="V45" s="3">
        <f>Data!AB602</f>
        <v>23609</v>
      </c>
      <c r="W45" s="3">
        <f>Data!AE602</f>
        <v>9059</v>
      </c>
    </row>
    <row r="46" spans="1:23" hidden="1">
      <c r="A46" s="14" t="s">
        <v>57</v>
      </c>
      <c r="B46" s="14"/>
      <c r="C46" s="11">
        <f t="shared" si="12"/>
        <v>653</v>
      </c>
      <c r="D46" s="11">
        <f t="shared" si="2"/>
        <v>23939</v>
      </c>
      <c r="E46" s="11">
        <f t="shared" si="3"/>
        <v>0</v>
      </c>
      <c r="F46" s="11">
        <f t="shared" si="4"/>
        <v>332</v>
      </c>
      <c r="G46" s="11">
        <f t="shared" si="5"/>
        <v>931</v>
      </c>
      <c r="H46" s="11">
        <f t="shared" si="6"/>
        <v>185</v>
      </c>
      <c r="I46" s="11">
        <f t="shared" si="7"/>
        <v>288</v>
      </c>
      <c r="J46" s="11">
        <f t="shared" si="8"/>
        <v>100</v>
      </c>
      <c r="K46" s="11">
        <f t="shared" si="9"/>
        <v>3909</v>
      </c>
      <c r="L46" s="11">
        <f t="shared" si="10"/>
        <v>3931</v>
      </c>
      <c r="M46" s="10">
        <f t="shared" si="11"/>
        <v>616</v>
      </c>
      <c r="N46" s="3">
        <f>Data!D616</f>
        <v>653</v>
      </c>
      <c r="O46" s="3">
        <f>Data!G616</f>
        <v>23939</v>
      </c>
      <c r="P46" s="3">
        <f>Data!J616</f>
        <v>0</v>
      </c>
      <c r="Q46" s="3">
        <f>Data!M616</f>
        <v>332</v>
      </c>
      <c r="R46" s="3">
        <f>Data!P616</f>
        <v>931</v>
      </c>
      <c r="S46" s="3">
        <f>Data!S616</f>
        <v>185</v>
      </c>
      <c r="T46" s="3">
        <f>Data!V616</f>
        <v>288</v>
      </c>
      <c r="U46" s="3">
        <f>Data!Y616</f>
        <v>100</v>
      </c>
      <c r="V46" s="3">
        <f>Data!AB616</f>
        <v>3909</v>
      </c>
      <c r="W46" s="3">
        <f>Data!AE616</f>
        <v>3931</v>
      </c>
    </row>
    <row r="47" spans="1:23" hidden="1">
      <c r="A47" s="14" t="s">
        <v>12</v>
      </c>
      <c r="B47" s="14"/>
      <c r="C47" s="11">
        <f t="shared" si="12"/>
        <v>64575</v>
      </c>
      <c r="D47" s="11">
        <f t="shared" si="2"/>
        <v>35990</v>
      </c>
      <c r="E47" s="11">
        <f t="shared" si="3"/>
        <v>2104</v>
      </c>
      <c r="F47" s="11">
        <f t="shared" si="4"/>
        <v>7469</v>
      </c>
      <c r="G47" s="11">
        <f t="shared" si="5"/>
        <v>0</v>
      </c>
      <c r="H47" s="11">
        <f t="shared" si="6"/>
        <v>1235</v>
      </c>
      <c r="I47" s="11">
        <f t="shared" si="7"/>
        <v>3652</v>
      </c>
      <c r="J47" s="11">
        <f t="shared" si="8"/>
        <v>4552</v>
      </c>
      <c r="K47" s="11">
        <f t="shared" si="9"/>
        <v>26135</v>
      </c>
      <c r="L47" s="11">
        <f t="shared" si="10"/>
        <v>28429</v>
      </c>
      <c r="M47" s="10">
        <f t="shared" si="11"/>
        <v>630</v>
      </c>
      <c r="N47" s="3">
        <f>Data!D630</f>
        <v>64575</v>
      </c>
      <c r="O47" s="3">
        <f>Data!G630</f>
        <v>35990</v>
      </c>
      <c r="P47" s="3">
        <f>Data!J630</f>
        <v>2104</v>
      </c>
      <c r="Q47" s="3">
        <f>Data!M630</f>
        <v>7469</v>
      </c>
      <c r="R47" s="3">
        <f>Data!P630</f>
        <v>0</v>
      </c>
      <c r="S47" s="3">
        <f>Data!S630</f>
        <v>1235</v>
      </c>
      <c r="T47" s="3">
        <f>Data!V630</f>
        <v>3652</v>
      </c>
      <c r="U47" s="3">
        <f>Data!Y630</f>
        <v>4552</v>
      </c>
      <c r="V47" s="3">
        <f>Data!AB630</f>
        <v>26135</v>
      </c>
      <c r="W47" s="3">
        <f>Data!AE630</f>
        <v>28429</v>
      </c>
    </row>
    <row r="48" spans="1:23" hidden="1">
      <c r="A48" s="14" t="s">
        <v>58</v>
      </c>
      <c r="B48" s="14"/>
      <c r="C48" s="11">
        <f t="shared" si="12"/>
        <v>118747</v>
      </c>
      <c r="D48" s="11">
        <f t="shared" si="2"/>
        <v>13540</v>
      </c>
      <c r="E48" s="11">
        <f t="shared" si="3"/>
        <v>0</v>
      </c>
      <c r="F48" s="11">
        <f t="shared" si="4"/>
        <v>2459</v>
      </c>
      <c r="G48" s="11">
        <f t="shared" si="5"/>
        <v>0</v>
      </c>
      <c r="H48" s="11">
        <f t="shared" si="6"/>
        <v>421</v>
      </c>
      <c r="I48" s="11">
        <f t="shared" si="7"/>
        <v>0</v>
      </c>
      <c r="J48" s="11">
        <f t="shared" si="8"/>
        <v>0</v>
      </c>
      <c r="K48" s="11">
        <f t="shared" si="9"/>
        <v>0</v>
      </c>
      <c r="L48" s="11">
        <f t="shared" si="10"/>
        <v>280</v>
      </c>
      <c r="M48" s="10">
        <f t="shared" si="11"/>
        <v>644</v>
      </c>
      <c r="N48" s="3">
        <f>Data!D644</f>
        <v>118747</v>
      </c>
      <c r="O48" s="3">
        <f>Data!G644</f>
        <v>13540</v>
      </c>
      <c r="P48" s="3">
        <f>Data!J644</f>
        <v>0</v>
      </c>
      <c r="Q48" s="3">
        <f>Data!M644</f>
        <v>2459</v>
      </c>
      <c r="R48" s="3">
        <f>Data!P644</f>
        <v>0</v>
      </c>
      <c r="S48" s="3">
        <f>Data!S644</f>
        <v>421</v>
      </c>
      <c r="T48" s="3">
        <f>Data!V644</f>
        <v>0</v>
      </c>
      <c r="U48" s="3">
        <f>Data!Y644</f>
        <v>0</v>
      </c>
      <c r="V48" s="3">
        <f>Data!AB644</f>
        <v>0</v>
      </c>
      <c r="W48" s="3">
        <f>Data!AE644</f>
        <v>280</v>
      </c>
    </row>
    <row r="49" spans="1:23" hidden="1">
      <c r="A49" s="14" t="s">
        <v>59</v>
      </c>
      <c r="B49" s="14"/>
      <c r="C49" s="11">
        <f t="shared" si="12"/>
        <v>115</v>
      </c>
      <c r="D49" s="11">
        <f t="shared" si="2"/>
        <v>5127</v>
      </c>
      <c r="E49" s="11">
        <f t="shared" si="3"/>
        <v>360</v>
      </c>
      <c r="F49" s="11">
        <f t="shared" si="4"/>
        <v>360</v>
      </c>
      <c r="G49" s="11">
        <f t="shared" si="5"/>
        <v>0</v>
      </c>
      <c r="H49" s="11">
        <f t="shared" si="6"/>
        <v>162</v>
      </c>
      <c r="I49" s="11">
        <f t="shared" si="7"/>
        <v>0</v>
      </c>
      <c r="J49" s="11">
        <f t="shared" si="8"/>
        <v>495</v>
      </c>
      <c r="K49" s="11">
        <f t="shared" si="9"/>
        <v>32659</v>
      </c>
      <c r="L49" s="11">
        <f t="shared" si="10"/>
        <v>1728</v>
      </c>
      <c r="M49" s="10">
        <f t="shared" si="11"/>
        <v>658</v>
      </c>
      <c r="N49" s="3">
        <f>Data!D658</f>
        <v>115</v>
      </c>
      <c r="O49" s="3">
        <f>Data!G658</f>
        <v>5127</v>
      </c>
      <c r="P49" s="3">
        <f>Data!J658</f>
        <v>360</v>
      </c>
      <c r="Q49" s="3">
        <f>Data!M658</f>
        <v>360</v>
      </c>
      <c r="R49" s="3">
        <f>Data!P658</f>
        <v>0</v>
      </c>
      <c r="S49" s="3">
        <f>Data!S658</f>
        <v>162</v>
      </c>
      <c r="T49" s="3">
        <f>Data!V658</f>
        <v>0</v>
      </c>
      <c r="U49" s="3">
        <f>Data!Y658</f>
        <v>495</v>
      </c>
      <c r="V49" s="3">
        <f>Data!AB658</f>
        <v>32659</v>
      </c>
      <c r="W49" s="3">
        <f>Data!AE658</f>
        <v>1728</v>
      </c>
    </row>
    <row r="50" spans="1:23" hidden="1">
      <c r="A50" s="14" t="s">
        <v>60</v>
      </c>
      <c r="B50" s="14"/>
      <c r="C50" s="11">
        <f t="shared" si="12"/>
        <v>65593</v>
      </c>
      <c r="D50" s="11">
        <f t="shared" si="2"/>
        <v>1738</v>
      </c>
      <c r="E50" s="11">
        <f t="shared" si="3"/>
        <v>1080</v>
      </c>
      <c r="F50" s="11">
        <f t="shared" si="4"/>
        <v>480</v>
      </c>
      <c r="G50" s="11">
        <f t="shared" si="5"/>
        <v>3010</v>
      </c>
      <c r="H50" s="11">
        <f t="shared" si="6"/>
        <v>370</v>
      </c>
      <c r="I50" s="11">
        <f t="shared" si="7"/>
        <v>747</v>
      </c>
      <c r="J50" s="11">
        <f t="shared" si="8"/>
        <v>666</v>
      </c>
      <c r="K50" s="11">
        <f t="shared" si="9"/>
        <v>3518</v>
      </c>
      <c r="L50" s="11">
        <f t="shared" si="10"/>
        <v>3298</v>
      </c>
      <c r="M50" s="10">
        <f t="shared" si="11"/>
        <v>672</v>
      </c>
      <c r="N50" s="3">
        <f>Data!D672</f>
        <v>65593</v>
      </c>
      <c r="O50" s="3">
        <f>Data!G672</f>
        <v>1738</v>
      </c>
      <c r="P50" s="3">
        <f>Data!J672</f>
        <v>1080</v>
      </c>
      <c r="Q50" s="3">
        <f>Data!M672</f>
        <v>480</v>
      </c>
      <c r="R50" s="3">
        <f>Data!P672</f>
        <v>3010</v>
      </c>
      <c r="S50" s="3">
        <f>Data!S672</f>
        <v>370</v>
      </c>
      <c r="T50" s="3">
        <f>Data!V672</f>
        <v>747</v>
      </c>
      <c r="U50" s="3">
        <f>Data!Y672</f>
        <v>666</v>
      </c>
      <c r="V50" s="3">
        <f>Data!AB672</f>
        <v>3518</v>
      </c>
      <c r="W50" s="3">
        <f>Data!AE672</f>
        <v>3298</v>
      </c>
    </row>
    <row r="51" spans="1:23" hidden="1">
      <c r="A51" s="14" t="s">
        <v>61</v>
      </c>
      <c r="B51" s="14"/>
      <c r="C51" s="11">
        <f t="shared" si="12"/>
        <v>80280</v>
      </c>
      <c r="D51" s="11">
        <f t="shared" si="2"/>
        <v>2730</v>
      </c>
      <c r="E51" s="11">
        <f t="shared" si="3"/>
        <v>0</v>
      </c>
      <c r="F51" s="11">
        <f t="shared" si="4"/>
        <v>0</v>
      </c>
      <c r="G51" s="11">
        <f t="shared" si="5"/>
        <v>0</v>
      </c>
      <c r="H51" s="11">
        <f t="shared" si="6"/>
        <v>820</v>
      </c>
      <c r="I51" s="11">
        <f t="shared" si="7"/>
        <v>0</v>
      </c>
      <c r="J51" s="11">
        <f t="shared" si="8"/>
        <v>0</v>
      </c>
      <c r="K51" s="11">
        <f t="shared" si="9"/>
        <v>0</v>
      </c>
      <c r="L51" s="11">
        <f t="shared" si="10"/>
        <v>0</v>
      </c>
      <c r="M51" s="10">
        <f t="shared" si="11"/>
        <v>686</v>
      </c>
      <c r="N51" s="3">
        <f>Data!D686</f>
        <v>80280</v>
      </c>
      <c r="O51" s="3">
        <f>Data!G686</f>
        <v>2730</v>
      </c>
      <c r="P51" s="3">
        <f>Data!J686</f>
        <v>0</v>
      </c>
      <c r="Q51" s="3">
        <f>Data!M686</f>
        <v>0</v>
      </c>
      <c r="R51" s="3">
        <f>Data!P686</f>
        <v>0</v>
      </c>
      <c r="S51" s="3">
        <f>Data!S686</f>
        <v>820</v>
      </c>
      <c r="T51" s="3">
        <f>Data!V686</f>
        <v>0</v>
      </c>
      <c r="U51" s="3">
        <f>Data!Y686</f>
        <v>0</v>
      </c>
      <c r="V51" s="3">
        <f>Data!AB686</f>
        <v>0</v>
      </c>
      <c r="W51" s="3">
        <f>Data!AE686</f>
        <v>0</v>
      </c>
    </row>
    <row r="52" spans="1:23" hidden="1">
      <c r="A52" s="14" t="s">
        <v>62</v>
      </c>
      <c r="B52" s="14"/>
      <c r="C52" s="11">
        <f t="shared" si="12"/>
        <v>13015</v>
      </c>
      <c r="D52" s="11">
        <f t="shared" si="2"/>
        <v>12217</v>
      </c>
      <c r="E52" s="11">
        <f t="shared" si="3"/>
        <v>688</v>
      </c>
      <c r="F52" s="11">
        <f t="shared" si="4"/>
        <v>0</v>
      </c>
      <c r="G52" s="11">
        <f t="shared" si="5"/>
        <v>327</v>
      </c>
      <c r="H52" s="11">
        <f t="shared" si="6"/>
        <v>0</v>
      </c>
      <c r="I52" s="11">
        <f t="shared" si="7"/>
        <v>0</v>
      </c>
      <c r="J52" s="11">
        <f t="shared" si="8"/>
        <v>298</v>
      </c>
      <c r="K52" s="11">
        <f t="shared" si="9"/>
        <v>790</v>
      </c>
      <c r="L52" s="11">
        <f t="shared" si="10"/>
        <v>5798</v>
      </c>
      <c r="M52" s="10">
        <f t="shared" si="11"/>
        <v>700</v>
      </c>
      <c r="N52" s="3">
        <f>Data!D700</f>
        <v>13015</v>
      </c>
      <c r="O52" s="3">
        <f>Data!G700</f>
        <v>12217</v>
      </c>
      <c r="P52" s="3">
        <f>Data!J700</f>
        <v>688</v>
      </c>
      <c r="Q52" s="3">
        <f>Data!M700</f>
        <v>0</v>
      </c>
      <c r="R52" s="3">
        <f>Data!P700</f>
        <v>327</v>
      </c>
      <c r="S52" s="3">
        <f>Data!S700</f>
        <v>0</v>
      </c>
      <c r="T52" s="3">
        <f>Data!V700</f>
        <v>0</v>
      </c>
      <c r="U52" s="3">
        <f>Data!Y700</f>
        <v>298</v>
      </c>
      <c r="V52" s="3">
        <f>Data!AB700</f>
        <v>790</v>
      </c>
      <c r="W52" s="3">
        <f>Data!AE700</f>
        <v>5798</v>
      </c>
    </row>
    <row r="53" spans="1:23" hidden="1">
      <c r="A53" s="14" t="s">
        <v>63</v>
      </c>
      <c r="B53" s="14"/>
      <c r="C53" s="11">
        <f t="shared" si="12"/>
        <v>158750</v>
      </c>
      <c r="D53" s="11">
        <f t="shared" si="2"/>
        <v>0</v>
      </c>
      <c r="E53" s="11">
        <f t="shared" si="3"/>
        <v>0</v>
      </c>
      <c r="F53" s="11">
        <f t="shared" si="4"/>
        <v>0</v>
      </c>
      <c r="G53" s="11">
        <f t="shared" si="5"/>
        <v>0</v>
      </c>
      <c r="H53" s="11">
        <f t="shared" si="6"/>
        <v>0</v>
      </c>
      <c r="I53" s="11">
        <f t="shared" si="7"/>
        <v>0</v>
      </c>
      <c r="J53" s="11">
        <f t="shared" si="8"/>
        <v>1223</v>
      </c>
      <c r="K53" s="11">
        <f t="shared" si="9"/>
        <v>0</v>
      </c>
      <c r="L53" s="11">
        <f t="shared" si="10"/>
        <v>0</v>
      </c>
      <c r="M53" s="10">
        <f t="shared" si="11"/>
        <v>714</v>
      </c>
      <c r="N53" s="3">
        <f>Data!D714</f>
        <v>158750</v>
      </c>
      <c r="O53" s="3">
        <f>Data!G714</f>
        <v>0</v>
      </c>
      <c r="P53" s="3">
        <f>Data!J714</f>
        <v>0</v>
      </c>
      <c r="Q53" s="3">
        <f>Data!M714</f>
        <v>0</v>
      </c>
      <c r="R53" s="3">
        <f>Data!P714</f>
        <v>0</v>
      </c>
      <c r="S53" s="3">
        <f>Data!S714</f>
        <v>0</v>
      </c>
      <c r="T53" s="3">
        <f>Data!V714</f>
        <v>0</v>
      </c>
      <c r="U53" s="3">
        <f>Data!Y714</f>
        <v>1223</v>
      </c>
      <c r="V53" s="3">
        <f>Data!AB714</f>
        <v>0</v>
      </c>
      <c r="W53" s="3">
        <f>Data!AE714</f>
        <v>0</v>
      </c>
    </row>
    <row r="54" spans="1:23" ht="15.75" hidden="1" customHeight="1" thickBot="1">
      <c r="A54" s="14"/>
      <c r="B54" s="14"/>
      <c r="C54" s="11"/>
      <c r="D54" s="11"/>
      <c r="E54" s="11"/>
      <c r="F54" s="10"/>
      <c r="G54" s="10"/>
      <c r="H54" s="10"/>
      <c r="I54" s="10"/>
      <c r="J54" s="10"/>
      <c r="K54" s="11"/>
      <c r="L54" s="33"/>
      <c r="M54" s="10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spans="1:23">
      <c r="A55" s="37" t="s">
        <v>120</v>
      </c>
      <c r="B55" s="38"/>
      <c r="C55" s="39">
        <f>N10+N13+N28+N32+N43</f>
        <v>1156677</v>
      </c>
      <c r="D55" s="39">
        <f>O10+O13+O28+O32+O43</f>
        <v>2666289</v>
      </c>
      <c r="E55" s="39">
        <f>P10+P13+P28+P32+P43</f>
        <v>770782</v>
      </c>
      <c r="F55" s="39">
        <f>Q10+Q13+Q28+Q32+Q43</f>
        <v>1723337</v>
      </c>
      <c r="G55" s="39">
        <f t="shared" ref="G55:K55" si="13">R10+R13+R28+R32+R43</f>
        <v>293199</v>
      </c>
      <c r="H55" s="39">
        <f>S10+S13+S28+S32+S43</f>
        <v>93394</v>
      </c>
      <c r="I55" s="39">
        <f t="shared" si="13"/>
        <v>176526</v>
      </c>
      <c r="J55" s="39">
        <f>U10+U13+U28+U32+U43</f>
        <v>900689</v>
      </c>
      <c r="K55" s="39">
        <f t="shared" si="13"/>
        <v>2244989</v>
      </c>
      <c r="L55" s="40">
        <f>W10+W13+W28+W32+W43</f>
        <v>1833300</v>
      </c>
      <c r="M55" s="10"/>
      <c r="N55" s="125"/>
      <c r="O55" s="125"/>
      <c r="P55" s="125"/>
      <c r="Q55" s="125"/>
      <c r="R55" s="125"/>
      <c r="S55" s="125"/>
      <c r="T55" s="125"/>
      <c r="U55" s="125"/>
      <c r="V55" s="125"/>
      <c r="W55" s="3">
        <f>SUM(W3:W53)</f>
        <v>2285799</v>
      </c>
    </row>
    <row r="56" spans="1:23" ht="7.5" customHeight="1">
      <c r="A56" s="41"/>
      <c r="B56" s="42"/>
      <c r="C56" s="43"/>
      <c r="D56" s="43"/>
      <c r="E56" s="43"/>
      <c r="F56" s="43"/>
      <c r="G56" s="43"/>
      <c r="H56" s="43"/>
      <c r="I56" s="43"/>
      <c r="J56" s="43"/>
      <c r="K56" s="43"/>
      <c r="L56" s="44"/>
      <c r="M56" s="10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spans="1:23">
      <c r="A57" s="41" t="s">
        <v>121</v>
      </c>
      <c r="B57" s="42"/>
      <c r="C57" s="43">
        <f>C59-C55</f>
        <v>2478257.7999999998</v>
      </c>
      <c r="D57" s="43">
        <f t="shared" ref="D57:L57" si="14">D59-D55</f>
        <v>1342459</v>
      </c>
      <c r="E57" s="43">
        <f t="shared" si="14"/>
        <v>357797</v>
      </c>
      <c r="F57" s="43">
        <f t="shared" si="14"/>
        <v>581016</v>
      </c>
      <c r="G57" s="43">
        <f t="shared" si="14"/>
        <v>92524</v>
      </c>
      <c r="H57" s="43">
        <f t="shared" si="14"/>
        <v>39700</v>
      </c>
      <c r="I57" s="43">
        <f t="shared" si="14"/>
        <v>28065</v>
      </c>
      <c r="J57" s="43">
        <f t="shared" si="14"/>
        <v>98429</v>
      </c>
      <c r="K57" s="43">
        <f t="shared" si="14"/>
        <v>490451</v>
      </c>
      <c r="L57" s="44">
        <f t="shared" si="14"/>
        <v>452499</v>
      </c>
      <c r="M57" s="10"/>
      <c r="N57" s="3"/>
      <c r="O57" s="3"/>
      <c r="P57" s="3"/>
      <c r="Q57" s="3"/>
      <c r="R57" s="3"/>
      <c r="S57" s="3"/>
      <c r="T57" s="3"/>
      <c r="U57" s="3"/>
      <c r="V57" s="3"/>
      <c r="W57" s="3"/>
    </row>
    <row r="58" spans="1:23" ht="7.5" customHeight="1">
      <c r="A58" s="45"/>
      <c r="B58" s="46"/>
      <c r="C58" s="47"/>
      <c r="D58" s="47"/>
      <c r="E58" s="47"/>
      <c r="F58" s="47"/>
      <c r="G58" s="47"/>
      <c r="H58" s="47"/>
      <c r="I58" s="47"/>
      <c r="J58" s="47"/>
      <c r="K58" s="47"/>
      <c r="L58" s="48"/>
    </row>
    <row r="59" spans="1:23">
      <c r="A59" s="41" t="s">
        <v>101</v>
      </c>
      <c r="B59" s="42"/>
      <c r="C59" s="43">
        <f>SUM(N3:N53)</f>
        <v>3634934.8</v>
      </c>
      <c r="D59" s="43">
        <f>SUM(O3:O53)</f>
        <v>4008748</v>
      </c>
      <c r="E59" s="43">
        <f>SUM(P3:P53)</f>
        <v>1128579</v>
      </c>
      <c r="F59" s="43">
        <f>SUM(Q3:Q53)</f>
        <v>2304353</v>
      </c>
      <c r="G59" s="43">
        <f t="shared" ref="G59:I59" si="15">SUM(R3:R53)</f>
        <v>385723</v>
      </c>
      <c r="H59" s="43">
        <f>SUM(S3:S53)</f>
        <v>133094</v>
      </c>
      <c r="I59" s="43">
        <f t="shared" si="15"/>
        <v>204591</v>
      </c>
      <c r="J59" s="43">
        <f>SUM(U3:U53)</f>
        <v>999118</v>
      </c>
      <c r="K59" s="43">
        <f>SUM(V3:V53)</f>
        <v>2735440</v>
      </c>
      <c r="L59" s="44">
        <f>SUM(W3:W53)</f>
        <v>2285799</v>
      </c>
      <c r="M59" s="10"/>
      <c r="W59" s="3"/>
    </row>
    <row r="60" spans="1:23" ht="8.25" customHeight="1">
      <c r="A60" s="45"/>
      <c r="B60" s="46"/>
      <c r="C60" s="47"/>
      <c r="D60" s="47"/>
      <c r="E60" s="47"/>
      <c r="F60" s="47"/>
      <c r="G60" s="47"/>
      <c r="H60" s="47"/>
      <c r="I60" s="47"/>
      <c r="J60" s="47"/>
      <c r="K60" s="47"/>
      <c r="L60" s="48"/>
    </row>
    <row r="61" spans="1:23">
      <c r="A61" s="41" t="s">
        <v>104</v>
      </c>
      <c r="B61" s="46"/>
      <c r="C61" s="49">
        <f>C55/C59*100</f>
        <v>31.821120973063948</v>
      </c>
      <c r="D61" s="49">
        <f t="shared" ref="D61:L61" si="16">D55/D59*100</f>
        <v>66.511763772629266</v>
      </c>
      <c r="E61" s="49">
        <f t="shared" si="16"/>
        <v>68.296681047582837</v>
      </c>
      <c r="F61" s="49">
        <f t="shared" si="16"/>
        <v>74.786154725426172</v>
      </c>
      <c r="G61" s="49">
        <f t="shared" si="16"/>
        <v>76.012838228469647</v>
      </c>
      <c r="H61" s="49">
        <f t="shared" si="16"/>
        <v>70.171457766691219</v>
      </c>
      <c r="I61" s="49">
        <f t="shared" si="16"/>
        <v>86.282387788319141</v>
      </c>
      <c r="J61" s="49">
        <f t="shared" si="16"/>
        <v>90.148410898412408</v>
      </c>
      <c r="K61" s="49">
        <f t="shared" si="16"/>
        <v>82.07048957388939</v>
      </c>
      <c r="L61" s="50">
        <f t="shared" si="16"/>
        <v>80.203902442865711</v>
      </c>
    </row>
    <row r="62" spans="1:23" ht="9" customHeight="1">
      <c r="A62" s="41"/>
      <c r="B62" s="46"/>
      <c r="C62" s="49"/>
      <c r="D62" s="49"/>
      <c r="E62" s="49"/>
      <c r="F62" s="49"/>
      <c r="G62" s="49"/>
      <c r="H62" s="49"/>
      <c r="I62" s="49"/>
      <c r="J62" s="49"/>
      <c r="K62" s="49"/>
      <c r="L62" s="50"/>
    </row>
    <row r="63" spans="1:23" ht="13.5" thickBot="1">
      <c r="A63" s="51" t="s">
        <v>105</v>
      </c>
      <c r="B63" s="52"/>
      <c r="C63" s="53">
        <f>C57/C59*100</f>
        <v>68.178879026936059</v>
      </c>
      <c r="D63" s="53">
        <f t="shared" ref="D63:L63" si="17">D57/D59*100</f>
        <v>33.488236227370734</v>
      </c>
      <c r="E63" s="53">
        <f t="shared" si="17"/>
        <v>31.703318952417153</v>
      </c>
      <c r="F63" s="53">
        <f t="shared" si="17"/>
        <v>25.213845274573814</v>
      </c>
      <c r="G63" s="53">
        <f t="shared" si="17"/>
        <v>23.987161771530346</v>
      </c>
      <c r="H63" s="53">
        <f t="shared" si="17"/>
        <v>29.828542233308792</v>
      </c>
      <c r="I63" s="53">
        <f t="shared" si="17"/>
        <v>13.717612211680866</v>
      </c>
      <c r="J63" s="53">
        <f t="shared" si="17"/>
        <v>9.8515891015876011</v>
      </c>
      <c r="K63" s="53">
        <f t="shared" si="17"/>
        <v>17.929510426110607</v>
      </c>
      <c r="L63" s="54">
        <f t="shared" si="17"/>
        <v>19.796097557134289</v>
      </c>
      <c r="N63" s="12"/>
    </row>
    <row r="64" spans="1:23" ht="39" hidden="1" thickBot="1">
      <c r="C64" s="3">
        <f>C68+C70</f>
        <v>0</v>
      </c>
      <c r="D64" s="3">
        <f>D68+D70</f>
        <v>0</v>
      </c>
      <c r="E64" s="36" t="s">
        <v>6</v>
      </c>
      <c r="F64" s="36" t="s">
        <v>7</v>
      </c>
      <c r="G64" s="36" t="s">
        <v>9</v>
      </c>
      <c r="H64" s="36" t="s">
        <v>8</v>
      </c>
      <c r="I64" s="36" t="s">
        <v>99</v>
      </c>
      <c r="J64" s="36" t="s">
        <v>0</v>
      </c>
      <c r="K64" s="36" t="s">
        <v>1</v>
      </c>
      <c r="L64" s="36" t="s">
        <v>2</v>
      </c>
    </row>
    <row r="65" spans="1:14" ht="26.25" hidden="1" thickBot="1">
      <c r="A65" s="14"/>
      <c r="C65" s="3">
        <f>C69+C71</f>
        <v>3395780.8</v>
      </c>
      <c r="D65" s="3">
        <f>D69+D71</f>
        <v>3822284</v>
      </c>
      <c r="E65" s="34" t="s">
        <v>102</v>
      </c>
      <c r="F65" s="34" t="s">
        <v>102</v>
      </c>
      <c r="G65" s="34" t="s">
        <v>102</v>
      </c>
      <c r="H65" s="34" t="s">
        <v>102</v>
      </c>
      <c r="I65" s="34" t="s">
        <v>102</v>
      </c>
      <c r="J65" s="34" t="s">
        <v>102</v>
      </c>
      <c r="K65" s="34" t="s">
        <v>102</v>
      </c>
      <c r="L65" s="34" t="s">
        <v>102</v>
      </c>
    </row>
    <row r="66" spans="1:14" ht="8.25" customHeight="1">
      <c r="C66" s="3"/>
      <c r="D66" s="3"/>
      <c r="E66" s="3"/>
      <c r="F66" s="3"/>
      <c r="G66" s="3"/>
      <c r="H66" s="3"/>
      <c r="I66" s="3"/>
      <c r="J66" s="3"/>
      <c r="K66" s="3"/>
      <c r="L66" s="3"/>
      <c r="N66" s="12"/>
    </row>
    <row r="67" spans="1:14">
      <c r="A67" s="64" t="s">
        <v>109</v>
      </c>
      <c r="B67" s="64"/>
      <c r="C67" s="65">
        <f>C71+C79</f>
        <v>696960</v>
      </c>
      <c r="D67" s="65">
        <f t="shared" ref="D67:L67" si="18">D71+D79</f>
        <v>922344</v>
      </c>
      <c r="E67" s="65">
        <f t="shared" si="18"/>
        <v>30587</v>
      </c>
      <c r="F67" s="65">
        <f t="shared" si="18"/>
        <v>231188</v>
      </c>
      <c r="G67" s="65">
        <f t="shared" si="18"/>
        <v>99693</v>
      </c>
      <c r="H67" s="65">
        <f t="shared" si="18"/>
        <v>37262</v>
      </c>
      <c r="I67" s="65">
        <f t="shared" si="18"/>
        <v>59965</v>
      </c>
      <c r="J67" s="65">
        <f t="shared" si="18"/>
        <v>229408</v>
      </c>
      <c r="K67" s="65">
        <f t="shared" si="18"/>
        <v>535242</v>
      </c>
      <c r="L67" s="65">
        <f t="shared" si="18"/>
        <v>437574</v>
      </c>
    </row>
    <row r="68" spans="1:14" ht="5.25" customHeight="1">
      <c r="A68" s="64"/>
      <c r="B68" s="64"/>
      <c r="C68" s="65"/>
      <c r="D68" s="65"/>
      <c r="E68" s="65"/>
      <c r="F68" s="65"/>
      <c r="G68" s="65"/>
      <c r="H68" s="65"/>
      <c r="I68" s="65"/>
      <c r="J68" s="65"/>
      <c r="K68" s="65"/>
      <c r="L68" s="65"/>
    </row>
    <row r="69" spans="1:14">
      <c r="A69" s="110" t="s">
        <v>135</v>
      </c>
      <c r="B69" s="64"/>
      <c r="C69" s="65">
        <f>C73+C81</f>
        <v>2937974.8</v>
      </c>
      <c r="D69" s="65">
        <f t="shared" ref="D69:L69" si="19">D73+D81</f>
        <v>3086404</v>
      </c>
      <c r="E69" s="65">
        <f t="shared" si="19"/>
        <v>1097992</v>
      </c>
      <c r="F69" s="65">
        <f t="shared" si="19"/>
        <v>2073165</v>
      </c>
      <c r="G69" s="65">
        <f t="shared" si="19"/>
        <v>286030</v>
      </c>
      <c r="H69" s="65">
        <f t="shared" si="19"/>
        <v>95832</v>
      </c>
      <c r="I69" s="65">
        <f t="shared" si="19"/>
        <v>144626</v>
      </c>
      <c r="J69" s="65">
        <f t="shared" si="19"/>
        <v>769710</v>
      </c>
      <c r="K69" s="65">
        <f>K73+K81</f>
        <v>2200198</v>
      </c>
      <c r="L69" s="65">
        <f t="shared" si="19"/>
        <v>1848225</v>
      </c>
    </row>
    <row r="70" spans="1:14" ht="8.25" customHeight="1">
      <c r="K70" s="3"/>
    </row>
    <row r="71" spans="1:14">
      <c r="A71" s="55" t="s">
        <v>122</v>
      </c>
      <c r="B71" s="55"/>
      <c r="C71" s="56">
        <f>Data1!C113+Data1!C155+Data1!C361+Data1!C417+Data1!C571</f>
        <v>457806</v>
      </c>
      <c r="D71" s="56">
        <f>Data1!F113+Data1!F155+Data1!F361+Data1!F417+Data1!F571</f>
        <v>735880</v>
      </c>
      <c r="E71" s="56">
        <f>Data1!I113+Data1!I155+Data1!I361+Data1!I417+Data1!I571</f>
        <v>24052</v>
      </c>
      <c r="F71" s="56">
        <f>Data1!L113+Data1!L155+Data1!L361+Data1!L417+Data1!L571</f>
        <v>150061</v>
      </c>
      <c r="G71" s="56">
        <f>Data1!M113+Data1!M155+Data1!M361+Data1!M417+Data1!M571</f>
        <v>79925</v>
      </c>
      <c r="H71" s="56">
        <f>Data1!N113+Data1!N155+Data1!N361+Data1!N417+Data1!N571</f>
        <v>21939</v>
      </c>
      <c r="I71" s="56">
        <f>Data1!O113+Data1!O155+Data1!O361+Data1!O417+Data1!O571</f>
        <v>52150</v>
      </c>
      <c r="J71" s="56">
        <f>Data1!R113+Data1!R155+Data1!R361+Data1!R417+Data1!R571</f>
        <v>219175</v>
      </c>
      <c r="K71" s="56">
        <f>Data1!U113+Data1!U155+Data1!U361+Data1!U417+Data1!U571</f>
        <v>510425</v>
      </c>
      <c r="L71" s="56">
        <f>Data1!X113+Data1!X155+Data1!X361+Data1!X417+Data1!X571</f>
        <v>412588</v>
      </c>
    </row>
    <row r="72" spans="1:14" ht="6.75" customHeight="1">
      <c r="A72" s="55"/>
      <c r="B72" s="55"/>
      <c r="C72" s="56"/>
      <c r="D72" s="56"/>
      <c r="E72" s="56"/>
      <c r="F72" s="56"/>
      <c r="G72" s="56"/>
      <c r="H72" s="56"/>
      <c r="I72" s="56"/>
      <c r="J72" s="56"/>
      <c r="K72" s="56"/>
      <c r="L72" s="56"/>
    </row>
    <row r="73" spans="1:14">
      <c r="A73" s="111" t="s">
        <v>136</v>
      </c>
      <c r="B73" s="55"/>
      <c r="C73" s="56">
        <f>Data1!C156+Data1!C572+Data1!C418+Data1!C362+Data1!C114</f>
        <v>698871</v>
      </c>
      <c r="D73" s="56">
        <f>Data1!F156+Data1!F572+Data1!F418+Data1!F362+Data1!F114</f>
        <v>1930409</v>
      </c>
      <c r="E73" s="56">
        <f>Data1!I156+Data1!I572+Data1!I418+Data1!I362+Data1!I114</f>
        <v>746730</v>
      </c>
      <c r="F73" s="56">
        <f>Data1!L156+Data1!L572+Data1!L418+Data1!L362+Data1!L114</f>
        <v>1573276</v>
      </c>
      <c r="G73" s="56">
        <f>Data1!M156+Data1!M572+Data1!M418+Data1!M362+Data1!M114</f>
        <v>213274</v>
      </c>
      <c r="H73" s="56">
        <f>Data1!N156+Data1!N572+Data1!N418+Data1!N362+Data1!N114</f>
        <v>71455</v>
      </c>
      <c r="I73" s="56">
        <f>Data1!O156+Data1!O572+Data1!O418+Data1!O362+Data1!O114</f>
        <v>124376</v>
      </c>
      <c r="J73" s="56">
        <f>Data1!R156+Data1!R572+Data1!R418+Data1!R362+Data1!R114</f>
        <v>681514</v>
      </c>
      <c r="K73" s="56">
        <f>Data1!U156+Data1!U572+Data1!U418+Data1!U362+Data1!U114</f>
        <v>1734564</v>
      </c>
      <c r="L73" s="56">
        <f>Data1!X156+Data1!X572+Data1!X418+Data1!X362+Data1!X114</f>
        <v>1420712</v>
      </c>
      <c r="M73" s="5"/>
    </row>
    <row r="74" spans="1:14" ht="6" customHeight="1">
      <c r="A74" s="55"/>
      <c r="B74" s="55"/>
      <c r="C74" s="56"/>
      <c r="D74" s="56"/>
      <c r="E74" s="56"/>
      <c r="F74" s="56"/>
      <c r="G74" s="56"/>
      <c r="H74" s="56"/>
      <c r="I74" s="56"/>
      <c r="J74" s="56"/>
      <c r="K74" s="56"/>
      <c r="L74" s="56"/>
    </row>
    <row r="75" spans="1:14">
      <c r="A75" s="55" t="s">
        <v>107</v>
      </c>
      <c r="B75" s="55"/>
      <c r="C75" s="57">
        <f>(C73-C71)/C71*100</f>
        <v>52.656583793135084</v>
      </c>
      <c r="D75" s="57">
        <f t="shared" ref="D75:L75" si="20">(D73-D71)/D71*100</f>
        <v>162.32660216339622</v>
      </c>
      <c r="E75" s="57">
        <f t="shared" si="20"/>
        <v>3004.6482620987858</v>
      </c>
      <c r="F75" s="57">
        <f t="shared" si="20"/>
        <v>948.42430744830426</v>
      </c>
      <c r="G75" s="57">
        <f t="shared" si="20"/>
        <v>166.84266499843602</v>
      </c>
      <c r="H75" s="57">
        <f t="shared" si="20"/>
        <v>225.69852773599527</v>
      </c>
      <c r="I75" s="57">
        <f t="shared" si="20"/>
        <v>138.49664429530202</v>
      </c>
      <c r="J75" s="57">
        <f t="shared" si="20"/>
        <v>210.94513516596328</v>
      </c>
      <c r="K75" s="57">
        <f t="shared" si="20"/>
        <v>239.82739873634716</v>
      </c>
      <c r="L75" s="57">
        <f t="shared" si="20"/>
        <v>244.34157076793315</v>
      </c>
    </row>
    <row r="76" spans="1:14">
      <c r="A76" s="55" t="s">
        <v>110</v>
      </c>
      <c r="B76" s="55"/>
      <c r="C76" s="58">
        <f>C71/C67*100</f>
        <v>65.686122589531678</v>
      </c>
      <c r="D76" s="58">
        <f t="shared" ref="D76:L76" si="21">D71/D67*100</f>
        <v>79.783681576505089</v>
      </c>
      <c r="E76" s="58">
        <f t="shared" si="21"/>
        <v>78.634714094223028</v>
      </c>
      <c r="F76" s="58">
        <f t="shared" si="21"/>
        <v>64.908645777462496</v>
      </c>
      <c r="G76" s="58">
        <f t="shared" si="21"/>
        <v>80.171125354839361</v>
      </c>
      <c r="H76" s="58">
        <f t="shared" si="21"/>
        <v>58.877676989962971</v>
      </c>
      <c r="I76" s="58">
        <f t="shared" si="21"/>
        <v>86.967397648628364</v>
      </c>
      <c r="J76" s="58">
        <f t="shared" si="21"/>
        <v>95.539388338680425</v>
      </c>
      <c r="K76" s="58">
        <f t="shared" si="21"/>
        <v>95.363405711808866</v>
      </c>
      <c r="L76" s="58">
        <f t="shared" si="21"/>
        <v>94.289880111706822</v>
      </c>
    </row>
    <row r="77" spans="1:14">
      <c r="A77" s="111" t="s">
        <v>140</v>
      </c>
      <c r="B77" s="55"/>
      <c r="C77" s="58">
        <f>C73/C69*100</f>
        <v>23.787508320357276</v>
      </c>
      <c r="D77" s="58">
        <f t="shared" ref="D77:L77" si="22">D73/D69*100</f>
        <v>62.545570832593533</v>
      </c>
      <c r="E77" s="58">
        <f t="shared" si="22"/>
        <v>68.008692230908778</v>
      </c>
      <c r="F77" s="58">
        <f t="shared" si="22"/>
        <v>75.887640395241093</v>
      </c>
      <c r="G77" s="58">
        <f t="shared" si="22"/>
        <v>74.56350732440653</v>
      </c>
      <c r="H77" s="58">
        <f t="shared" si="22"/>
        <v>74.562776525586443</v>
      </c>
      <c r="I77" s="58">
        <f t="shared" si="22"/>
        <v>85.998368204887086</v>
      </c>
      <c r="J77" s="58">
        <f t="shared" si="22"/>
        <v>88.541658546725387</v>
      </c>
      <c r="K77" s="58">
        <f t="shared" si="22"/>
        <v>78.836722876759268</v>
      </c>
      <c r="L77" s="58">
        <f t="shared" si="22"/>
        <v>76.868995928526019</v>
      </c>
    </row>
    <row r="78" spans="1:14" ht="8.25" customHeight="1"/>
    <row r="79" spans="1:14">
      <c r="A79" s="59" t="s">
        <v>123</v>
      </c>
      <c r="B79" s="59"/>
      <c r="C79" s="60">
        <f>Data1!C15+Data1!C29+Data1!C43+Data1!C57+Data1!C71+Data1!C85+Data1!C99+Data1!C127+Data1!C141+Data1!C169+Data1!C183+Data1!C197+Data1!C211+Data1!C225+Data1!C239+Data1!C253+Data1!C267+Data1!C281+Data1!C305+Data1!C319+Data1!C333+Data1!C347+Data1!C375+Data1!C389+Data1!C403+Data1!C431+Data1!C445+Data1!C459+Data1!C473+Data1!C487+Data1!C501+Data1!C515+Data1!C529+Data1!C543+Data1!C557+Data1!C585+Data1!C599+Data1!C613+Data1!C627+Data1!C641+Data1!C655+Data1!C669+Data1!C683+Data1!C697+Data1!C711</f>
        <v>239154</v>
      </c>
      <c r="D79" s="60">
        <f>Data1!F15+Data1!F29+Data1!F43+Data1!F57+Data1!F71+Data1!F85+Data1!F99+Data1!F127+Data1!F141+Data1!F169+Data1!F183+Data1!F197+Data1!F211+Data1!F225+Data1!F239+Data1!F253+Data1!F267+Data1!F281+Data1!F305+Data1!F319+Data1!F333+Data1!F347+Data1!F375+Data1!F389+Data1!F403+Data1!F431+Data1!F445+Data1!F459+Data1!F473+Data1!F487+Data1!F501+Data1!F515+Data1!F529+Data1!F543+Data1!F557+Data1!F585+Data1!F599+Data1!F613+Data1!F627+Data1!F641+Data1!F655+Data1!F669+Data1!F683+Data1!F697+Data1!F711</f>
        <v>186464</v>
      </c>
      <c r="E79" s="60">
        <f>Data1!I15+Data1!I29+Data1!I43+Data1!I57+Data1!I71+Data1!I85+Data1!I99+Data1!I127+Data1!I141+Data1!I169+Data1!I183+Data1!I197+Data1!I211+Data1!I225+Data1!I239+Data1!I253+Data1!I267+Data1!I281+Data1!I305+Data1!I319+Data1!I333+Data1!I347+Data1!I375+Data1!I389+Data1!I403+Data1!I431+Data1!I445+Data1!I459+Data1!I473+Data1!I487+Data1!I501+Data1!I515+Data1!I529+Data1!I543+Data1!I557+Data1!I585+Data1!I599+Data1!I613+Data1!I627+Data1!I641+Data1!I655+Data1!I669+Data1!I683+Data1!I697+Data1!I711</f>
        <v>6535</v>
      </c>
      <c r="F79" s="60">
        <f>Data1!L15+Data1!L29+Data1!L43+Data1!L57+Data1!L71+Data1!L85+Data1!L99+Data1!L127+Data1!L141+Data1!L169+Data1!L183+Data1!L197+Data1!L211+Data1!L225+Data1!L239+Data1!L253+Data1!L267+Data1!L281+Data1!L305+Data1!L319+Data1!L333+Data1!L347+Data1!L375+Data1!L389+Data1!L403+Data1!L431+Data1!L445+Data1!L459+Data1!L473+Data1!L487+Data1!L501+Data1!L515+Data1!L529+Data1!L543+Data1!L557+Data1!L585+Data1!L599+Data1!L613+Data1!L627+Data1!L641+Data1!L655+Data1!L669+Data1!L683+Data1!L697+Data1!L711</f>
        <v>81127</v>
      </c>
      <c r="G79" s="60">
        <f>Data1!M15+Data1!M29+Data1!M43+Data1!M57+Data1!M71+Data1!M85+Data1!M99+Data1!M127+Data1!M141+Data1!M169+Data1!M183+Data1!M197+Data1!M211+Data1!M225+Data1!M239+Data1!M253+Data1!M267+Data1!M281+Data1!M305+Data1!M319+Data1!M333+Data1!M347+Data1!M375+Data1!M389+Data1!M403+Data1!M431+Data1!M445+Data1!M459+Data1!M473+Data1!M487+Data1!M501+Data1!M515+Data1!M529+Data1!M543+Data1!M557+Data1!M585+Data1!M599+Data1!M613+Data1!M627+Data1!M641+Data1!M655+Data1!M669+Data1!M683+Data1!M697+Data1!M711</f>
        <v>19768</v>
      </c>
      <c r="H79" s="60">
        <f>Data1!N15+Data1!N29+Data1!N43+Data1!N57+Data1!N71+Data1!N85+Data1!N99+Data1!N127+Data1!N141+Data1!N169+Data1!N183+Data1!N197+Data1!N211+Data1!N225+Data1!N239+Data1!N253+Data1!N267+Data1!N281+Data1!N305+Data1!N319+Data1!N333+Data1!N347+Data1!N375+Data1!N389+Data1!N403+Data1!N431+Data1!N445+Data1!N459+Data1!N473+Data1!N487+Data1!N501+Data1!N515+Data1!N529+Data1!N543+Data1!N557+Data1!N585+Data1!N599+Data1!N613+Data1!N627+Data1!N641+Data1!N655+Data1!N669+Data1!N683+Data1!N697+Data1!N711</f>
        <v>15323</v>
      </c>
      <c r="I79" s="60">
        <f>Data1!O15+Data1!O29+Data1!O43+Data1!O57+Data1!O71+Data1!O85+Data1!O99+Data1!O127+Data1!O141+Data1!O169+Data1!O183+Data1!O197+Data1!O211+Data1!O225+Data1!O239+Data1!O253+Data1!O267+Data1!O281+Data1!O305+Data1!O319+Data1!O333+Data1!O347+Data1!O375+Data1!O389+Data1!O403+Data1!O431+Data1!O445+Data1!O459+Data1!O473+Data1!O487+Data1!O501+Data1!O515+Data1!O529+Data1!O543+Data1!O557+Data1!O585+Data1!O599+Data1!O613+Data1!O627+Data1!O641+Data1!O655+Data1!O669+Data1!O683+Data1!O697+Data1!O711</f>
        <v>7815</v>
      </c>
      <c r="J79" s="60">
        <f>Data1!R15+Data1!R29+Data1!R43+Data1!R57+Data1!R71+Data1!R85+Data1!R99+Data1!R127+Data1!R141+Data1!R169+Data1!R183+Data1!R197+Data1!R211+Data1!R225+Data1!R239+Data1!R253+Data1!R267+Data1!R281+Data1!R305+Data1!R319+Data1!R333+Data1!R347+Data1!R375+Data1!R389+Data1!R403+Data1!R431+Data1!R445+Data1!R459+Data1!R473+Data1!R487+Data1!R501+Data1!R515+Data1!R529+Data1!R543+Data1!R557+Data1!R585+Data1!R599+Data1!R613+Data1!R627+Data1!R641+Data1!R655+Data1!R669+Data1!R683+Data1!R697+Data1!R711</f>
        <v>10233</v>
      </c>
      <c r="K79" s="60">
        <f>Data1!U15+Data1!U29+Data1!U43+Data1!U57+Data1!U71+Data1!U85+Data1!U99+Data1!U127+Data1!U141+Data1!U169+Data1!U183+Data1!U197+Data1!U211+Data1!U225+Data1!U239+Data1!U253+Data1!U267+Data1!U281+Data1!U305+Data1!U319+Data1!U333+Data1!U347+Data1!U375+Data1!U389+Data1!U403+Data1!U431+Data1!U445+Data1!U459+Data1!U473+Data1!U487+Data1!U501+Data1!U515+Data1!U529+Data1!U543+Data1!U557+Data1!U585+Data1!U599+Data1!U613+Data1!U627+Data1!U641+Data1!U655+Data1!U669+Data1!U683+Data1!U697+Data1!U711</f>
        <v>24817</v>
      </c>
      <c r="L79" s="60">
        <f>Data1!X15+Data1!X29+Data1!X43+Data1!X57+Data1!X71+Data1!X85+Data1!X99+Data1!X127+Data1!X141+Data1!X169+Data1!X183+Data1!X197+Data1!X211+Data1!X225+Data1!X239+Data1!X253+Data1!X267+Data1!X281+Data1!X305+Data1!X319+Data1!X333+Data1!X347+Data1!X375+Data1!X389+Data1!X403+Data1!X431+Data1!X445+Data1!X459+Data1!X473+Data1!X487+Data1!X501+Data1!X515+Data1!X529+Data1!X543+Data1!X557+Data1!X585+Data1!X599+Data1!X613+Data1!X627+Data1!X641+Data1!X655+Data1!X669+Data1!X683+Data1!X697+Data1!X711</f>
        <v>24986</v>
      </c>
    </row>
    <row r="80" spans="1:14" ht="6.75" customHeight="1">
      <c r="A80" s="59"/>
      <c r="B80" s="59"/>
      <c r="C80" s="60"/>
      <c r="D80" s="60"/>
      <c r="E80" s="60"/>
      <c r="F80" s="60"/>
      <c r="G80" s="60"/>
      <c r="H80" s="60"/>
      <c r="I80" s="60"/>
      <c r="J80" s="60"/>
      <c r="K80" s="60"/>
      <c r="L80" s="60"/>
    </row>
    <row r="81" spans="1:12">
      <c r="A81" s="112" t="s">
        <v>137</v>
      </c>
      <c r="B81" s="59"/>
      <c r="C81" s="60">
        <f>Data1!C16+Data1!C30+Data1!C44+Data1!C58+Data1!C72+Data1!C86+Data1!C100+Data1!C128+Data1!C142+Data1!C170+Data1!C184+Data1!C198+Data1!C212+Data1!C226+Data1!C240+Data1!C254+Data1!C268+Data1!C282+Data1!C306+Data1!C320+Data1!C334+Data1!C348+Data1!C376+Data1!C390+Data1!C404+Data1!C432+Data1!C446+Data1!C460+Data1!C474+Data1!C488+Data1!C502+Data1!C516+Data1!C530+Data1!C544+Data1!C558+Data1!C586+Data1!C600+Data1!C614+Data1!C628+Data1!C642+Data1!C656+Data1!C670+Data1!C684+Data1!C698+Data1!C712</f>
        <v>2239103.7999999998</v>
      </c>
      <c r="D81" s="60">
        <f>Data1!F16+Data1!F30+Data1!F44+Data1!F58+Data1!F72+Data1!F86+Data1!F100+Data1!F128+Data1!F142+Data1!F170+Data1!F184+Data1!F198+Data1!F212+Data1!F226+Data1!F240+Data1!F254+Data1!F268+Data1!F282+Data1!F306+Data1!F320+Data1!F334+Data1!F348+Data1!F376+Data1!F390+Data1!F404+Data1!F432+Data1!F446+Data1!F460+Data1!F474+Data1!F488+Data1!F502+Data1!F516+Data1!F530+Data1!F544+Data1!F558+Data1!F586+Data1!F600+Data1!F614+Data1!F628+Data1!F642+Data1!F656+Data1!F670+Data1!F684+Data1!F698+Data1!F712</f>
        <v>1155995</v>
      </c>
      <c r="E81" s="60">
        <f>Data1!I16+Data1!I30+Data1!I44+Data1!I58+Data1!I72+Data1!I86+Data1!I100+Data1!I128+Data1!I142+Data1!I170+Data1!I184+Data1!I198+Data1!I212+Data1!I226+Data1!I240+Data1!I254+Data1!I268+Data1!I282+Data1!I306+Data1!I320+Data1!I334+Data1!I348+Data1!I376+Data1!I390+Data1!I404+Data1!I432+Data1!I446+Data1!I460+Data1!I474+Data1!I488+Data1!I502+Data1!I516+Data1!I530+Data1!I544+Data1!I558+Data1!I586+Data1!I600+Data1!I614+Data1!I628+Data1!I642+Data1!I656+Data1!I670+Data1!I684+Data1!I698+Data1!I712</f>
        <v>351262</v>
      </c>
      <c r="F81" s="60">
        <f>Data1!L16+Data1!L30+Data1!L44+Data1!L58+Data1!L72+Data1!L86+Data1!L100+Data1!L128+Data1!L142+Data1!L170+Data1!L184+Data1!L198+Data1!L212+Data1!L226+Data1!L240+Data1!L254+Data1!L268+Data1!L282+Data1!L306+Data1!L320+Data1!L334+Data1!L348+Data1!L376+Data1!L390+Data1!L404+Data1!L432+Data1!L446+Data1!L460+Data1!L474+Data1!L488+Data1!L502+Data1!L516+Data1!L530+Data1!L544+Data1!L558+Data1!L586+Data1!L600+Data1!L614+Data1!L628+Data1!L642+Data1!L656+Data1!L670+Data1!L684+Data1!L698+Data1!L712</f>
        <v>499889</v>
      </c>
      <c r="G81" s="60">
        <f>Data1!M16+Data1!M30+Data1!M44+Data1!M58+Data1!M72+Data1!M86+Data1!M100+Data1!M128+Data1!M142+Data1!M170+Data1!M184+Data1!M198+Data1!M212+Data1!M226+Data1!M240+Data1!M254+Data1!M268+Data1!M282+Data1!M306+Data1!M320+Data1!M334+Data1!M348+Data1!M376+Data1!M390+Data1!M404+Data1!M432+Data1!M446+Data1!M460+Data1!M474+Data1!M488+Data1!M502+Data1!M516+Data1!M530+Data1!M544+Data1!M558+Data1!M586+Data1!M600+Data1!M614+Data1!M628+Data1!M642+Data1!M656+Data1!M670+Data1!M684+Data1!M698+Data1!M712</f>
        <v>72756</v>
      </c>
      <c r="H81" s="60">
        <f>Data1!N16+Data1!N30+Data1!N44+Data1!N58+Data1!N72+Data1!N86+Data1!N100+Data1!N128+Data1!N142+Data1!N170+Data1!N184+Data1!N198+Data1!N212+Data1!N226+Data1!N240+Data1!N254+Data1!N268+Data1!N282+Data1!N306+Data1!N320+Data1!N334+Data1!N348+Data1!N376+Data1!N390+Data1!N404+Data1!N432+Data1!N446+Data1!N460+Data1!N474+Data1!N488+Data1!N502+Data1!N516+Data1!N530+Data1!N544+Data1!N558+Data1!N586+Data1!N600+Data1!N614+Data1!N628+Data1!N642+Data1!N656+Data1!N670+Data1!N684+Data1!N698+Data1!N712</f>
        <v>24377</v>
      </c>
      <c r="I81" s="60">
        <f>Data1!O16+Data1!O30+Data1!O44+Data1!O58+Data1!O72+Data1!O86+Data1!O100+Data1!O128+Data1!O142+Data1!O170+Data1!O184+Data1!O198+Data1!O212+Data1!O226+Data1!O240+Data1!O254+Data1!O268+Data1!O282+Data1!O306+Data1!O320+Data1!O334+Data1!O348+Data1!O376+Data1!O390+Data1!O404+Data1!O432+Data1!O446+Data1!O460+Data1!O474+Data1!O488+Data1!O502+Data1!O516+Data1!O530+Data1!O544+Data1!O558+Data1!O586+Data1!O600+Data1!O614+Data1!O628+Data1!O642+Data1!O656+Data1!O670+Data1!O684+Data1!O698+Data1!O712</f>
        <v>20250</v>
      </c>
      <c r="J81" s="60">
        <f>Data1!R16+Data1!R30+Data1!R44+Data1!R58+Data1!R72+Data1!R86+Data1!R100+Data1!R128+Data1!R142+Data1!R170+Data1!R184+Data1!R198+Data1!R212+Data1!R226+Data1!R240+Data1!R254+Data1!R268+Data1!R282+Data1!R306+Data1!R320+Data1!R334+Data1!R348+Data1!R376+Data1!R390+Data1!R404+Data1!R432+Data1!R446+Data1!R460+Data1!R474+Data1!R488+Data1!R502+Data1!R516+Data1!R530+Data1!R544+Data1!R558+Data1!R586+Data1!R600+Data1!R614+Data1!R628+Data1!R642+Data1!R656+Data1!R670+Data1!R684+Data1!R698+Data1!R712</f>
        <v>88196</v>
      </c>
      <c r="K81" s="60">
        <f>Data1!U16+Data1!U30+Data1!U44+Data1!U58+Data1!U72+Data1!U86+Data1!U100+Data1!U128+Data1!U142+Data1!U170+Data1!U184+Data1!U198+Data1!U212+Data1!U226+Data1!U240+Data1!U254+Data1!U268+Data1!U282+Data1!U306+Data1!U320+Data1!U334+Data1!U348+Data1!U376+Data1!U390+Data1!U404+Data1!U432+Data1!U446+Data1!U460+Data1!U474+Data1!U488+Data1!U502+Data1!U516+Data1!U530+Data1!U544+Data1!U558+Data1!U586+Data1!U600+Data1!U614+Data1!U628+Data1!U642+Data1!U656+Data1!U670+Data1!U684+Data1!U698+Data1!U712</f>
        <v>465634</v>
      </c>
      <c r="L81" s="60">
        <f>Data1!X16+Data1!X30+Data1!X44+Data1!X58+Data1!X72+Data1!X86+Data1!X100+Data1!X128+Data1!X142+Data1!X170+Data1!X184+Data1!X198+Data1!X212+Data1!X226+Data1!X240+Data1!X254+Data1!X268+Data1!X282+Data1!X306+Data1!X320+Data1!X334+Data1!X348+Data1!X376+Data1!X390+Data1!X404+Data1!X432+Data1!X446+Data1!X460+Data1!X474+Data1!X488+Data1!X502+Data1!X516+Data1!X530+Data1!X544+Data1!X558+Data1!X586+Data1!X600+Data1!X614+Data1!X628+Data1!X642+Data1!X656+Data1!X670+Data1!X684+Data1!X698+Data1!X712</f>
        <v>427513</v>
      </c>
    </row>
    <row r="82" spans="1:12" ht="7.5" customHeight="1">
      <c r="A82" s="59"/>
      <c r="B82" s="59"/>
      <c r="C82" s="61"/>
      <c r="D82" s="61"/>
      <c r="E82" s="61"/>
      <c r="F82" s="61"/>
      <c r="G82" s="61"/>
      <c r="H82" s="61"/>
      <c r="I82" s="61"/>
      <c r="J82" s="61"/>
      <c r="K82" s="61"/>
      <c r="L82" s="61"/>
    </row>
    <row r="83" spans="1:12">
      <c r="A83" s="59" t="s">
        <v>108</v>
      </c>
      <c r="B83" s="59"/>
      <c r="C83" s="62">
        <f>(C81-C79)/C79*100</f>
        <v>836.26023399148653</v>
      </c>
      <c r="D83" s="62">
        <f t="shared" ref="D83:L83" si="23">(D81-D79)/D79*100</f>
        <v>519.95613094216583</v>
      </c>
      <c r="E83" s="62">
        <f t="shared" si="23"/>
        <v>5275.0879877582247</v>
      </c>
      <c r="F83" s="62">
        <f t="shared" si="23"/>
        <v>516.18080293860237</v>
      </c>
      <c r="G83" s="62">
        <f t="shared" si="23"/>
        <v>268.04937272359371</v>
      </c>
      <c r="H83" s="62">
        <f t="shared" si="23"/>
        <v>59.087646022319383</v>
      </c>
      <c r="I83" s="62">
        <f t="shared" si="23"/>
        <v>159.11708253358924</v>
      </c>
      <c r="J83" s="62">
        <f t="shared" si="23"/>
        <v>761.87823707612631</v>
      </c>
      <c r="K83" s="62">
        <f t="shared" si="23"/>
        <v>1776.2702985856472</v>
      </c>
      <c r="L83" s="62">
        <f t="shared" si="23"/>
        <v>1611.0101656927882</v>
      </c>
    </row>
    <row r="84" spans="1:12">
      <c r="A84" s="59" t="s">
        <v>124</v>
      </c>
      <c r="B84" s="59"/>
      <c r="C84" s="63">
        <f>C79/C67*100</f>
        <v>34.313877410468322</v>
      </c>
      <c r="D84" s="63">
        <f t="shared" ref="D84:L84" si="24">D79/D67*100</f>
        <v>20.216318423494922</v>
      </c>
      <c r="E84" s="63">
        <f t="shared" si="24"/>
        <v>21.365285905776965</v>
      </c>
      <c r="F84" s="63">
        <f t="shared" si="24"/>
        <v>35.091354222537504</v>
      </c>
      <c r="G84" s="63">
        <f t="shared" si="24"/>
        <v>19.828874645160642</v>
      </c>
      <c r="H84" s="63">
        <f t="shared" si="24"/>
        <v>41.122323010037036</v>
      </c>
      <c r="I84" s="63">
        <f t="shared" si="24"/>
        <v>13.032602351371633</v>
      </c>
      <c r="J84" s="63">
        <f t="shared" si="24"/>
        <v>4.4606116613195708</v>
      </c>
      <c r="K84" s="63">
        <f t="shared" si="24"/>
        <v>4.6365942881911355</v>
      </c>
      <c r="L84" s="63">
        <f t="shared" si="24"/>
        <v>5.7101198882931801</v>
      </c>
    </row>
    <row r="85" spans="1:12">
      <c r="A85" s="112" t="s">
        <v>138</v>
      </c>
      <c r="B85" s="59"/>
      <c r="C85" s="63">
        <f>C81/C69*100</f>
        <v>76.212491679642724</v>
      </c>
      <c r="D85" s="63">
        <f t="shared" ref="D85:L85" si="25">D81/D69*100</f>
        <v>37.454429167406474</v>
      </c>
      <c r="E85" s="63">
        <f t="shared" si="25"/>
        <v>31.991307769091215</v>
      </c>
      <c r="F85" s="63">
        <f t="shared" si="25"/>
        <v>24.112359604758907</v>
      </c>
      <c r="G85" s="63">
        <f t="shared" si="25"/>
        <v>25.43649267559347</v>
      </c>
      <c r="H85" s="63">
        <f t="shared" si="25"/>
        <v>25.437223474413557</v>
      </c>
      <c r="I85" s="63">
        <f t="shared" si="25"/>
        <v>14.001631795112912</v>
      </c>
      <c r="J85" s="63">
        <f t="shared" si="25"/>
        <v>11.45834145327461</v>
      </c>
      <c r="K85" s="63">
        <f t="shared" si="25"/>
        <v>21.163277123240725</v>
      </c>
      <c r="L85" s="63">
        <f t="shared" si="25"/>
        <v>23.131004071473981</v>
      </c>
    </row>
    <row r="86" spans="1:12"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>
      <c r="C90" s="3"/>
      <c r="L90" s="3"/>
    </row>
  </sheetData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AB724"/>
  <sheetViews>
    <sheetView zoomScale="110" zoomScaleNormal="110" workbookViewId="0">
      <selection sqref="A1:B2"/>
    </sheetView>
  </sheetViews>
  <sheetFormatPr defaultRowHeight="11.25"/>
  <cols>
    <col min="1" max="1" width="10.85546875" style="115" customWidth="1"/>
    <col min="2" max="2" width="11.85546875" style="115" customWidth="1"/>
    <col min="3" max="3" width="14.28515625" style="115" customWidth="1"/>
    <col min="4" max="4" width="9.140625" style="115" customWidth="1"/>
    <col min="5" max="5" width="8.140625" style="115" customWidth="1"/>
    <col min="6" max="6" width="16.7109375" style="115" customWidth="1"/>
    <col min="7" max="7" width="8.140625" style="115" customWidth="1"/>
    <col min="8" max="10" width="8.7109375" style="115" customWidth="1"/>
    <col min="11" max="11" width="10.28515625" style="115" customWidth="1"/>
    <col min="12" max="12" width="14.42578125" style="115" customWidth="1"/>
    <col min="13" max="13" width="12.42578125" style="115" customWidth="1"/>
    <col min="14" max="14" width="18.140625" style="115" customWidth="1"/>
    <col min="15" max="15" width="13.7109375" style="115" customWidth="1"/>
    <col min="16" max="16" width="9.140625" style="115" customWidth="1"/>
    <col min="17" max="17" width="8.140625" style="115" customWidth="1"/>
    <col min="18" max="18" width="11.42578125" style="115" customWidth="1"/>
    <col min="19" max="20" width="9.140625" style="115" customWidth="1"/>
    <col min="21" max="21" width="13.28515625" style="115" customWidth="1"/>
    <col min="22" max="22" width="8" style="115" customWidth="1"/>
    <col min="23" max="23" width="9.140625" style="115"/>
    <col min="24" max="24" width="11.5703125" style="115" customWidth="1"/>
    <col min="25" max="26" width="9.140625" style="115"/>
    <col min="27" max="27" width="9.140625" style="115" customWidth="1"/>
    <col min="28" max="16384" width="9.140625" style="115"/>
  </cols>
  <sheetData>
    <row r="1" spans="1:28" ht="79.5" customHeight="1">
      <c r="A1" s="161" t="s">
        <v>96</v>
      </c>
      <c r="B1" s="161"/>
      <c r="C1" s="127" t="str">
        <f>'Urban-Rural'!C1</f>
        <v>Dwellings less than 80m²</v>
      </c>
      <c r="F1" s="127" t="str">
        <f>'Urban-Rural'!D1</f>
        <v>Dwellings equal and more than 80m²</v>
      </c>
      <c r="I1" s="127" t="str">
        <f>'Urban-Rural'!E1</f>
        <v>Flats</v>
      </c>
      <c r="L1" s="127" t="str">
        <f>'Urban-Rural'!F1</f>
        <v>Townhouses</v>
      </c>
      <c r="M1" s="127" t="str">
        <f>'Urban-Rural'!G1</f>
        <v>Other residential buildings</v>
      </c>
      <c r="N1" s="127" t="str">
        <f>'Urban-Rural'!H1</f>
        <v>Schools, nursery schools, crèches, hospitals</v>
      </c>
      <c r="O1" s="127" t="str">
        <f>'Urban-Rural'!I1</f>
        <v>Churches, Sport and Recreation</v>
      </c>
      <c r="R1" s="127" t="str">
        <f>'Urban-Rural'!J1</f>
        <v>Office &amp; Banking Space</v>
      </c>
      <c r="U1" s="127" t="str">
        <f>'Urban-Rural'!K1</f>
        <v>Shopping Space</v>
      </c>
      <c r="X1" s="127" t="str">
        <f>'Urban-Rural'!L1</f>
        <v>Industrial &amp; Warehouse Space</v>
      </c>
      <c r="AB1" s="120"/>
    </row>
    <row r="2" spans="1:28" ht="22.5">
      <c r="A2" s="161"/>
      <c r="B2" s="161"/>
      <c r="C2" s="128" t="str">
        <f>'Urban-Rural'!C2</f>
        <v>Total Space</v>
      </c>
      <c r="F2" s="128" t="str">
        <f>'Urban-Rural'!D2</f>
        <v>Total Space</v>
      </c>
      <c r="I2" s="128" t="str">
        <f>'Urban-Rural'!E2</f>
        <v>Total Space</v>
      </c>
      <c r="L2" s="128" t="str">
        <f>'Urban-Rural'!F2</f>
        <v>Total Space</v>
      </c>
      <c r="M2" s="128" t="str">
        <f>'Urban-Rural'!G2</f>
        <v>Total Space</v>
      </c>
      <c r="N2" s="128" t="str">
        <f>'Urban-Rural'!H2</f>
        <v>Total Space</v>
      </c>
      <c r="O2" s="128" t="str">
        <f>'Urban-Rural'!I2</f>
        <v>Total Space</v>
      </c>
      <c r="R2" s="128" t="str">
        <f>'Urban-Rural'!J2</f>
        <v>Total Space</v>
      </c>
      <c r="U2" s="128" t="str">
        <f>'Urban-Rural'!K2</f>
        <v>Total Space</v>
      </c>
      <c r="X2" s="128" t="str">
        <f>'Urban-Rural'!L2</f>
        <v>Total Space</v>
      </c>
      <c r="AB2" s="120"/>
    </row>
    <row r="3" spans="1:28">
      <c r="C3" s="129"/>
      <c r="F3" s="129"/>
      <c r="I3" s="129"/>
      <c r="L3" s="129"/>
      <c r="M3" s="129"/>
      <c r="N3" s="129"/>
      <c r="O3" s="129"/>
      <c r="R3" s="129"/>
      <c r="U3" s="129"/>
      <c r="X3" s="130"/>
      <c r="AB3" s="120"/>
    </row>
    <row r="4" spans="1:28" ht="12.75" customHeight="1">
      <c r="A4" s="159" t="s">
        <v>25</v>
      </c>
      <c r="B4" s="115">
        <v>2001</v>
      </c>
      <c r="C4" s="129">
        <f>Data!D5</f>
        <v>5031</v>
      </c>
      <c r="F4" s="129">
        <f>Data!G5</f>
        <v>3030</v>
      </c>
      <c r="I4" s="129">
        <f>Data!J5</f>
        <v>0</v>
      </c>
      <c r="L4" s="129">
        <f>Data!M5</f>
        <v>3143</v>
      </c>
      <c r="M4" s="129">
        <f>Data!P5</f>
        <v>8216</v>
      </c>
      <c r="N4" s="129">
        <f>Data!S5</f>
        <v>0</v>
      </c>
      <c r="O4" s="129">
        <f>Data!V5</f>
        <v>156</v>
      </c>
      <c r="R4" s="129">
        <f>Data!Y5</f>
        <v>0</v>
      </c>
      <c r="U4" s="129">
        <f>Data!AB5</f>
        <v>273</v>
      </c>
      <c r="X4" s="129">
        <f>Data!AE5</f>
        <v>3861</v>
      </c>
      <c r="Y4" s="129"/>
      <c r="AA4" s="129">
        <f>SUM(C4:X4)</f>
        <v>23710</v>
      </c>
      <c r="AB4" s="120"/>
    </row>
    <row r="5" spans="1:28">
      <c r="A5" s="159"/>
      <c r="B5" s="115">
        <f>B4+1</f>
        <v>2002</v>
      </c>
      <c r="C5" s="129">
        <f>Data!D6</f>
        <v>444</v>
      </c>
      <c r="F5" s="129">
        <f>Data!G6</f>
        <v>2738</v>
      </c>
      <c r="I5" s="129">
        <f>Data!J6</f>
        <v>0</v>
      </c>
      <c r="L5" s="129">
        <f>Data!M6</f>
        <v>0</v>
      </c>
      <c r="M5" s="129">
        <f>Data!P6</f>
        <v>0</v>
      </c>
      <c r="N5" s="129">
        <f>Data!S6</f>
        <v>0</v>
      </c>
      <c r="O5" s="129">
        <f>Data!V6</f>
        <v>0</v>
      </c>
      <c r="R5" s="129">
        <f>Data!Y6</f>
        <v>0</v>
      </c>
      <c r="S5" s="129">
        <f>O15+O16</f>
        <v>751</v>
      </c>
      <c r="U5" s="129">
        <f>Data!AB6</f>
        <v>0</v>
      </c>
      <c r="X5" s="129">
        <f>Data!AE6</f>
        <v>0</v>
      </c>
      <c r="Y5" s="129"/>
      <c r="AA5" s="129">
        <f t="shared" ref="AA5:AA13" si="0">SUM(C5:X5)</f>
        <v>3933</v>
      </c>
      <c r="AB5" s="120"/>
    </row>
    <row r="6" spans="1:28">
      <c r="A6" s="159"/>
      <c r="B6" s="115">
        <f t="shared" ref="B6:B13" si="1">B5+1</f>
        <v>2003</v>
      </c>
      <c r="C6" s="129">
        <f>Data!D7</f>
        <v>157</v>
      </c>
      <c r="F6" s="129">
        <f>Data!G7</f>
        <v>2500</v>
      </c>
      <c r="I6" s="129">
        <f>Data!J7</f>
        <v>0</v>
      </c>
      <c r="L6" s="129">
        <f>Data!M7</f>
        <v>0</v>
      </c>
      <c r="M6" s="129">
        <f>Data!P7</f>
        <v>0</v>
      </c>
      <c r="N6" s="129">
        <f>Data!S7</f>
        <v>0</v>
      </c>
      <c r="O6" s="129">
        <f>Data!V7</f>
        <v>0</v>
      </c>
      <c r="R6" s="129">
        <f>Data!Y7</f>
        <v>0</v>
      </c>
      <c r="U6" s="129">
        <f>Data!AB7</f>
        <v>0</v>
      </c>
      <c r="X6" s="129">
        <f>Data!AE7</f>
        <v>0</v>
      </c>
      <c r="Y6" s="129"/>
      <c r="AA6" s="129">
        <f t="shared" si="0"/>
        <v>2657</v>
      </c>
      <c r="AB6" s="120"/>
    </row>
    <row r="7" spans="1:28">
      <c r="A7" s="159"/>
      <c r="B7" s="115">
        <f t="shared" si="1"/>
        <v>2004</v>
      </c>
      <c r="C7" s="129">
        <f>Data!D8</f>
        <v>29430</v>
      </c>
      <c r="F7" s="129">
        <f>Data!G8</f>
        <v>2618</v>
      </c>
      <c r="I7" s="129">
        <f>Data!J8</f>
        <v>0</v>
      </c>
      <c r="L7" s="129">
        <f>Data!M8</f>
        <v>0</v>
      </c>
      <c r="M7" s="129">
        <f>Data!P8</f>
        <v>0</v>
      </c>
      <c r="N7" s="129">
        <f>Data!S8</f>
        <v>0</v>
      </c>
      <c r="O7" s="129">
        <f>Data!V8</f>
        <v>0</v>
      </c>
      <c r="R7" s="129">
        <f>Data!Y8</f>
        <v>0</v>
      </c>
      <c r="U7" s="129">
        <f>Data!AB8</f>
        <v>635</v>
      </c>
      <c r="X7" s="129">
        <f>Data!AE8</f>
        <v>520</v>
      </c>
      <c r="Y7" s="129"/>
      <c r="AA7" s="129">
        <f t="shared" si="0"/>
        <v>33203</v>
      </c>
      <c r="AB7" s="120"/>
    </row>
    <row r="8" spans="1:28">
      <c r="A8" s="159"/>
      <c r="B8" s="115">
        <f t="shared" si="1"/>
        <v>2005</v>
      </c>
      <c r="C8" s="129">
        <f>Data!D9</f>
        <v>14797</v>
      </c>
      <c r="F8" s="129">
        <f>Data!G9</f>
        <v>907</v>
      </c>
      <c r="I8" s="129">
        <f>Data!J9</f>
        <v>0</v>
      </c>
      <c r="L8" s="129">
        <f>Data!M9</f>
        <v>0</v>
      </c>
      <c r="M8" s="129">
        <f>Data!P9</f>
        <v>0</v>
      </c>
      <c r="N8" s="129">
        <f>Data!S9</f>
        <v>0</v>
      </c>
      <c r="O8" s="129">
        <f>Data!V9</f>
        <v>0</v>
      </c>
      <c r="R8" s="129">
        <f>Data!Y9</f>
        <v>699</v>
      </c>
      <c r="U8" s="129">
        <f>Data!AB9</f>
        <v>3748</v>
      </c>
      <c r="X8" s="129">
        <f>Data!AE9</f>
        <v>0</v>
      </c>
      <c r="Y8" s="129"/>
      <c r="AA8" s="129">
        <f t="shared" si="0"/>
        <v>20151</v>
      </c>
      <c r="AB8" s="120"/>
    </row>
    <row r="9" spans="1:28">
      <c r="A9" s="159"/>
      <c r="B9" s="115">
        <f t="shared" si="1"/>
        <v>2006</v>
      </c>
      <c r="C9" s="129">
        <f>Data!D10</f>
        <v>163</v>
      </c>
      <c r="F9" s="129">
        <f>Data!G10</f>
        <v>1702</v>
      </c>
      <c r="I9" s="129">
        <f>Data!J10</f>
        <v>0</v>
      </c>
      <c r="L9" s="129">
        <f>Data!M10</f>
        <v>344</v>
      </c>
      <c r="M9" s="129">
        <f>Data!P10</f>
        <v>0</v>
      </c>
      <c r="N9" s="129">
        <f>Data!S10</f>
        <v>0</v>
      </c>
      <c r="O9" s="129">
        <f>Data!V10</f>
        <v>0</v>
      </c>
      <c r="R9" s="129">
        <f>Data!Y10</f>
        <v>0</v>
      </c>
      <c r="U9" s="129">
        <f>Data!AB10</f>
        <v>687</v>
      </c>
      <c r="X9" s="129">
        <f>Data!AE10</f>
        <v>0</v>
      </c>
      <c r="Y9" s="129"/>
      <c r="AA9" s="129">
        <f t="shared" si="0"/>
        <v>2896</v>
      </c>
      <c r="AB9" s="120"/>
    </row>
    <row r="10" spans="1:28">
      <c r="A10" s="159"/>
      <c r="B10" s="115">
        <f t="shared" si="1"/>
        <v>2007</v>
      </c>
      <c r="C10" s="129">
        <f>Data!D11</f>
        <v>0</v>
      </c>
      <c r="F10" s="129">
        <f>Data!G11</f>
        <v>0</v>
      </c>
      <c r="I10" s="129">
        <f>Data!J11</f>
        <v>0</v>
      </c>
      <c r="L10" s="129">
        <f>Data!M11</f>
        <v>2228</v>
      </c>
      <c r="M10" s="129">
        <f>Data!P11</f>
        <v>0</v>
      </c>
      <c r="N10" s="129">
        <f>Data!S11</f>
        <v>0</v>
      </c>
      <c r="O10" s="129">
        <f>Data!V11</f>
        <v>0</v>
      </c>
      <c r="R10" s="129">
        <f>Data!Y11</f>
        <v>0</v>
      </c>
      <c r="U10" s="129">
        <f>Data!AB11</f>
        <v>773</v>
      </c>
      <c r="X10" s="129">
        <f>Data!AE11</f>
        <v>356</v>
      </c>
      <c r="Y10" s="129"/>
      <c r="AA10" s="129">
        <f t="shared" si="0"/>
        <v>3357</v>
      </c>
      <c r="AB10" s="120"/>
    </row>
    <row r="11" spans="1:28">
      <c r="A11" s="159"/>
      <c r="B11" s="115">
        <f t="shared" si="1"/>
        <v>2008</v>
      </c>
      <c r="C11" s="129">
        <f>Data!D12</f>
        <v>2640</v>
      </c>
      <c r="F11" s="129">
        <f>Data!G12</f>
        <v>1892</v>
      </c>
      <c r="I11" s="129">
        <f>Data!J12</f>
        <v>0</v>
      </c>
      <c r="L11" s="129">
        <f>Data!M12</f>
        <v>0</v>
      </c>
      <c r="M11" s="129">
        <f>Data!P12</f>
        <v>0</v>
      </c>
      <c r="N11" s="129">
        <f>Data!S12</f>
        <v>0</v>
      </c>
      <c r="O11" s="129">
        <f>Data!V12</f>
        <v>0</v>
      </c>
      <c r="R11" s="129">
        <f>Data!Y12</f>
        <v>0</v>
      </c>
      <c r="U11" s="129">
        <f>Data!AB12</f>
        <v>285</v>
      </c>
      <c r="X11" s="129">
        <f>Data!AE12</f>
        <v>0</v>
      </c>
      <c r="Y11" s="129"/>
      <c r="AA11" s="129">
        <f t="shared" si="0"/>
        <v>4817</v>
      </c>
      <c r="AB11" s="120"/>
    </row>
    <row r="12" spans="1:28">
      <c r="A12" s="159"/>
      <c r="B12" s="115">
        <f t="shared" si="1"/>
        <v>2009</v>
      </c>
      <c r="C12" s="129">
        <f>Data!D13</f>
        <v>43120</v>
      </c>
      <c r="F12" s="129">
        <f>Data!G13</f>
        <v>3276</v>
      </c>
      <c r="I12" s="129">
        <f>Data!J13</f>
        <v>0</v>
      </c>
      <c r="L12" s="129">
        <f>Data!M13</f>
        <v>0</v>
      </c>
      <c r="M12" s="129">
        <f>Data!P13</f>
        <v>0</v>
      </c>
      <c r="N12" s="129">
        <f>Data!S13</f>
        <v>0</v>
      </c>
      <c r="O12" s="129">
        <f>Data!V13</f>
        <v>0</v>
      </c>
      <c r="R12" s="129">
        <f>Data!Y13</f>
        <v>927</v>
      </c>
      <c r="U12" s="129">
        <f>Data!AB13</f>
        <v>0</v>
      </c>
      <c r="X12" s="129">
        <f>Data!AE13</f>
        <v>280</v>
      </c>
      <c r="Y12" s="129"/>
      <c r="AA12" s="129">
        <f t="shared" si="0"/>
        <v>47603</v>
      </c>
      <c r="AB12" s="120"/>
    </row>
    <row r="13" spans="1:28">
      <c r="A13" s="159"/>
      <c r="B13" s="115">
        <f t="shared" si="1"/>
        <v>2010</v>
      </c>
      <c r="C13" s="129">
        <f>Data!D14</f>
        <v>0</v>
      </c>
      <c r="F13" s="129">
        <f>Data!G14</f>
        <v>1785</v>
      </c>
      <c r="I13" s="129">
        <f>Data!J14</f>
        <v>0</v>
      </c>
      <c r="L13" s="129">
        <f>Data!M14</f>
        <v>0</v>
      </c>
      <c r="M13" s="129">
        <f>Data!P14</f>
        <v>0</v>
      </c>
      <c r="N13" s="129">
        <f>Data!S14</f>
        <v>0</v>
      </c>
      <c r="O13" s="129">
        <f>Data!V14</f>
        <v>595</v>
      </c>
      <c r="R13" s="129">
        <f>Data!Y14</f>
        <v>0</v>
      </c>
      <c r="U13" s="129">
        <f>Data!AB14</f>
        <v>2168</v>
      </c>
      <c r="X13" s="129">
        <f>Data!AE14</f>
        <v>0</v>
      </c>
      <c r="Y13" s="129"/>
      <c r="AA13" s="129">
        <f t="shared" si="0"/>
        <v>4548</v>
      </c>
      <c r="AB13" s="120"/>
    </row>
    <row r="14" spans="1:28">
      <c r="C14" s="129"/>
      <c r="F14" s="129"/>
      <c r="I14" s="129"/>
      <c r="L14" s="129"/>
      <c r="M14" s="129"/>
      <c r="N14" s="129"/>
      <c r="O14" s="129"/>
      <c r="R14" s="129"/>
      <c r="U14" s="129"/>
      <c r="X14" s="129"/>
      <c r="Y14" s="129"/>
      <c r="AA14" s="129"/>
      <c r="AB14" s="120"/>
    </row>
    <row r="15" spans="1:28">
      <c r="B15" s="115" t="s">
        <v>106</v>
      </c>
      <c r="C15" s="129">
        <f>SUM(C4:C6)</f>
        <v>5632</v>
      </c>
      <c r="F15" s="129">
        <f>SUM(F4:F6)</f>
        <v>8268</v>
      </c>
      <c r="I15" s="129">
        <f>SUM(I4:I6)</f>
        <v>0</v>
      </c>
      <c r="L15" s="129">
        <f>SUM(L4:L6)</f>
        <v>3143</v>
      </c>
      <c r="M15" s="129">
        <f>SUM(M4:M6)</f>
        <v>8216</v>
      </c>
      <c r="N15" s="129">
        <f>SUM(N4:N6)</f>
        <v>0</v>
      </c>
      <c r="O15" s="129">
        <f>SUM(O4:O6)</f>
        <v>156</v>
      </c>
      <c r="R15" s="129">
        <f>SUM(R4:R6)</f>
        <v>0</v>
      </c>
      <c r="U15" s="129">
        <f>SUM(U4:U6)</f>
        <v>273</v>
      </c>
      <c r="X15" s="129">
        <f t="shared" ref="X15" si="2">SUM(X4:X6)</f>
        <v>3861</v>
      </c>
      <c r="Y15" s="129"/>
      <c r="AA15" s="129">
        <f>SUM(C15:X15)</f>
        <v>29549</v>
      </c>
      <c r="AB15" s="120"/>
    </row>
    <row r="16" spans="1:28">
      <c r="B16" s="115" t="s">
        <v>139</v>
      </c>
      <c r="C16" s="129">
        <f>SUM(C7:C13)</f>
        <v>90150</v>
      </c>
      <c r="D16" s="129">
        <f>SUM(C15:C16)</f>
        <v>95782</v>
      </c>
      <c r="E16" s="129">
        <f>SUM(C4:C13)</f>
        <v>95782</v>
      </c>
      <c r="F16" s="129">
        <f>SUM(F7:F13)</f>
        <v>12180</v>
      </c>
      <c r="G16" s="129">
        <f>SUM(F15:F16)</f>
        <v>20448</v>
      </c>
      <c r="H16" s="129">
        <f>SUM(F4:F13)</f>
        <v>20448</v>
      </c>
      <c r="I16" s="129">
        <f>SUM(I7:I13)</f>
        <v>0</v>
      </c>
      <c r="J16" s="129">
        <f>SUM(I15:I16)</f>
        <v>0</v>
      </c>
      <c r="K16" s="129">
        <f>SUM(I4:I13)</f>
        <v>0</v>
      </c>
      <c r="L16" s="129">
        <f>SUM(L7:L13)</f>
        <v>2572</v>
      </c>
      <c r="M16" s="129">
        <f>SUM(M7:M13)</f>
        <v>0</v>
      </c>
      <c r="N16" s="129">
        <f>SUM(N7:N13)</f>
        <v>0</v>
      </c>
      <c r="O16" s="129">
        <f>SUM(O7:O13)</f>
        <v>595</v>
      </c>
      <c r="P16" s="129">
        <f>SUM(O15:O16)</f>
        <v>751</v>
      </c>
      <c r="Q16" s="129">
        <f>SUM(O4:O13)</f>
        <v>751</v>
      </c>
      <c r="R16" s="129">
        <f>SUM(R7:R13)</f>
        <v>1626</v>
      </c>
      <c r="S16" s="129">
        <f>SUM(R15:R16)</f>
        <v>1626</v>
      </c>
      <c r="T16" s="129">
        <f>SUM(R4:R13)</f>
        <v>1626</v>
      </c>
      <c r="U16" s="129">
        <f>SUM(U7:U13)</f>
        <v>8296</v>
      </c>
      <c r="V16" s="129">
        <f>SUM(U15:U16)</f>
        <v>8569</v>
      </c>
      <c r="W16" s="129">
        <f>SUM(U4:U13)</f>
        <v>8569</v>
      </c>
      <c r="X16" s="129">
        <f>SUM(X7:X13)</f>
        <v>1156</v>
      </c>
      <c r="Y16" s="129">
        <f>SUM(X4:X13)</f>
        <v>5017</v>
      </c>
      <c r="Z16" s="129">
        <f>SUM(X15:X16)</f>
        <v>5017</v>
      </c>
      <c r="AA16" s="129">
        <f>SUM(C16:X16)</f>
        <v>370927</v>
      </c>
      <c r="AB16" s="120"/>
    </row>
    <row r="17" spans="1:28">
      <c r="C17" s="129"/>
      <c r="F17" s="129"/>
      <c r="I17" s="129"/>
      <c r="L17" s="129"/>
      <c r="M17" s="129"/>
      <c r="N17" s="129"/>
      <c r="O17" s="129"/>
      <c r="R17" s="129"/>
      <c r="U17" s="129"/>
      <c r="X17" s="129"/>
      <c r="Y17" s="129"/>
      <c r="AA17" s="129">
        <f t="shared" ref="AA17:AA27" si="3">SUM(C17:X17)</f>
        <v>0</v>
      </c>
      <c r="AB17" s="120"/>
    </row>
    <row r="18" spans="1:28" ht="12.75" customHeight="1">
      <c r="A18" s="159" t="s">
        <v>26</v>
      </c>
      <c r="B18" s="115">
        <f>B4</f>
        <v>2001</v>
      </c>
      <c r="C18" s="129">
        <f>Data!D19</f>
        <v>16500</v>
      </c>
      <c r="F18" s="129">
        <f>Data!G19</f>
        <v>404</v>
      </c>
      <c r="I18" s="129">
        <f>Data!J19</f>
        <v>0</v>
      </c>
      <c r="L18" s="129">
        <f>Data!M19</f>
        <v>0</v>
      </c>
      <c r="M18" s="129">
        <f>Data!P19</f>
        <v>0</v>
      </c>
      <c r="N18" s="129">
        <f>Data!S19</f>
        <v>0</v>
      </c>
      <c r="O18" s="129">
        <f>Data!V19</f>
        <v>0</v>
      </c>
      <c r="R18" s="129">
        <f>Data!Y19</f>
        <v>0</v>
      </c>
      <c r="U18" s="129">
        <f>Data!AB19</f>
        <v>0</v>
      </c>
      <c r="X18" s="129">
        <f>Data!AE19</f>
        <v>0</v>
      </c>
      <c r="Y18" s="129"/>
      <c r="AA18" s="129">
        <f t="shared" si="3"/>
        <v>16904</v>
      </c>
      <c r="AB18" s="120"/>
    </row>
    <row r="19" spans="1:28">
      <c r="A19" s="159"/>
      <c r="B19" s="115">
        <f t="shared" ref="B19:B25" si="4">B5</f>
        <v>2002</v>
      </c>
      <c r="C19" s="129">
        <f>Data!D20</f>
        <v>0</v>
      </c>
      <c r="F19" s="129">
        <f>Data!G20</f>
        <v>0</v>
      </c>
      <c r="I19" s="129">
        <f>Data!J20</f>
        <v>0</v>
      </c>
      <c r="L19" s="129">
        <f>Data!M20</f>
        <v>0</v>
      </c>
      <c r="M19" s="129">
        <f>Data!P20</f>
        <v>1226</v>
      </c>
      <c r="N19" s="129">
        <f>Data!S20</f>
        <v>0</v>
      </c>
      <c r="O19" s="129">
        <f>Data!V20</f>
        <v>0</v>
      </c>
      <c r="R19" s="129">
        <f>Data!Y20</f>
        <v>0</v>
      </c>
      <c r="U19" s="129">
        <f>Data!AB20</f>
        <v>0</v>
      </c>
      <c r="X19" s="129">
        <f>Data!AE20</f>
        <v>124</v>
      </c>
      <c r="Y19" s="129"/>
      <c r="AA19" s="129">
        <f t="shared" si="3"/>
        <v>1350</v>
      </c>
      <c r="AB19" s="120"/>
    </row>
    <row r="20" spans="1:28">
      <c r="A20" s="159"/>
      <c r="B20" s="115">
        <f t="shared" si="4"/>
        <v>2003</v>
      </c>
      <c r="C20" s="129">
        <f>Data!D21</f>
        <v>0</v>
      </c>
      <c r="F20" s="129">
        <f>Data!G21</f>
        <v>0</v>
      </c>
      <c r="I20" s="129">
        <f>Data!J21</f>
        <v>0</v>
      </c>
      <c r="L20" s="129">
        <f>Data!M21</f>
        <v>0</v>
      </c>
      <c r="M20" s="129">
        <f>Data!P21</f>
        <v>0</v>
      </c>
      <c r="N20" s="129">
        <f>Data!S21</f>
        <v>0</v>
      </c>
      <c r="O20" s="129">
        <f>Data!V21</f>
        <v>0</v>
      </c>
      <c r="R20" s="129">
        <f>Data!Y21</f>
        <v>0</v>
      </c>
      <c r="U20" s="129">
        <f>Data!AB21</f>
        <v>1097</v>
      </c>
      <c r="X20" s="129">
        <f>Data!AE21</f>
        <v>0</v>
      </c>
      <c r="Y20" s="129"/>
      <c r="AA20" s="129">
        <f t="shared" si="3"/>
        <v>1097</v>
      </c>
      <c r="AB20" s="120"/>
    </row>
    <row r="21" spans="1:28">
      <c r="A21" s="159"/>
      <c r="B21" s="115">
        <f t="shared" si="4"/>
        <v>2004</v>
      </c>
      <c r="C21" s="129">
        <f>Data!D22</f>
        <v>280</v>
      </c>
      <c r="F21" s="129">
        <f>Data!G22</f>
        <v>2730</v>
      </c>
      <c r="I21" s="129">
        <f>Data!J22</f>
        <v>0</v>
      </c>
      <c r="L21" s="129">
        <f>Data!M22</f>
        <v>0</v>
      </c>
      <c r="M21" s="129">
        <f>Data!P22</f>
        <v>1650</v>
      </c>
      <c r="N21" s="129">
        <f>Data!S22</f>
        <v>0</v>
      </c>
      <c r="O21" s="129">
        <f>Data!V22</f>
        <v>0</v>
      </c>
      <c r="R21" s="129">
        <f>Data!Y22</f>
        <v>340</v>
      </c>
      <c r="U21" s="129">
        <f>Data!AB22</f>
        <v>635</v>
      </c>
      <c r="X21" s="129">
        <f>Data!AE22</f>
        <v>520</v>
      </c>
      <c r="Y21" s="129"/>
      <c r="AA21" s="129">
        <f t="shared" si="3"/>
        <v>6155</v>
      </c>
      <c r="AB21" s="120"/>
    </row>
    <row r="22" spans="1:28">
      <c r="A22" s="159"/>
      <c r="B22" s="115">
        <f t="shared" si="4"/>
        <v>2005</v>
      </c>
      <c r="C22" s="129">
        <f>Data!D23</f>
        <v>0</v>
      </c>
      <c r="F22" s="129">
        <f>Data!G23</f>
        <v>813</v>
      </c>
      <c r="I22" s="129">
        <f>Data!J23</f>
        <v>0</v>
      </c>
      <c r="L22" s="129">
        <f>Data!M23</f>
        <v>0</v>
      </c>
      <c r="M22" s="129">
        <f>Data!P23</f>
        <v>865</v>
      </c>
      <c r="N22" s="129">
        <f>Data!S23</f>
        <v>0</v>
      </c>
      <c r="O22" s="129">
        <f>Data!V23</f>
        <v>0</v>
      </c>
      <c r="R22" s="129">
        <f>Data!Y23</f>
        <v>285</v>
      </c>
      <c r="U22" s="129">
        <f>Data!AB23</f>
        <v>6246</v>
      </c>
      <c r="X22" s="129">
        <f>Data!AE23</f>
        <v>0</v>
      </c>
      <c r="Y22" s="129"/>
      <c r="AA22" s="129">
        <f t="shared" si="3"/>
        <v>8209</v>
      </c>
      <c r="AB22" s="120"/>
    </row>
    <row r="23" spans="1:28">
      <c r="A23" s="159"/>
      <c r="B23" s="115">
        <f t="shared" si="4"/>
        <v>2006</v>
      </c>
      <c r="C23" s="129">
        <f>Data!D24</f>
        <v>0</v>
      </c>
      <c r="F23" s="129">
        <f>Data!G24</f>
        <v>1489</v>
      </c>
      <c r="I23" s="129">
        <f>Data!J24</f>
        <v>0</v>
      </c>
      <c r="L23" s="129">
        <f>Data!M24</f>
        <v>0</v>
      </c>
      <c r="M23" s="129">
        <f>Data!P24</f>
        <v>930</v>
      </c>
      <c r="N23" s="129">
        <f>Data!S24</f>
        <v>0</v>
      </c>
      <c r="O23" s="129">
        <f>Data!V24</f>
        <v>0</v>
      </c>
      <c r="R23" s="129">
        <f>Data!Y24</f>
        <v>0</v>
      </c>
      <c r="U23" s="129">
        <f>Data!AB24</f>
        <v>0</v>
      </c>
      <c r="X23" s="129">
        <f>Data!AE24</f>
        <v>970</v>
      </c>
      <c r="Y23" s="129"/>
      <c r="AA23" s="129">
        <f t="shared" si="3"/>
        <v>3389</v>
      </c>
      <c r="AB23" s="120"/>
    </row>
    <row r="24" spans="1:28">
      <c r="A24" s="159"/>
      <c r="B24" s="115">
        <f t="shared" si="4"/>
        <v>2007</v>
      </c>
      <c r="C24" s="129">
        <f>Data!D25</f>
        <v>0</v>
      </c>
      <c r="F24" s="129">
        <f>Data!G25</f>
        <v>280</v>
      </c>
      <c r="I24" s="129">
        <f>Data!J25</f>
        <v>0</v>
      </c>
      <c r="L24" s="129">
        <f>Data!M25</f>
        <v>0</v>
      </c>
      <c r="M24" s="129">
        <f>Data!P25</f>
        <v>0</v>
      </c>
      <c r="N24" s="129">
        <f>Data!S25</f>
        <v>0</v>
      </c>
      <c r="O24" s="129">
        <f>Data!V25</f>
        <v>0</v>
      </c>
      <c r="R24" s="129">
        <f>Data!Y25</f>
        <v>0</v>
      </c>
      <c r="U24" s="131">
        <f>Data!AB25</f>
        <v>1299</v>
      </c>
      <c r="X24" s="129">
        <f>Data!AE25</f>
        <v>0</v>
      </c>
      <c r="Y24" s="129"/>
      <c r="AA24" s="129">
        <f t="shared" si="3"/>
        <v>1579</v>
      </c>
      <c r="AB24" s="120"/>
    </row>
    <row r="25" spans="1:28">
      <c r="A25" s="159"/>
      <c r="B25" s="115">
        <f t="shared" si="4"/>
        <v>2008</v>
      </c>
      <c r="C25" s="129">
        <f>Data!D26</f>
        <v>147000</v>
      </c>
      <c r="F25" s="129">
        <f>Data!G26</f>
        <v>603</v>
      </c>
      <c r="I25" s="129">
        <f>Data!J26</f>
        <v>0</v>
      </c>
      <c r="L25" s="129">
        <f>Data!M26</f>
        <v>0</v>
      </c>
      <c r="M25" s="129">
        <f>Data!P26</f>
        <v>0</v>
      </c>
      <c r="N25" s="129">
        <f>Data!S26</f>
        <v>0</v>
      </c>
      <c r="O25" s="129">
        <f>Data!V26</f>
        <v>0</v>
      </c>
      <c r="R25" s="129">
        <f>Data!Y26</f>
        <v>0</v>
      </c>
      <c r="U25" s="131">
        <f>Data!AB26</f>
        <v>1299</v>
      </c>
      <c r="X25" s="129">
        <f>Data!AE26</f>
        <v>0</v>
      </c>
      <c r="Y25" s="129"/>
      <c r="AA25" s="129">
        <f t="shared" si="3"/>
        <v>148902</v>
      </c>
      <c r="AB25" s="120"/>
    </row>
    <row r="26" spans="1:28">
      <c r="A26" s="159"/>
      <c r="B26" s="115">
        <f>B12</f>
        <v>2009</v>
      </c>
      <c r="C26" s="129">
        <f>Data!D27</f>
        <v>96000</v>
      </c>
      <c r="F26" s="129">
        <f>Data!G27</f>
        <v>181</v>
      </c>
      <c r="I26" s="129">
        <f>Data!J27</f>
        <v>0</v>
      </c>
      <c r="L26" s="129">
        <f>Data!M27</f>
        <v>0</v>
      </c>
      <c r="M26" s="129">
        <f>Data!P27</f>
        <v>0</v>
      </c>
      <c r="N26" s="129">
        <f>Data!S27</f>
        <v>0</v>
      </c>
      <c r="O26" s="129">
        <f>Data!V27</f>
        <v>0</v>
      </c>
      <c r="R26" s="129">
        <f>Data!Y27</f>
        <v>0</v>
      </c>
      <c r="U26" s="129">
        <f>Data!AB27</f>
        <v>0</v>
      </c>
      <c r="X26" s="129">
        <f>Data!AE27</f>
        <v>0</v>
      </c>
      <c r="Y26" s="129"/>
      <c r="AA26" s="129">
        <f t="shared" si="3"/>
        <v>96181</v>
      </c>
      <c r="AB26" s="120"/>
    </row>
    <row r="27" spans="1:28">
      <c r="A27" s="159"/>
      <c r="B27" s="115">
        <f>B13</f>
        <v>2010</v>
      </c>
      <c r="C27" s="129">
        <f>Data!D28</f>
        <v>4000</v>
      </c>
      <c r="F27" s="129">
        <f>Data!G28</f>
        <v>0</v>
      </c>
      <c r="I27" s="129">
        <f>Data!J28</f>
        <v>0</v>
      </c>
      <c r="L27" s="129">
        <f>Data!M28</f>
        <v>0</v>
      </c>
      <c r="M27" s="129">
        <f>Data!P28</f>
        <v>0</v>
      </c>
      <c r="N27" s="129">
        <f>Data!S28</f>
        <v>0</v>
      </c>
      <c r="O27" s="129">
        <f>Data!V28</f>
        <v>0</v>
      </c>
      <c r="R27" s="129">
        <f>Data!Y28</f>
        <v>0</v>
      </c>
      <c r="U27" s="129">
        <f>Data!AB28</f>
        <v>0</v>
      </c>
      <c r="X27" s="129">
        <f>Data!AE28</f>
        <v>0</v>
      </c>
      <c r="Y27" s="129"/>
      <c r="AA27" s="129">
        <f t="shared" si="3"/>
        <v>4000</v>
      </c>
      <c r="AB27" s="120"/>
    </row>
    <row r="28" spans="1:28">
      <c r="C28" s="129"/>
      <c r="F28" s="129"/>
      <c r="I28" s="129"/>
      <c r="L28" s="129"/>
      <c r="M28" s="129"/>
      <c r="N28" s="129"/>
      <c r="O28" s="129"/>
      <c r="R28" s="129"/>
      <c r="U28" s="129"/>
      <c r="X28" s="129"/>
      <c r="Y28" s="129"/>
      <c r="AA28" s="129">
        <f t="shared" ref="AA28" si="5">SUM(C28:X28)</f>
        <v>0</v>
      </c>
      <c r="AB28" s="120"/>
    </row>
    <row r="29" spans="1:28">
      <c r="B29" s="115" t="s">
        <v>106</v>
      </c>
      <c r="C29" s="129">
        <f>SUM(C18:C20)</f>
        <v>16500</v>
      </c>
      <c r="F29" s="129">
        <f>SUM(F18:F20)</f>
        <v>404</v>
      </c>
      <c r="I29" s="129">
        <f>SUM(I18:I20)</f>
        <v>0</v>
      </c>
      <c r="L29" s="129">
        <f>SUM(L18:L20)</f>
        <v>0</v>
      </c>
      <c r="M29" s="129">
        <f>SUM(M18:M20)</f>
        <v>1226</v>
      </c>
      <c r="N29" s="129">
        <f>SUM(N18:N20)</f>
        <v>0</v>
      </c>
      <c r="O29" s="129">
        <f>SUM(O18:O20)</f>
        <v>0</v>
      </c>
      <c r="R29" s="129">
        <f>SUM(R18:R20)</f>
        <v>0</v>
      </c>
      <c r="U29" s="129">
        <f>SUM(U18:U20)</f>
        <v>1097</v>
      </c>
      <c r="X29" s="129">
        <f>SUM(X18:X20)</f>
        <v>124</v>
      </c>
      <c r="Y29" s="129"/>
      <c r="AA29" s="129">
        <f>SUM(C29:X29)</f>
        <v>19351</v>
      </c>
      <c r="AB29" s="120"/>
    </row>
    <row r="30" spans="1:28">
      <c r="B30" s="115" t="s">
        <v>139</v>
      </c>
      <c r="C30" s="129">
        <f>SUM(C21:C27)</f>
        <v>247280</v>
      </c>
      <c r="D30" s="129">
        <f>SUM(C29:C30)</f>
        <v>263780</v>
      </c>
      <c r="E30" s="129">
        <f>SUM(C18:C27)</f>
        <v>263780</v>
      </c>
      <c r="F30" s="129">
        <f>SUM(F21:F27)</f>
        <v>6096</v>
      </c>
      <c r="G30" s="129">
        <f>SUM(F29:F30)</f>
        <v>6500</v>
      </c>
      <c r="H30" s="129">
        <f>SUM(F18:F27)</f>
        <v>6500</v>
      </c>
      <c r="I30" s="129">
        <f>SUM(I21:I27)</f>
        <v>0</v>
      </c>
      <c r="J30" s="129">
        <f>SUM(I29:I30)</f>
        <v>0</v>
      </c>
      <c r="K30" s="129">
        <f>SUM(I18:I27)</f>
        <v>0</v>
      </c>
      <c r="L30" s="129">
        <f>SUM(L21:L27)</f>
        <v>0</v>
      </c>
      <c r="M30" s="129">
        <f>SUM(M21:M27)</f>
        <v>3445</v>
      </c>
      <c r="N30" s="129">
        <f>SUM(N21:N27)</f>
        <v>0</v>
      </c>
      <c r="O30" s="129">
        <f>SUM(O21:O27)</f>
        <v>0</v>
      </c>
      <c r="P30" s="129">
        <f>SUM(O29:O30)</f>
        <v>0</v>
      </c>
      <c r="Q30" s="129">
        <f>SUM(O18:O27)</f>
        <v>0</v>
      </c>
      <c r="R30" s="129">
        <f>SUM(R21:R27)</f>
        <v>625</v>
      </c>
      <c r="S30" s="129">
        <f>SUM(R29:R30)</f>
        <v>625</v>
      </c>
      <c r="T30" s="129">
        <f>SUM(R18:R27)</f>
        <v>625</v>
      </c>
      <c r="U30" s="129">
        <f>SUM(U21:U27)</f>
        <v>9479</v>
      </c>
      <c r="V30" s="129">
        <f>SUM(U29:U30)</f>
        <v>10576</v>
      </c>
      <c r="W30" s="129">
        <f>SUM(U18:U27)</f>
        <v>10576</v>
      </c>
      <c r="X30" s="129">
        <f>SUM(X21:X27)</f>
        <v>1490</v>
      </c>
      <c r="Y30" s="129">
        <f>SUM(X18:X27)</f>
        <v>1614</v>
      </c>
      <c r="Z30" s="129">
        <f>SUM(X29:X30)</f>
        <v>1614</v>
      </c>
      <c r="AA30" s="129">
        <f>SUM(C30:X30)</f>
        <v>831377</v>
      </c>
      <c r="AB30" s="120"/>
    </row>
    <row r="31" spans="1:28">
      <c r="C31" s="129"/>
      <c r="F31" s="129"/>
      <c r="I31" s="129"/>
      <c r="L31" s="129"/>
      <c r="M31" s="129"/>
      <c r="N31" s="129"/>
      <c r="O31" s="129"/>
      <c r="R31" s="129"/>
      <c r="U31" s="129"/>
      <c r="X31" s="129"/>
      <c r="Y31" s="129"/>
      <c r="AA31" s="129"/>
      <c r="AB31" s="120"/>
    </row>
    <row r="32" spans="1:28" ht="12.75" customHeight="1">
      <c r="A32" s="159" t="s">
        <v>28</v>
      </c>
      <c r="B32" s="115">
        <f t="shared" ref="B32:B41" si="6">B18</f>
        <v>2001</v>
      </c>
      <c r="C32" s="129">
        <f>Data!D33</f>
        <v>84</v>
      </c>
      <c r="F32" s="129">
        <f>Data!G33</f>
        <v>0</v>
      </c>
      <c r="I32" s="129">
        <f>Data!J33</f>
        <v>0</v>
      </c>
      <c r="L32" s="129">
        <f>Data!M33</f>
        <v>0</v>
      </c>
      <c r="M32" s="129">
        <f>Data!P33</f>
        <v>0</v>
      </c>
      <c r="N32" s="129">
        <f>Data!S33</f>
        <v>0</v>
      </c>
      <c r="O32" s="129">
        <f>Data!V33</f>
        <v>0</v>
      </c>
      <c r="R32" s="129">
        <f>Data!Y33</f>
        <v>0</v>
      </c>
      <c r="U32" s="129">
        <f>Data!AB33</f>
        <v>646</v>
      </c>
      <c r="X32" s="129">
        <f>Data!AE33</f>
        <v>0</v>
      </c>
      <c r="Y32" s="129"/>
      <c r="AA32" s="129">
        <f>SUM(C32:X32)</f>
        <v>730</v>
      </c>
      <c r="AB32" s="120"/>
    </row>
    <row r="33" spans="1:28">
      <c r="A33" s="159"/>
      <c r="B33" s="115">
        <f t="shared" si="6"/>
        <v>2002</v>
      </c>
      <c r="C33" s="129">
        <f>Data!D34</f>
        <v>0</v>
      </c>
      <c r="F33" s="129">
        <f>Data!G34</f>
        <v>0</v>
      </c>
      <c r="I33" s="129">
        <f>Data!J34</f>
        <v>0</v>
      </c>
      <c r="L33" s="129">
        <f>Data!M34</f>
        <v>0</v>
      </c>
      <c r="M33" s="129">
        <f>Data!P34</f>
        <v>0</v>
      </c>
      <c r="N33" s="129">
        <f>Data!S34</f>
        <v>0</v>
      </c>
      <c r="O33" s="129">
        <f>Data!V34</f>
        <v>0</v>
      </c>
      <c r="R33" s="129">
        <f>Data!Y34</f>
        <v>0</v>
      </c>
      <c r="U33" s="129">
        <f>Data!AB34</f>
        <v>0</v>
      </c>
      <c r="X33" s="129">
        <f>Data!AE34</f>
        <v>0</v>
      </c>
      <c r="Y33" s="129"/>
      <c r="AA33" s="129">
        <f t="shared" ref="AA33:AA38" si="7">SUM(C33:X33)</f>
        <v>0</v>
      </c>
      <c r="AB33" s="120"/>
    </row>
    <row r="34" spans="1:28">
      <c r="A34" s="159"/>
      <c r="B34" s="115">
        <f t="shared" si="6"/>
        <v>2003</v>
      </c>
      <c r="C34" s="129">
        <f>Data!D35</f>
        <v>600</v>
      </c>
      <c r="F34" s="129">
        <f>Data!G35</f>
        <v>0</v>
      </c>
      <c r="I34" s="129">
        <f>Data!J35</f>
        <v>0</v>
      </c>
      <c r="L34" s="129">
        <f>Data!M35</f>
        <v>0</v>
      </c>
      <c r="M34" s="129">
        <f>Data!P35</f>
        <v>0</v>
      </c>
      <c r="N34" s="129">
        <f>Data!S35</f>
        <v>0</v>
      </c>
      <c r="O34" s="129">
        <f>Data!V35</f>
        <v>0</v>
      </c>
      <c r="R34" s="129">
        <f>Data!Y35</f>
        <v>0</v>
      </c>
      <c r="U34" s="129">
        <f>Data!AB35</f>
        <v>0</v>
      </c>
      <c r="X34" s="129">
        <f>Data!AE35</f>
        <v>0</v>
      </c>
      <c r="Y34" s="129"/>
      <c r="AA34" s="129">
        <f t="shared" si="7"/>
        <v>600</v>
      </c>
      <c r="AB34" s="120"/>
    </row>
    <row r="35" spans="1:28">
      <c r="A35" s="159"/>
      <c r="B35" s="115">
        <f t="shared" si="6"/>
        <v>2004</v>
      </c>
      <c r="C35" s="129">
        <f>Data!D36</f>
        <v>1740</v>
      </c>
      <c r="F35" s="129">
        <f>Data!G36</f>
        <v>240</v>
      </c>
      <c r="I35" s="129">
        <f>Data!J36</f>
        <v>0</v>
      </c>
      <c r="L35" s="129">
        <f>Data!M36</f>
        <v>0</v>
      </c>
      <c r="M35" s="129">
        <f>Data!P36</f>
        <v>0</v>
      </c>
      <c r="N35" s="129">
        <f>Data!S36</f>
        <v>0</v>
      </c>
      <c r="O35" s="129">
        <f>Data!V36</f>
        <v>0</v>
      </c>
      <c r="R35" s="129">
        <f>Data!Y36</f>
        <v>0</v>
      </c>
      <c r="U35" s="129">
        <f>Data!AB36</f>
        <v>553</v>
      </c>
      <c r="X35" s="129">
        <f>Data!AE36</f>
        <v>0</v>
      </c>
      <c r="Y35" s="129"/>
      <c r="AA35" s="129">
        <f t="shared" si="7"/>
        <v>2533</v>
      </c>
      <c r="AB35" s="120"/>
    </row>
    <row r="36" spans="1:28">
      <c r="A36" s="159"/>
      <c r="B36" s="115">
        <f t="shared" si="6"/>
        <v>2005</v>
      </c>
      <c r="C36" s="129">
        <f>Data!D37</f>
        <v>18962</v>
      </c>
      <c r="F36" s="129">
        <f>Data!G37</f>
        <v>165</v>
      </c>
      <c r="I36" s="129">
        <f>Data!J37</f>
        <v>0</v>
      </c>
      <c r="L36" s="129">
        <f>Data!M37</f>
        <v>0</v>
      </c>
      <c r="M36" s="129">
        <f>Data!P37</f>
        <v>0</v>
      </c>
      <c r="N36" s="129">
        <f>Data!S37</f>
        <v>0</v>
      </c>
      <c r="O36" s="129">
        <f>Data!V37</f>
        <v>0</v>
      </c>
      <c r="R36" s="129">
        <f>Data!Y37</f>
        <v>0</v>
      </c>
      <c r="U36" s="129">
        <f>Data!AB37</f>
        <v>0</v>
      </c>
      <c r="X36" s="129">
        <f>Data!AE37</f>
        <v>0</v>
      </c>
      <c r="Y36" s="129"/>
      <c r="AA36" s="129">
        <f t="shared" si="7"/>
        <v>19127</v>
      </c>
      <c r="AB36" s="120"/>
    </row>
    <row r="37" spans="1:28">
      <c r="A37" s="159"/>
      <c r="B37" s="115">
        <f t="shared" si="6"/>
        <v>2006</v>
      </c>
      <c r="C37" s="129">
        <f>Data!D38</f>
        <v>5966</v>
      </c>
      <c r="F37" s="129">
        <f>Data!G38</f>
        <v>0</v>
      </c>
      <c r="I37" s="129">
        <f>Data!J38</f>
        <v>0</v>
      </c>
      <c r="L37" s="129">
        <f>Data!M38</f>
        <v>0</v>
      </c>
      <c r="M37" s="129">
        <f>Data!P38</f>
        <v>0</v>
      </c>
      <c r="N37" s="129">
        <f>Data!S38</f>
        <v>0</v>
      </c>
      <c r="O37" s="129">
        <f>Data!V38</f>
        <v>0</v>
      </c>
      <c r="R37" s="129">
        <f>Data!Y38</f>
        <v>0</v>
      </c>
      <c r="U37" s="129">
        <f>Data!AB38</f>
        <v>0</v>
      </c>
      <c r="X37" s="129">
        <f>Data!AE38</f>
        <v>0</v>
      </c>
      <c r="Y37" s="129"/>
      <c r="AA37" s="129">
        <f t="shared" si="7"/>
        <v>5966</v>
      </c>
      <c r="AB37" s="120"/>
    </row>
    <row r="38" spans="1:28">
      <c r="A38" s="159"/>
      <c r="B38" s="115">
        <f t="shared" si="6"/>
        <v>2007</v>
      </c>
      <c r="C38" s="129">
        <f>Data!D39</f>
        <v>3724</v>
      </c>
      <c r="F38" s="129">
        <f>Data!G39</f>
        <v>0</v>
      </c>
      <c r="I38" s="129">
        <f>Data!J39</f>
        <v>0</v>
      </c>
      <c r="L38" s="129">
        <f>Data!M39</f>
        <v>0</v>
      </c>
      <c r="M38" s="129">
        <f>Data!P39</f>
        <v>0</v>
      </c>
      <c r="N38" s="129">
        <f>Data!S39</f>
        <v>0</v>
      </c>
      <c r="O38" s="129">
        <f>Data!V39</f>
        <v>0</v>
      </c>
      <c r="R38" s="129">
        <f>Data!Y39</f>
        <v>0</v>
      </c>
      <c r="U38" s="129">
        <f>Data!AB39</f>
        <v>0</v>
      </c>
      <c r="X38" s="129">
        <f>Data!AE39</f>
        <v>0</v>
      </c>
      <c r="Y38" s="129"/>
      <c r="AA38" s="129">
        <f t="shared" si="7"/>
        <v>3724</v>
      </c>
      <c r="AB38" s="120"/>
    </row>
    <row r="39" spans="1:28">
      <c r="A39" s="159"/>
      <c r="B39" s="115">
        <f t="shared" si="6"/>
        <v>2008</v>
      </c>
      <c r="C39" s="129">
        <f>Data!D40</f>
        <v>1672</v>
      </c>
      <c r="F39" s="129">
        <f>Data!G40</f>
        <v>0</v>
      </c>
      <c r="I39" s="129">
        <f>Data!J40</f>
        <v>0</v>
      </c>
      <c r="L39" s="129">
        <f>Data!M40</f>
        <v>0</v>
      </c>
      <c r="M39" s="129">
        <f>Data!P40</f>
        <v>0</v>
      </c>
      <c r="N39" s="129">
        <f>Data!S40</f>
        <v>0</v>
      </c>
      <c r="O39" s="129">
        <f>Data!V40</f>
        <v>0</v>
      </c>
      <c r="R39" s="129">
        <f>Data!Y40</f>
        <v>0</v>
      </c>
      <c r="U39" s="129">
        <f>Data!AB40</f>
        <v>0</v>
      </c>
      <c r="X39" s="129">
        <f>Data!AE40</f>
        <v>1600</v>
      </c>
      <c r="Y39" s="129"/>
      <c r="AA39" s="129">
        <f>SUM(C39:X39)</f>
        <v>3272</v>
      </c>
      <c r="AB39" s="120"/>
    </row>
    <row r="40" spans="1:28">
      <c r="A40" s="159"/>
      <c r="B40" s="115">
        <f t="shared" si="6"/>
        <v>2009</v>
      </c>
      <c r="C40" s="129">
        <f>Data!D41</f>
        <v>0</v>
      </c>
      <c r="F40" s="129">
        <f>Data!G41</f>
        <v>0</v>
      </c>
      <c r="I40" s="129">
        <f>Data!J41</f>
        <v>0</v>
      </c>
      <c r="L40" s="129">
        <f>Data!M41</f>
        <v>0</v>
      </c>
      <c r="M40" s="129">
        <f>Data!P41</f>
        <v>0</v>
      </c>
      <c r="N40" s="129">
        <f>Data!S41</f>
        <v>230</v>
      </c>
      <c r="O40" s="129">
        <f>Data!V41</f>
        <v>0</v>
      </c>
      <c r="R40" s="129">
        <f>Data!Y41</f>
        <v>0</v>
      </c>
      <c r="U40" s="129">
        <f>Data!AB41</f>
        <v>0</v>
      </c>
      <c r="X40" s="129">
        <f>Data!AE41</f>
        <v>324</v>
      </c>
      <c r="Y40" s="129"/>
      <c r="AA40" s="129">
        <f>SUM(C40:X40)</f>
        <v>554</v>
      </c>
      <c r="AB40" s="120"/>
    </row>
    <row r="41" spans="1:28">
      <c r="A41" s="159"/>
      <c r="B41" s="115">
        <f t="shared" si="6"/>
        <v>2010</v>
      </c>
      <c r="C41" s="129">
        <f>Data!D42</f>
        <v>0</v>
      </c>
      <c r="F41" s="129">
        <f>Data!G42</f>
        <v>0</v>
      </c>
      <c r="I41" s="129">
        <f>Data!J42</f>
        <v>0</v>
      </c>
      <c r="L41" s="129">
        <f>Data!M42</f>
        <v>0</v>
      </c>
      <c r="M41" s="129">
        <f>Data!P42</f>
        <v>0</v>
      </c>
      <c r="N41" s="129">
        <f>Data!S42</f>
        <v>0</v>
      </c>
      <c r="O41" s="129">
        <f>Data!V42</f>
        <v>0</v>
      </c>
      <c r="R41" s="129">
        <f>Data!Y42</f>
        <v>0</v>
      </c>
      <c r="U41" s="129">
        <f>Data!AB42</f>
        <v>0</v>
      </c>
      <c r="X41" s="129">
        <f>Data!AE42</f>
        <v>0</v>
      </c>
      <c r="Y41" s="129"/>
      <c r="AA41" s="129">
        <f>SUM(C41:X41)</f>
        <v>0</v>
      </c>
      <c r="AB41" s="120"/>
    </row>
    <row r="42" spans="1:28">
      <c r="C42" s="129"/>
      <c r="F42" s="129"/>
      <c r="I42" s="129"/>
      <c r="L42" s="129"/>
      <c r="M42" s="129"/>
      <c r="N42" s="129"/>
      <c r="O42" s="129"/>
      <c r="R42" s="129"/>
      <c r="U42" s="129"/>
      <c r="X42" s="129"/>
      <c r="Y42" s="129"/>
      <c r="AA42" s="129"/>
      <c r="AB42" s="120"/>
    </row>
    <row r="43" spans="1:28">
      <c r="B43" s="115" t="s">
        <v>106</v>
      </c>
      <c r="C43" s="129">
        <f>SUM(C32:C34)</f>
        <v>684</v>
      </c>
      <c r="F43" s="129">
        <f t="shared" ref="F43:X43" si="8">SUM(F32:F34)</f>
        <v>0</v>
      </c>
      <c r="I43" s="129">
        <f t="shared" si="8"/>
        <v>0</v>
      </c>
      <c r="L43" s="129">
        <f t="shared" si="8"/>
        <v>0</v>
      </c>
      <c r="M43" s="129">
        <f t="shared" si="8"/>
        <v>0</v>
      </c>
      <c r="N43" s="129">
        <f t="shared" si="8"/>
        <v>0</v>
      </c>
      <c r="O43" s="129">
        <f t="shared" si="8"/>
        <v>0</v>
      </c>
      <c r="R43" s="129">
        <f t="shared" si="8"/>
        <v>0</v>
      </c>
      <c r="U43" s="129">
        <f t="shared" si="8"/>
        <v>646</v>
      </c>
      <c r="X43" s="129">
        <f t="shared" si="8"/>
        <v>0</v>
      </c>
      <c r="Y43" s="129"/>
      <c r="AA43" s="129">
        <f t="shared" ref="AA43:AA44" si="9">SUM(C43:X43)</f>
        <v>1330</v>
      </c>
      <c r="AB43" s="120"/>
    </row>
    <row r="44" spans="1:28">
      <c r="B44" s="115" t="s">
        <v>139</v>
      </c>
      <c r="C44" s="129">
        <f>SUM(C35:C41)</f>
        <v>32064</v>
      </c>
      <c r="D44" s="129">
        <f>SUM(C43:C44)</f>
        <v>32748</v>
      </c>
      <c r="E44" s="129">
        <f>SUM(C32:C41)</f>
        <v>32748</v>
      </c>
      <c r="F44" s="129">
        <f>SUM(F35:F41)</f>
        <v>405</v>
      </c>
      <c r="G44" s="129">
        <f>SUM(F43:F44)</f>
        <v>405</v>
      </c>
      <c r="H44" s="129">
        <f>SUM(F32:F41)</f>
        <v>405</v>
      </c>
      <c r="I44" s="129">
        <f>SUM(I35:I41)</f>
        <v>0</v>
      </c>
      <c r="J44" s="129">
        <f>SUM(I43:I44)</f>
        <v>0</v>
      </c>
      <c r="K44" s="129">
        <f>SUM(I32:I41)</f>
        <v>0</v>
      </c>
      <c r="L44" s="129">
        <f>SUM(L35:L41)</f>
        <v>0</v>
      </c>
      <c r="M44" s="129">
        <f>SUM(M35:M41)</f>
        <v>0</v>
      </c>
      <c r="N44" s="129">
        <f>SUM(N35:N41)</f>
        <v>230</v>
      </c>
      <c r="O44" s="129">
        <f>SUM(O35:O41)</f>
        <v>0</v>
      </c>
      <c r="P44" s="129">
        <f>SUM(O43:O44)</f>
        <v>0</v>
      </c>
      <c r="Q44" s="129">
        <f>SUM(O32:O41)</f>
        <v>0</v>
      </c>
      <c r="R44" s="129">
        <f>SUM(R35:R41)</f>
        <v>0</v>
      </c>
      <c r="S44" s="129">
        <f>SUM(R43:R44)</f>
        <v>0</v>
      </c>
      <c r="T44" s="129">
        <f>SUM(R32:R41)</f>
        <v>0</v>
      </c>
      <c r="U44" s="129">
        <f>SUM(U35:U41)</f>
        <v>553</v>
      </c>
      <c r="V44" s="129">
        <f>SUM(U43:U44)</f>
        <v>1199</v>
      </c>
      <c r="W44" s="129">
        <f>SUM(U32:U41)</f>
        <v>1199</v>
      </c>
      <c r="X44" s="129">
        <f>SUM(X35:X41)</f>
        <v>1924</v>
      </c>
      <c r="Y44" s="129">
        <f>SUM(X32:X41)</f>
        <v>1924</v>
      </c>
      <c r="Z44" s="129">
        <f>SUM(X43:X44)</f>
        <v>1924</v>
      </c>
      <c r="AA44" s="129">
        <f t="shared" si="9"/>
        <v>103880</v>
      </c>
      <c r="AB44" s="120"/>
    </row>
    <row r="45" spans="1:28">
      <c r="C45" s="129"/>
      <c r="F45" s="129"/>
      <c r="I45" s="129"/>
      <c r="L45" s="129"/>
      <c r="M45" s="129"/>
      <c r="N45" s="129"/>
      <c r="O45" s="129"/>
      <c r="R45" s="129"/>
      <c r="U45" s="129"/>
      <c r="X45" s="129"/>
      <c r="Y45" s="129"/>
      <c r="AA45" s="129"/>
      <c r="AB45" s="120"/>
    </row>
    <row r="46" spans="1:28" ht="12.75" customHeight="1">
      <c r="A46" s="159" t="s">
        <v>29</v>
      </c>
      <c r="B46" s="115">
        <f t="shared" ref="B46:B53" si="10">B32</f>
        <v>2001</v>
      </c>
      <c r="C46" s="129">
        <f>Data!D47</f>
        <v>5928</v>
      </c>
      <c r="F46" s="129">
        <f>Data!G47</f>
        <v>1253</v>
      </c>
      <c r="I46" s="129">
        <f>Data!J47</f>
        <v>0</v>
      </c>
      <c r="L46" s="129">
        <f>Data!M47</f>
        <v>0</v>
      </c>
      <c r="M46" s="129">
        <f>Data!P47</f>
        <v>0</v>
      </c>
      <c r="N46" s="129">
        <f>Data!S47</f>
        <v>0</v>
      </c>
      <c r="O46" s="129">
        <f>Data!V47</f>
        <v>0</v>
      </c>
      <c r="R46" s="129">
        <f>Data!Y47</f>
        <v>0</v>
      </c>
      <c r="U46" s="129">
        <f>Data!AB47</f>
        <v>0</v>
      </c>
      <c r="X46" s="129">
        <f>Data!AE47</f>
        <v>0</v>
      </c>
      <c r="Y46" s="129"/>
      <c r="AA46" s="129">
        <f>SUM(C46:X46)</f>
        <v>7181</v>
      </c>
      <c r="AB46" s="120"/>
    </row>
    <row r="47" spans="1:28">
      <c r="A47" s="159"/>
      <c r="B47" s="115">
        <f t="shared" si="10"/>
        <v>2002</v>
      </c>
      <c r="C47" s="129">
        <f>Data!D48</f>
        <v>0</v>
      </c>
      <c r="F47" s="129">
        <f>Data!G48</f>
        <v>840</v>
      </c>
      <c r="I47" s="129">
        <f>Data!J48</f>
        <v>0</v>
      </c>
      <c r="L47" s="129">
        <f>Data!M48</f>
        <v>0</v>
      </c>
      <c r="M47" s="129">
        <f>Data!P48</f>
        <v>0</v>
      </c>
      <c r="N47" s="129">
        <f>Data!S48</f>
        <v>0</v>
      </c>
      <c r="O47" s="129">
        <f>Data!V48</f>
        <v>0</v>
      </c>
      <c r="R47" s="129">
        <f>Data!Y48</f>
        <v>0</v>
      </c>
      <c r="U47" s="129">
        <f>Data!AB48</f>
        <v>0</v>
      </c>
      <c r="X47" s="129">
        <f>Data!AE48</f>
        <v>0</v>
      </c>
      <c r="Y47" s="129"/>
      <c r="AA47" s="129">
        <f t="shared" ref="AA47:AA52" si="11">SUM(C47:X47)</f>
        <v>840</v>
      </c>
      <c r="AB47" s="120"/>
    </row>
    <row r="48" spans="1:28">
      <c r="A48" s="159"/>
      <c r="B48" s="115">
        <f t="shared" si="10"/>
        <v>2003</v>
      </c>
      <c r="C48" s="129">
        <f>Data!D49</f>
        <v>180</v>
      </c>
      <c r="F48" s="129">
        <f>Data!G49</f>
        <v>1120</v>
      </c>
      <c r="I48" s="129">
        <f>Data!J49</f>
        <v>0</v>
      </c>
      <c r="L48" s="129">
        <f>Data!M49</f>
        <v>0</v>
      </c>
      <c r="M48" s="129">
        <f>Data!P49</f>
        <v>0</v>
      </c>
      <c r="N48" s="129">
        <f>Data!S49</f>
        <v>0</v>
      </c>
      <c r="O48" s="129">
        <f>Data!V49</f>
        <v>0</v>
      </c>
      <c r="R48" s="129">
        <f>Data!Y49</f>
        <v>0</v>
      </c>
      <c r="U48" s="131">
        <f>Data!AB49</f>
        <v>553</v>
      </c>
      <c r="X48" s="129">
        <f>Data!AE49</f>
        <v>0</v>
      </c>
      <c r="Y48" s="129"/>
      <c r="AA48" s="129">
        <f t="shared" si="11"/>
        <v>1853</v>
      </c>
      <c r="AB48" s="120"/>
    </row>
    <row r="49" spans="1:28">
      <c r="A49" s="159"/>
      <c r="B49" s="115">
        <f t="shared" si="10"/>
        <v>2004</v>
      </c>
      <c r="C49" s="129">
        <f>Data!D50</f>
        <v>60</v>
      </c>
      <c r="F49" s="129">
        <f>Data!G50</f>
        <v>322</v>
      </c>
      <c r="I49" s="129">
        <f>Data!J50</f>
        <v>0</v>
      </c>
      <c r="L49" s="129">
        <f>Data!M50</f>
        <v>0</v>
      </c>
      <c r="M49" s="129">
        <f>Data!P50</f>
        <v>0</v>
      </c>
      <c r="N49" s="129">
        <f>Data!S50</f>
        <v>0</v>
      </c>
      <c r="O49" s="129">
        <f>Data!V50</f>
        <v>0</v>
      </c>
      <c r="R49" s="129">
        <f>Data!Y50</f>
        <v>0</v>
      </c>
      <c r="U49" s="131">
        <f>Data!AB50</f>
        <v>553</v>
      </c>
      <c r="X49" s="129">
        <f>Data!AE50</f>
        <v>0</v>
      </c>
      <c r="Y49" s="129"/>
      <c r="AA49" s="129">
        <f t="shared" si="11"/>
        <v>935</v>
      </c>
      <c r="AB49" s="120"/>
    </row>
    <row r="50" spans="1:28">
      <c r="A50" s="159"/>
      <c r="B50" s="115">
        <f t="shared" si="10"/>
        <v>2005</v>
      </c>
      <c r="C50" s="129">
        <f>Data!D51</f>
        <v>186</v>
      </c>
      <c r="F50" s="129">
        <f>Data!G51</f>
        <v>2028</v>
      </c>
      <c r="I50" s="129">
        <f>Data!J51</f>
        <v>246</v>
      </c>
      <c r="L50" s="129">
        <f>Data!M51</f>
        <v>0</v>
      </c>
      <c r="M50" s="129">
        <f>Data!P51</f>
        <v>246</v>
      </c>
      <c r="N50" s="129">
        <f>Data!S51</f>
        <v>0</v>
      </c>
      <c r="O50" s="129">
        <f>Data!V51</f>
        <v>0</v>
      </c>
      <c r="R50" s="129">
        <f>Data!Y51</f>
        <v>0</v>
      </c>
      <c r="U50" s="129">
        <f>Data!AB51</f>
        <v>4524</v>
      </c>
      <c r="X50" s="129">
        <f>Data!AE51</f>
        <v>0</v>
      </c>
      <c r="Y50" s="129"/>
      <c r="AA50" s="129">
        <f t="shared" si="11"/>
        <v>7230</v>
      </c>
      <c r="AB50" s="120"/>
    </row>
    <row r="51" spans="1:28">
      <c r="A51" s="159"/>
      <c r="B51" s="115">
        <f t="shared" si="10"/>
        <v>2006</v>
      </c>
      <c r="C51" s="129">
        <f>Data!D52</f>
        <v>0</v>
      </c>
      <c r="F51" s="129">
        <f>Data!G52</f>
        <v>240</v>
      </c>
      <c r="I51" s="129">
        <f>Data!J52</f>
        <v>0</v>
      </c>
      <c r="L51" s="129">
        <f>Data!M52</f>
        <v>535</v>
      </c>
      <c r="M51" s="129">
        <f>Data!P52</f>
        <v>0</v>
      </c>
      <c r="N51" s="129">
        <f>Data!S52</f>
        <v>0</v>
      </c>
      <c r="O51" s="129">
        <f>Data!V52</f>
        <v>0</v>
      </c>
      <c r="R51" s="129">
        <f>Data!Y52</f>
        <v>0</v>
      </c>
      <c r="U51" s="129">
        <f>Data!AB52</f>
        <v>3119</v>
      </c>
      <c r="X51" s="129">
        <f>Data!AE52</f>
        <v>0</v>
      </c>
      <c r="Y51" s="129"/>
      <c r="AA51" s="129">
        <f t="shared" si="11"/>
        <v>3894</v>
      </c>
      <c r="AB51" s="120"/>
    </row>
    <row r="52" spans="1:28">
      <c r="A52" s="159"/>
      <c r="B52" s="115">
        <f t="shared" si="10"/>
        <v>2007</v>
      </c>
      <c r="C52" s="129">
        <f>Data!D53</f>
        <v>0</v>
      </c>
      <c r="F52" s="129">
        <f>Data!G53</f>
        <v>0</v>
      </c>
      <c r="I52" s="129">
        <f>Data!J53</f>
        <v>460</v>
      </c>
      <c r="L52" s="129">
        <f>Data!M53</f>
        <v>0</v>
      </c>
      <c r="M52" s="129">
        <f>Data!P53</f>
        <v>0</v>
      </c>
      <c r="N52" s="129">
        <f>Data!S53</f>
        <v>0</v>
      </c>
      <c r="O52" s="129">
        <f>Data!V53</f>
        <v>0</v>
      </c>
      <c r="R52" s="129">
        <f>Data!Y53</f>
        <v>0</v>
      </c>
      <c r="U52" s="129">
        <f>Data!AB53</f>
        <v>140</v>
      </c>
      <c r="X52" s="129">
        <f>Data!AE53</f>
        <v>0</v>
      </c>
      <c r="Y52" s="129"/>
      <c r="AA52" s="129">
        <f t="shared" si="11"/>
        <v>600</v>
      </c>
      <c r="AB52" s="120"/>
    </row>
    <row r="53" spans="1:28">
      <c r="A53" s="159"/>
      <c r="B53" s="115">
        <f t="shared" si="10"/>
        <v>2008</v>
      </c>
      <c r="C53" s="129">
        <f>Data!D54</f>
        <v>50</v>
      </c>
      <c r="F53" s="129">
        <f>Data!G54</f>
        <v>81</v>
      </c>
      <c r="I53" s="129">
        <f>Data!J54</f>
        <v>0</v>
      </c>
      <c r="L53" s="129">
        <f>Data!M54</f>
        <v>720</v>
      </c>
      <c r="M53" s="129">
        <f>Data!P54</f>
        <v>0</v>
      </c>
      <c r="N53" s="129">
        <f>Data!S54</f>
        <v>0</v>
      </c>
      <c r="O53" s="129">
        <f>Data!V54</f>
        <v>0</v>
      </c>
      <c r="R53" s="129">
        <f>Data!Y54</f>
        <v>0</v>
      </c>
      <c r="U53" s="129">
        <f>Data!AB54</f>
        <v>0</v>
      </c>
      <c r="X53" s="129">
        <f>Data!AE54</f>
        <v>432</v>
      </c>
      <c r="Y53" s="129"/>
      <c r="AA53" s="129">
        <f>SUM(C53:X53)</f>
        <v>1283</v>
      </c>
      <c r="AB53" s="120"/>
    </row>
    <row r="54" spans="1:28">
      <c r="A54" s="159"/>
      <c r="B54" s="115">
        <f t="shared" ref="B54:B55" si="12">B40</f>
        <v>2009</v>
      </c>
      <c r="C54" s="129">
        <f>Data!D55</f>
        <v>0</v>
      </c>
      <c r="F54" s="129">
        <f>Data!G55</f>
        <v>0</v>
      </c>
      <c r="I54" s="129">
        <f>Data!J55</f>
        <v>0</v>
      </c>
      <c r="L54" s="129">
        <f>Data!M55</f>
        <v>840</v>
      </c>
      <c r="M54" s="129">
        <f>Data!P55</f>
        <v>0</v>
      </c>
      <c r="N54" s="129">
        <f>Data!S55</f>
        <v>0</v>
      </c>
      <c r="O54" s="129">
        <f>Data!V55</f>
        <v>0</v>
      </c>
      <c r="R54" s="129">
        <f>Data!Y55</f>
        <v>0</v>
      </c>
      <c r="U54" s="129">
        <f>Data!AB55</f>
        <v>0</v>
      </c>
      <c r="X54" s="129">
        <f>Data!AE55</f>
        <v>400</v>
      </c>
      <c r="Y54" s="129"/>
      <c r="AA54" s="129">
        <f t="shared" ref="AA54" si="13">SUM(C54:X54)</f>
        <v>1240</v>
      </c>
      <c r="AB54" s="120"/>
    </row>
    <row r="55" spans="1:28">
      <c r="A55" s="159"/>
      <c r="B55" s="115">
        <f t="shared" si="12"/>
        <v>2010</v>
      </c>
      <c r="C55" s="129">
        <f>Data!D56</f>
        <v>0</v>
      </c>
      <c r="F55" s="129">
        <f>Data!G56</f>
        <v>1269</v>
      </c>
      <c r="I55" s="129">
        <f>Data!J56</f>
        <v>0</v>
      </c>
      <c r="L55" s="129">
        <f>Data!M56</f>
        <v>0</v>
      </c>
      <c r="M55" s="129">
        <f>Data!P56</f>
        <v>0</v>
      </c>
      <c r="N55" s="129">
        <f>Data!S56</f>
        <v>0</v>
      </c>
      <c r="O55" s="129">
        <f>Data!V56</f>
        <v>184</v>
      </c>
      <c r="R55" s="129">
        <f>Data!Y56</f>
        <v>0</v>
      </c>
      <c r="U55" s="129">
        <f>Data!AB56</f>
        <v>1907</v>
      </c>
      <c r="X55" s="129">
        <f>Data!AE56</f>
        <v>0</v>
      </c>
      <c r="Y55" s="129"/>
      <c r="AA55" s="129">
        <f t="shared" ref="AA55" si="14">SUM(C55:X55)</f>
        <v>3360</v>
      </c>
      <c r="AB55" s="120"/>
    </row>
    <row r="56" spans="1:28">
      <c r="C56" s="129"/>
      <c r="F56" s="129"/>
      <c r="I56" s="129"/>
      <c r="L56" s="129"/>
      <c r="M56" s="129"/>
      <c r="N56" s="129"/>
      <c r="O56" s="129"/>
      <c r="R56" s="129"/>
      <c r="U56" s="129"/>
      <c r="X56" s="129"/>
      <c r="Y56" s="129"/>
      <c r="AA56" s="129">
        <f t="shared" ref="AA56:AA57" si="15">SUM(C56:X56)</f>
        <v>0</v>
      </c>
      <c r="AB56" s="120"/>
    </row>
    <row r="57" spans="1:28">
      <c r="B57" s="115" t="s">
        <v>106</v>
      </c>
      <c r="C57" s="129">
        <f>SUM(C46:C48)</f>
        <v>6108</v>
      </c>
      <c r="F57" s="129">
        <f t="shared" ref="F57:X57" si="16">SUM(F46:F48)</f>
        <v>3213</v>
      </c>
      <c r="I57" s="129">
        <f t="shared" si="16"/>
        <v>0</v>
      </c>
      <c r="L57" s="129">
        <f t="shared" si="16"/>
        <v>0</v>
      </c>
      <c r="M57" s="129">
        <f t="shared" si="16"/>
        <v>0</v>
      </c>
      <c r="N57" s="129">
        <f t="shared" si="16"/>
        <v>0</v>
      </c>
      <c r="O57" s="129">
        <f t="shared" si="16"/>
        <v>0</v>
      </c>
      <c r="R57" s="129">
        <f t="shared" si="16"/>
        <v>0</v>
      </c>
      <c r="U57" s="129">
        <f t="shared" si="16"/>
        <v>553</v>
      </c>
      <c r="X57" s="129">
        <f t="shared" si="16"/>
        <v>0</v>
      </c>
      <c r="Y57" s="129"/>
      <c r="AA57" s="129">
        <f t="shared" si="15"/>
        <v>9874</v>
      </c>
      <c r="AB57" s="120"/>
    </row>
    <row r="58" spans="1:28">
      <c r="B58" s="115" t="s">
        <v>139</v>
      </c>
      <c r="C58" s="129">
        <f>SUM(C49:C55)</f>
        <v>296</v>
      </c>
      <c r="D58" s="129">
        <f>SUM(C57:C58)</f>
        <v>6404</v>
      </c>
      <c r="E58" s="129">
        <f>SUM(C46:C55)</f>
        <v>6404</v>
      </c>
      <c r="F58" s="129">
        <f>SUM(F49:F55)</f>
        <v>3940</v>
      </c>
      <c r="G58" s="129">
        <f>SUM(F57:F58)</f>
        <v>7153</v>
      </c>
      <c r="H58" s="129">
        <f>SUM(F46:F55)</f>
        <v>7153</v>
      </c>
      <c r="I58" s="129">
        <f>SUM(I49:I55)</f>
        <v>706</v>
      </c>
      <c r="J58" s="129">
        <f>SUM(I57:I58)</f>
        <v>706</v>
      </c>
      <c r="K58" s="129">
        <f>SUM(I46:I55)</f>
        <v>706</v>
      </c>
      <c r="L58" s="129">
        <f>SUM(L49:L55)</f>
        <v>2095</v>
      </c>
      <c r="M58" s="129">
        <f>SUM(M49:M55)</f>
        <v>246</v>
      </c>
      <c r="N58" s="129">
        <f>SUM(N49:N55)</f>
        <v>0</v>
      </c>
      <c r="O58" s="129">
        <f>SUM(O49:O55)</f>
        <v>184</v>
      </c>
      <c r="P58" s="129">
        <f>SUM(O57:O58)</f>
        <v>184</v>
      </c>
      <c r="Q58" s="129">
        <f>SUM(O46:O55)</f>
        <v>184</v>
      </c>
      <c r="R58" s="129">
        <f>SUM(R49:R55)</f>
        <v>0</v>
      </c>
      <c r="S58" s="129">
        <f>SUM(R57:R58)</f>
        <v>0</v>
      </c>
      <c r="T58" s="129">
        <f>SUM(R46:R55)</f>
        <v>0</v>
      </c>
      <c r="U58" s="129">
        <f>SUM(U49:U55)</f>
        <v>10243</v>
      </c>
      <c r="V58" s="129">
        <f>SUM(U57:U58)</f>
        <v>10796</v>
      </c>
      <c r="W58" s="129">
        <f>SUM(U46:U55)</f>
        <v>10796</v>
      </c>
      <c r="X58" s="129">
        <f>SUM(X49:X55)</f>
        <v>832</v>
      </c>
      <c r="Y58" s="129">
        <f>SUM(X46:X55)</f>
        <v>832</v>
      </c>
      <c r="Z58" s="129">
        <f>SUM(X57:X58)</f>
        <v>832</v>
      </c>
      <c r="AA58" s="129">
        <f>SUM(C58:X58)</f>
        <v>69028</v>
      </c>
      <c r="AB58" s="120"/>
    </row>
    <row r="59" spans="1:28">
      <c r="C59" s="129"/>
      <c r="F59" s="129"/>
      <c r="I59" s="129"/>
      <c r="L59" s="129"/>
      <c r="M59" s="129"/>
      <c r="N59" s="129"/>
      <c r="O59" s="129"/>
      <c r="R59" s="129"/>
      <c r="U59" s="129"/>
      <c r="X59" s="129"/>
      <c r="Y59" s="129"/>
      <c r="AA59" s="129"/>
      <c r="AB59" s="120"/>
    </row>
    <row r="60" spans="1:28" ht="12.75" customHeight="1">
      <c r="A60" s="159" t="s">
        <v>30</v>
      </c>
      <c r="B60" s="115">
        <f t="shared" ref="B60:B69" si="17">B46</f>
        <v>2001</v>
      </c>
      <c r="C60" s="129">
        <f>Data!D61</f>
        <v>0</v>
      </c>
      <c r="F60" s="129">
        <f>Data!G61</f>
        <v>0</v>
      </c>
      <c r="I60" s="129">
        <f>Data!J61</f>
        <v>0</v>
      </c>
      <c r="L60" s="129">
        <f>Data!M61</f>
        <v>0</v>
      </c>
      <c r="M60" s="129">
        <f>Data!P61</f>
        <v>0</v>
      </c>
      <c r="N60" s="129">
        <f>Data!S61</f>
        <v>0</v>
      </c>
      <c r="O60" s="129">
        <f>Data!V61</f>
        <v>0</v>
      </c>
      <c r="R60" s="129">
        <f>Data!Y61</f>
        <v>0</v>
      </c>
      <c r="U60" s="129">
        <f>Data!AB61</f>
        <v>0</v>
      </c>
      <c r="X60" s="129">
        <f>Data!AE61</f>
        <v>0</v>
      </c>
      <c r="Y60" s="129"/>
      <c r="AA60" s="129">
        <f>SUM(C60:X60)</f>
        <v>0</v>
      </c>
      <c r="AB60" s="120"/>
    </row>
    <row r="61" spans="1:28">
      <c r="A61" s="159"/>
      <c r="B61" s="115">
        <f t="shared" si="17"/>
        <v>2002</v>
      </c>
      <c r="C61" s="129">
        <f>Data!D62</f>
        <v>0</v>
      </c>
      <c r="F61" s="129">
        <f>Data!G62</f>
        <v>0</v>
      </c>
      <c r="I61" s="129">
        <f>Data!J62</f>
        <v>0</v>
      </c>
      <c r="L61" s="129">
        <f>Data!M62</f>
        <v>0</v>
      </c>
      <c r="M61" s="129">
        <f>Data!P62</f>
        <v>0</v>
      </c>
      <c r="N61" s="129">
        <f>Data!S62</f>
        <v>0</v>
      </c>
      <c r="O61" s="129">
        <f>Data!V62</f>
        <v>0</v>
      </c>
      <c r="R61" s="129">
        <f>Data!Y62</f>
        <v>0</v>
      </c>
      <c r="U61" s="129">
        <f>Data!AB62</f>
        <v>0</v>
      </c>
      <c r="X61" s="129">
        <f>Data!AE62</f>
        <v>0</v>
      </c>
      <c r="Y61" s="129"/>
      <c r="AA61" s="129">
        <f t="shared" ref="AA61:AA66" si="18">SUM(C61:X61)</f>
        <v>0</v>
      </c>
      <c r="AB61" s="120"/>
    </row>
    <row r="62" spans="1:28">
      <c r="A62" s="159"/>
      <c r="B62" s="115">
        <f t="shared" si="17"/>
        <v>2003</v>
      </c>
      <c r="C62" s="129">
        <f>Data!D63</f>
        <v>0</v>
      </c>
      <c r="F62" s="129">
        <f>Data!G63</f>
        <v>0</v>
      </c>
      <c r="I62" s="129">
        <f>Data!J63</f>
        <v>0</v>
      </c>
      <c r="L62" s="129">
        <f>Data!M63</f>
        <v>0</v>
      </c>
      <c r="M62" s="129">
        <f>Data!P63</f>
        <v>0</v>
      </c>
      <c r="N62" s="129">
        <f>Data!S63</f>
        <v>0</v>
      </c>
      <c r="O62" s="129">
        <f>Data!V63</f>
        <v>0</v>
      </c>
      <c r="R62" s="129">
        <f>Data!Y63</f>
        <v>0</v>
      </c>
      <c r="U62" s="129">
        <f>Data!AB63</f>
        <v>656</v>
      </c>
      <c r="X62" s="129">
        <f>Data!AE63</f>
        <v>0</v>
      </c>
      <c r="Y62" s="129"/>
      <c r="AA62" s="129">
        <f t="shared" si="18"/>
        <v>656</v>
      </c>
      <c r="AB62" s="120"/>
    </row>
    <row r="63" spans="1:28">
      <c r="A63" s="159"/>
      <c r="B63" s="115">
        <f t="shared" si="17"/>
        <v>2004</v>
      </c>
      <c r="C63" s="129">
        <f>Data!D64</f>
        <v>60</v>
      </c>
      <c r="F63" s="129">
        <f>Data!G64</f>
        <v>322</v>
      </c>
      <c r="I63" s="129">
        <f>Data!J64</f>
        <v>0</v>
      </c>
      <c r="L63" s="129">
        <f>Data!M64</f>
        <v>0</v>
      </c>
      <c r="M63" s="129">
        <f>Data!P64</f>
        <v>0</v>
      </c>
      <c r="N63" s="129">
        <f>Data!S64</f>
        <v>0</v>
      </c>
      <c r="O63" s="129">
        <f>Data!V64</f>
        <v>0</v>
      </c>
      <c r="R63" s="129">
        <f>Data!Y64</f>
        <v>0</v>
      </c>
      <c r="U63" s="129">
        <f>Data!AB64</f>
        <v>0</v>
      </c>
      <c r="X63" s="129">
        <f>Data!AE64</f>
        <v>0</v>
      </c>
      <c r="Y63" s="129"/>
      <c r="AA63" s="129">
        <f t="shared" si="18"/>
        <v>382</v>
      </c>
      <c r="AB63" s="120"/>
    </row>
    <row r="64" spans="1:28">
      <c r="A64" s="159"/>
      <c r="B64" s="115">
        <f t="shared" si="17"/>
        <v>2005</v>
      </c>
      <c r="C64" s="129">
        <f>Data!D65</f>
        <v>3327</v>
      </c>
      <c r="F64" s="129">
        <f>Data!G65</f>
        <v>8327</v>
      </c>
      <c r="I64" s="129">
        <f>Data!J65</f>
        <v>0</v>
      </c>
      <c r="L64" s="129">
        <f>Data!M65</f>
        <v>0</v>
      </c>
      <c r="M64" s="129">
        <f>Data!P65</f>
        <v>0</v>
      </c>
      <c r="N64" s="129">
        <f>Data!S65</f>
        <v>0</v>
      </c>
      <c r="O64" s="129">
        <f>Data!V65</f>
        <v>0</v>
      </c>
      <c r="R64" s="129">
        <f>Data!Y65</f>
        <v>0</v>
      </c>
      <c r="U64" s="129">
        <f>Data!AB65</f>
        <v>0</v>
      </c>
      <c r="X64" s="129">
        <f>Data!AE65</f>
        <v>0</v>
      </c>
      <c r="Y64" s="129"/>
      <c r="AA64" s="129">
        <f t="shared" si="18"/>
        <v>11654</v>
      </c>
      <c r="AB64" s="120"/>
    </row>
    <row r="65" spans="1:28">
      <c r="A65" s="159"/>
      <c r="B65" s="115">
        <f t="shared" si="17"/>
        <v>2006</v>
      </c>
      <c r="C65" s="129">
        <f>Data!D66</f>
        <v>181</v>
      </c>
      <c r="F65" s="129">
        <f>Data!G66</f>
        <v>96</v>
      </c>
      <c r="I65" s="129">
        <f>Data!J66</f>
        <v>0</v>
      </c>
      <c r="L65" s="129">
        <f>Data!M66</f>
        <v>0</v>
      </c>
      <c r="M65" s="129">
        <f>Data!P66</f>
        <v>0</v>
      </c>
      <c r="N65" s="129">
        <f>Data!S66</f>
        <v>0</v>
      </c>
      <c r="O65" s="129">
        <f>Data!V66</f>
        <v>0</v>
      </c>
      <c r="R65" s="129">
        <f>Data!Y66</f>
        <v>0</v>
      </c>
      <c r="U65" s="129">
        <f>Data!AB66</f>
        <v>0</v>
      </c>
      <c r="X65" s="129">
        <f>Data!AE66</f>
        <v>0</v>
      </c>
      <c r="Y65" s="129"/>
      <c r="AA65" s="129">
        <f t="shared" si="18"/>
        <v>277</v>
      </c>
      <c r="AB65" s="120"/>
    </row>
    <row r="66" spans="1:28">
      <c r="A66" s="159"/>
      <c r="B66" s="115">
        <f t="shared" si="17"/>
        <v>2007</v>
      </c>
      <c r="C66" s="129">
        <f>Data!D67</f>
        <v>70</v>
      </c>
      <c r="F66" s="129">
        <f>Data!G67</f>
        <v>325</v>
      </c>
      <c r="I66" s="129">
        <f>Data!J67</f>
        <v>0</v>
      </c>
      <c r="L66" s="129">
        <f>Data!M67</f>
        <v>0</v>
      </c>
      <c r="M66" s="129">
        <f>Data!P67</f>
        <v>0</v>
      </c>
      <c r="N66" s="129">
        <f>Data!S67</f>
        <v>0</v>
      </c>
      <c r="O66" s="129">
        <f>Data!V67</f>
        <v>0</v>
      </c>
      <c r="R66" s="129">
        <f>Data!Y67</f>
        <v>0</v>
      </c>
      <c r="U66" s="129">
        <f>Data!AB67</f>
        <v>0</v>
      </c>
      <c r="X66" s="129">
        <f>Data!AE67</f>
        <v>0</v>
      </c>
      <c r="Y66" s="129"/>
      <c r="AA66" s="129">
        <f t="shared" si="18"/>
        <v>395</v>
      </c>
      <c r="AB66" s="120"/>
    </row>
    <row r="67" spans="1:28">
      <c r="A67" s="159"/>
      <c r="B67" s="115">
        <f t="shared" si="17"/>
        <v>2008</v>
      </c>
      <c r="C67" s="129">
        <f>Data!D68</f>
        <v>354</v>
      </c>
      <c r="F67" s="129">
        <f>Data!G68</f>
        <v>1521</v>
      </c>
      <c r="I67" s="129">
        <f>Data!J68</f>
        <v>0</v>
      </c>
      <c r="L67" s="129">
        <f>Data!M68</f>
        <v>0</v>
      </c>
      <c r="M67" s="129">
        <f>Data!P68</f>
        <v>0</v>
      </c>
      <c r="N67" s="129">
        <f>Data!S68</f>
        <v>0</v>
      </c>
      <c r="O67" s="129">
        <f>Data!V68</f>
        <v>0</v>
      </c>
      <c r="R67" s="129">
        <f>Data!Y68</f>
        <v>0</v>
      </c>
      <c r="U67" s="129">
        <f>Data!AB68</f>
        <v>731</v>
      </c>
      <c r="X67" s="129">
        <f>Data!AE68</f>
        <v>0</v>
      </c>
      <c r="Y67" s="129"/>
      <c r="AA67" s="129">
        <f>SUM(C67:X67)</f>
        <v>2606</v>
      </c>
      <c r="AB67" s="120"/>
    </row>
    <row r="68" spans="1:28">
      <c r="A68" s="159"/>
      <c r="B68" s="115">
        <f t="shared" si="17"/>
        <v>2009</v>
      </c>
      <c r="C68" s="129">
        <f>Data!D69</f>
        <v>86</v>
      </c>
      <c r="F68" s="129">
        <f>Data!G69</f>
        <v>572</v>
      </c>
      <c r="I68" s="129">
        <f>Data!J69</f>
        <v>0</v>
      </c>
      <c r="L68" s="129">
        <f>Data!M69</f>
        <v>0</v>
      </c>
      <c r="M68" s="129">
        <f>Data!P69</f>
        <v>0</v>
      </c>
      <c r="N68" s="129">
        <f>Data!S69</f>
        <v>0</v>
      </c>
      <c r="O68" s="129">
        <f>Data!V69</f>
        <v>0</v>
      </c>
      <c r="R68" s="129">
        <f>Data!Y69</f>
        <v>0</v>
      </c>
      <c r="U68" s="129">
        <f>Data!AB69</f>
        <v>624</v>
      </c>
      <c r="X68" s="129">
        <f>Data!AE69</f>
        <v>0</v>
      </c>
      <c r="Y68" s="129"/>
      <c r="AA68" s="129">
        <f t="shared" ref="AA68" si="19">SUM(C68:X68)</f>
        <v>1282</v>
      </c>
      <c r="AB68" s="120"/>
    </row>
    <row r="69" spans="1:28">
      <c r="A69" s="159"/>
      <c r="B69" s="115">
        <f t="shared" si="17"/>
        <v>2010</v>
      </c>
      <c r="C69" s="129">
        <f>Data!D70</f>
        <v>0</v>
      </c>
      <c r="F69" s="129">
        <f>Data!G70</f>
        <v>0</v>
      </c>
      <c r="I69" s="129">
        <f>Data!J70</f>
        <v>0</v>
      </c>
      <c r="L69" s="129">
        <f>Data!M70</f>
        <v>0</v>
      </c>
      <c r="M69" s="129">
        <f>Data!P70</f>
        <v>0</v>
      </c>
      <c r="N69" s="129">
        <f>Data!S70</f>
        <v>0</v>
      </c>
      <c r="O69" s="129">
        <f>Data!V70</f>
        <v>0</v>
      </c>
      <c r="R69" s="129">
        <f>Data!Y70</f>
        <v>0</v>
      </c>
      <c r="U69" s="129">
        <f>Data!AB70</f>
        <v>0</v>
      </c>
      <c r="X69" s="129">
        <f>Data!AE70</f>
        <v>0</v>
      </c>
      <c r="Y69" s="129"/>
      <c r="AA69" s="129">
        <f t="shared" ref="AA69" si="20">SUM(C69:X69)</f>
        <v>0</v>
      </c>
      <c r="AB69" s="120"/>
    </row>
    <row r="70" spans="1:28">
      <c r="A70" s="132"/>
      <c r="C70" s="129"/>
      <c r="F70" s="129"/>
      <c r="I70" s="129"/>
      <c r="L70" s="129"/>
      <c r="M70" s="129"/>
      <c r="N70" s="129"/>
      <c r="O70" s="129"/>
      <c r="R70" s="129"/>
      <c r="U70" s="129"/>
      <c r="X70" s="129"/>
      <c r="Y70" s="129"/>
      <c r="AA70" s="129">
        <f t="shared" ref="AA70:AA71" si="21">SUM(C70:X70)</f>
        <v>0</v>
      </c>
      <c r="AB70" s="120"/>
    </row>
    <row r="71" spans="1:28">
      <c r="B71" s="115" t="s">
        <v>106</v>
      </c>
      <c r="C71" s="129">
        <f>SUM(C60:C62)</f>
        <v>0</v>
      </c>
      <c r="F71" s="129">
        <f t="shared" ref="F71:X71" si="22">SUM(F60:F62)</f>
        <v>0</v>
      </c>
      <c r="I71" s="129">
        <f t="shared" si="22"/>
        <v>0</v>
      </c>
      <c r="L71" s="129">
        <f t="shared" si="22"/>
        <v>0</v>
      </c>
      <c r="M71" s="129">
        <f t="shared" si="22"/>
        <v>0</v>
      </c>
      <c r="N71" s="129">
        <f t="shared" si="22"/>
        <v>0</v>
      </c>
      <c r="O71" s="129">
        <f t="shared" si="22"/>
        <v>0</v>
      </c>
      <c r="R71" s="129">
        <f t="shared" si="22"/>
        <v>0</v>
      </c>
      <c r="U71" s="129">
        <f t="shared" si="22"/>
        <v>656</v>
      </c>
      <c r="X71" s="129">
        <f t="shared" si="22"/>
        <v>0</v>
      </c>
      <c r="Y71" s="129"/>
      <c r="AA71" s="129">
        <f t="shared" si="21"/>
        <v>656</v>
      </c>
      <c r="AB71" s="120"/>
    </row>
    <row r="72" spans="1:28">
      <c r="B72" s="115" t="s">
        <v>139</v>
      </c>
      <c r="C72" s="129">
        <f>SUM(C63:C69)</f>
        <v>4078</v>
      </c>
      <c r="D72" s="129">
        <f>SUM(C71:C72)</f>
        <v>4078</v>
      </c>
      <c r="E72" s="129">
        <f>SUM(C60:C69)</f>
        <v>4078</v>
      </c>
      <c r="F72" s="129">
        <f>SUM(F63:F69)</f>
        <v>11163</v>
      </c>
      <c r="G72" s="129">
        <f>SUM(F71:F72)</f>
        <v>11163</v>
      </c>
      <c r="H72" s="129">
        <f>SUM(F60:F69)</f>
        <v>11163</v>
      </c>
      <c r="I72" s="129">
        <f>SUM(I63:I69)</f>
        <v>0</v>
      </c>
      <c r="J72" s="129">
        <f>SUM(I71:I72)</f>
        <v>0</v>
      </c>
      <c r="K72" s="129">
        <f>SUM(I60:I69)</f>
        <v>0</v>
      </c>
      <c r="L72" s="129">
        <f>SUM(L63:L69)</f>
        <v>0</v>
      </c>
      <c r="M72" s="129">
        <f>SUM(M63:M69)</f>
        <v>0</v>
      </c>
      <c r="N72" s="129">
        <f>SUM(N63:N69)</f>
        <v>0</v>
      </c>
      <c r="O72" s="129">
        <f>SUM(O63:O69)</f>
        <v>0</v>
      </c>
      <c r="P72" s="129">
        <f>SUM(O71:O72)</f>
        <v>0</v>
      </c>
      <c r="Q72" s="129">
        <f>SUM(O60:O69)</f>
        <v>0</v>
      </c>
      <c r="R72" s="129">
        <f>SUM(R63:R69)</f>
        <v>0</v>
      </c>
      <c r="S72" s="129">
        <f>SUM(R71:R72)</f>
        <v>0</v>
      </c>
      <c r="T72" s="129">
        <f>SUM(R60:R69)</f>
        <v>0</v>
      </c>
      <c r="U72" s="129">
        <f>SUM(U63:U69)</f>
        <v>1355</v>
      </c>
      <c r="V72" s="129">
        <f>SUM(U71:U72)</f>
        <v>2011</v>
      </c>
      <c r="W72" s="129">
        <f>SUM(U60:U69)</f>
        <v>2011</v>
      </c>
      <c r="X72" s="129">
        <f>SUM(X63:X69)</f>
        <v>0</v>
      </c>
      <c r="Y72" s="129">
        <f>SUM(X60:X69)</f>
        <v>0</v>
      </c>
      <c r="Z72" s="129">
        <f>SUM(X71:X72)</f>
        <v>0</v>
      </c>
      <c r="AA72" s="129">
        <f>SUM(C72:X72)</f>
        <v>51100</v>
      </c>
      <c r="AB72" s="120"/>
    </row>
    <row r="73" spans="1:28">
      <c r="C73" s="129"/>
      <c r="F73" s="129"/>
      <c r="I73" s="129"/>
      <c r="L73" s="129"/>
      <c r="M73" s="129"/>
      <c r="N73" s="129"/>
      <c r="O73" s="129"/>
      <c r="R73" s="129"/>
      <c r="U73" s="129"/>
      <c r="X73" s="129"/>
      <c r="Y73" s="129"/>
      <c r="AA73" s="129"/>
      <c r="AB73" s="120"/>
    </row>
    <row r="74" spans="1:28" ht="12.75" customHeight="1">
      <c r="A74" s="159" t="s">
        <v>13</v>
      </c>
      <c r="B74" s="115">
        <f t="shared" ref="B74:B83" si="23">B60</f>
        <v>2001</v>
      </c>
      <c r="C74" s="129">
        <f>Data!D75</f>
        <v>13830</v>
      </c>
      <c r="F74" s="129">
        <f>Data!G75</f>
        <v>939</v>
      </c>
      <c r="I74" s="129">
        <f>Data!J75</f>
        <v>0</v>
      </c>
      <c r="L74" s="129">
        <f>Data!M75</f>
        <v>592</v>
      </c>
      <c r="M74" s="129">
        <f>Data!P75</f>
        <v>0</v>
      </c>
      <c r="N74" s="129">
        <f>Data!S75</f>
        <v>0</v>
      </c>
      <c r="O74" s="129">
        <f>Data!V75</f>
        <v>652</v>
      </c>
      <c r="R74" s="129">
        <f>Data!Y75</f>
        <v>733</v>
      </c>
      <c r="U74" s="129">
        <f>Data!AB75</f>
        <v>0</v>
      </c>
      <c r="X74" s="129">
        <f>Data!AE75</f>
        <v>500</v>
      </c>
      <c r="Y74" s="129"/>
      <c r="AA74" s="129">
        <f>SUM(C74:X74)</f>
        <v>17246</v>
      </c>
      <c r="AB74" s="120"/>
    </row>
    <row r="75" spans="1:28">
      <c r="A75" s="159"/>
      <c r="B75" s="115">
        <f t="shared" si="23"/>
        <v>2002</v>
      </c>
      <c r="C75" s="129">
        <f>Data!D76</f>
        <v>6908</v>
      </c>
      <c r="F75" s="129">
        <f>Data!G76</f>
        <v>4910</v>
      </c>
      <c r="I75" s="129">
        <f>Data!J76</f>
        <v>0</v>
      </c>
      <c r="L75" s="129">
        <f>Data!M76</f>
        <v>0</v>
      </c>
      <c r="M75" s="129">
        <f>Data!P76</f>
        <v>0</v>
      </c>
      <c r="N75" s="129">
        <f>Data!S76</f>
        <v>662</v>
      </c>
      <c r="O75" s="129">
        <f>Data!V76</f>
        <v>490</v>
      </c>
      <c r="R75" s="129">
        <f>Data!Y76</f>
        <v>0</v>
      </c>
      <c r="U75" s="129">
        <f>Data!AB76</f>
        <v>656</v>
      </c>
      <c r="X75" s="129">
        <f>Data!AE76</f>
        <v>586</v>
      </c>
      <c r="Y75" s="129"/>
      <c r="AA75" s="129">
        <f t="shared" ref="AA75:AA80" si="24">SUM(C75:X75)</f>
        <v>14212</v>
      </c>
      <c r="AB75" s="120"/>
    </row>
    <row r="76" spans="1:28">
      <c r="A76" s="159"/>
      <c r="B76" s="115">
        <f t="shared" si="23"/>
        <v>2003</v>
      </c>
      <c r="C76" s="129">
        <f>Data!D77</f>
        <v>4041</v>
      </c>
      <c r="F76" s="129">
        <f>Data!G77</f>
        <v>7228</v>
      </c>
      <c r="I76" s="129">
        <f>Data!J77</f>
        <v>0</v>
      </c>
      <c r="L76" s="129">
        <f>Data!M77</f>
        <v>0</v>
      </c>
      <c r="M76" s="129">
        <f>Data!P77</f>
        <v>474</v>
      </c>
      <c r="N76" s="129">
        <f>Data!S77</f>
        <v>2603</v>
      </c>
      <c r="O76" s="129">
        <f>Data!V77</f>
        <v>1183</v>
      </c>
      <c r="R76" s="129">
        <f>Data!Y77</f>
        <v>0</v>
      </c>
      <c r="U76" s="129">
        <f>Data!AB77</f>
        <v>1718</v>
      </c>
      <c r="X76" s="129">
        <f>Data!AE77</f>
        <v>1894</v>
      </c>
      <c r="Y76" s="129"/>
      <c r="AA76" s="129">
        <f t="shared" si="24"/>
        <v>19141</v>
      </c>
      <c r="AB76" s="120"/>
    </row>
    <row r="77" spans="1:28">
      <c r="A77" s="159"/>
      <c r="B77" s="115">
        <f t="shared" si="23"/>
        <v>2004</v>
      </c>
      <c r="C77" s="129">
        <f>Data!D78</f>
        <v>4927</v>
      </c>
      <c r="F77" s="129">
        <f>Data!G78</f>
        <v>3212</v>
      </c>
      <c r="I77" s="129">
        <f>Data!J78</f>
        <v>0</v>
      </c>
      <c r="L77" s="129">
        <f>Data!M78</f>
        <v>0</v>
      </c>
      <c r="M77" s="129">
        <f>Data!P78</f>
        <v>0</v>
      </c>
      <c r="N77" s="129">
        <f>Data!S78</f>
        <v>0</v>
      </c>
      <c r="O77" s="129">
        <f>Data!V78</f>
        <v>1651</v>
      </c>
      <c r="R77" s="129">
        <f>Data!Y78</f>
        <v>2638</v>
      </c>
      <c r="U77" s="129">
        <f>Data!AB78</f>
        <v>0</v>
      </c>
      <c r="X77" s="129">
        <f>Data!AE78</f>
        <v>2832</v>
      </c>
      <c r="Y77" s="129"/>
      <c r="AA77" s="129">
        <f t="shared" si="24"/>
        <v>15260</v>
      </c>
      <c r="AB77" s="120"/>
    </row>
    <row r="78" spans="1:28">
      <c r="A78" s="159"/>
      <c r="B78" s="115">
        <f t="shared" si="23"/>
        <v>2005</v>
      </c>
      <c r="C78" s="129">
        <f>Data!D79</f>
        <v>1958</v>
      </c>
      <c r="F78" s="129">
        <f>Data!G79</f>
        <v>6565</v>
      </c>
      <c r="I78" s="129">
        <f>Data!J79</f>
        <v>0</v>
      </c>
      <c r="L78" s="129">
        <f>Data!M79</f>
        <v>0</v>
      </c>
      <c r="M78" s="129">
        <f>Data!P79</f>
        <v>704</v>
      </c>
      <c r="N78" s="129">
        <f>Data!S79</f>
        <v>0</v>
      </c>
      <c r="O78" s="129">
        <f>Data!V79</f>
        <v>0</v>
      </c>
      <c r="R78" s="129">
        <f>Data!Y79</f>
        <v>0</v>
      </c>
      <c r="U78" s="129">
        <f>Data!AB79</f>
        <v>812</v>
      </c>
      <c r="X78" s="129">
        <f>Data!AE79</f>
        <v>394</v>
      </c>
      <c r="Y78" s="129"/>
      <c r="AA78" s="129">
        <f t="shared" si="24"/>
        <v>10433</v>
      </c>
      <c r="AB78" s="120"/>
    </row>
    <row r="79" spans="1:28">
      <c r="A79" s="159"/>
      <c r="B79" s="115">
        <f t="shared" si="23"/>
        <v>2006</v>
      </c>
      <c r="C79" s="129">
        <f>Data!D80</f>
        <v>2163</v>
      </c>
      <c r="F79" s="129">
        <f>Data!G80</f>
        <v>5531</v>
      </c>
      <c r="I79" s="129">
        <f>Data!J80</f>
        <v>1165</v>
      </c>
      <c r="L79" s="129">
        <f>Data!M80</f>
        <v>358</v>
      </c>
      <c r="M79" s="129">
        <f>Data!P80</f>
        <v>160</v>
      </c>
      <c r="N79" s="129">
        <f>Data!S80</f>
        <v>0</v>
      </c>
      <c r="O79" s="129">
        <f>Data!V80</f>
        <v>0</v>
      </c>
      <c r="R79" s="129">
        <f>Data!Y80</f>
        <v>3418</v>
      </c>
      <c r="U79" s="129">
        <f>Data!AB80</f>
        <v>135</v>
      </c>
      <c r="X79" s="129">
        <f>Data!AE80</f>
        <v>11149</v>
      </c>
      <c r="Y79" s="129"/>
      <c r="AA79" s="129">
        <f t="shared" si="24"/>
        <v>24079</v>
      </c>
      <c r="AB79" s="120"/>
    </row>
    <row r="80" spans="1:28">
      <c r="A80" s="159"/>
      <c r="B80" s="115">
        <f t="shared" si="23"/>
        <v>2007</v>
      </c>
      <c r="C80" s="129">
        <f>Data!D81</f>
        <v>2211</v>
      </c>
      <c r="F80" s="129">
        <f>Data!G81</f>
        <v>4609</v>
      </c>
      <c r="I80" s="129">
        <f>Data!J81</f>
        <v>0</v>
      </c>
      <c r="L80" s="129">
        <f>Data!M81</f>
        <v>501</v>
      </c>
      <c r="M80" s="129">
        <f>Data!P81</f>
        <v>0</v>
      </c>
      <c r="N80" s="129">
        <f>Data!S81</f>
        <v>0</v>
      </c>
      <c r="O80" s="129">
        <f>Data!V81</f>
        <v>0</v>
      </c>
      <c r="R80" s="129">
        <f>Data!Y81</f>
        <v>1602</v>
      </c>
      <c r="U80" s="129">
        <f>Data!AB81</f>
        <v>1266</v>
      </c>
      <c r="X80" s="129">
        <f>Data!AE81</f>
        <v>575</v>
      </c>
      <c r="Y80" s="129"/>
      <c r="AA80" s="129">
        <f t="shared" si="24"/>
        <v>10764</v>
      </c>
      <c r="AB80" s="120"/>
    </row>
    <row r="81" spans="1:28">
      <c r="A81" s="159"/>
      <c r="B81" s="115">
        <f t="shared" si="23"/>
        <v>2008</v>
      </c>
      <c r="C81" s="129">
        <f>Data!D82</f>
        <v>3524</v>
      </c>
      <c r="F81" s="129">
        <f>Data!G82</f>
        <v>3175</v>
      </c>
      <c r="I81" s="129">
        <f>Data!J82</f>
        <v>0</v>
      </c>
      <c r="L81" s="129">
        <f>Data!M82</f>
        <v>678</v>
      </c>
      <c r="M81" s="129">
        <f>Data!P82</f>
        <v>0</v>
      </c>
      <c r="N81" s="129">
        <f>Data!S82</f>
        <v>143</v>
      </c>
      <c r="O81" s="129">
        <f>Data!V82</f>
        <v>0</v>
      </c>
      <c r="R81" s="129">
        <f>Data!Y82</f>
        <v>0</v>
      </c>
      <c r="U81" s="129">
        <f>Data!AB82</f>
        <v>0</v>
      </c>
      <c r="X81" s="129">
        <f>Data!AE82</f>
        <v>469</v>
      </c>
      <c r="Y81" s="129"/>
      <c r="AA81" s="129">
        <f>SUM(C81:X81)</f>
        <v>7989</v>
      </c>
      <c r="AB81" s="120"/>
    </row>
    <row r="82" spans="1:28">
      <c r="A82" s="159"/>
      <c r="B82" s="115">
        <f t="shared" si="23"/>
        <v>2009</v>
      </c>
      <c r="C82" s="129">
        <f>Data!D83</f>
        <v>882</v>
      </c>
      <c r="F82" s="129">
        <f>Data!G83</f>
        <v>6657</v>
      </c>
      <c r="I82" s="129">
        <f>Data!J83</f>
        <v>1984</v>
      </c>
      <c r="L82" s="129">
        <f>Data!M83</f>
        <v>0</v>
      </c>
      <c r="M82" s="129">
        <f>Data!P83</f>
        <v>0</v>
      </c>
      <c r="N82" s="129">
        <f>Data!S83</f>
        <v>0</v>
      </c>
      <c r="O82" s="129">
        <f>Data!V83</f>
        <v>335</v>
      </c>
      <c r="R82" s="129">
        <f>Data!Y83</f>
        <v>958</v>
      </c>
      <c r="U82" s="129">
        <f>Data!AB83</f>
        <v>902</v>
      </c>
      <c r="X82" s="129">
        <f>Data!AE83</f>
        <v>0</v>
      </c>
      <c r="Y82" s="129"/>
      <c r="AA82" s="129">
        <f>SUM(C82:X82)</f>
        <v>11718</v>
      </c>
      <c r="AB82" s="120"/>
    </row>
    <row r="83" spans="1:28">
      <c r="A83" s="159"/>
      <c r="B83" s="115">
        <f t="shared" si="23"/>
        <v>2010</v>
      </c>
      <c r="C83" s="129">
        <f>Data!D84</f>
        <v>1402</v>
      </c>
      <c r="F83" s="129">
        <f>Data!G84</f>
        <v>6027</v>
      </c>
      <c r="I83" s="129">
        <f>Data!J84</f>
        <v>0</v>
      </c>
      <c r="L83" s="129">
        <f>Data!M84</f>
        <v>2207</v>
      </c>
      <c r="M83" s="129">
        <f>Data!P84</f>
        <v>0</v>
      </c>
      <c r="N83" s="129">
        <f>Data!S84</f>
        <v>0</v>
      </c>
      <c r="O83" s="129">
        <f>Data!V84</f>
        <v>0</v>
      </c>
      <c r="R83" s="129">
        <f>Data!Y84</f>
        <v>2866</v>
      </c>
      <c r="U83" s="129">
        <f>Data!AB84</f>
        <v>0</v>
      </c>
      <c r="X83" s="129">
        <f>Data!AE84</f>
        <v>394</v>
      </c>
      <c r="Y83" s="129"/>
      <c r="AA83" s="129">
        <f>SUM(C83:X83)</f>
        <v>12896</v>
      </c>
      <c r="AB83" s="120"/>
    </row>
    <row r="84" spans="1:28">
      <c r="C84" s="129"/>
      <c r="F84" s="129"/>
      <c r="I84" s="129"/>
      <c r="L84" s="129"/>
      <c r="M84" s="129"/>
      <c r="N84" s="129"/>
      <c r="O84" s="129"/>
      <c r="R84" s="129"/>
      <c r="U84" s="129"/>
      <c r="X84" s="129"/>
      <c r="Y84" s="129"/>
      <c r="AA84" s="129">
        <f t="shared" ref="AA84:AA86" si="25">SUM(C84:X84)</f>
        <v>0</v>
      </c>
      <c r="AB84" s="120"/>
    </row>
    <row r="85" spans="1:28">
      <c r="B85" s="115" t="s">
        <v>106</v>
      </c>
      <c r="C85" s="129">
        <f>SUM(C74:C76)</f>
        <v>24779</v>
      </c>
      <c r="F85" s="129">
        <f t="shared" ref="F85:X85" si="26">SUM(F74:F76)</f>
        <v>13077</v>
      </c>
      <c r="I85" s="129">
        <f t="shared" si="26"/>
        <v>0</v>
      </c>
      <c r="L85" s="129">
        <f t="shared" si="26"/>
        <v>592</v>
      </c>
      <c r="M85" s="129">
        <f t="shared" si="26"/>
        <v>474</v>
      </c>
      <c r="N85" s="129">
        <f t="shared" si="26"/>
        <v>3265</v>
      </c>
      <c r="O85" s="129">
        <f t="shared" si="26"/>
        <v>2325</v>
      </c>
      <c r="R85" s="129">
        <f t="shared" si="26"/>
        <v>733</v>
      </c>
      <c r="U85" s="129">
        <f t="shared" si="26"/>
        <v>2374</v>
      </c>
      <c r="X85" s="129">
        <f t="shared" si="26"/>
        <v>2980</v>
      </c>
      <c r="Y85" s="129"/>
      <c r="AA85" s="129">
        <f t="shared" si="25"/>
        <v>50599</v>
      </c>
      <c r="AB85" s="120"/>
    </row>
    <row r="86" spans="1:28">
      <c r="B86" s="115" t="s">
        <v>139</v>
      </c>
      <c r="C86" s="129">
        <f>SUM(C77:C83)</f>
        <v>17067</v>
      </c>
      <c r="D86" s="129">
        <f>SUM(C85:C86)</f>
        <v>41846</v>
      </c>
      <c r="E86" s="129">
        <f>SUM(C74:C83)</f>
        <v>41846</v>
      </c>
      <c r="F86" s="129">
        <f>SUM(F77:F83)</f>
        <v>35776</v>
      </c>
      <c r="G86" s="129">
        <f>SUM(F85:F86)</f>
        <v>48853</v>
      </c>
      <c r="H86" s="129">
        <f>SUM(F74:F83)</f>
        <v>48853</v>
      </c>
      <c r="I86" s="129">
        <f>SUM(I77:I83)</f>
        <v>3149</v>
      </c>
      <c r="J86" s="129">
        <f>SUM(I85:I86)</f>
        <v>3149</v>
      </c>
      <c r="K86" s="129">
        <f>SUM(I74:I83)</f>
        <v>3149</v>
      </c>
      <c r="L86" s="129">
        <f t="shared" ref="L86:X86" si="27">SUM(L77:L83)</f>
        <v>3744</v>
      </c>
      <c r="M86" s="129">
        <f t="shared" si="27"/>
        <v>864</v>
      </c>
      <c r="N86" s="129">
        <f t="shared" si="27"/>
        <v>143</v>
      </c>
      <c r="O86" s="129">
        <f t="shared" si="27"/>
        <v>1986</v>
      </c>
      <c r="P86" s="129">
        <f>SUM(O85:O86)</f>
        <v>4311</v>
      </c>
      <c r="Q86" s="129">
        <f>SUM(O74:O83)</f>
        <v>4311</v>
      </c>
      <c r="R86" s="129">
        <f t="shared" si="27"/>
        <v>11482</v>
      </c>
      <c r="S86" s="129">
        <f>SUM(R85:R86)</f>
        <v>12215</v>
      </c>
      <c r="T86" s="129">
        <f>SUM(R74:R83)</f>
        <v>12215</v>
      </c>
      <c r="U86" s="129">
        <f t="shared" si="27"/>
        <v>3115</v>
      </c>
      <c r="V86" s="129">
        <f>SUM(U85:U86)</f>
        <v>5489</v>
      </c>
      <c r="W86" s="129">
        <f>SUM(U74:U83)</f>
        <v>5489</v>
      </c>
      <c r="X86" s="129">
        <f t="shared" si="27"/>
        <v>15813</v>
      </c>
      <c r="Y86" s="129">
        <f>SUM(X74:X83)</f>
        <v>18793</v>
      </c>
      <c r="Z86" s="129">
        <f>SUM(X85:X86)</f>
        <v>18793</v>
      </c>
      <c r="AA86" s="129">
        <f t="shared" si="25"/>
        <v>324865</v>
      </c>
      <c r="AB86" s="120"/>
    </row>
    <row r="87" spans="1:28">
      <c r="C87" s="129"/>
      <c r="F87" s="129"/>
      <c r="I87" s="129"/>
      <c r="L87" s="129"/>
      <c r="M87" s="129"/>
      <c r="N87" s="129"/>
      <c r="O87" s="129"/>
      <c r="R87" s="129"/>
      <c r="U87" s="129"/>
      <c r="X87" s="129"/>
      <c r="Y87" s="129"/>
      <c r="AA87" s="129"/>
      <c r="AB87" s="120"/>
    </row>
    <row r="88" spans="1:28" ht="12.75" customHeight="1">
      <c r="A88" s="159" t="s">
        <v>10</v>
      </c>
      <c r="B88" s="115">
        <f t="shared" ref="B88:B97" si="28">B74</f>
        <v>2001</v>
      </c>
      <c r="C88" s="129">
        <f>Data!D89</f>
        <v>19917</v>
      </c>
      <c r="F88" s="129">
        <f>Data!G89</f>
        <v>1309</v>
      </c>
      <c r="I88" s="129">
        <f>Data!J89</f>
        <v>0</v>
      </c>
      <c r="L88" s="129">
        <f>Data!M89</f>
        <v>0</v>
      </c>
      <c r="M88" s="129">
        <f>Data!P89</f>
        <v>0</v>
      </c>
      <c r="N88" s="129">
        <f>Data!S89</f>
        <v>0</v>
      </c>
      <c r="O88" s="129">
        <f>Data!V89</f>
        <v>0</v>
      </c>
      <c r="R88" s="129">
        <f>Data!Y89</f>
        <v>0</v>
      </c>
      <c r="U88" s="129">
        <f>Data!AB89</f>
        <v>0</v>
      </c>
      <c r="X88" s="129">
        <f>Data!AE89</f>
        <v>652</v>
      </c>
      <c r="Y88" s="129"/>
      <c r="AA88" s="129">
        <f>SUM(C88:X88)</f>
        <v>21878</v>
      </c>
      <c r="AB88" s="120"/>
    </row>
    <row r="89" spans="1:28">
      <c r="A89" s="159"/>
      <c r="B89" s="115">
        <f t="shared" si="28"/>
        <v>2002</v>
      </c>
      <c r="C89" s="129">
        <f>Data!D90</f>
        <v>237</v>
      </c>
      <c r="F89" s="129">
        <f>Data!G90</f>
        <v>2100</v>
      </c>
      <c r="I89" s="129">
        <f>Data!J90</f>
        <v>0</v>
      </c>
      <c r="L89" s="129">
        <f>Data!M90</f>
        <v>0</v>
      </c>
      <c r="M89" s="129">
        <f>Data!P90</f>
        <v>0</v>
      </c>
      <c r="N89" s="129">
        <f>Data!S90</f>
        <v>0</v>
      </c>
      <c r="O89" s="129">
        <f>Data!V90</f>
        <v>0</v>
      </c>
      <c r="R89" s="129">
        <f>Data!Y90</f>
        <v>0</v>
      </c>
      <c r="U89" s="129">
        <f>Data!AB90</f>
        <v>0</v>
      </c>
      <c r="X89" s="129">
        <f>Data!AE90</f>
        <v>112</v>
      </c>
      <c r="Y89" s="129"/>
      <c r="AA89" s="129">
        <f t="shared" ref="AA89:AA94" si="29">SUM(C89:X89)</f>
        <v>2449</v>
      </c>
      <c r="AB89" s="120"/>
    </row>
    <row r="90" spans="1:28">
      <c r="A90" s="159"/>
      <c r="B90" s="115">
        <f t="shared" si="28"/>
        <v>2003</v>
      </c>
      <c r="C90" s="129">
        <f>Data!D91</f>
        <v>11032</v>
      </c>
      <c r="F90" s="129">
        <f>Data!G91</f>
        <v>1206</v>
      </c>
      <c r="I90" s="129">
        <f>Data!J91</f>
        <v>0</v>
      </c>
      <c r="L90" s="129">
        <f>Data!M91</f>
        <v>0</v>
      </c>
      <c r="M90" s="129">
        <f>Data!P91</f>
        <v>0</v>
      </c>
      <c r="N90" s="129">
        <f>Data!S91</f>
        <v>5054</v>
      </c>
      <c r="O90" s="129">
        <f>Data!V91</f>
        <v>0</v>
      </c>
      <c r="R90" s="129">
        <f>Data!Y91</f>
        <v>0</v>
      </c>
      <c r="U90" s="129">
        <f>Data!AB91</f>
        <v>0</v>
      </c>
      <c r="X90" s="129">
        <f>Data!AE91</f>
        <v>0</v>
      </c>
      <c r="Y90" s="129"/>
      <c r="AA90" s="129">
        <f t="shared" si="29"/>
        <v>17292</v>
      </c>
      <c r="AB90" s="120"/>
    </row>
    <row r="91" spans="1:28">
      <c r="A91" s="159"/>
      <c r="B91" s="115">
        <f t="shared" si="28"/>
        <v>2004</v>
      </c>
      <c r="C91" s="129">
        <f>Data!D92</f>
        <v>6788</v>
      </c>
      <c r="F91" s="129">
        <f>Data!G92</f>
        <v>3197</v>
      </c>
      <c r="I91" s="129">
        <f>Data!J92</f>
        <v>0</v>
      </c>
      <c r="L91" s="129">
        <f>Data!M92</f>
        <v>0</v>
      </c>
      <c r="M91" s="129">
        <f>Data!P92</f>
        <v>835</v>
      </c>
      <c r="N91" s="129">
        <f>Data!S92</f>
        <v>0</v>
      </c>
      <c r="O91" s="129">
        <f>Data!V92</f>
        <v>181</v>
      </c>
      <c r="R91" s="129">
        <f>Data!Y92</f>
        <v>0</v>
      </c>
      <c r="U91" s="129">
        <f>Data!AB92</f>
        <v>0</v>
      </c>
      <c r="X91" s="129">
        <f>Data!AE92</f>
        <v>0</v>
      </c>
      <c r="Y91" s="129"/>
      <c r="AA91" s="129">
        <f t="shared" si="29"/>
        <v>11001</v>
      </c>
      <c r="AB91" s="120"/>
    </row>
    <row r="92" spans="1:28">
      <c r="A92" s="159"/>
      <c r="B92" s="115">
        <f t="shared" si="28"/>
        <v>2005</v>
      </c>
      <c r="C92" s="129">
        <f>Data!D93</f>
        <v>20430</v>
      </c>
      <c r="F92" s="129">
        <f>Data!G93</f>
        <v>3662</v>
      </c>
      <c r="I92" s="129">
        <f>Data!J93</f>
        <v>0</v>
      </c>
      <c r="L92" s="129">
        <f>Data!M93</f>
        <v>2789</v>
      </c>
      <c r="M92" s="129">
        <f>Data!P93</f>
        <v>0</v>
      </c>
      <c r="N92" s="129">
        <f>Data!S93</f>
        <v>52</v>
      </c>
      <c r="O92" s="129">
        <f>Data!V93</f>
        <v>205</v>
      </c>
      <c r="R92" s="129">
        <f>Data!Y93</f>
        <v>565</v>
      </c>
      <c r="U92" s="129">
        <f>Data!AB93</f>
        <v>385</v>
      </c>
      <c r="X92" s="129">
        <f>Data!AE93</f>
        <v>0</v>
      </c>
      <c r="Y92" s="129"/>
      <c r="AA92" s="129">
        <f t="shared" si="29"/>
        <v>28088</v>
      </c>
      <c r="AB92" s="120"/>
    </row>
    <row r="93" spans="1:28">
      <c r="A93" s="159"/>
      <c r="B93" s="115">
        <f t="shared" si="28"/>
        <v>2006</v>
      </c>
      <c r="C93" s="129">
        <f>Data!D94</f>
        <v>13418</v>
      </c>
      <c r="F93" s="129">
        <f>Data!G94</f>
        <v>4379</v>
      </c>
      <c r="I93" s="129">
        <f>Data!J94</f>
        <v>3492</v>
      </c>
      <c r="L93" s="129">
        <f>Data!M94</f>
        <v>6314</v>
      </c>
      <c r="M93" s="129">
        <f>Data!P94</f>
        <v>150</v>
      </c>
      <c r="N93" s="129">
        <f>Data!S94</f>
        <v>0</v>
      </c>
      <c r="O93" s="129">
        <f>Data!V94</f>
        <v>72</v>
      </c>
      <c r="R93" s="129">
        <f>Data!Y94</f>
        <v>0</v>
      </c>
      <c r="U93" s="129">
        <f>Data!AB94</f>
        <v>517</v>
      </c>
      <c r="X93" s="129">
        <f>Data!AE94</f>
        <v>601</v>
      </c>
      <c r="Y93" s="129"/>
      <c r="AA93" s="129">
        <f t="shared" si="29"/>
        <v>28943</v>
      </c>
      <c r="AB93" s="120"/>
    </row>
    <row r="94" spans="1:28">
      <c r="A94" s="159"/>
      <c r="B94" s="115">
        <f t="shared" si="28"/>
        <v>2007</v>
      </c>
      <c r="C94" s="129">
        <f>Data!D95</f>
        <v>19372</v>
      </c>
      <c r="F94" s="129">
        <f>Data!G95</f>
        <v>19736</v>
      </c>
      <c r="I94" s="129">
        <f>Data!J95</f>
        <v>0</v>
      </c>
      <c r="L94" s="129">
        <f>Data!M95</f>
        <v>0</v>
      </c>
      <c r="M94" s="129">
        <f>Data!P95</f>
        <v>0</v>
      </c>
      <c r="N94" s="129">
        <f>Data!S95</f>
        <v>0</v>
      </c>
      <c r="O94" s="129">
        <f>Data!V95</f>
        <v>0</v>
      </c>
      <c r="R94" s="129">
        <f>Data!Y95</f>
        <v>0</v>
      </c>
      <c r="U94" s="129">
        <f>Data!AB95</f>
        <v>0</v>
      </c>
      <c r="X94" s="129">
        <f>Data!AE95</f>
        <v>2835</v>
      </c>
      <c r="Y94" s="129"/>
      <c r="AA94" s="129">
        <f t="shared" si="29"/>
        <v>41943</v>
      </c>
      <c r="AB94" s="120"/>
    </row>
    <row r="95" spans="1:28">
      <c r="A95" s="159"/>
      <c r="B95" s="115">
        <f t="shared" si="28"/>
        <v>2008</v>
      </c>
      <c r="C95" s="129">
        <f>Data!D96</f>
        <v>540</v>
      </c>
      <c r="F95" s="129">
        <f>Data!G96</f>
        <v>4475</v>
      </c>
      <c r="I95" s="129">
        <f>Data!J96</f>
        <v>0</v>
      </c>
      <c r="L95" s="129">
        <f>Data!M96</f>
        <v>1586</v>
      </c>
      <c r="M95" s="129">
        <f>Data!P96</f>
        <v>0</v>
      </c>
      <c r="N95" s="129">
        <f>Data!S96</f>
        <v>0</v>
      </c>
      <c r="O95" s="129">
        <f>Data!V96</f>
        <v>770</v>
      </c>
      <c r="R95" s="129">
        <f>Data!Y96</f>
        <v>0</v>
      </c>
      <c r="U95" s="129">
        <f>Data!AB96</f>
        <v>757</v>
      </c>
      <c r="X95" s="129">
        <f>Data!AE96</f>
        <v>1508</v>
      </c>
      <c r="Y95" s="129"/>
      <c r="AA95" s="129">
        <f>SUM(C95:X95)</f>
        <v>9636</v>
      </c>
      <c r="AB95" s="120"/>
    </row>
    <row r="96" spans="1:28">
      <c r="A96" s="159"/>
      <c r="B96" s="115">
        <f t="shared" si="28"/>
        <v>2009</v>
      </c>
      <c r="C96" s="129">
        <f>Data!D97</f>
        <v>972</v>
      </c>
      <c r="F96" s="129">
        <f>Data!G97</f>
        <v>5225</v>
      </c>
      <c r="I96" s="129">
        <f>Data!J97</f>
        <v>0</v>
      </c>
      <c r="L96" s="129">
        <f>Data!M97</f>
        <v>0</v>
      </c>
      <c r="M96" s="129">
        <f>Data!P97</f>
        <v>0</v>
      </c>
      <c r="N96" s="129">
        <f>Data!S97</f>
        <v>0</v>
      </c>
      <c r="O96" s="129">
        <f>Data!V97</f>
        <v>0</v>
      </c>
      <c r="R96" s="129">
        <f>Data!Y97</f>
        <v>0</v>
      </c>
      <c r="U96" s="129">
        <f>Data!AB97</f>
        <v>0</v>
      </c>
      <c r="X96" s="129">
        <f>Data!AE97</f>
        <v>0</v>
      </c>
      <c r="Y96" s="129"/>
      <c r="AA96" s="129">
        <f>SUM(C96:X96)</f>
        <v>6197</v>
      </c>
      <c r="AB96" s="120"/>
    </row>
    <row r="97" spans="1:28">
      <c r="A97" s="159"/>
      <c r="B97" s="115">
        <f t="shared" si="28"/>
        <v>2010</v>
      </c>
      <c r="C97" s="129">
        <f>Data!D98</f>
        <v>1952</v>
      </c>
      <c r="F97" s="129">
        <f>Data!G98</f>
        <v>12871</v>
      </c>
      <c r="I97" s="129">
        <f>Data!J98</f>
        <v>0</v>
      </c>
      <c r="L97" s="129">
        <f>Data!M98</f>
        <v>859</v>
      </c>
      <c r="M97" s="129">
        <f>Data!P98</f>
        <v>0</v>
      </c>
      <c r="N97" s="129">
        <f>Data!S98</f>
        <v>0</v>
      </c>
      <c r="O97" s="129">
        <f>Data!V98</f>
        <v>0</v>
      </c>
      <c r="R97" s="129">
        <f>Data!Y98</f>
        <v>0</v>
      </c>
      <c r="U97" s="129">
        <f>Data!AB98</f>
        <v>0</v>
      </c>
      <c r="X97" s="129">
        <f>Data!AE98</f>
        <v>0</v>
      </c>
      <c r="Y97" s="129"/>
      <c r="AA97" s="129">
        <f>SUM(C97:X97)</f>
        <v>15682</v>
      </c>
      <c r="AB97" s="120"/>
    </row>
    <row r="98" spans="1:28">
      <c r="C98" s="129"/>
      <c r="F98" s="129"/>
      <c r="I98" s="129"/>
      <c r="L98" s="129"/>
      <c r="M98" s="129"/>
      <c r="N98" s="129"/>
      <c r="O98" s="129"/>
      <c r="R98" s="129"/>
      <c r="U98" s="129"/>
      <c r="X98" s="129"/>
      <c r="Y98" s="129"/>
      <c r="AA98" s="129">
        <f t="shared" ref="AA98:AA100" si="30">SUM(C98:X98)</f>
        <v>0</v>
      </c>
      <c r="AB98" s="120"/>
    </row>
    <row r="99" spans="1:28">
      <c r="B99" s="115" t="s">
        <v>106</v>
      </c>
      <c r="C99" s="129">
        <f>SUM(C88:C90)</f>
        <v>31186</v>
      </c>
      <c r="F99" s="129">
        <f t="shared" ref="F99:X99" si="31">SUM(F88:F90)</f>
        <v>4615</v>
      </c>
      <c r="I99" s="129">
        <f t="shared" si="31"/>
        <v>0</v>
      </c>
      <c r="L99" s="129">
        <f t="shared" si="31"/>
        <v>0</v>
      </c>
      <c r="M99" s="129">
        <f t="shared" si="31"/>
        <v>0</v>
      </c>
      <c r="N99" s="129">
        <f t="shared" si="31"/>
        <v>5054</v>
      </c>
      <c r="O99" s="129">
        <f t="shared" si="31"/>
        <v>0</v>
      </c>
      <c r="R99" s="129">
        <f t="shared" si="31"/>
        <v>0</v>
      </c>
      <c r="U99" s="129">
        <f t="shared" si="31"/>
        <v>0</v>
      </c>
      <c r="X99" s="129">
        <f t="shared" si="31"/>
        <v>764</v>
      </c>
      <c r="Y99" s="129"/>
      <c r="AA99" s="129">
        <f t="shared" si="30"/>
        <v>41619</v>
      </c>
      <c r="AB99" s="120"/>
    </row>
    <row r="100" spans="1:28">
      <c r="B100" s="115" t="s">
        <v>139</v>
      </c>
      <c r="C100" s="129">
        <f>SUM(C91:C97)</f>
        <v>63472</v>
      </c>
      <c r="D100" s="129">
        <f>SUM(C99:C100)</f>
        <v>94658</v>
      </c>
      <c r="E100" s="129">
        <f>SUM(C88:C97)</f>
        <v>94658</v>
      </c>
      <c r="F100" s="129">
        <f>SUM(F91:F97)</f>
        <v>53545</v>
      </c>
      <c r="G100" s="129">
        <f>SUM(F99:F100)</f>
        <v>58160</v>
      </c>
      <c r="H100" s="129">
        <f>SUM(F88:F97)</f>
        <v>58160</v>
      </c>
      <c r="I100" s="129">
        <f>SUM(I91:I97)</f>
        <v>3492</v>
      </c>
      <c r="J100" s="129">
        <f>SUM(I99:I100)</f>
        <v>3492</v>
      </c>
      <c r="K100" s="129">
        <f>SUM(I88:I97)</f>
        <v>3492</v>
      </c>
      <c r="L100" s="129">
        <f>SUM(L91:L97)</f>
        <v>11548</v>
      </c>
      <c r="M100" s="129">
        <f>SUM(M91:M97)</f>
        <v>985</v>
      </c>
      <c r="N100" s="129">
        <f>SUM(N91:N97)</f>
        <v>52</v>
      </c>
      <c r="O100" s="129">
        <f>SUM(O91:O97)</f>
        <v>1228</v>
      </c>
      <c r="P100" s="129">
        <f>SUM(O99:O100)</f>
        <v>1228</v>
      </c>
      <c r="Q100" s="129">
        <f>SUM(O88:O97)</f>
        <v>1228</v>
      </c>
      <c r="R100" s="129">
        <f>SUM(R91:R97)</f>
        <v>565</v>
      </c>
      <c r="S100" s="129">
        <f>SUM(R99:R100)</f>
        <v>565</v>
      </c>
      <c r="T100" s="129">
        <f>SUM(R88:R97)</f>
        <v>565</v>
      </c>
      <c r="U100" s="129">
        <f>SUM(U91:U97)</f>
        <v>1659</v>
      </c>
      <c r="V100" s="129">
        <f>SUM(U99:U100)</f>
        <v>1659</v>
      </c>
      <c r="W100" s="129">
        <f>SUM(U88:U97)</f>
        <v>1659</v>
      </c>
      <c r="X100" s="129">
        <f>SUM(X91:X97)</f>
        <v>4944</v>
      </c>
      <c r="Y100" s="129">
        <f>SUM(X88:X97)</f>
        <v>5708</v>
      </c>
      <c r="Z100" s="129">
        <f>SUM(X99:X100)</f>
        <v>5708</v>
      </c>
      <c r="AA100" s="129">
        <f t="shared" si="30"/>
        <v>461014</v>
      </c>
      <c r="AB100" s="120"/>
    </row>
    <row r="101" spans="1:28">
      <c r="C101" s="129"/>
      <c r="F101" s="129"/>
      <c r="I101" s="129"/>
      <c r="L101" s="129"/>
      <c r="M101" s="129"/>
      <c r="N101" s="129"/>
      <c r="O101" s="129"/>
      <c r="R101" s="129"/>
      <c r="U101" s="129"/>
      <c r="X101" s="129"/>
      <c r="Y101" s="129"/>
      <c r="AA101" s="129"/>
      <c r="AB101" s="120"/>
    </row>
    <row r="102" spans="1:28" ht="12.75" customHeight="1">
      <c r="A102" s="159" t="s">
        <v>21</v>
      </c>
      <c r="B102" s="115">
        <f t="shared" ref="B102:B111" si="32">B88</f>
        <v>2001</v>
      </c>
      <c r="C102" s="129">
        <f>Data!D103</f>
        <v>39241</v>
      </c>
      <c r="F102" s="129">
        <f>Data!G103</f>
        <v>220962</v>
      </c>
      <c r="I102" s="129">
        <f>Data!J103</f>
        <v>1570</v>
      </c>
      <c r="L102" s="129">
        <f>Data!M103</f>
        <v>55801</v>
      </c>
      <c r="M102" s="129">
        <f>Data!P103</f>
        <v>9601</v>
      </c>
      <c r="N102" s="129">
        <f>Data!S103</f>
        <v>6252</v>
      </c>
      <c r="O102" s="129">
        <f>Data!V103</f>
        <v>15696</v>
      </c>
      <c r="R102" s="129">
        <f>Data!Y103</f>
        <v>68636</v>
      </c>
      <c r="U102" s="129">
        <f>Data!AB103</f>
        <v>360053</v>
      </c>
      <c r="X102" s="129">
        <f>Data!AE103</f>
        <v>118310</v>
      </c>
      <c r="Y102" s="129"/>
      <c r="AA102" s="129">
        <f>SUM(C102:X102)</f>
        <v>896122</v>
      </c>
      <c r="AB102" s="120"/>
    </row>
    <row r="103" spans="1:28">
      <c r="A103" s="159"/>
      <c r="B103" s="115">
        <f t="shared" si="32"/>
        <v>2002</v>
      </c>
      <c r="C103" s="129">
        <f>Data!D104</f>
        <v>47182</v>
      </c>
      <c r="F103" s="129">
        <f>Data!G104</f>
        <v>209724</v>
      </c>
      <c r="I103" s="129">
        <f>Data!J104</f>
        <v>3807</v>
      </c>
      <c r="L103" s="129">
        <f>Data!M104</f>
        <v>34199</v>
      </c>
      <c r="M103" s="129">
        <f>Data!P104</f>
        <v>8216</v>
      </c>
      <c r="N103" s="129">
        <f>Data!S104</f>
        <v>8083</v>
      </c>
      <c r="O103" s="129">
        <f>Data!V104</f>
        <v>19071</v>
      </c>
      <c r="R103" s="129">
        <f>Data!Y104</f>
        <v>89593</v>
      </c>
      <c r="U103" s="129">
        <f>Data!AB104</f>
        <v>70826</v>
      </c>
      <c r="X103" s="129">
        <f>Data!AE104</f>
        <v>149416</v>
      </c>
      <c r="Y103" s="129"/>
      <c r="AA103" s="129">
        <f t="shared" ref="AA103:AA111" si="33">SUM(C103:X103)</f>
        <v>640117</v>
      </c>
      <c r="AB103" s="120"/>
    </row>
    <row r="104" spans="1:28" ht="12.75" customHeight="1">
      <c r="A104" s="159"/>
      <c r="B104" s="115">
        <f t="shared" si="32"/>
        <v>2003</v>
      </c>
      <c r="C104" s="129">
        <f>Data!D105</f>
        <v>261520</v>
      </c>
      <c r="F104" s="129">
        <f>Data!G105</f>
        <v>157444</v>
      </c>
      <c r="I104" s="129">
        <f>Data!J105</f>
        <v>4500</v>
      </c>
      <c r="L104" s="129">
        <f>Data!M105</f>
        <v>42392</v>
      </c>
      <c r="M104" s="129">
        <f>Data!P105</f>
        <v>39557</v>
      </c>
      <c r="N104" s="129">
        <f>Data!S105</f>
        <v>5054</v>
      </c>
      <c r="O104" s="129">
        <f>Data!V105</f>
        <v>14115</v>
      </c>
      <c r="R104" s="129">
        <f>Data!Y105</f>
        <v>53575</v>
      </c>
      <c r="U104" s="129">
        <f>Data!AB105</f>
        <v>32390</v>
      </c>
      <c r="X104" s="129">
        <f>Data!AE105</f>
        <v>75094</v>
      </c>
      <c r="Y104" s="129"/>
      <c r="AA104" s="129">
        <f t="shared" si="33"/>
        <v>685641</v>
      </c>
      <c r="AB104" s="120"/>
    </row>
    <row r="105" spans="1:28">
      <c r="A105" s="159"/>
      <c r="B105" s="115">
        <f t="shared" si="32"/>
        <v>2004</v>
      </c>
      <c r="C105" s="129">
        <f>Data!D106</f>
        <v>105379</v>
      </c>
      <c r="F105" s="129">
        <f>Data!G106</f>
        <v>193010</v>
      </c>
      <c r="I105" s="129">
        <f>Data!J106</f>
        <v>137847</v>
      </c>
      <c r="L105" s="129">
        <f>Data!M106</f>
        <v>186130</v>
      </c>
      <c r="M105" s="129">
        <f>Data!P106</f>
        <v>139642</v>
      </c>
      <c r="N105" s="129">
        <f>Data!S106</f>
        <v>4204</v>
      </c>
      <c r="O105" s="129">
        <f>Data!V106</f>
        <v>15714</v>
      </c>
      <c r="R105" s="129">
        <f>Data!Y106</f>
        <v>78442</v>
      </c>
      <c r="U105" s="129">
        <f>Data!AB106</f>
        <v>1068978</v>
      </c>
      <c r="X105" s="129">
        <f>Data!AE106</f>
        <v>89164</v>
      </c>
      <c r="Y105" s="129"/>
      <c r="AA105" s="129">
        <f t="shared" si="33"/>
        <v>2018510</v>
      </c>
      <c r="AB105" s="120"/>
    </row>
    <row r="106" spans="1:28">
      <c r="A106" s="159"/>
      <c r="B106" s="115">
        <f t="shared" si="32"/>
        <v>2005</v>
      </c>
      <c r="C106" s="129">
        <f>Data!D107</f>
        <v>50892</v>
      </c>
      <c r="F106" s="129">
        <f>Data!G107</f>
        <v>216839</v>
      </c>
      <c r="I106" s="129">
        <f>Data!J107</f>
        <v>63869</v>
      </c>
      <c r="L106" s="129">
        <f>Data!M107</f>
        <v>167328</v>
      </c>
      <c r="M106" s="129">
        <f>Data!P107</f>
        <v>2530</v>
      </c>
      <c r="N106" s="129">
        <f>Data!S107</f>
        <v>11124</v>
      </c>
      <c r="O106" s="129">
        <f>Data!V107</f>
        <v>22934</v>
      </c>
      <c r="R106" s="129">
        <f>Data!Y107</f>
        <v>134934</v>
      </c>
      <c r="U106" s="129">
        <f>Data!AB107</f>
        <v>71164</v>
      </c>
      <c r="X106" s="129">
        <f>Data!AE107</f>
        <v>23573</v>
      </c>
      <c r="Y106" s="129"/>
      <c r="AA106" s="129">
        <f t="shared" si="33"/>
        <v>765187</v>
      </c>
      <c r="AB106" s="120"/>
    </row>
    <row r="107" spans="1:28">
      <c r="A107" s="159"/>
      <c r="B107" s="115">
        <f t="shared" si="32"/>
        <v>2006</v>
      </c>
      <c r="C107" s="129">
        <f>Data!D108</f>
        <v>66280</v>
      </c>
      <c r="F107" s="129">
        <f>Data!G108</f>
        <v>363020</v>
      </c>
      <c r="I107" s="129">
        <f>Data!J108</f>
        <v>109344</v>
      </c>
      <c r="L107" s="129">
        <f>Data!M108</f>
        <v>212770</v>
      </c>
      <c r="M107" s="129">
        <f>Data!P108</f>
        <v>9976</v>
      </c>
      <c r="N107" s="129">
        <f>Data!S108</f>
        <v>7814</v>
      </c>
      <c r="O107" s="129">
        <f>Data!V108</f>
        <v>41474</v>
      </c>
      <c r="R107" s="129">
        <f>Data!Y108</f>
        <v>95598</v>
      </c>
      <c r="U107" s="129">
        <f>Data!AB108</f>
        <v>78630</v>
      </c>
      <c r="X107" s="129">
        <f>Data!AE108</f>
        <v>306410</v>
      </c>
      <c r="Y107" s="129"/>
      <c r="AA107" s="129">
        <f t="shared" si="33"/>
        <v>1291316</v>
      </c>
      <c r="AB107" s="120"/>
    </row>
    <row r="108" spans="1:28">
      <c r="A108" s="159"/>
      <c r="B108" s="115">
        <f t="shared" si="32"/>
        <v>2007</v>
      </c>
      <c r="C108" s="129">
        <f>Data!D109</f>
        <v>31275</v>
      </c>
      <c r="F108" s="129">
        <f>Data!G109</f>
        <v>228060</v>
      </c>
      <c r="I108" s="129">
        <f>Data!J109</f>
        <v>95332</v>
      </c>
      <c r="L108" s="129">
        <f>Data!M109</f>
        <v>200811</v>
      </c>
      <c r="M108" s="129">
        <f>Data!P109</f>
        <v>12606</v>
      </c>
      <c r="N108" s="129">
        <f>Data!S109</f>
        <v>10538</v>
      </c>
      <c r="O108" s="129">
        <f>Data!V109</f>
        <v>11792</v>
      </c>
      <c r="R108" s="129">
        <f>Data!Y109</f>
        <v>37351</v>
      </c>
      <c r="U108" s="129">
        <f>Data!AB109</f>
        <v>57305</v>
      </c>
      <c r="X108" s="129">
        <f>Data!AE109</f>
        <v>297113</v>
      </c>
      <c r="Y108" s="129"/>
      <c r="AA108" s="129">
        <f t="shared" si="33"/>
        <v>982183</v>
      </c>
      <c r="AB108" s="120"/>
    </row>
    <row r="109" spans="1:28">
      <c r="A109" s="159"/>
      <c r="B109" s="115">
        <f t="shared" si="32"/>
        <v>2008</v>
      </c>
      <c r="C109" s="129">
        <f>Data!D110</f>
        <v>29042</v>
      </c>
      <c r="F109" s="129">
        <f>Data!G110</f>
        <v>202586</v>
      </c>
      <c r="I109" s="129">
        <f>Data!J110</f>
        <v>111287</v>
      </c>
      <c r="L109" s="129">
        <f>Data!M110</f>
        <v>131535</v>
      </c>
      <c r="M109" s="129">
        <f>Data!P110</f>
        <v>220</v>
      </c>
      <c r="N109" s="129">
        <f>Data!S110</f>
        <v>4146</v>
      </c>
      <c r="O109" s="129">
        <f>Data!V110</f>
        <v>9943</v>
      </c>
      <c r="R109" s="129">
        <f>Data!Y110</f>
        <v>95451</v>
      </c>
      <c r="U109" s="129">
        <f>Data!AB110</f>
        <v>66644</v>
      </c>
      <c r="X109" s="129">
        <f>Data!AE110</f>
        <v>222801</v>
      </c>
      <c r="Y109" s="129"/>
      <c r="AA109" s="129">
        <f t="shared" si="33"/>
        <v>873655</v>
      </c>
      <c r="AB109" s="120"/>
    </row>
    <row r="110" spans="1:28">
      <c r="A110" s="159"/>
      <c r="B110" s="115">
        <f t="shared" si="32"/>
        <v>2009</v>
      </c>
      <c r="C110" s="129">
        <f>Data!D111</f>
        <v>22720</v>
      </c>
      <c r="F110" s="129">
        <f>Data!G111</f>
        <v>191881</v>
      </c>
      <c r="I110" s="129">
        <f>Data!J111</f>
        <v>118933</v>
      </c>
      <c r="L110" s="129">
        <f>Data!M111</f>
        <v>128887</v>
      </c>
      <c r="M110" s="129">
        <f>Data!P111</f>
        <v>0</v>
      </c>
      <c r="N110" s="129">
        <f>Data!S111</f>
        <v>23702</v>
      </c>
      <c r="O110" s="129">
        <f>Data!V111</f>
        <v>5232</v>
      </c>
      <c r="R110" s="129">
        <f>Data!Y111</f>
        <v>63015</v>
      </c>
      <c r="U110" s="129">
        <f>Data!AB111</f>
        <v>140844</v>
      </c>
      <c r="X110" s="129">
        <f>Data!AE111</f>
        <v>236262</v>
      </c>
      <c r="Y110" s="129"/>
      <c r="AA110" s="129">
        <f t="shared" si="33"/>
        <v>931476</v>
      </c>
      <c r="AB110" s="120"/>
    </row>
    <row r="111" spans="1:28">
      <c r="A111" s="159"/>
      <c r="B111" s="115">
        <f t="shared" si="32"/>
        <v>2010</v>
      </c>
      <c r="C111" s="129">
        <f>Data!D112</f>
        <v>15327</v>
      </c>
      <c r="F111" s="129">
        <f>Data!G112</f>
        <v>108218</v>
      </c>
      <c r="I111" s="129">
        <f>Data!J112</f>
        <v>20288</v>
      </c>
      <c r="L111" s="129">
        <f>Data!M112</f>
        <v>107674</v>
      </c>
      <c r="M111" s="129">
        <f>Data!P112</f>
        <v>39262</v>
      </c>
      <c r="N111" s="129">
        <f>Data!S112</f>
        <v>2717</v>
      </c>
      <c r="O111" s="129">
        <f>Data!V112</f>
        <v>4572</v>
      </c>
      <c r="R111" s="129">
        <f>Data!Y112</f>
        <v>119547</v>
      </c>
      <c r="U111" s="129">
        <f>Data!AB112</f>
        <v>69451</v>
      </c>
      <c r="X111" s="129">
        <f>Data!AE112</f>
        <v>91926</v>
      </c>
      <c r="Y111" s="129"/>
      <c r="AA111" s="129">
        <f t="shared" si="33"/>
        <v>578982</v>
      </c>
      <c r="AB111" s="120"/>
    </row>
    <row r="112" spans="1:28">
      <c r="C112" s="129"/>
      <c r="F112" s="129"/>
      <c r="I112" s="129"/>
      <c r="L112" s="129"/>
      <c r="M112" s="129"/>
      <c r="N112" s="129"/>
      <c r="O112" s="129"/>
      <c r="R112" s="129"/>
      <c r="U112" s="129"/>
      <c r="X112" s="129"/>
      <c r="Y112" s="129"/>
      <c r="AA112" s="129">
        <f t="shared" ref="AA112:AA114" si="34">SUM(C112:X112)</f>
        <v>0</v>
      </c>
      <c r="AB112" s="120"/>
    </row>
    <row r="113" spans="1:28">
      <c r="B113" s="115" t="s">
        <v>106</v>
      </c>
      <c r="C113" s="129">
        <f>SUM(C102:C104)</f>
        <v>347943</v>
      </c>
      <c r="F113" s="129">
        <f t="shared" ref="F113:X113" si="35">SUM(F102:F104)</f>
        <v>588130</v>
      </c>
      <c r="I113" s="129">
        <f t="shared" si="35"/>
        <v>9877</v>
      </c>
      <c r="L113" s="129">
        <f t="shared" si="35"/>
        <v>132392</v>
      </c>
      <c r="M113" s="129">
        <f t="shared" si="35"/>
        <v>57374</v>
      </c>
      <c r="N113" s="129">
        <f t="shared" si="35"/>
        <v>19389</v>
      </c>
      <c r="O113" s="129">
        <f t="shared" si="35"/>
        <v>48882</v>
      </c>
      <c r="R113" s="129">
        <f>SUM(R102:R104)</f>
        <v>211804</v>
      </c>
      <c r="U113" s="129">
        <f>SUM(U102:U104)</f>
        <v>463269</v>
      </c>
      <c r="X113" s="129">
        <f t="shared" si="35"/>
        <v>342820</v>
      </c>
      <c r="Y113" s="129"/>
      <c r="AA113" s="129">
        <f t="shared" si="34"/>
        <v>2221880</v>
      </c>
      <c r="AB113" s="120"/>
    </row>
    <row r="114" spans="1:28">
      <c r="B114" s="115" t="s">
        <v>139</v>
      </c>
      <c r="C114" s="129">
        <f>SUM(C105:C111)</f>
        <v>320915</v>
      </c>
      <c r="D114" s="129">
        <f>SUM(C113:C114)</f>
        <v>668858</v>
      </c>
      <c r="E114" s="129">
        <f>SUM(C102:C111)</f>
        <v>668858</v>
      </c>
      <c r="F114" s="129">
        <f t="shared" ref="F114:X114" si="36">SUM(F105:F111)</f>
        <v>1503614</v>
      </c>
      <c r="G114" s="129">
        <f>SUM(F113:F114)</f>
        <v>2091744</v>
      </c>
      <c r="H114" s="129">
        <f>SUM(F102:F111)</f>
        <v>2091744</v>
      </c>
      <c r="I114" s="129">
        <f t="shared" si="36"/>
        <v>656900</v>
      </c>
      <c r="J114" s="129">
        <f>SUM(I113:I114)</f>
        <v>666777</v>
      </c>
      <c r="K114" s="129">
        <f>SUM(I102:I111)</f>
        <v>666777</v>
      </c>
      <c r="L114" s="129">
        <f t="shared" si="36"/>
        <v>1135135</v>
      </c>
      <c r="M114" s="129">
        <f t="shared" si="36"/>
        <v>204236</v>
      </c>
      <c r="N114" s="129">
        <f t="shared" si="36"/>
        <v>64245</v>
      </c>
      <c r="O114" s="129">
        <f t="shared" si="36"/>
        <v>111661</v>
      </c>
      <c r="P114" s="129">
        <f>SUM(O113:O114)</f>
        <v>160543</v>
      </c>
      <c r="Q114" s="129">
        <f>SUM(O102:O111)</f>
        <v>160543</v>
      </c>
      <c r="R114" s="129">
        <f t="shared" si="36"/>
        <v>624338</v>
      </c>
      <c r="S114" s="129">
        <f>SUM(R113:R114)</f>
        <v>836142</v>
      </c>
      <c r="T114" s="129">
        <f>SUM(R102:R111)</f>
        <v>836142</v>
      </c>
      <c r="U114" s="129">
        <f t="shared" si="36"/>
        <v>1553016</v>
      </c>
      <c r="V114" s="129">
        <f>SUM(U113:U114)</f>
        <v>2016285</v>
      </c>
      <c r="W114" s="129">
        <f>SUM(U102:U111)</f>
        <v>2016285</v>
      </c>
      <c r="X114" s="129">
        <f t="shared" si="36"/>
        <v>1267249</v>
      </c>
      <c r="Y114" s="129">
        <f>SUM(X102:X111)</f>
        <v>1610069</v>
      </c>
      <c r="Z114" s="129">
        <f>SUM(X113:X114)</f>
        <v>1610069</v>
      </c>
      <c r="AA114" s="129">
        <f t="shared" si="34"/>
        <v>20322007</v>
      </c>
      <c r="AB114" s="120"/>
    </row>
    <row r="115" spans="1:28">
      <c r="C115" s="129"/>
      <c r="F115" s="129"/>
      <c r="I115" s="129"/>
      <c r="L115" s="129"/>
      <c r="M115" s="129"/>
      <c r="N115" s="129"/>
      <c r="O115" s="129"/>
      <c r="R115" s="129"/>
      <c r="U115" s="129"/>
      <c r="X115" s="129"/>
      <c r="Y115" s="129"/>
      <c r="AA115" s="129"/>
      <c r="AB115" s="120"/>
    </row>
    <row r="116" spans="1:28" ht="12.75" customHeight="1">
      <c r="A116" s="159" t="s">
        <v>31</v>
      </c>
      <c r="B116" s="115">
        <f t="shared" ref="B116:B125" si="37">B102</f>
        <v>2001</v>
      </c>
      <c r="C116" s="129">
        <f>Data!D117</f>
        <v>0</v>
      </c>
      <c r="F116" s="129">
        <f>Data!G117</f>
        <v>0</v>
      </c>
      <c r="I116" s="129">
        <f>Data!J117</f>
        <v>0</v>
      </c>
      <c r="L116" s="129">
        <f>Data!M117</f>
        <v>0</v>
      </c>
      <c r="M116" s="129">
        <f>Data!P117</f>
        <v>0</v>
      </c>
      <c r="N116" s="129">
        <f>Data!S117</f>
        <v>0</v>
      </c>
      <c r="O116" s="129">
        <f>Data!V117</f>
        <v>0</v>
      </c>
      <c r="R116" s="129">
        <f>Data!Y117</f>
        <v>0</v>
      </c>
      <c r="U116" s="129">
        <f>Data!AB117</f>
        <v>0</v>
      </c>
      <c r="X116" s="129">
        <f>Data!AE117</f>
        <v>0</v>
      </c>
      <c r="Y116" s="129"/>
      <c r="AA116" s="129">
        <f>SUM(C116:X116)</f>
        <v>0</v>
      </c>
      <c r="AB116" s="120"/>
    </row>
    <row r="117" spans="1:28">
      <c r="A117" s="159"/>
      <c r="B117" s="115">
        <f t="shared" si="37"/>
        <v>2002</v>
      </c>
      <c r="C117" s="129">
        <f>Data!D118</f>
        <v>0</v>
      </c>
      <c r="F117" s="129">
        <f>Data!G118</f>
        <v>0</v>
      </c>
      <c r="I117" s="129">
        <f>Data!J118</f>
        <v>0</v>
      </c>
      <c r="L117" s="129">
        <f>Data!M118</f>
        <v>0</v>
      </c>
      <c r="M117" s="129">
        <f>Data!P118</f>
        <v>0</v>
      </c>
      <c r="N117" s="129">
        <f>Data!S118</f>
        <v>0</v>
      </c>
      <c r="O117" s="129">
        <f>Data!V118</f>
        <v>0</v>
      </c>
      <c r="R117" s="129">
        <f>Data!Y118</f>
        <v>0</v>
      </c>
      <c r="U117" s="129">
        <f>Data!AB118</f>
        <v>0</v>
      </c>
      <c r="X117" s="129">
        <f>Data!AE118</f>
        <v>0</v>
      </c>
      <c r="Y117" s="129"/>
      <c r="AA117" s="129">
        <f t="shared" ref="AA117:AA125" si="38">SUM(C117:X117)</f>
        <v>0</v>
      </c>
      <c r="AB117" s="120"/>
    </row>
    <row r="118" spans="1:28">
      <c r="A118" s="159"/>
      <c r="B118" s="115">
        <f t="shared" si="37"/>
        <v>2003</v>
      </c>
      <c r="C118" s="129">
        <f>Data!D119</f>
        <v>0</v>
      </c>
      <c r="F118" s="129">
        <f>Data!G119</f>
        <v>0</v>
      </c>
      <c r="I118" s="129">
        <f>Data!J119</f>
        <v>0</v>
      </c>
      <c r="L118" s="129">
        <f>Data!M119</f>
        <v>0</v>
      </c>
      <c r="M118" s="129">
        <f>Data!P119</f>
        <v>0</v>
      </c>
      <c r="N118" s="129">
        <f>Data!S119</f>
        <v>0</v>
      </c>
      <c r="O118" s="129">
        <f>Data!V119</f>
        <v>0</v>
      </c>
      <c r="R118" s="129">
        <f>Data!Y119</f>
        <v>0</v>
      </c>
      <c r="U118" s="129">
        <f>Data!AB119</f>
        <v>0</v>
      </c>
      <c r="X118" s="129">
        <f>Data!AE119</f>
        <v>0</v>
      </c>
      <c r="Y118" s="129"/>
      <c r="AA118" s="129">
        <f t="shared" si="38"/>
        <v>0</v>
      </c>
      <c r="AB118" s="120"/>
    </row>
    <row r="119" spans="1:28">
      <c r="A119" s="159"/>
      <c r="B119" s="115">
        <f t="shared" si="37"/>
        <v>2004</v>
      </c>
      <c r="C119" s="129">
        <f>Data!D120</f>
        <v>0</v>
      </c>
      <c r="F119" s="129">
        <f>Data!G120</f>
        <v>0</v>
      </c>
      <c r="I119" s="129">
        <f>Data!J120</f>
        <v>0</v>
      </c>
      <c r="L119" s="129">
        <f>Data!M120</f>
        <v>0</v>
      </c>
      <c r="M119" s="129">
        <f>Data!P120</f>
        <v>0</v>
      </c>
      <c r="N119" s="129">
        <f>Data!S120</f>
        <v>0</v>
      </c>
      <c r="O119" s="129">
        <f>Data!V120</f>
        <v>0</v>
      </c>
      <c r="R119" s="129">
        <f>Data!Y120</f>
        <v>0</v>
      </c>
      <c r="U119" s="129">
        <f>Data!AB120</f>
        <v>0</v>
      </c>
      <c r="X119" s="129">
        <f>Data!AE120</f>
        <v>0</v>
      </c>
      <c r="Y119" s="129"/>
      <c r="AA119" s="129">
        <f t="shared" si="38"/>
        <v>0</v>
      </c>
      <c r="AB119" s="120"/>
    </row>
    <row r="120" spans="1:28">
      <c r="A120" s="159"/>
      <c r="B120" s="115">
        <f t="shared" si="37"/>
        <v>2005</v>
      </c>
      <c r="C120" s="129">
        <f>Data!D121</f>
        <v>0</v>
      </c>
      <c r="F120" s="129">
        <f>Data!G121</f>
        <v>0</v>
      </c>
      <c r="I120" s="129">
        <f>Data!J121</f>
        <v>0</v>
      </c>
      <c r="L120" s="129">
        <f>Data!M121</f>
        <v>0</v>
      </c>
      <c r="M120" s="129">
        <f>Data!P121</f>
        <v>216</v>
      </c>
      <c r="N120" s="129">
        <f>Data!S121</f>
        <v>0</v>
      </c>
      <c r="O120" s="129">
        <f>Data!V121</f>
        <v>0</v>
      </c>
      <c r="R120" s="129">
        <f>Data!Y121</f>
        <v>0</v>
      </c>
      <c r="U120" s="129">
        <f>Data!AB121</f>
        <v>0</v>
      </c>
      <c r="X120" s="129">
        <f>Data!AE121</f>
        <v>0</v>
      </c>
      <c r="Y120" s="129"/>
      <c r="AA120" s="129">
        <f t="shared" si="38"/>
        <v>216</v>
      </c>
      <c r="AB120" s="120"/>
    </row>
    <row r="121" spans="1:28">
      <c r="A121" s="159"/>
      <c r="B121" s="115">
        <f t="shared" si="37"/>
        <v>2006</v>
      </c>
      <c r="C121" s="129">
        <f>Data!D122</f>
        <v>0</v>
      </c>
      <c r="F121" s="129">
        <f>Data!G122</f>
        <v>0</v>
      </c>
      <c r="I121" s="129">
        <f>Data!J122</f>
        <v>0</v>
      </c>
      <c r="L121" s="129">
        <f>Data!M122</f>
        <v>0</v>
      </c>
      <c r="M121" s="129">
        <f>Data!P122</f>
        <v>0</v>
      </c>
      <c r="N121" s="129">
        <f>Data!S122</f>
        <v>0</v>
      </c>
      <c r="O121" s="129">
        <f>Data!V122</f>
        <v>0</v>
      </c>
      <c r="R121" s="129">
        <f>Data!Y122</f>
        <v>0</v>
      </c>
      <c r="U121" s="129">
        <f>Data!AB122</f>
        <v>0</v>
      </c>
      <c r="X121" s="129">
        <f>Data!AE122</f>
        <v>153205</v>
      </c>
      <c r="Y121" s="129"/>
      <c r="AA121" s="129">
        <f t="shared" si="38"/>
        <v>153205</v>
      </c>
      <c r="AB121" s="120"/>
    </row>
    <row r="122" spans="1:28">
      <c r="A122" s="159"/>
      <c r="B122" s="115">
        <f t="shared" si="37"/>
        <v>2007</v>
      </c>
      <c r="C122" s="129">
        <f>Data!D123</f>
        <v>46600</v>
      </c>
      <c r="F122" s="129">
        <f>Data!G123</f>
        <v>0</v>
      </c>
      <c r="I122" s="129">
        <f>Data!J123</f>
        <v>0</v>
      </c>
      <c r="L122" s="129">
        <f>Data!M123</f>
        <v>0</v>
      </c>
      <c r="M122" s="129">
        <f>Data!P123</f>
        <v>0</v>
      </c>
      <c r="N122" s="129">
        <f>Data!S123</f>
        <v>0</v>
      </c>
      <c r="O122" s="129">
        <f>Data!V123</f>
        <v>0</v>
      </c>
      <c r="R122" s="129">
        <f>Data!Y123</f>
        <v>0</v>
      </c>
      <c r="U122" s="129">
        <f>Data!AB123</f>
        <v>0</v>
      </c>
      <c r="X122" s="129">
        <f>Data!AE123</f>
        <v>0</v>
      </c>
      <c r="Y122" s="129"/>
      <c r="AA122" s="129">
        <f t="shared" si="38"/>
        <v>46600</v>
      </c>
      <c r="AB122" s="120"/>
    </row>
    <row r="123" spans="1:28">
      <c r="A123" s="159"/>
      <c r="B123" s="115">
        <f t="shared" si="37"/>
        <v>2008</v>
      </c>
      <c r="C123" s="129">
        <f>Data!D124</f>
        <v>0</v>
      </c>
      <c r="F123" s="129">
        <f>Data!G124</f>
        <v>0</v>
      </c>
      <c r="I123" s="129">
        <f>Data!J124</f>
        <v>0</v>
      </c>
      <c r="L123" s="129">
        <f>Data!M124</f>
        <v>0</v>
      </c>
      <c r="M123" s="129">
        <f>Data!P124</f>
        <v>0</v>
      </c>
      <c r="N123" s="129">
        <f>Data!S124</f>
        <v>0</v>
      </c>
      <c r="O123" s="129">
        <f>Data!V124</f>
        <v>0</v>
      </c>
      <c r="R123" s="129">
        <f>Data!Y124</f>
        <v>0</v>
      </c>
      <c r="U123" s="129">
        <f>Data!AB124</f>
        <v>0</v>
      </c>
      <c r="X123" s="129">
        <f>Data!AE124</f>
        <v>0</v>
      </c>
      <c r="Y123" s="129"/>
      <c r="AA123" s="129">
        <f t="shared" si="38"/>
        <v>0</v>
      </c>
      <c r="AB123" s="120"/>
    </row>
    <row r="124" spans="1:28">
      <c r="A124" s="159"/>
      <c r="B124" s="115">
        <f t="shared" si="37"/>
        <v>2009</v>
      </c>
      <c r="C124" s="129">
        <f>Data!D125</f>
        <v>0</v>
      </c>
      <c r="F124" s="129">
        <f>Data!G125</f>
        <v>0</v>
      </c>
      <c r="I124" s="129">
        <f>Data!J125</f>
        <v>0</v>
      </c>
      <c r="L124" s="129">
        <f>Data!M125</f>
        <v>0</v>
      </c>
      <c r="M124" s="129">
        <f>Data!P125</f>
        <v>0</v>
      </c>
      <c r="N124" s="129">
        <f>Data!S125</f>
        <v>0</v>
      </c>
      <c r="O124" s="129">
        <f>Data!V125</f>
        <v>0</v>
      </c>
      <c r="R124" s="129">
        <f>Data!Y125</f>
        <v>0</v>
      </c>
      <c r="U124" s="129">
        <f>Data!AB125</f>
        <v>0</v>
      </c>
      <c r="X124" s="129">
        <f>Data!AE125</f>
        <v>0</v>
      </c>
      <c r="Y124" s="129"/>
      <c r="AA124" s="129">
        <f t="shared" si="38"/>
        <v>0</v>
      </c>
      <c r="AB124" s="120"/>
    </row>
    <row r="125" spans="1:28">
      <c r="A125" s="159"/>
      <c r="B125" s="115">
        <f t="shared" si="37"/>
        <v>2010</v>
      </c>
      <c r="C125" s="129">
        <f>Data!D126</f>
        <v>0</v>
      </c>
      <c r="F125" s="129">
        <f>Data!G126</f>
        <v>0</v>
      </c>
      <c r="I125" s="129">
        <f>Data!J126</f>
        <v>0</v>
      </c>
      <c r="L125" s="129">
        <f>Data!M126</f>
        <v>0</v>
      </c>
      <c r="M125" s="129">
        <f>Data!P126</f>
        <v>0</v>
      </c>
      <c r="N125" s="129">
        <f>Data!S126</f>
        <v>0</v>
      </c>
      <c r="O125" s="129">
        <f>Data!V126</f>
        <v>0</v>
      </c>
      <c r="R125" s="129">
        <f>Data!Y126</f>
        <v>0</v>
      </c>
      <c r="U125" s="129">
        <f>Data!AB126</f>
        <v>0</v>
      </c>
      <c r="X125" s="129">
        <f>Data!AE126</f>
        <v>0</v>
      </c>
      <c r="Y125" s="129"/>
      <c r="AA125" s="129">
        <f t="shared" si="38"/>
        <v>0</v>
      </c>
      <c r="AB125" s="120"/>
    </row>
    <row r="126" spans="1:28">
      <c r="C126" s="129"/>
      <c r="F126" s="129"/>
      <c r="I126" s="129"/>
      <c r="L126" s="129"/>
      <c r="M126" s="129"/>
      <c r="N126" s="129"/>
      <c r="O126" s="129"/>
      <c r="R126" s="129"/>
      <c r="U126" s="129"/>
      <c r="X126" s="129"/>
      <c r="Y126" s="129"/>
      <c r="AA126" s="129">
        <f t="shared" ref="AA126:AA128" si="39">SUM(C126:X126)</f>
        <v>0</v>
      </c>
      <c r="AB126" s="120"/>
    </row>
    <row r="127" spans="1:28">
      <c r="B127" s="115" t="s">
        <v>106</v>
      </c>
      <c r="C127" s="129">
        <f>SUM(C116:C118)</f>
        <v>0</v>
      </c>
      <c r="F127" s="129">
        <f t="shared" ref="F127:X127" si="40">SUM(F116:F118)</f>
        <v>0</v>
      </c>
      <c r="I127" s="129">
        <f t="shared" si="40"/>
        <v>0</v>
      </c>
      <c r="L127" s="129">
        <f t="shared" si="40"/>
        <v>0</v>
      </c>
      <c r="M127" s="129">
        <f t="shared" si="40"/>
        <v>0</v>
      </c>
      <c r="N127" s="129">
        <f t="shared" si="40"/>
        <v>0</v>
      </c>
      <c r="O127" s="129">
        <f t="shared" si="40"/>
        <v>0</v>
      </c>
      <c r="R127" s="129">
        <f t="shared" si="40"/>
        <v>0</v>
      </c>
      <c r="U127" s="129">
        <f t="shared" si="40"/>
        <v>0</v>
      </c>
      <c r="X127" s="129">
        <f t="shared" si="40"/>
        <v>0</v>
      </c>
      <c r="Y127" s="129"/>
      <c r="AA127" s="129">
        <f t="shared" si="39"/>
        <v>0</v>
      </c>
      <c r="AB127" s="120"/>
    </row>
    <row r="128" spans="1:28">
      <c r="B128" s="115" t="s">
        <v>139</v>
      </c>
      <c r="C128" s="129">
        <f>SUM(C119:C125)</f>
        <v>46600</v>
      </c>
      <c r="D128" s="129">
        <f>SUM(C127:C128)</f>
        <v>46600</v>
      </c>
      <c r="E128" s="129">
        <f>SUM(C116:C125)</f>
        <v>46600</v>
      </c>
      <c r="F128" s="129">
        <f>SUM(F119:F125)</f>
        <v>0</v>
      </c>
      <c r="G128" s="129">
        <f>SUM(F127:F128)</f>
        <v>0</v>
      </c>
      <c r="H128" s="129">
        <f>SUM(F116:F125)</f>
        <v>0</v>
      </c>
      <c r="I128" s="129">
        <f>SUM(I119:I125)</f>
        <v>0</v>
      </c>
      <c r="J128" s="129">
        <f>SUM(I127:I128)</f>
        <v>0</v>
      </c>
      <c r="K128" s="129">
        <f>SUM(I116:I125)</f>
        <v>0</v>
      </c>
      <c r="L128" s="129">
        <f>SUM(L119:L125)</f>
        <v>0</v>
      </c>
      <c r="M128" s="129">
        <f>SUM(M119:M125)</f>
        <v>216</v>
      </c>
      <c r="N128" s="129">
        <f>SUM(N119:N125)</f>
        <v>0</v>
      </c>
      <c r="O128" s="129">
        <f>SUM(O119:O125)</f>
        <v>0</v>
      </c>
      <c r="P128" s="129">
        <f>SUM(O127:O128)</f>
        <v>0</v>
      </c>
      <c r="Q128" s="129">
        <f>SUM(O116:O125)</f>
        <v>0</v>
      </c>
      <c r="R128" s="129">
        <f>SUM(R119:R125)</f>
        <v>0</v>
      </c>
      <c r="S128" s="129">
        <f>SUM(R127:R128)</f>
        <v>0</v>
      </c>
      <c r="T128" s="129">
        <f>SUM(R116:R125)</f>
        <v>0</v>
      </c>
      <c r="U128" s="129">
        <f>SUM(U119:U125)</f>
        <v>0</v>
      </c>
      <c r="V128" s="129">
        <f>SUM(U127:U128)</f>
        <v>0</v>
      </c>
      <c r="W128" s="129">
        <f>SUM(U116:U125)</f>
        <v>0</v>
      </c>
      <c r="X128" s="129">
        <f>SUM(X119:X125)</f>
        <v>153205</v>
      </c>
      <c r="Y128" s="129">
        <f>SUM(X116:X125)</f>
        <v>153205</v>
      </c>
      <c r="Z128" s="129">
        <f>SUM(X127:X128)</f>
        <v>153205</v>
      </c>
      <c r="AA128" s="129">
        <f t="shared" si="39"/>
        <v>293221</v>
      </c>
      <c r="AB128" s="120"/>
    </row>
    <row r="129" spans="1:28" ht="12.75" customHeight="1">
      <c r="A129" s="133"/>
      <c r="C129" s="129"/>
      <c r="F129" s="129"/>
      <c r="I129" s="129"/>
      <c r="L129" s="129"/>
      <c r="M129" s="129"/>
      <c r="N129" s="129"/>
      <c r="O129" s="129"/>
      <c r="R129" s="129"/>
      <c r="U129" s="129"/>
      <c r="X129" s="129"/>
      <c r="Y129" s="129"/>
      <c r="AA129" s="129"/>
      <c r="AB129" s="120"/>
    </row>
    <row r="130" spans="1:28" ht="23.25" customHeight="1">
      <c r="A130" s="159" t="s">
        <v>20</v>
      </c>
      <c r="B130" s="115">
        <f t="shared" ref="B130:B139" si="41">B116</f>
        <v>2001</v>
      </c>
      <c r="C130" s="129">
        <f>Data!D131</f>
        <v>1183</v>
      </c>
      <c r="F130" s="129">
        <f>Data!G131</f>
        <v>1211</v>
      </c>
      <c r="I130" s="129">
        <f>Data!J131</f>
        <v>0</v>
      </c>
      <c r="L130" s="129">
        <f>Data!M131</f>
        <v>1415</v>
      </c>
      <c r="M130" s="129">
        <f>Data!P131</f>
        <v>0</v>
      </c>
      <c r="N130" s="129">
        <f>Data!S131</f>
        <v>0</v>
      </c>
      <c r="O130" s="129">
        <f>Data!V131</f>
        <v>0</v>
      </c>
      <c r="R130" s="129">
        <f>Data!Y131</f>
        <v>171</v>
      </c>
      <c r="U130" s="129">
        <f>Data!AB131</f>
        <v>0</v>
      </c>
      <c r="X130" s="129">
        <f>Data!AE131</f>
        <v>120</v>
      </c>
      <c r="Y130" s="129"/>
      <c r="AA130" s="129">
        <f>SUM(C130:X130)</f>
        <v>4100</v>
      </c>
      <c r="AB130" s="120"/>
    </row>
    <row r="131" spans="1:28">
      <c r="A131" s="159"/>
      <c r="B131" s="115">
        <f t="shared" si="41"/>
        <v>2002</v>
      </c>
      <c r="C131" s="129">
        <f>Data!D132</f>
        <v>1060</v>
      </c>
      <c r="F131" s="129">
        <f>Data!G132</f>
        <v>610</v>
      </c>
      <c r="I131" s="129">
        <f>Data!J132</f>
        <v>0</v>
      </c>
      <c r="L131" s="129">
        <f>Data!M132</f>
        <v>932</v>
      </c>
      <c r="M131" s="129">
        <f>Data!P132</f>
        <v>547</v>
      </c>
      <c r="N131" s="129">
        <f>Data!S132</f>
        <v>1054</v>
      </c>
      <c r="O131" s="129">
        <f>Data!V132</f>
        <v>236</v>
      </c>
      <c r="R131" s="129">
        <f>Data!Y132</f>
        <v>0</v>
      </c>
      <c r="U131" s="129">
        <f>Data!AB132</f>
        <v>0</v>
      </c>
      <c r="X131" s="129">
        <f>Data!AE132</f>
        <v>1308</v>
      </c>
      <c r="Y131" s="129"/>
      <c r="AA131" s="129">
        <f t="shared" ref="AA131:AA137" si="42">SUM(C131:X131)</f>
        <v>5747</v>
      </c>
      <c r="AB131" s="120"/>
    </row>
    <row r="132" spans="1:28">
      <c r="A132" s="159"/>
      <c r="B132" s="115">
        <f t="shared" si="41"/>
        <v>2003</v>
      </c>
      <c r="C132" s="129">
        <f>Data!D133</f>
        <v>3631</v>
      </c>
      <c r="F132" s="129">
        <f>Data!G133</f>
        <v>437</v>
      </c>
      <c r="I132" s="129">
        <f>Data!J133</f>
        <v>0</v>
      </c>
      <c r="L132" s="129">
        <f>Data!M133</f>
        <v>0</v>
      </c>
      <c r="M132" s="129">
        <f>Data!P133</f>
        <v>0</v>
      </c>
      <c r="N132" s="129">
        <f>Data!S133</f>
        <v>0</v>
      </c>
      <c r="O132" s="129">
        <f>Data!V133</f>
        <v>0</v>
      </c>
      <c r="R132" s="129">
        <f>Data!Y133</f>
        <v>0</v>
      </c>
      <c r="U132" s="129">
        <f>Data!AB133</f>
        <v>0</v>
      </c>
      <c r="X132" s="129">
        <f>Data!AE133</f>
        <v>0</v>
      </c>
      <c r="Y132" s="129"/>
      <c r="AA132" s="129">
        <f t="shared" si="42"/>
        <v>4068</v>
      </c>
      <c r="AB132" s="120"/>
    </row>
    <row r="133" spans="1:28">
      <c r="A133" s="159"/>
      <c r="B133" s="115">
        <f t="shared" si="41"/>
        <v>2004</v>
      </c>
      <c r="C133" s="129">
        <f>Data!D134</f>
        <v>5697</v>
      </c>
      <c r="F133" s="129">
        <f>Data!G134</f>
        <v>536</v>
      </c>
      <c r="I133" s="129">
        <f>Data!J134</f>
        <v>0</v>
      </c>
      <c r="L133" s="129">
        <f>Data!M134</f>
        <v>0</v>
      </c>
      <c r="M133" s="129">
        <f>Data!P134</f>
        <v>0</v>
      </c>
      <c r="N133" s="129">
        <f>Data!S134</f>
        <v>0</v>
      </c>
      <c r="O133" s="129">
        <f>Data!V134</f>
        <v>0</v>
      </c>
      <c r="R133" s="129">
        <f>Data!Y134</f>
        <v>0</v>
      </c>
      <c r="U133" s="129">
        <f>Data!AB134</f>
        <v>0</v>
      </c>
      <c r="X133" s="129">
        <f>Data!AE134</f>
        <v>0</v>
      </c>
      <c r="Y133" s="129"/>
      <c r="AA133" s="129">
        <f t="shared" si="42"/>
        <v>6233</v>
      </c>
      <c r="AB133" s="120"/>
    </row>
    <row r="134" spans="1:28">
      <c r="A134" s="159"/>
      <c r="B134" s="115">
        <f t="shared" si="41"/>
        <v>2005</v>
      </c>
      <c r="C134" s="129">
        <f>Data!D135</f>
        <v>333</v>
      </c>
      <c r="F134" s="129">
        <f>Data!G135</f>
        <v>1078</v>
      </c>
      <c r="I134" s="129">
        <f>Data!J135</f>
        <v>0</v>
      </c>
      <c r="L134" s="129">
        <f>Data!M135</f>
        <v>0</v>
      </c>
      <c r="M134" s="129">
        <f>Data!P135</f>
        <v>216</v>
      </c>
      <c r="N134" s="129">
        <f>Data!S135</f>
        <v>0</v>
      </c>
      <c r="O134" s="129">
        <f>Data!V135</f>
        <v>0</v>
      </c>
      <c r="R134" s="129">
        <f>Data!Y135</f>
        <v>0</v>
      </c>
      <c r="U134" s="129">
        <f>Data!AB135</f>
        <v>0</v>
      </c>
      <c r="X134" s="129">
        <f>Data!AE135</f>
        <v>0</v>
      </c>
      <c r="Y134" s="129"/>
      <c r="AA134" s="129">
        <f t="shared" si="42"/>
        <v>1627</v>
      </c>
      <c r="AB134" s="120"/>
    </row>
    <row r="135" spans="1:28">
      <c r="A135" s="159"/>
      <c r="B135" s="115">
        <f t="shared" si="41"/>
        <v>2006</v>
      </c>
      <c r="C135" s="129">
        <f>Data!D136</f>
        <v>355</v>
      </c>
      <c r="F135" s="129">
        <f>Data!G136</f>
        <v>2522</v>
      </c>
      <c r="I135" s="129">
        <f>Data!J136</f>
        <v>0</v>
      </c>
      <c r="L135" s="129">
        <f>Data!M136</f>
        <v>0</v>
      </c>
      <c r="M135" s="129">
        <f>Data!P136</f>
        <v>0</v>
      </c>
      <c r="N135" s="129">
        <f>Data!S136</f>
        <v>0</v>
      </c>
      <c r="O135" s="129">
        <f>Data!V136</f>
        <v>0</v>
      </c>
      <c r="R135" s="129">
        <f>Data!Y136</f>
        <v>0</v>
      </c>
      <c r="U135" s="129">
        <f>Data!AB136</f>
        <v>0</v>
      </c>
      <c r="X135" s="129">
        <f>Data!AE136</f>
        <v>83477</v>
      </c>
      <c r="Y135" s="129"/>
      <c r="AA135" s="129">
        <f t="shared" si="42"/>
        <v>86354</v>
      </c>
      <c r="AB135" s="120"/>
    </row>
    <row r="136" spans="1:28">
      <c r="A136" s="159"/>
      <c r="B136" s="115">
        <f t="shared" si="41"/>
        <v>2007</v>
      </c>
      <c r="C136" s="129">
        <f>Data!D137</f>
        <v>4877</v>
      </c>
      <c r="F136" s="129">
        <f>Data!G137</f>
        <v>655</v>
      </c>
      <c r="I136" s="129">
        <f>Data!J137</f>
        <v>0</v>
      </c>
      <c r="L136" s="129">
        <f>Data!M137</f>
        <v>0</v>
      </c>
      <c r="M136" s="129">
        <f>Data!P137</f>
        <v>0</v>
      </c>
      <c r="N136" s="129">
        <f>Data!S137</f>
        <v>0</v>
      </c>
      <c r="O136" s="129">
        <f>Data!V137</f>
        <v>249</v>
      </c>
      <c r="R136" s="129">
        <f>Data!Y137</f>
        <v>96</v>
      </c>
      <c r="U136" s="129">
        <f>Data!AB137</f>
        <v>0</v>
      </c>
      <c r="X136" s="129">
        <f>Data!AE137</f>
        <v>0</v>
      </c>
      <c r="Y136" s="129"/>
      <c r="AA136" s="129">
        <f t="shared" si="42"/>
        <v>5877</v>
      </c>
      <c r="AB136" s="120"/>
    </row>
    <row r="137" spans="1:28">
      <c r="A137" s="159"/>
      <c r="B137" s="115">
        <f t="shared" si="41"/>
        <v>2008</v>
      </c>
      <c r="C137" s="129">
        <f>Data!D138</f>
        <v>2792</v>
      </c>
      <c r="F137" s="129">
        <f>Data!G138</f>
        <v>483</v>
      </c>
      <c r="I137" s="129">
        <f>Data!J138</f>
        <v>0</v>
      </c>
      <c r="L137" s="129">
        <f>Data!M138</f>
        <v>276</v>
      </c>
      <c r="M137" s="129">
        <f>Data!P138</f>
        <v>0</v>
      </c>
      <c r="N137" s="129">
        <f>Data!S138</f>
        <v>0</v>
      </c>
      <c r="O137" s="129">
        <f>Data!V138</f>
        <v>98</v>
      </c>
      <c r="R137" s="129">
        <f>Data!Y138</f>
        <v>280</v>
      </c>
      <c r="U137" s="129">
        <f>Data!AB138</f>
        <v>0</v>
      </c>
      <c r="X137" s="129">
        <f>Data!AE138</f>
        <v>115</v>
      </c>
      <c r="Y137" s="129"/>
      <c r="AA137" s="129">
        <f t="shared" si="42"/>
        <v>4044</v>
      </c>
      <c r="AB137" s="120"/>
    </row>
    <row r="138" spans="1:28">
      <c r="A138" s="159"/>
      <c r="B138" s="115">
        <f t="shared" si="41"/>
        <v>2009</v>
      </c>
      <c r="C138" s="129">
        <f>Data!D139</f>
        <v>1579</v>
      </c>
      <c r="F138" s="129">
        <f>Data!G139</f>
        <v>892</v>
      </c>
      <c r="I138" s="129">
        <f>Data!J139</f>
        <v>0</v>
      </c>
      <c r="L138" s="129">
        <f>Data!M139</f>
        <v>0</v>
      </c>
      <c r="M138" s="129">
        <f>Data!P139</f>
        <v>0</v>
      </c>
      <c r="N138" s="129">
        <f>Data!S139</f>
        <v>0</v>
      </c>
      <c r="O138" s="129">
        <f>Data!V139</f>
        <v>0</v>
      </c>
      <c r="R138" s="129">
        <f>Data!Y139</f>
        <v>0</v>
      </c>
      <c r="U138" s="129">
        <f>Data!AB139</f>
        <v>0</v>
      </c>
      <c r="X138" s="129">
        <f>Data!AE139</f>
        <v>0</v>
      </c>
      <c r="Y138" s="129"/>
      <c r="AA138" s="129">
        <f>SUM(C138:X138)</f>
        <v>2471</v>
      </c>
      <c r="AB138" s="120"/>
    </row>
    <row r="139" spans="1:28">
      <c r="A139" s="159"/>
      <c r="B139" s="115">
        <f t="shared" si="41"/>
        <v>2010</v>
      </c>
      <c r="C139" s="129">
        <f>Data!D140</f>
        <v>258</v>
      </c>
      <c r="F139" s="129">
        <f>Data!G140</f>
        <v>987</v>
      </c>
      <c r="I139" s="129">
        <f>Data!J140</f>
        <v>0</v>
      </c>
      <c r="L139" s="129">
        <f>Data!M140</f>
        <v>0</v>
      </c>
      <c r="M139" s="129">
        <f>Data!P140</f>
        <v>0</v>
      </c>
      <c r="N139" s="129">
        <f>Data!S140</f>
        <v>0</v>
      </c>
      <c r="O139" s="129">
        <f>Data!V140</f>
        <v>0</v>
      </c>
      <c r="R139" s="129">
        <f>Data!Y140</f>
        <v>0</v>
      </c>
      <c r="U139" s="129">
        <f>Data!AB140</f>
        <v>0</v>
      </c>
      <c r="X139" s="129">
        <f>Data!AE140</f>
        <v>0</v>
      </c>
      <c r="Y139" s="129"/>
      <c r="AA139" s="129">
        <f>SUM(C139:X139)</f>
        <v>1245</v>
      </c>
      <c r="AB139" s="120"/>
    </row>
    <row r="140" spans="1:28">
      <c r="C140" s="129"/>
      <c r="F140" s="129"/>
      <c r="I140" s="129"/>
      <c r="L140" s="129"/>
      <c r="M140" s="129"/>
      <c r="N140" s="129"/>
      <c r="O140" s="129"/>
      <c r="R140" s="129"/>
      <c r="U140" s="129"/>
      <c r="X140" s="129"/>
      <c r="Y140" s="129"/>
      <c r="AA140" s="129">
        <f t="shared" ref="AA140:AA142" si="43">SUM(C140:X140)</f>
        <v>0</v>
      </c>
      <c r="AB140" s="120"/>
    </row>
    <row r="141" spans="1:28">
      <c r="B141" s="115" t="s">
        <v>106</v>
      </c>
      <c r="C141" s="129">
        <f>SUM(C130:C132)</f>
        <v>5874</v>
      </c>
      <c r="F141" s="129">
        <f t="shared" ref="F141:X141" si="44">SUM(F130:F132)</f>
        <v>2258</v>
      </c>
      <c r="I141" s="129">
        <f t="shared" si="44"/>
        <v>0</v>
      </c>
      <c r="L141" s="129">
        <f t="shared" si="44"/>
        <v>2347</v>
      </c>
      <c r="M141" s="129">
        <f t="shared" si="44"/>
        <v>547</v>
      </c>
      <c r="N141" s="129">
        <f t="shared" si="44"/>
        <v>1054</v>
      </c>
      <c r="O141" s="129">
        <f t="shared" si="44"/>
        <v>236</v>
      </c>
      <c r="R141" s="129">
        <f t="shared" si="44"/>
        <v>171</v>
      </c>
      <c r="U141" s="129">
        <f t="shared" si="44"/>
        <v>0</v>
      </c>
      <c r="X141" s="129">
        <f t="shared" si="44"/>
        <v>1428</v>
      </c>
      <c r="Y141" s="129"/>
      <c r="AA141" s="129">
        <f t="shared" si="43"/>
        <v>13915</v>
      </c>
      <c r="AB141" s="120"/>
    </row>
    <row r="142" spans="1:28" ht="12.75" customHeight="1">
      <c r="B142" s="115" t="s">
        <v>139</v>
      </c>
      <c r="C142" s="129">
        <f>SUM(C133:C139)</f>
        <v>15891</v>
      </c>
      <c r="D142" s="129">
        <f>SUM(C141:C142)</f>
        <v>21765</v>
      </c>
      <c r="E142" s="129">
        <f>SUM(C130:C139)</f>
        <v>21765</v>
      </c>
      <c r="F142" s="129">
        <f>SUM(F133:F139)</f>
        <v>7153</v>
      </c>
      <c r="G142" s="129">
        <f>SUM(F141:F142)</f>
        <v>9411</v>
      </c>
      <c r="H142" s="129">
        <f>SUM(F130:F139)</f>
        <v>9411</v>
      </c>
      <c r="I142" s="129">
        <f>SUM(I133:I139)</f>
        <v>0</v>
      </c>
      <c r="J142" s="129">
        <f>SUM(I141:I142)</f>
        <v>0</v>
      </c>
      <c r="K142" s="129">
        <f>SUM(I130:I139)</f>
        <v>0</v>
      </c>
      <c r="L142" s="129">
        <f>SUM(L133:L139)</f>
        <v>276</v>
      </c>
      <c r="M142" s="129">
        <f>SUM(M133:M139)</f>
        <v>216</v>
      </c>
      <c r="N142" s="129">
        <f>SUM(N133:N139)</f>
        <v>0</v>
      </c>
      <c r="O142" s="129">
        <f>SUM(O133:O139)</f>
        <v>347</v>
      </c>
      <c r="P142" s="129">
        <f>SUM(O141:O142)</f>
        <v>583</v>
      </c>
      <c r="Q142" s="129">
        <f>SUM(O130:O139)</f>
        <v>583</v>
      </c>
      <c r="R142" s="129">
        <f>SUM(R133:R139)</f>
        <v>376</v>
      </c>
      <c r="S142" s="129">
        <f>SUM(R141:R142)</f>
        <v>547</v>
      </c>
      <c r="T142" s="129">
        <f>SUM(R130:R139)</f>
        <v>547</v>
      </c>
      <c r="U142" s="129">
        <f>SUM(U133:U139)</f>
        <v>0</v>
      </c>
      <c r="V142" s="129">
        <f>SUM(U141:U142)</f>
        <v>0</v>
      </c>
      <c r="W142" s="129">
        <f>SUM(U130:U139)</f>
        <v>0</v>
      </c>
      <c r="X142" s="129">
        <f>SUM(X133:X139)</f>
        <v>83592</v>
      </c>
      <c r="Y142" s="129">
        <f>SUM(X130:X139)</f>
        <v>85020</v>
      </c>
      <c r="Z142" s="129">
        <f>SUM(X141:X142)</f>
        <v>85020</v>
      </c>
      <c r="AA142" s="129">
        <f t="shared" si="43"/>
        <v>172463</v>
      </c>
      <c r="AB142" s="120"/>
    </row>
    <row r="143" spans="1:28">
      <c r="A143" s="133"/>
      <c r="C143" s="129"/>
      <c r="F143" s="129"/>
      <c r="I143" s="129"/>
      <c r="L143" s="129"/>
      <c r="M143" s="129"/>
      <c r="N143" s="129"/>
      <c r="O143" s="129"/>
      <c r="R143" s="129"/>
      <c r="U143" s="129"/>
      <c r="X143" s="129"/>
      <c r="Y143" s="129"/>
      <c r="AA143" s="129"/>
      <c r="AB143" s="120"/>
    </row>
    <row r="144" spans="1:28" ht="25.5" customHeight="1">
      <c r="A144" s="159" t="s">
        <v>15</v>
      </c>
      <c r="B144" s="115">
        <f t="shared" ref="B144:B150" si="45">B130</f>
        <v>2001</v>
      </c>
      <c r="C144" s="129">
        <f>Data!D145</f>
        <v>1520</v>
      </c>
      <c r="F144" s="129">
        <f>Data!G145</f>
        <v>22374</v>
      </c>
      <c r="I144" s="129">
        <f>Data!J145</f>
        <v>3622</v>
      </c>
      <c r="L144" s="129">
        <f>Data!M145</f>
        <v>1696</v>
      </c>
      <c r="M144" s="129">
        <f>Data!P145</f>
        <v>0</v>
      </c>
      <c r="N144" s="129">
        <f>Data!S145</f>
        <v>0</v>
      </c>
      <c r="O144" s="129">
        <f>Data!V145</f>
        <v>0</v>
      </c>
      <c r="R144" s="129">
        <f>Data!Y145</f>
        <v>0</v>
      </c>
      <c r="U144" s="129">
        <f>Data!AB145</f>
        <v>18000</v>
      </c>
      <c r="X144" s="129">
        <f>Data!AE145</f>
        <v>2183</v>
      </c>
      <c r="Y144" s="129"/>
      <c r="AA144" s="129">
        <f>SUM(C144:X144)</f>
        <v>49395</v>
      </c>
      <c r="AB144" s="120"/>
    </row>
    <row r="145" spans="1:28">
      <c r="A145" s="159"/>
      <c r="B145" s="115">
        <f t="shared" si="45"/>
        <v>2002</v>
      </c>
      <c r="C145" s="129">
        <f>Data!D146</f>
        <v>1666</v>
      </c>
      <c r="F145" s="129">
        <f>Data!G146</f>
        <v>16110</v>
      </c>
      <c r="I145" s="129">
        <f>Data!J146</f>
        <v>8671</v>
      </c>
      <c r="L145" s="129">
        <f>Data!M146</f>
        <v>3702</v>
      </c>
      <c r="M145" s="129">
        <f>Data!P146</f>
        <v>137</v>
      </c>
      <c r="N145" s="129">
        <f>Data!S146</f>
        <v>60</v>
      </c>
      <c r="O145" s="129">
        <f>Data!V146</f>
        <v>1181</v>
      </c>
      <c r="R145" s="129">
        <f>Data!Y146</f>
        <v>123</v>
      </c>
      <c r="U145" s="129">
        <f>Data!AB146</f>
        <v>577</v>
      </c>
      <c r="X145" s="129">
        <f>Data!AE146</f>
        <v>2183</v>
      </c>
      <c r="Y145" s="129"/>
      <c r="AA145" s="129">
        <f t="shared" ref="AA145:AA151" si="46">SUM(C145:X145)</f>
        <v>34410</v>
      </c>
      <c r="AB145" s="120"/>
    </row>
    <row r="146" spans="1:28" ht="12.75" customHeight="1">
      <c r="A146" s="159"/>
      <c r="B146" s="115">
        <f t="shared" si="45"/>
        <v>2003</v>
      </c>
      <c r="C146" s="129">
        <f>Data!D147</f>
        <v>904</v>
      </c>
      <c r="F146" s="129">
        <f>Data!G147</f>
        <v>36111</v>
      </c>
      <c r="I146" s="129">
        <f>Data!J147</f>
        <v>897</v>
      </c>
      <c r="L146" s="129">
        <f>Data!M147</f>
        <v>426</v>
      </c>
      <c r="M146" s="129">
        <f>Data!P147</f>
        <v>103</v>
      </c>
      <c r="N146" s="129">
        <f>Data!S147</f>
        <v>297</v>
      </c>
      <c r="O146" s="129">
        <f>Data!V147</f>
        <v>282</v>
      </c>
      <c r="R146" s="129">
        <f>Data!Y147</f>
        <v>0</v>
      </c>
      <c r="U146" s="129">
        <f>Data!AB147</f>
        <v>1383</v>
      </c>
      <c r="X146" s="129">
        <f>Data!AE147</f>
        <v>0</v>
      </c>
      <c r="Y146" s="129"/>
      <c r="AA146" s="129">
        <f t="shared" si="46"/>
        <v>40403</v>
      </c>
      <c r="AB146" s="120"/>
    </row>
    <row r="147" spans="1:28" ht="12.75" customHeight="1">
      <c r="A147" s="159"/>
      <c r="B147" s="115">
        <f t="shared" si="45"/>
        <v>2004</v>
      </c>
      <c r="C147" s="129">
        <f>Data!D148</f>
        <v>846</v>
      </c>
      <c r="F147" s="129">
        <f>Data!G148</f>
        <v>33256</v>
      </c>
      <c r="I147" s="129">
        <f>Data!J148</f>
        <v>3650</v>
      </c>
      <c r="L147" s="129">
        <f>Data!M148</f>
        <v>14529</v>
      </c>
      <c r="M147" s="129">
        <f>Data!P148</f>
        <v>0</v>
      </c>
      <c r="N147" s="129">
        <f>Data!S148</f>
        <v>0</v>
      </c>
      <c r="O147" s="129">
        <f>Data!V148</f>
        <v>0</v>
      </c>
      <c r="R147" s="129">
        <f>Data!Y148</f>
        <v>0</v>
      </c>
      <c r="U147" s="129">
        <f>Data!AB148</f>
        <v>0</v>
      </c>
      <c r="X147" s="129">
        <f>Data!AE148</f>
        <v>900</v>
      </c>
      <c r="Y147" s="129"/>
      <c r="AA147" s="129">
        <f t="shared" si="46"/>
        <v>53181</v>
      </c>
      <c r="AB147" s="120"/>
    </row>
    <row r="148" spans="1:28" ht="12.75" customHeight="1">
      <c r="A148" s="159"/>
      <c r="B148" s="115">
        <f t="shared" si="45"/>
        <v>2005</v>
      </c>
      <c r="C148" s="129">
        <f>Data!D149</f>
        <v>773</v>
      </c>
      <c r="F148" s="129">
        <f>Data!G149</f>
        <v>35892</v>
      </c>
      <c r="I148" s="129">
        <f>Data!J149</f>
        <v>10790</v>
      </c>
      <c r="L148" s="129">
        <f>Data!M149</f>
        <v>60877</v>
      </c>
      <c r="M148" s="129">
        <f>Data!P149</f>
        <v>0</v>
      </c>
      <c r="N148" s="129">
        <f>Data!S149</f>
        <v>0</v>
      </c>
      <c r="O148" s="129">
        <f>Data!V149</f>
        <v>0</v>
      </c>
      <c r="R148" s="129">
        <f>Data!Y149</f>
        <v>0</v>
      </c>
      <c r="U148" s="129">
        <f>Data!AB149</f>
        <v>1563</v>
      </c>
      <c r="X148" s="129">
        <f>Data!AE149</f>
        <v>0</v>
      </c>
      <c r="Y148" s="129"/>
      <c r="AA148" s="129">
        <f t="shared" si="46"/>
        <v>109895</v>
      </c>
      <c r="AB148" s="120"/>
    </row>
    <row r="149" spans="1:28" ht="12.75" customHeight="1">
      <c r="A149" s="159"/>
      <c r="B149" s="115">
        <f t="shared" si="45"/>
        <v>2006</v>
      </c>
      <c r="C149" s="129">
        <f>Data!D150</f>
        <v>611</v>
      </c>
      <c r="F149" s="129">
        <f>Data!G150</f>
        <v>25937</v>
      </c>
      <c r="I149" s="129">
        <f>Data!J150</f>
        <v>3059</v>
      </c>
      <c r="L149" s="129">
        <f>Data!M150</f>
        <v>95483</v>
      </c>
      <c r="M149" s="129">
        <f>Data!P150</f>
        <v>0</v>
      </c>
      <c r="N149" s="129">
        <f>Data!S150</f>
        <v>0</v>
      </c>
      <c r="O149" s="129">
        <f>Data!V150</f>
        <v>0</v>
      </c>
      <c r="R149" s="129">
        <f>Data!Y150</f>
        <v>4854</v>
      </c>
      <c r="U149" s="129">
        <f>Data!AB150</f>
        <v>193</v>
      </c>
      <c r="X149" s="129">
        <f>Data!AE150</f>
        <v>407</v>
      </c>
      <c r="Y149" s="129"/>
      <c r="AA149" s="129">
        <f t="shared" si="46"/>
        <v>130544</v>
      </c>
      <c r="AB149" s="120"/>
    </row>
    <row r="150" spans="1:28">
      <c r="A150" s="159"/>
      <c r="B150" s="115">
        <f t="shared" si="45"/>
        <v>2007</v>
      </c>
      <c r="C150" s="129">
        <f>Data!D151</f>
        <v>616</v>
      </c>
      <c r="F150" s="129">
        <f>Data!G151</f>
        <v>33795</v>
      </c>
      <c r="I150" s="129">
        <f>Data!J151</f>
        <v>4674</v>
      </c>
      <c r="L150" s="129">
        <f>Data!M151</f>
        <v>73867</v>
      </c>
      <c r="M150" s="129">
        <f>Data!P151</f>
        <v>0</v>
      </c>
      <c r="N150" s="129">
        <f>Data!S151</f>
        <v>0</v>
      </c>
      <c r="O150" s="129">
        <f>Data!V151</f>
        <v>2338</v>
      </c>
      <c r="R150" s="129">
        <f>Data!Y151</f>
        <v>0</v>
      </c>
      <c r="U150" s="129">
        <f>Data!AB151</f>
        <v>37490</v>
      </c>
      <c r="X150" s="129">
        <f>Data!AE151</f>
        <v>478</v>
      </c>
      <c r="Y150" s="129"/>
      <c r="AA150" s="129">
        <f t="shared" si="46"/>
        <v>153258</v>
      </c>
      <c r="AB150" s="120"/>
    </row>
    <row r="151" spans="1:28">
      <c r="A151" s="159"/>
      <c r="B151" s="115">
        <f t="shared" ref="B151:B153" si="47">B137</f>
        <v>2008</v>
      </c>
      <c r="C151" s="129">
        <f>Data!D152</f>
        <v>259</v>
      </c>
      <c r="F151" s="129">
        <f>Data!G152</f>
        <v>32744</v>
      </c>
      <c r="I151" s="129">
        <f>Data!J152</f>
        <v>0</v>
      </c>
      <c r="L151" s="129">
        <f>Data!M152</f>
        <v>55540</v>
      </c>
      <c r="M151" s="129">
        <f>Data!P152</f>
        <v>0</v>
      </c>
      <c r="N151" s="129">
        <f>Data!S152</f>
        <v>0</v>
      </c>
      <c r="O151" s="129">
        <f>Data!V152</f>
        <v>0</v>
      </c>
      <c r="R151" s="129">
        <f>Data!Y152</f>
        <v>1455</v>
      </c>
      <c r="U151" s="129">
        <f>Data!AB152</f>
        <v>3068</v>
      </c>
      <c r="X151" s="129">
        <f>Data!AE152</f>
        <v>1678</v>
      </c>
      <c r="Y151" s="129"/>
      <c r="AA151" s="129">
        <f t="shared" si="46"/>
        <v>94744</v>
      </c>
      <c r="AB151" s="120"/>
    </row>
    <row r="152" spans="1:28">
      <c r="A152" s="159"/>
      <c r="B152" s="115">
        <f t="shared" si="47"/>
        <v>2009</v>
      </c>
      <c r="C152" s="129">
        <f>Data!D153</f>
        <v>1164</v>
      </c>
      <c r="F152" s="129">
        <f>Data!G153</f>
        <v>30766</v>
      </c>
      <c r="I152" s="129">
        <f>Data!J153</f>
        <v>1083</v>
      </c>
      <c r="L152" s="129">
        <f>Data!M153</f>
        <v>21296</v>
      </c>
      <c r="M152" s="129">
        <f>Data!P153</f>
        <v>0</v>
      </c>
      <c r="N152" s="129">
        <f>Data!S153</f>
        <v>0</v>
      </c>
      <c r="O152" s="129">
        <f>Data!V153</f>
        <v>0</v>
      </c>
      <c r="R152" s="129">
        <f>Data!Y153</f>
        <v>0</v>
      </c>
      <c r="U152" s="129">
        <f>Data!AB153</f>
        <v>7382</v>
      </c>
      <c r="X152" s="129">
        <f>Data!AE153</f>
        <v>748</v>
      </c>
      <c r="Y152" s="129"/>
      <c r="AA152" s="129">
        <f>SUM(C152:X152)</f>
        <v>62439</v>
      </c>
      <c r="AB152" s="120"/>
    </row>
    <row r="153" spans="1:28">
      <c r="A153" s="159"/>
      <c r="B153" s="115">
        <f t="shared" si="47"/>
        <v>2010</v>
      </c>
      <c r="C153" s="129">
        <f>Data!D154</f>
        <v>942</v>
      </c>
      <c r="F153" s="129">
        <f>Data!G154</f>
        <v>36767</v>
      </c>
      <c r="I153" s="129">
        <f>Data!J154</f>
        <v>3880</v>
      </c>
      <c r="L153" s="129">
        <f>Data!M154</f>
        <v>13609</v>
      </c>
      <c r="M153" s="129">
        <f>Data!P154</f>
        <v>0</v>
      </c>
      <c r="N153" s="129">
        <f>Data!S154</f>
        <v>432</v>
      </c>
      <c r="O153" s="129">
        <f>Data!V154</f>
        <v>1606</v>
      </c>
      <c r="R153" s="129">
        <f>Data!Y154</f>
        <v>7816</v>
      </c>
      <c r="U153" s="129">
        <f>Data!AB154</f>
        <v>1735</v>
      </c>
      <c r="X153" s="129">
        <f>Data!AE154</f>
        <v>7996</v>
      </c>
      <c r="Y153" s="129"/>
      <c r="AA153" s="129">
        <f>SUM(C153:X153)</f>
        <v>74783</v>
      </c>
      <c r="AB153" s="120"/>
    </row>
    <row r="154" spans="1:28">
      <c r="C154" s="129"/>
      <c r="F154" s="129"/>
      <c r="I154" s="129"/>
      <c r="L154" s="129"/>
      <c r="M154" s="129"/>
      <c r="N154" s="129"/>
      <c r="O154" s="129"/>
      <c r="R154" s="129"/>
      <c r="U154" s="129"/>
      <c r="X154" s="129"/>
      <c r="Y154" s="129"/>
      <c r="AA154" s="129">
        <f t="shared" ref="AA154:AA155" si="48">SUM(C154:X154)</f>
        <v>0</v>
      </c>
      <c r="AB154" s="120"/>
    </row>
    <row r="155" spans="1:28" ht="12.75" customHeight="1">
      <c r="B155" s="115" t="s">
        <v>106</v>
      </c>
      <c r="C155" s="129">
        <f>SUM(C144:C146)</f>
        <v>4090</v>
      </c>
      <c r="F155" s="129">
        <f t="shared" ref="F155:X155" si="49">SUM(F144:F146)</f>
        <v>74595</v>
      </c>
      <c r="I155" s="129">
        <f t="shared" si="49"/>
        <v>13190</v>
      </c>
      <c r="L155" s="129">
        <f t="shared" si="49"/>
        <v>5824</v>
      </c>
      <c r="M155" s="129">
        <f t="shared" si="49"/>
        <v>240</v>
      </c>
      <c r="N155" s="129">
        <f t="shared" si="49"/>
        <v>357</v>
      </c>
      <c r="O155" s="129">
        <f t="shared" si="49"/>
        <v>1463</v>
      </c>
      <c r="R155" s="129">
        <f t="shared" si="49"/>
        <v>123</v>
      </c>
      <c r="U155" s="129">
        <f t="shared" si="49"/>
        <v>19960</v>
      </c>
      <c r="X155" s="129">
        <f t="shared" si="49"/>
        <v>4366</v>
      </c>
      <c r="Y155" s="129"/>
      <c r="AA155" s="129">
        <f t="shared" si="48"/>
        <v>124208</v>
      </c>
      <c r="AB155" s="120"/>
    </row>
    <row r="156" spans="1:28">
      <c r="A156" s="133"/>
      <c r="B156" s="115" t="s">
        <v>139</v>
      </c>
      <c r="C156" s="129">
        <f>SUM(C147:C153)</f>
        <v>5211</v>
      </c>
      <c r="D156" s="129">
        <f>SUM(C155:C156)</f>
        <v>9301</v>
      </c>
      <c r="E156" s="129">
        <f>SUM(C144:C153)</f>
        <v>9301</v>
      </c>
      <c r="F156" s="129">
        <f>SUM(F147:F153)</f>
        <v>229157</v>
      </c>
      <c r="G156" s="129">
        <f>SUM(F155:F156)</f>
        <v>303752</v>
      </c>
      <c r="H156" s="129">
        <f>SUM(F144:F153)</f>
        <v>303752</v>
      </c>
      <c r="I156" s="129">
        <f>SUM(I147:I153)</f>
        <v>27136</v>
      </c>
      <c r="J156" s="129">
        <f>SUM(I155:I156)</f>
        <v>40326</v>
      </c>
      <c r="K156" s="129">
        <f>SUM(I144:I153)</f>
        <v>40326</v>
      </c>
      <c r="L156" s="129">
        <f>SUM(L147:L153)</f>
        <v>335201</v>
      </c>
      <c r="M156" s="129">
        <f>SUM(M147:M153)</f>
        <v>0</v>
      </c>
      <c r="N156" s="129">
        <f>SUM(N147:N153)</f>
        <v>432</v>
      </c>
      <c r="O156" s="129">
        <f>SUM(O147:O153)</f>
        <v>3944</v>
      </c>
      <c r="P156" s="129">
        <f>SUM(O155:O156)</f>
        <v>5407</v>
      </c>
      <c r="Q156" s="129">
        <f>SUM(O144:O153)</f>
        <v>5407</v>
      </c>
      <c r="R156" s="129">
        <f>SUM(R147:R153)</f>
        <v>14125</v>
      </c>
      <c r="S156" s="129">
        <f>SUM(R155:R156)</f>
        <v>14248</v>
      </c>
      <c r="T156" s="129">
        <f>SUM(R144:R153)</f>
        <v>14248</v>
      </c>
      <c r="U156" s="129">
        <f>SUM(U147:U153)</f>
        <v>51431</v>
      </c>
      <c r="V156" s="129">
        <f>SUM(U155:U156)</f>
        <v>71391</v>
      </c>
      <c r="W156" s="129">
        <f>SUM(U144:U153)</f>
        <v>71391</v>
      </c>
      <c r="X156" s="129">
        <f>SUM(X147:X153)</f>
        <v>12207</v>
      </c>
      <c r="Y156" s="129">
        <f>SUM(X144:X153)</f>
        <v>16573</v>
      </c>
      <c r="Z156" s="129">
        <f>SUM(X155:X156)</f>
        <v>16573</v>
      </c>
      <c r="AA156" s="129">
        <f>SUM(C156:X156)</f>
        <v>1567694</v>
      </c>
      <c r="AB156" s="120"/>
    </row>
    <row r="157" spans="1:28">
      <c r="A157" s="133"/>
      <c r="C157" s="129"/>
      <c r="F157" s="129"/>
      <c r="I157" s="129"/>
      <c r="L157" s="129"/>
      <c r="M157" s="129"/>
      <c r="N157" s="129"/>
      <c r="O157" s="129"/>
      <c r="R157" s="129"/>
      <c r="U157" s="129"/>
      <c r="X157" s="129"/>
      <c r="Y157" s="129"/>
      <c r="AA157" s="129"/>
      <c r="AB157" s="120"/>
    </row>
    <row r="158" spans="1:28" ht="15" customHeight="1">
      <c r="A158" s="159" t="s">
        <v>32</v>
      </c>
      <c r="B158" s="115">
        <f t="shared" ref="B158:B165" si="50">B144</f>
        <v>2001</v>
      </c>
      <c r="C158" s="129">
        <f>Data!D159</f>
        <v>0</v>
      </c>
      <c r="F158" s="129">
        <f>Data!G159</f>
        <v>0</v>
      </c>
      <c r="I158" s="129">
        <f>Data!J159</f>
        <v>0</v>
      </c>
      <c r="L158" s="129">
        <f>Data!M159</f>
        <v>0</v>
      </c>
      <c r="M158" s="129">
        <f>Data!P159</f>
        <v>0</v>
      </c>
      <c r="N158" s="129">
        <f>Data!S159</f>
        <v>0</v>
      </c>
      <c r="O158" s="129">
        <f>Data!V159</f>
        <v>0</v>
      </c>
      <c r="R158" s="129">
        <f>Data!Y159</f>
        <v>0</v>
      </c>
      <c r="U158" s="129">
        <f>Data!AB159</f>
        <v>0</v>
      </c>
      <c r="X158" s="129">
        <f>Data!AE159</f>
        <v>0</v>
      </c>
      <c r="Y158" s="129"/>
      <c r="AA158" s="129">
        <f>SUM(C158:X158)</f>
        <v>0</v>
      </c>
      <c r="AB158" s="120"/>
    </row>
    <row r="159" spans="1:28">
      <c r="A159" s="159"/>
      <c r="B159" s="115">
        <f t="shared" si="50"/>
        <v>2002</v>
      </c>
      <c r="C159" s="129">
        <f>Data!D160</f>
        <v>0</v>
      </c>
      <c r="F159" s="129">
        <f>Data!G160</f>
        <v>0</v>
      </c>
      <c r="I159" s="129">
        <f>Data!J160</f>
        <v>0</v>
      </c>
      <c r="L159" s="129">
        <f>Data!M160</f>
        <v>0</v>
      </c>
      <c r="M159" s="129">
        <f>Data!P160</f>
        <v>0</v>
      </c>
      <c r="N159" s="129">
        <f>Data!S160</f>
        <v>0</v>
      </c>
      <c r="O159" s="129">
        <f>Data!V160</f>
        <v>0</v>
      </c>
      <c r="R159" s="129">
        <f>Data!Y160</f>
        <v>0</v>
      </c>
      <c r="U159" s="129">
        <f>Data!AB160</f>
        <v>0</v>
      </c>
      <c r="X159" s="129">
        <f>Data!AE160</f>
        <v>0</v>
      </c>
      <c r="Y159" s="129"/>
      <c r="AA159" s="129">
        <f t="shared" ref="AA159:AA166" si="51">SUM(C159:X159)</f>
        <v>0</v>
      </c>
      <c r="AB159" s="120"/>
    </row>
    <row r="160" spans="1:28">
      <c r="A160" s="159"/>
      <c r="B160" s="115">
        <f t="shared" si="50"/>
        <v>2003</v>
      </c>
      <c r="C160" s="129">
        <f>Data!D161</f>
        <v>0</v>
      </c>
      <c r="F160" s="129">
        <f>Data!G161</f>
        <v>0</v>
      </c>
      <c r="I160" s="129">
        <f>Data!J161</f>
        <v>0</v>
      </c>
      <c r="L160" s="129">
        <f>Data!M161</f>
        <v>0</v>
      </c>
      <c r="M160" s="129">
        <f>Data!P161</f>
        <v>0</v>
      </c>
      <c r="N160" s="129">
        <f>Data!S161</f>
        <v>0</v>
      </c>
      <c r="O160" s="129">
        <f>Data!V161</f>
        <v>0</v>
      </c>
      <c r="R160" s="129">
        <f>Data!Y161</f>
        <v>0</v>
      </c>
      <c r="U160" s="129">
        <f>Data!AB161</f>
        <v>0</v>
      </c>
      <c r="X160" s="129">
        <f>Data!AE161</f>
        <v>195</v>
      </c>
      <c r="Y160" s="129"/>
      <c r="AA160" s="129">
        <f t="shared" si="51"/>
        <v>195</v>
      </c>
      <c r="AB160" s="120"/>
    </row>
    <row r="161" spans="1:28">
      <c r="A161" s="159"/>
      <c r="B161" s="115">
        <f t="shared" si="50"/>
        <v>2004</v>
      </c>
      <c r="C161" s="129">
        <f>Data!D162</f>
        <v>0</v>
      </c>
      <c r="F161" s="129">
        <f>Data!G162</f>
        <v>0</v>
      </c>
      <c r="I161" s="129">
        <f>Data!J162</f>
        <v>0</v>
      </c>
      <c r="L161" s="129">
        <f>Data!M162</f>
        <v>0</v>
      </c>
      <c r="M161" s="129">
        <f>Data!P162</f>
        <v>0</v>
      </c>
      <c r="N161" s="129">
        <f>Data!S162</f>
        <v>0</v>
      </c>
      <c r="O161" s="129">
        <f>Data!V162</f>
        <v>0</v>
      </c>
      <c r="R161" s="129">
        <f>Data!Y162</f>
        <v>0</v>
      </c>
      <c r="U161" s="129">
        <f>Data!AB162</f>
        <v>0</v>
      </c>
      <c r="X161" s="129">
        <f>Data!AE162</f>
        <v>0</v>
      </c>
      <c r="Y161" s="129"/>
      <c r="AA161" s="129">
        <f t="shared" si="51"/>
        <v>0</v>
      </c>
      <c r="AB161" s="120"/>
    </row>
    <row r="162" spans="1:28">
      <c r="A162" s="159"/>
      <c r="B162" s="115">
        <f t="shared" si="50"/>
        <v>2005</v>
      </c>
      <c r="C162" s="129">
        <f>Data!D163</f>
        <v>0</v>
      </c>
      <c r="F162" s="129">
        <f>Data!G163</f>
        <v>0</v>
      </c>
      <c r="I162" s="129">
        <f>Data!J163</f>
        <v>0</v>
      </c>
      <c r="L162" s="129">
        <f>Data!M163</f>
        <v>0</v>
      </c>
      <c r="M162" s="129">
        <f>Data!P163</f>
        <v>0</v>
      </c>
      <c r="N162" s="129">
        <f>Data!S163</f>
        <v>0</v>
      </c>
      <c r="O162" s="129">
        <f>Data!V163</f>
        <v>0</v>
      </c>
      <c r="R162" s="129">
        <f>Data!Y163</f>
        <v>0</v>
      </c>
      <c r="U162" s="129">
        <f>Data!AB163</f>
        <v>1563</v>
      </c>
      <c r="X162" s="129">
        <f>Data!AE163</f>
        <v>0</v>
      </c>
      <c r="Y162" s="129"/>
      <c r="AA162" s="129">
        <f t="shared" si="51"/>
        <v>1563</v>
      </c>
      <c r="AB162" s="120"/>
    </row>
    <row r="163" spans="1:28">
      <c r="A163" s="159"/>
      <c r="B163" s="115">
        <f t="shared" si="50"/>
        <v>2006</v>
      </c>
      <c r="C163" s="129">
        <f>Data!D164</f>
        <v>7000</v>
      </c>
      <c r="F163" s="129">
        <f>Data!G164</f>
        <v>0</v>
      </c>
      <c r="I163" s="129">
        <f>Data!J164</f>
        <v>0</v>
      </c>
      <c r="L163" s="129">
        <f>Data!M164</f>
        <v>0</v>
      </c>
      <c r="M163" s="129">
        <f>Data!P164</f>
        <v>0</v>
      </c>
      <c r="N163" s="129">
        <f>Data!S164</f>
        <v>0</v>
      </c>
      <c r="O163" s="129">
        <f>Data!V164</f>
        <v>0</v>
      </c>
      <c r="R163" s="129">
        <f>Data!Y164</f>
        <v>0</v>
      </c>
      <c r="U163" s="129">
        <f>Data!AB164</f>
        <v>3597</v>
      </c>
      <c r="X163" s="129">
        <f>Data!AE164</f>
        <v>0</v>
      </c>
      <c r="Y163" s="129"/>
      <c r="AA163" s="129">
        <f t="shared" si="51"/>
        <v>10597</v>
      </c>
      <c r="AB163" s="120"/>
    </row>
    <row r="164" spans="1:28">
      <c r="A164" s="159"/>
      <c r="B164" s="115">
        <f t="shared" si="50"/>
        <v>2007</v>
      </c>
      <c r="C164" s="129">
        <f>Data!D165</f>
        <v>18354</v>
      </c>
      <c r="F164" s="129">
        <f>Data!G165</f>
        <v>0</v>
      </c>
      <c r="I164" s="129">
        <f>Data!J165</f>
        <v>0</v>
      </c>
      <c r="L164" s="129">
        <f>Data!M165</f>
        <v>0</v>
      </c>
      <c r="M164" s="129">
        <f>Data!P165</f>
        <v>0</v>
      </c>
      <c r="N164" s="129">
        <f>Data!S165</f>
        <v>0</v>
      </c>
      <c r="O164" s="129">
        <f>Data!V165</f>
        <v>0</v>
      </c>
      <c r="R164" s="129">
        <f>Data!Y165</f>
        <v>3894</v>
      </c>
      <c r="U164" s="129">
        <f>Data!AB165</f>
        <v>0</v>
      </c>
      <c r="X164" s="129">
        <f>Data!AE165</f>
        <v>0</v>
      </c>
      <c r="Y164" s="129"/>
      <c r="AA164" s="129">
        <f t="shared" si="51"/>
        <v>22248</v>
      </c>
      <c r="AB164" s="120"/>
    </row>
    <row r="165" spans="1:28">
      <c r="A165" s="159"/>
      <c r="B165" s="115">
        <f t="shared" si="50"/>
        <v>2008</v>
      </c>
      <c r="C165" s="129">
        <f>Data!D166</f>
        <v>10280</v>
      </c>
      <c r="F165" s="129">
        <f>Data!G166</f>
        <v>0</v>
      </c>
      <c r="I165" s="129">
        <f>Data!J166</f>
        <v>0</v>
      </c>
      <c r="L165" s="129">
        <f>Data!M166</f>
        <v>0</v>
      </c>
      <c r="M165" s="129">
        <f>Data!P166</f>
        <v>0</v>
      </c>
      <c r="N165" s="129">
        <f>Data!S166</f>
        <v>0</v>
      </c>
      <c r="O165" s="129">
        <f>Data!V166</f>
        <v>0</v>
      </c>
      <c r="R165" s="129">
        <f>Data!Y166</f>
        <v>0</v>
      </c>
      <c r="U165" s="129">
        <f>Data!AB166</f>
        <v>0</v>
      </c>
      <c r="X165" s="129">
        <f>Data!AE166</f>
        <v>0</v>
      </c>
      <c r="Y165" s="129"/>
      <c r="AA165" s="129">
        <f t="shared" si="51"/>
        <v>10280</v>
      </c>
      <c r="AB165" s="120"/>
    </row>
    <row r="166" spans="1:28">
      <c r="A166" s="159"/>
      <c r="B166" s="115">
        <f t="shared" ref="B166:B167" si="52">B152</f>
        <v>2009</v>
      </c>
      <c r="C166" s="129">
        <f>Data!D167</f>
        <v>0</v>
      </c>
      <c r="F166" s="129">
        <f>Data!G167</f>
        <v>0</v>
      </c>
      <c r="I166" s="129">
        <f>Data!J167</f>
        <v>0</v>
      </c>
      <c r="L166" s="129">
        <f>Data!M167</f>
        <v>0</v>
      </c>
      <c r="M166" s="129">
        <f>Data!P167</f>
        <v>0</v>
      </c>
      <c r="N166" s="129">
        <f>Data!S167</f>
        <v>0</v>
      </c>
      <c r="O166" s="129">
        <f>Data!V167</f>
        <v>0</v>
      </c>
      <c r="R166" s="129">
        <f>Data!Y167</f>
        <v>0</v>
      </c>
      <c r="U166" s="129">
        <f>Data!AB167</f>
        <v>0</v>
      </c>
      <c r="X166" s="129">
        <f>Data!AE167</f>
        <v>0</v>
      </c>
      <c r="Y166" s="129"/>
      <c r="AA166" s="129">
        <f t="shared" si="51"/>
        <v>0</v>
      </c>
      <c r="AB166" s="120"/>
    </row>
    <row r="167" spans="1:28">
      <c r="A167" s="159"/>
      <c r="B167" s="115">
        <f t="shared" si="52"/>
        <v>2010</v>
      </c>
      <c r="C167" s="129">
        <f>Data!D168</f>
        <v>0</v>
      </c>
      <c r="F167" s="129">
        <f>Data!G168</f>
        <v>0</v>
      </c>
      <c r="I167" s="129">
        <f>Data!J168</f>
        <v>0</v>
      </c>
      <c r="L167" s="129">
        <f>Data!M168</f>
        <v>0</v>
      </c>
      <c r="M167" s="129">
        <f>Data!P168</f>
        <v>0</v>
      </c>
      <c r="N167" s="129">
        <f>Data!S168</f>
        <v>0</v>
      </c>
      <c r="O167" s="129">
        <f>Data!V168</f>
        <v>0</v>
      </c>
      <c r="R167" s="129">
        <f>Data!Y168</f>
        <v>0</v>
      </c>
      <c r="U167" s="129">
        <f>Data!AB168</f>
        <v>0</v>
      </c>
      <c r="X167" s="129">
        <f>Data!AE168</f>
        <v>0</v>
      </c>
      <c r="Y167" s="129"/>
      <c r="AA167" s="129">
        <f>SUM(C167:X167)</f>
        <v>0</v>
      </c>
      <c r="AB167" s="120"/>
    </row>
    <row r="168" spans="1:28" ht="12.75" customHeight="1">
      <c r="C168" s="129"/>
      <c r="F168" s="129"/>
      <c r="I168" s="129"/>
      <c r="L168" s="129"/>
      <c r="M168" s="129"/>
      <c r="N168" s="129"/>
      <c r="O168" s="129"/>
      <c r="R168" s="129"/>
      <c r="U168" s="129"/>
      <c r="X168" s="129"/>
      <c r="Y168" s="129"/>
      <c r="AA168" s="129">
        <f t="shared" ref="AA168:AA169" si="53">SUM(C168:X168)</f>
        <v>0</v>
      </c>
      <c r="AB168" s="120"/>
    </row>
    <row r="169" spans="1:28">
      <c r="A169" s="133"/>
      <c r="B169" s="115" t="s">
        <v>106</v>
      </c>
      <c r="C169" s="129">
        <f>SUM(C158:C160)</f>
        <v>0</v>
      </c>
      <c r="F169" s="129">
        <f t="shared" ref="F169:X169" si="54">SUM(F158:F160)</f>
        <v>0</v>
      </c>
      <c r="I169" s="129">
        <f t="shared" si="54"/>
        <v>0</v>
      </c>
      <c r="L169" s="129">
        <f t="shared" si="54"/>
        <v>0</v>
      </c>
      <c r="M169" s="129">
        <f t="shared" si="54"/>
        <v>0</v>
      </c>
      <c r="N169" s="129">
        <f t="shared" si="54"/>
        <v>0</v>
      </c>
      <c r="O169" s="129">
        <f t="shared" si="54"/>
        <v>0</v>
      </c>
      <c r="R169" s="129">
        <f t="shared" si="54"/>
        <v>0</v>
      </c>
      <c r="U169" s="129">
        <f t="shared" si="54"/>
        <v>0</v>
      </c>
      <c r="X169" s="129">
        <f t="shared" si="54"/>
        <v>195</v>
      </c>
      <c r="Y169" s="129"/>
      <c r="AA169" s="129">
        <f t="shared" si="53"/>
        <v>195</v>
      </c>
      <c r="AB169" s="120"/>
    </row>
    <row r="170" spans="1:28">
      <c r="A170" s="133"/>
      <c r="B170" s="115" t="s">
        <v>139</v>
      </c>
      <c r="C170" s="129">
        <f>SUM(C161:C167)</f>
        <v>35634</v>
      </c>
      <c r="D170" s="129">
        <f>SUM(C169:C170)</f>
        <v>35634</v>
      </c>
      <c r="E170" s="129">
        <f>SUM(C158:C167)</f>
        <v>35634</v>
      </c>
      <c r="F170" s="129">
        <f>SUM(F161:F167)</f>
        <v>0</v>
      </c>
      <c r="G170" s="129">
        <f>SUM(F169:F170)</f>
        <v>0</v>
      </c>
      <c r="H170" s="129">
        <f>SUM(F158:F167)</f>
        <v>0</v>
      </c>
      <c r="I170" s="129">
        <f>SUM(I161:I167)</f>
        <v>0</v>
      </c>
      <c r="J170" s="129">
        <f>SUM(I169:I170)</f>
        <v>0</v>
      </c>
      <c r="K170" s="129">
        <f>SUM(I158:I167)</f>
        <v>0</v>
      </c>
      <c r="L170" s="129">
        <f>SUM(L161:L167)</f>
        <v>0</v>
      </c>
      <c r="M170" s="129">
        <f>SUM(M161:M167)</f>
        <v>0</v>
      </c>
      <c r="N170" s="129">
        <f>SUM(N161:N167)</f>
        <v>0</v>
      </c>
      <c r="O170" s="129">
        <f>SUM(O161:O167)</f>
        <v>0</v>
      </c>
      <c r="P170" s="129">
        <f>SUM(O169:O170)</f>
        <v>0</v>
      </c>
      <c r="Q170" s="129">
        <f>SUM(O158:O167)</f>
        <v>0</v>
      </c>
      <c r="R170" s="129">
        <f>SUM(R161:R167)</f>
        <v>3894</v>
      </c>
      <c r="S170" s="129">
        <f>SUM(R169:R170)</f>
        <v>3894</v>
      </c>
      <c r="T170" s="129">
        <f>SUM(R158:R167)</f>
        <v>3894</v>
      </c>
      <c r="U170" s="129">
        <f>SUM(U161:U167)</f>
        <v>5160</v>
      </c>
      <c r="V170" s="129">
        <f>SUM(U169:U170)</f>
        <v>5160</v>
      </c>
      <c r="W170" s="129">
        <f>SUM(U158:U167)</f>
        <v>5160</v>
      </c>
      <c r="X170" s="129">
        <f>SUM(X161:X167)</f>
        <v>0</v>
      </c>
      <c r="Y170" s="129">
        <f>SUM(X158:X167)</f>
        <v>195</v>
      </c>
      <c r="Z170" s="129">
        <f>SUM(X169:X170)</f>
        <v>195</v>
      </c>
      <c r="AA170" s="129">
        <f>SUM(C170:X170)</f>
        <v>134064</v>
      </c>
      <c r="AB170" s="120"/>
    </row>
    <row r="171" spans="1:28">
      <c r="A171" s="133"/>
      <c r="C171" s="129"/>
      <c r="F171" s="129"/>
      <c r="I171" s="129"/>
      <c r="L171" s="129"/>
      <c r="M171" s="129"/>
      <c r="N171" s="129"/>
      <c r="O171" s="129"/>
      <c r="R171" s="129"/>
      <c r="U171" s="129"/>
      <c r="X171" s="129"/>
      <c r="Y171" s="129"/>
      <c r="AA171" s="129"/>
      <c r="AB171" s="120"/>
    </row>
    <row r="172" spans="1:28" ht="20.25" customHeight="1">
      <c r="A172" s="159" t="s">
        <v>33</v>
      </c>
      <c r="B172" s="115">
        <f t="shared" ref="B172:B178" si="55">B158</f>
        <v>2001</v>
      </c>
      <c r="C172" s="129">
        <f>Data!D173</f>
        <v>0</v>
      </c>
      <c r="F172" s="129">
        <f>Data!G173</f>
        <v>0</v>
      </c>
      <c r="I172" s="129">
        <f>Data!J173</f>
        <v>0</v>
      </c>
      <c r="L172" s="129">
        <f>Data!M173</f>
        <v>0</v>
      </c>
      <c r="M172" s="129">
        <f>Data!P173</f>
        <v>0</v>
      </c>
      <c r="N172" s="129">
        <f>Data!S173</f>
        <v>0</v>
      </c>
      <c r="O172" s="129">
        <f>Data!V173</f>
        <v>0</v>
      </c>
      <c r="R172" s="129">
        <f>Data!Y173</f>
        <v>0</v>
      </c>
      <c r="U172" s="129">
        <f>Data!AB173</f>
        <v>0</v>
      </c>
      <c r="X172" s="129">
        <f>Data!AE173</f>
        <v>0</v>
      </c>
      <c r="Y172" s="129"/>
      <c r="AA172" s="129">
        <f>SUM(C172:X172)</f>
        <v>0</v>
      </c>
      <c r="AB172" s="120"/>
    </row>
    <row r="173" spans="1:28">
      <c r="A173" s="159"/>
      <c r="B173" s="115">
        <f t="shared" si="55"/>
        <v>2002</v>
      </c>
      <c r="C173" s="129">
        <f>Data!D174</f>
        <v>0</v>
      </c>
      <c r="F173" s="129">
        <f>Data!G174</f>
        <v>0</v>
      </c>
      <c r="I173" s="129">
        <f>Data!J174</f>
        <v>0</v>
      </c>
      <c r="L173" s="129">
        <f>Data!M174</f>
        <v>0</v>
      </c>
      <c r="M173" s="129">
        <f>Data!P174</f>
        <v>0</v>
      </c>
      <c r="N173" s="129">
        <f>Data!S174</f>
        <v>0</v>
      </c>
      <c r="O173" s="129">
        <f>Data!V174</f>
        <v>0</v>
      </c>
      <c r="R173" s="129">
        <f>Data!Y174</f>
        <v>0</v>
      </c>
      <c r="U173" s="129">
        <f>Data!AB174</f>
        <v>0</v>
      </c>
      <c r="X173" s="129">
        <f>Data!AE174</f>
        <v>0</v>
      </c>
      <c r="Y173" s="129"/>
      <c r="AA173" s="129">
        <f t="shared" ref="AA173:AA181" si="56">SUM(C173:X173)</f>
        <v>0</v>
      </c>
      <c r="AB173" s="120"/>
    </row>
    <row r="174" spans="1:28">
      <c r="A174" s="159"/>
      <c r="B174" s="115">
        <f t="shared" si="55"/>
        <v>2003</v>
      </c>
      <c r="C174" s="129">
        <f>Data!D175</f>
        <v>0</v>
      </c>
      <c r="F174" s="129">
        <f>Data!G175</f>
        <v>0</v>
      </c>
      <c r="I174" s="129">
        <f>Data!J175</f>
        <v>0</v>
      </c>
      <c r="L174" s="129">
        <f>Data!M175</f>
        <v>0</v>
      </c>
      <c r="M174" s="129">
        <f>Data!P175</f>
        <v>0</v>
      </c>
      <c r="N174" s="129">
        <f>Data!S175</f>
        <v>0</v>
      </c>
      <c r="O174" s="129">
        <f>Data!V175</f>
        <v>0</v>
      </c>
      <c r="R174" s="129">
        <f>Data!Y175</f>
        <v>0</v>
      </c>
      <c r="U174" s="129">
        <f>Data!AB175</f>
        <v>0</v>
      </c>
      <c r="X174" s="129">
        <f>Data!AE175</f>
        <v>0</v>
      </c>
      <c r="Y174" s="129"/>
      <c r="AA174" s="129">
        <f t="shared" si="56"/>
        <v>0</v>
      </c>
      <c r="AB174" s="120"/>
    </row>
    <row r="175" spans="1:28">
      <c r="A175" s="159"/>
      <c r="B175" s="115">
        <f t="shared" si="55"/>
        <v>2004</v>
      </c>
      <c r="C175" s="129">
        <f>Data!D176</f>
        <v>0</v>
      </c>
      <c r="F175" s="129">
        <f>Data!G176</f>
        <v>0</v>
      </c>
      <c r="I175" s="129">
        <f>Data!J176</f>
        <v>0</v>
      </c>
      <c r="L175" s="129">
        <f>Data!M176</f>
        <v>0</v>
      </c>
      <c r="M175" s="129">
        <f>Data!P176</f>
        <v>0</v>
      </c>
      <c r="N175" s="129">
        <f>Data!S176</f>
        <v>0</v>
      </c>
      <c r="O175" s="129">
        <f>Data!V176</f>
        <v>0</v>
      </c>
      <c r="R175" s="129">
        <f>Data!Y176</f>
        <v>0</v>
      </c>
      <c r="U175" s="129">
        <f>Data!AB176</f>
        <v>0</v>
      </c>
      <c r="X175" s="129">
        <f>Data!AE176</f>
        <v>0</v>
      </c>
      <c r="Y175" s="129"/>
      <c r="AA175" s="129">
        <f t="shared" si="56"/>
        <v>0</v>
      </c>
      <c r="AB175" s="120"/>
    </row>
    <row r="176" spans="1:28">
      <c r="A176" s="159"/>
      <c r="B176" s="115">
        <f t="shared" si="55"/>
        <v>2005</v>
      </c>
      <c r="C176" s="129">
        <f>Data!D177</f>
        <v>0</v>
      </c>
      <c r="F176" s="129">
        <f>Data!G177</f>
        <v>0</v>
      </c>
      <c r="I176" s="129">
        <f>Data!J177</f>
        <v>0</v>
      </c>
      <c r="L176" s="129">
        <f>Data!M177</f>
        <v>0</v>
      </c>
      <c r="M176" s="129">
        <f>Data!P177</f>
        <v>0</v>
      </c>
      <c r="N176" s="129">
        <f>Data!S177</f>
        <v>0</v>
      </c>
      <c r="O176" s="129">
        <f>Data!V177</f>
        <v>0</v>
      </c>
      <c r="R176" s="129">
        <f>Data!Y177</f>
        <v>0</v>
      </c>
      <c r="U176" s="129">
        <f>Data!AB177</f>
        <v>0</v>
      </c>
      <c r="X176" s="129">
        <f>Data!AE177</f>
        <v>0</v>
      </c>
      <c r="Y176" s="129"/>
      <c r="AA176" s="129">
        <f t="shared" si="56"/>
        <v>0</v>
      </c>
      <c r="AB176" s="120"/>
    </row>
    <row r="177" spans="1:28">
      <c r="A177" s="159"/>
      <c r="B177" s="115">
        <f t="shared" si="55"/>
        <v>2006</v>
      </c>
      <c r="C177" s="129">
        <f>Data!D178</f>
        <v>0</v>
      </c>
      <c r="F177" s="129">
        <f>Data!G178</f>
        <v>0</v>
      </c>
      <c r="I177" s="129">
        <f>Data!J178</f>
        <v>0</v>
      </c>
      <c r="L177" s="129">
        <f>Data!M178</f>
        <v>0</v>
      </c>
      <c r="M177" s="129">
        <f>Data!P178</f>
        <v>0</v>
      </c>
      <c r="N177" s="129">
        <f>Data!S178</f>
        <v>0</v>
      </c>
      <c r="O177" s="129">
        <f>Data!V178</f>
        <v>0</v>
      </c>
      <c r="R177" s="129">
        <f>Data!Y178</f>
        <v>0</v>
      </c>
      <c r="U177" s="129">
        <f>Data!AB178</f>
        <v>3597</v>
      </c>
      <c r="X177" s="129">
        <f>Data!AE178</f>
        <v>0</v>
      </c>
      <c r="Y177" s="129"/>
      <c r="AA177" s="129">
        <f t="shared" si="56"/>
        <v>3597</v>
      </c>
      <c r="AB177" s="120"/>
    </row>
    <row r="178" spans="1:28">
      <c r="A178" s="159"/>
      <c r="B178" s="115">
        <f t="shared" si="55"/>
        <v>2007</v>
      </c>
      <c r="C178" s="129">
        <f>Data!D179</f>
        <v>0</v>
      </c>
      <c r="F178" s="129">
        <f>Data!G179</f>
        <v>0</v>
      </c>
      <c r="I178" s="129">
        <f>Data!J179</f>
        <v>0</v>
      </c>
      <c r="L178" s="129">
        <f>Data!M179</f>
        <v>0</v>
      </c>
      <c r="M178" s="129">
        <f>Data!P179</f>
        <v>0</v>
      </c>
      <c r="N178" s="129">
        <f>Data!S179</f>
        <v>0</v>
      </c>
      <c r="O178" s="129">
        <f>Data!V179</f>
        <v>0</v>
      </c>
      <c r="R178" s="129">
        <f>Data!Y179</f>
        <v>0</v>
      </c>
      <c r="U178" s="129">
        <f>Data!AB179</f>
        <v>0</v>
      </c>
      <c r="X178" s="129">
        <f>Data!AE179</f>
        <v>0</v>
      </c>
      <c r="Y178" s="129"/>
      <c r="AA178" s="129">
        <f t="shared" si="56"/>
        <v>0</v>
      </c>
      <c r="AB178" s="120"/>
    </row>
    <row r="179" spans="1:28">
      <c r="A179" s="159"/>
      <c r="B179" s="115">
        <f t="shared" ref="B179:B181" si="57">B165</f>
        <v>2008</v>
      </c>
      <c r="C179" s="129">
        <f>Data!D180</f>
        <v>0</v>
      </c>
      <c r="F179" s="129">
        <f>Data!G180</f>
        <v>0</v>
      </c>
      <c r="I179" s="129">
        <f>Data!J180</f>
        <v>0</v>
      </c>
      <c r="L179" s="129">
        <f>Data!M180</f>
        <v>0</v>
      </c>
      <c r="M179" s="129">
        <f>Data!P180</f>
        <v>0</v>
      </c>
      <c r="N179" s="129">
        <f>Data!S180</f>
        <v>0</v>
      </c>
      <c r="O179" s="129">
        <f>Data!V180</f>
        <v>0</v>
      </c>
      <c r="R179" s="129">
        <f>Data!Y180</f>
        <v>0</v>
      </c>
      <c r="U179" s="129">
        <f>Data!AB180</f>
        <v>0</v>
      </c>
      <c r="X179" s="129">
        <f>Data!AE180</f>
        <v>0</v>
      </c>
      <c r="Y179" s="129"/>
      <c r="AA179" s="129">
        <f t="shared" si="56"/>
        <v>0</v>
      </c>
      <c r="AB179" s="120"/>
    </row>
    <row r="180" spans="1:28">
      <c r="A180" s="159"/>
      <c r="B180" s="115">
        <f t="shared" si="57"/>
        <v>2009</v>
      </c>
      <c r="C180" s="129">
        <f>Data!D181</f>
        <v>8610</v>
      </c>
      <c r="F180" s="129">
        <f>Data!G181</f>
        <v>0</v>
      </c>
      <c r="I180" s="129">
        <f>Data!J181</f>
        <v>0</v>
      </c>
      <c r="L180" s="129">
        <f>Data!M181</f>
        <v>0</v>
      </c>
      <c r="M180" s="129">
        <f>Data!P181</f>
        <v>0</v>
      </c>
      <c r="N180" s="129">
        <f>Data!S181</f>
        <v>0</v>
      </c>
      <c r="O180" s="129">
        <f>Data!V181</f>
        <v>0</v>
      </c>
      <c r="R180" s="129">
        <f>Data!Y181</f>
        <v>0</v>
      </c>
      <c r="U180" s="129">
        <f>Data!AB181</f>
        <v>0</v>
      </c>
      <c r="X180" s="129">
        <f>Data!AE181</f>
        <v>0</v>
      </c>
      <c r="Y180" s="129"/>
      <c r="AA180" s="129">
        <f t="shared" si="56"/>
        <v>8610</v>
      </c>
      <c r="AB180" s="120"/>
    </row>
    <row r="181" spans="1:28">
      <c r="A181" s="159"/>
      <c r="B181" s="115">
        <f t="shared" si="57"/>
        <v>2010</v>
      </c>
      <c r="C181" s="129">
        <f>Data!D182</f>
        <v>53300</v>
      </c>
      <c r="F181" s="129">
        <f>Data!G182</f>
        <v>0</v>
      </c>
      <c r="I181" s="129">
        <f>Data!J182</f>
        <v>0</v>
      </c>
      <c r="L181" s="129">
        <f>Data!M182</f>
        <v>0</v>
      </c>
      <c r="M181" s="129">
        <f>Data!P182</f>
        <v>0</v>
      </c>
      <c r="N181" s="129">
        <f>Data!S182</f>
        <v>0</v>
      </c>
      <c r="O181" s="129">
        <f>Data!V182</f>
        <v>0</v>
      </c>
      <c r="R181" s="129">
        <f>Data!Y182</f>
        <v>0</v>
      </c>
      <c r="U181" s="129">
        <f>Data!AB182</f>
        <v>0</v>
      </c>
      <c r="X181" s="129">
        <f>Data!AE182</f>
        <v>0</v>
      </c>
      <c r="Y181" s="129"/>
      <c r="AA181" s="129">
        <f t="shared" si="56"/>
        <v>53300</v>
      </c>
      <c r="AB181" s="120"/>
    </row>
    <row r="182" spans="1:28" ht="12.75" customHeight="1">
      <c r="C182" s="129"/>
      <c r="F182" s="129"/>
      <c r="I182" s="129"/>
      <c r="L182" s="129"/>
      <c r="M182" s="129"/>
      <c r="N182" s="129"/>
      <c r="O182" s="129"/>
      <c r="R182" s="129"/>
      <c r="U182" s="129"/>
      <c r="X182" s="129"/>
      <c r="Y182" s="129"/>
      <c r="AA182" s="129">
        <f t="shared" ref="AA182:AA184" si="58">SUM(C182:X182)</f>
        <v>0</v>
      </c>
      <c r="AB182" s="120"/>
    </row>
    <row r="183" spans="1:28">
      <c r="A183" s="133"/>
      <c r="B183" s="115" t="s">
        <v>106</v>
      </c>
      <c r="C183" s="129">
        <f>SUM(C172:C174)</f>
        <v>0</v>
      </c>
      <c r="F183" s="129">
        <f t="shared" ref="F183:X183" si="59">SUM(F172:F174)</f>
        <v>0</v>
      </c>
      <c r="I183" s="129">
        <f t="shared" si="59"/>
        <v>0</v>
      </c>
      <c r="L183" s="129">
        <f t="shared" si="59"/>
        <v>0</v>
      </c>
      <c r="M183" s="129">
        <f t="shared" si="59"/>
        <v>0</v>
      </c>
      <c r="N183" s="129">
        <f t="shared" si="59"/>
        <v>0</v>
      </c>
      <c r="O183" s="129">
        <f t="shared" si="59"/>
        <v>0</v>
      </c>
      <c r="R183" s="129">
        <f t="shared" si="59"/>
        <v>0</v>
      </c>
      <c r="U183" s="129">
        <f t="shared" si="59"/>
        <v>0</v>
      </c>
      <c r="X183" s="129">
        <f t="shared" si="59"/>
        <v>0</v>
      </c>
      <c r="Y183" s="129"/>
      <c r="AA183" s="129">
        <f t="shared" si="58"/>
        <v>0</v>
      </c>
      <c r="AB183" s="120"/>
    </row>
    <row r="184" spans="1:28">
      <c r="A184" s="133"/>
      <c r="B184" s="115" t="s">
        <v>139</v>
      </c>
      <c r="C184" s="129">
        <f>SUM(C175:C181)</f>
        <v>61910</v>
      </c>
      <c r="D184" s="129">
        <f>SUM(C183:C184)</f>
        <v>61910</v>
      </c>
      <c r="E184" s="129">
        <f>SUM(C172:C181)</f>
        <v>61910</v>
      </c>
      <c r="F184" s="129">
        <f>SUM(F175:F181)</f>
        <v>0</v>
      </c>
      <c r="G184" s="129">
        <f>SUM(F183:F184)</f>
        <v>0</v>
      </c>
      <c r="H184" s="129">
        <f>SUM(F172:F181)</f>
        <v>0</v>
      </c>
      <c r="I184" s="129">
        <f>SUM(I175:I181)</f>
        <v>0</v>
      </c>
      <c r="J184" s="129">
        <f>SUM(I183:I184)</f>
        <v>0</v>
      </c>
      <c r="K184" s="129">
        <f>SUM(I172:I181)</f>
        <v>0</v>
      </c>
      <c r="L184" s="129">
        <f t="shared" ref="L184:X184" si="60">SUM(L175:L181)</f>
        <v>0</v>
      </c>
      <c r="M184" s="129">
        <f t="shared" si="60"/>
        <v>0</v>
      </c>
      <c r="N184" s="129">
        <f t="shared" si="60"/>
        <v>0</v>
      </c>
      <c r="O184" s="129">
        <f t="shared" si="60"/>
        <v>0</v>
      </c>
      <c r="P184" s="129">
        <f>SUM(O183:O184)</f>
        <v>0</v>
      </c>
      <c r="Q184" s="129">
        <f>SUM(O172:O181)</f>
        <v>0</v>
      </c>
      <c r="R184" s="129">
        <f t="shared" si="60"/>
        <v>0</v>
      </c>
      <c r="S184" s="129">
        <f>SUM(R183:R184)</f>
        <v>0</v>
      </c>
      <c r="T184" s="129">
        <f>SUM(R172:R181)</f>
        <v>0</v>
      </c>
      <c r="U184" s="129">
        <f t="shared" si="60"/>
        <v>3597</v>
      </c>
      <c r="V184" s="129">
        <f>SUM(U183:U184)</f>
        <v>3597</v>
      </c>
      <c r="W184" s="129">
        <f>SUM(U172:U181)</f>
        <v>3597</v>
      </c>
      <c r="X184" s="129">
        <f t="shared" si="60"/>
        <v>0</v>
      </c>
      <c r="Y184" s="129">
        <f>SUM(X172:X181)</f>
        <v>0</v>
      </c>
      <c r="Z184" s="129">
        <f>SUM(X183:X184)</f>
        <v>0</v>
      </c>
      <c r="AA184" s="129">
        <f t="shared" si="58"/>
        <v>196521</v>
      </c>
      <c r="AB184" s="120"/>
    </row>
    <row r="185" spans="1:28">
      <c r="A185" s="133"/>
      <c r="C185" s="129"/>
      <c r="F185" s="129"/>
      <c r="I185" s="129"/>
      <c r="L185" s="129"/>
      <c r="M185" s="129"/>
      <c r="N185" s="129"/>
      <c r="O185" s="129"/>
      <c r="R185" s="129"/>
      <c r="U185" s="129"/>
      <c r="X185" s="129"/>
      <c r="Y185" s="129"/>
      <c r="AA185" s="129"/>
      <c r="AB185" s="120"/>
    </row>
    <row r="186" spans="1:28" ht="15.75" customHeight="1">
      <c r="A186" s="159" t="s">
        <v>34</v>
      </c>
      <c r="B186" s="115">
        <f t="shared" ref="B186:B192" si="61">B172</f>
        <v>2001</v>
      </c>
      <c r="C186" s="129">
        <f>Data!D187</f>
        <v>0</v>
      </c>
      <c r="F186" s="129">
        <f>Data!G187</f>
        <v>0</v>
      </c>
      <c r="I186" s="129">
        <f>Data!J187</f>
        <v>0</v>
      </c>
      <c r="L186" s="129">
        <f>Data!M187</f>
        <v>0</v>
      </c>
      <c r="M186" s="129">
        <f>Data!P187</f>
        <v>0</v>
      </c>
      <c r="N186" s="129">
        <f>Data!S187</f>
        <v>0</v>
      </c>
      <c r="O186" s="129">
        <f>Data!V187</f>
        <v>0</v>
      </c>
      <c r="R186" s="129">
        <f>Data!Y187</f>
        <v>0</v>
      </c>
      <c r="U186" s="129">
        <f>Data!AB187</f>
        <v>0</v>
      </c>
      <c r="X186" s="129">
        <f>Data!AE187</f>
        <v>0</v>
      </c>
      <c r="Y186" s="129"/>
      <c r="AA186" s="129">
        <f>SUM(C186:X186)</f>
        <v>0</v>
      </c>
      <c r="AB186" s="120"/>
    </row>
    <row r="187" spans="1:28">
      <c r="A187" s="159"/>
      <c r="B187" s="115">
        <f t="shared" si="61"/>
        <v>2002</v>
      </c>
      <c r="C187" s="129">
        <f>Data!D188</f>
        <v>0</v>
      </c>
      <c r="F187" s="129">
        <f>Data!G188</f>
        <v>0</v>
      </c>
      <c r="I187" s="129">
        <f>Data!J188</f>
        <v>0</v>
      </c>
      <c r="L187" s="129">
        <f>Data!M188</f>
        <v>0</v>
      </c>
      <c r="M187" s="129">
        <f>Data!P188</f>
        <v>500</v>
      </c>
      <c r="N187" s="129">
        <f>Data!S188</f>
        <v>0</v>
      </c>
      <c r="O187" s="129">
        <f>Data!V188</f>
        <v>0</v>
      </c>
      <c r="R187" s="129">
        <f>Data!Y188</f>
        <v>0</v>
      </c>
      <c r="U187" s="129">
        <f>Data!AB188</f>
        <v>0</v>
      </c>
      <c r="X187" s="129">
        <f>Data!AE188</f>
        <v>0</v>
      </c>
      <c r="Y187" s="129"/>
      <c r="AA187" s="129">
        <f t="shared" ref="AA187:AA195" si="62">SUM(C187:X187)</f>
        <v>500</v>
      </c>
      <c r="AB187" s="120"/>
    </row>
    <row r="188" spans="1:28">
      <c r="A188" s="159"/>
      <c r="B188" s="115">
        <f t="shared" si="61"/>
        <v>2003</v>
      </c>
      <c r="C188" s="129">
        <f>Data!D189</f>
        <v>0</v>
      </c>
      <c r="F188" s="129">
        <f>Data!G189</f>
        <v>0</v>
      </c>
      <c r="I188" s="129">
        <f>Data!J189</f>
        <v>0</v>
      </c>
      <c r="L188" s="129">
        <f>Data!M189</f>
        <v>0</v>
      </c>
      <c r="M188" s="129">
        <f>Data!P189</f>
        <v>0</v>
      </c>
      <c r="N188" s="129">
        <f>Data!S189</f>
        <v>0</v>
      </c>
      <c r="O188" s="129">
        <f>Data!V189</f>
        <v>0</v>
      </c>
      <c r="R188" s="129">
        <f>Data!Y189</f>
        <v>0</v>
      </c>
      <c r="U188" s="129">
        <f>Data!AB189</f>
        <v>0</v>
      </c>
      <c r="X188" s="129">
        <f>Data!AE189</f>
        <v>0</v>
      </c>
      <c r="Y188" s="129"/>
      <c r="AA188" s="129">
        <f t="shared" si="62"/>
        <v>0</v>
      </c>
      <c r="AB188" s="120"/>
    </row>
    <row r="189" spans="1:28">
      <c r="A189" s="159"/>
      <c r="B189" s="115">
        <f t="shared" si="61"/>
        <v>2004</v>
      </c>
      <c r="C189" s="129">
        <f>Data!D190</f>
        <v>0</v>
      </c>
      <c r="F189" s="129">
        <f>Data!G190</f>
        <v>0</v>
      </c>
      <c r="I189" s="129">
        <f>Data!J190</f>
        <v>0</v>
      </c>
      <c r="L189" s="129">
        <f>Data!M190</f>
        <v>0</v>
      </c>
      <c r="M189" s="129">
        <f>Data!P190</f>
        <v>0</v>
      </c>
      <c r="N189" s="129">
        <f>Data!S190</f>
        <v>0</v>
      </c>
      <c r="O189" s="129">
        <f>Data!V190</f>
        <v>0</v>
      </c>
      <c r="R189" s="129">
        <f>Data!Y190</f>
        <v>0</v>
      </c>
      <c r="U189" s="129">
        <f>Data!AB190</f>
        <v>0</v>
      </c>
      <c r="X189" s="129">
        <f>Data!AE190</f>
        <v>0</v>
      </c>
      <c r="Y189" s="129"/>
      <c r="AA189" s="129">
        <f t="shared" si="62"/>
        <v>0</v>
      </c>
      <c r="AB189" s="120"/>
    </row>
    <row r="190" spans="1:28">
      <c r="A190" s="159"/>
      <c r="B190" s="115">
        <f t="shared" si="61"/>
        <v>2005</v>
      </c>
      <c r="C190" s="129">
        <f>Data!D191</f>
        <v>0</v>
      </c>
      <c r="F190" s="129">
        <f>Data!G191</f>
        <v>0</v>
      </c>
      <c r="I190" s="129">
        <f>Data!J191</f>
        <v>0</v>
      </c>
      <c r="L190" s="129">
        <f>Data!M191</f>
        <v>0</v>
      </c>
      <c r="M190" s="129">
        <f>Data!P191</f>
        <v>0</v>
      </c>
      <c r="N190" s="129">
        <f>Data!S191</f>
        <v>0</v>
      </c>
      <c r="O190" s="129">
        <f>Data!V191</f>
        <v>0</v>
      </c>
      <c r="R190" s="129">
        <f>Data!Y191</f>
        <v>0</v>
      </c>
      <c r="U190" s="129">
        <f>Data!AB191</f>
        <v>0</v>
      </c>
      <c r="X190" s="129">
        <f>Data!AE191</f>
        <v>0</v>
      </c>
      <c r="Y190" s="129"/>
      <c r="AA190" s="129">
        <f t="shared" si="62"/>
        <v>0</v>
      </c>
      <c r="AB190" s="120"/>
    </row>
    <row r="191" spans="1:28">
      <c r="A191" s="159"/>
      <c r="B191" s="115">
        <f t="shared" si="61"/>
        <v>2006</v>
      </c>
      <c r="C191" s="129">
        <f>Data!D192</f>
        <v>0</v>
      </c>
      <c r="F191" s="129">
        <f>Data!G192</f>
        <v>0</v>
      </c>
      <c r="I191" s="129">
        <f>Data!J192</f>
        <v>0</v>
      </c>
      <c r="L191" s="129">
        <f>Data!M192</f>
        <v>0</v>
      </c>
      <c r="M191" s="129">
        <f>Data!P192</f>
        <v>0</v>
      </c>
      <c r="N191" s="129">
        <f>Data!S192</f>
        <v>0</v>
      </c>
      <c r="O191" s="129">
        <f>Data!V192</f>
        <v>0</v>
      </c>
      <c r="R191" s="129">
        <f>Data!Y192</f>
        <v>0</v>
      </c>
      <c r="U191" s="129">
        <f>Data!AB192</f>
        <v>0</v>
      </c>
      <c r="X191" s="129">
        <f>Data!AE192</f>
        <v>0</v>
      </c>
      <c r="Y191" s="129"/>
      <c r="AA191" s="129">
        <f t="shared" si="62"/>
        <v>0</v>
      </c>
      <c r="AB191" s="120"/>
    </row>
    <row r="192" spans="1:28">
      <c r="A192" s="159"/>
      <c r="B192" s="115">
        <f t="shared" si="61"/>
        <v>2007</v>
      </c>
      <c r="C192" s="129">
        <f>Data!D193</f>
        <v>0</v>
      </c>
      <c r="F192" s="129">
        <f>Data!G193</f>
        <v>0</v>
      </c>
      <c r="I192" s="129">
        <f>Data!J193</f>
        <v>0</v>
      </c>
      <c r="L192" s="129">
        <f>Data!M193</f>
        <v>0</v>
      </c>
      <c r="M192" s="129">
        <f>Data!P193</f>
        <v>500</v>
      </c>
      <c r="N192" s="129">
        <f>Data!S193</f>
        <v>0</v>
      </c>
      <c r="O192" s="129">
        <f>Data!V193</f>
        <v>0</v>
      </c>
      <c r="R192" s="129">
        <f>Data!Y193</f>
        <v>0</v>
      </c>
      <c r="U192" s="129">
        <f>Data!AB193</f>
        <v>0</v>
      </c>
      <c r="X192" s="129">
        <f>Data!AE193</f>
        <v>0</v>
      </c>
      <c r="Y192" s="129"/>
      <c r="AA192" s="129">
        <f t="shared" si="62"/>
        <v>500</v>
      </c>
      <c r="AB192" s="120"/>
    </row>
    <row r="193" spans="1:28">
      <c r="A193" s="159"/>
      <c r="B193" s="115">
        <f t="shared" ref="B193:B195" si="63">B179</f>
        <v>2008</v>
      </c>
      <c r="C193" s="129">
        <f>Data!D194</f>
        <v>0</v>
      </c>
      <c r="F193" s="129">
        <f>Data!G194</f>
        <v>0</v>
      </c>
      <c r="I193" s="129">
        <f>Data!J194</f>
        <v>0</v>
      </c>
      <c r="L193" s="129">
        <f>Data!M194</f>
        <v>0</v>
      </c>
      <c r="M193" s="129">
        <f>Data!P194</f>
        <v>0</v>
      </c>
      <c r="N193" s="129">
        <f>Data!S194</f>
        <v>0</v>
      </c>
      <c r="O193" s="129">
        <f>Data!V194</f>
        <v>0</v>
      </c>
      <c r="R193" s="129">
        <f>Data!Y194</f>
        <v>0</v>
      </c>
      <c r="U193" s="129">
        <f>Data!AB194</f>
        <v>0</v>
      </c>
      <c r="X193" s="129">
        <f>Data!AE194</f>
        <v>0</v>
      </c>
      <c r="Y193" s="129"/>
      <c r="AA193" s="129">
        <f t="shared" si="62"/>
        <v>0</v>
      </c>
      <c r="AB193" s="120"/>
    </row>
    <row r="194" spans="1:28">
      <c r="A194" s="159"/>
      <c r="B194" s="115">
        <f t="shared" si="63"/>
        <v>2009</v>
      </c>
      <c r="C194" s="129">
        <f>Data!D195</f>
        <v>0</v>
      </c>
      <c r="F194" s="129">
        <f>Data!G195</f>
        <v>0</v>
      </c>
      <c r="I194" s="129">
        <f>Data!J195</f>
        <v>0</v>
      </c>
      <c r="L194" s="129">
        <f>Data!M195</f>
        <v>0</v>
      </c>
      <c r="M194" s="129">
        <f>Data!P195</f>
        <v>0</v>
      </c>
      <c r="N194" s="129">
        <f>Data!S195</f>
        <v>0</v>
      </c>
      <c r="O194" s="129">
        <f>Data!V195</f>
        <v>0</v>
      </c>
      <c r="R194" s="129">
        <f>Data!Y195</f>
        <v>0</v>
      </c>
      <c r="U194" s="129">
        <f>Data!AB195</f>
        <v>0</v>
      </c>
      <c r="X194" s="129">
        <f>Data!AE195</f>
        <v>0</v>
      </c>
      <c r="Y194" s="129"/>
      <c r="AA194" s="129">
        <f t="shared" si="62"/>
        <v>0</v>
      </c>
      <c r="AB194" s="120"/>
    </row>
    <row r="195" spans="1:28">
      <c r="A195" s="159"/>
      <c r="B195" s="115">
        <f t="shared" si="63"/>
        <v>2010</v>
      </c>
      <c r="C195" s="129">
        <f>Data!D196</f>
        <v>38000</v>
      </c>
      <c r="F195" s="129">
        <f>Data!G196</f>
        <v>0</v>
      </c>
      <c r="I195" s="129">
        <f>Data!J196</f>
        <v>0</v>
      </c>
      <c r="L195" s="129">
        <f>Data!M196</f>
        <v>0</v>
      </c>
      <c r="M195" s="129">
        <f>Data!P196</f>
        <v>0</v>
      </c>
      <c r="N195" s="129">
        <f>Data!S196</f>
        <v>0</v>
      </c>
      <c r="O195" s="129">
        <f>Data!V196</f>
        <v>0</v>
      </c>
      <c r="R195" s="129">
        <f>Data!Y196</f>
        <v>0</v>
      </c>
      <c r="U195" s="129">
        <f>Data!AB196</f>
        <v>0</v>
      </c>
      <c r="X195" s="129">
        <f>Data!AE196</f>
        <v>0</v>
      </c>
      <c r="Y195" s="129"/>
      <c r="AA195" s="129">
        <f t="shared" si="62"/>
        <v>38000</v>
      </c>
      <c r="AB195" s="120"/>
    </row>
    <row r="196" spans="1:28" ht="12.75" customHeight="1">
      <c r="C196" s="129"/>
      <c r="F196" s="129"/>
      <c r="I196" s="129"/>
      <c r="L196" s="129"/>
      <c r="M196" s="129"/>
      <c r="N196" s="129"/>
      <c r="O196" s="129"/>
      <c r="R196" s="129"/>
      <c r="U196" s="129"/>
      <c r="X196" s="129"/>
      <c r="Y196" s="129"/>
      <c r="AA196" s="129">
        <f t="shared" ref="AA196:AA198" si="64">SUM(C196:X196)</f>
        <v>0</v>
      </c>
      <c r="AB196" s="120"/>
    </row>
    <row r="197" spans="1:28">
      <c r="A197" s="133"/>
      <c r="B197" s="115" t="s">
        <v>106</v>
      </c>
      <c r="C197" s="129">
        <f>SUM(C186:C188)</f>
        <v>0</v>
      </c>
      <c r="F197" s="129">
        <f t="shared" ref="F197:X197" si="65">SUM(F186:F188)</f>
        <v>0</v>
      </c>
      <c r="I197" s="129">
        <f t="shared" si="65"/>
        <v>0</v>
      </c>
      <c r="L197" s="129">
        <f t="shared" si="65"/>
        <v>0</v>
      </c>
      <c r="M197" s="129">
        <f t="shared" si="65"/>
        <v>500</v>
      </c>
      <c r="N197" s="129">
        <f t="shared" si="65"/>
        <v>0</v>
      </c>
      <c r="O197" s="129">
        <f t="shared" si="65"/>
        <v>0</v>
      </c>
      <c r="R197" s="129">
        <f t="shared" si="65"/>
        <v>0</v>
      </c>
      <c r="U197" s="129">
        <f t="shared" si="65"/>
        <v>0</v>
      </c>
      <c r="X197" s="129">
        <f t="shared" si="65"/>
        <v>0</v>
      </c>
      <c r="Y197" s="129"/>
      <c r="AA197" s="129">
        <f t="shared" si="64"/>
        <v>500</v>
      </c>
      <c r="AB197" s="120"/>
    </row>
    <row r="198" spans="1:28">
      <c r="A198" s="133"/>
      <c r="B198" s="115" t="s">
        <v>139</v>
      </c>
      <c r="C198" s="129">
        <f>SUM(C189:C195)</f>
        <v>38000</v>
      </c>
      <c r="D198" s="129">
        <f>SUM(C197:C198)</f>
        <v>38000</v>
      </c>
      <c r="E198" s="129">
        <f>SUM(C186:C195)</f>
        <v>38000</v>
      </c>
      <c r="F198" s="129">
        <f t="shared" ref="F198:X198" si="66">SUM(F189:F195)</f>
        <v>0</v>
      </c>
      <c r="G198" s="129">
        <f>SUM(F197:F198)</f>
        <v>0</v>
      </c>
      <c r="H198" s="129">
        <f>SUM(F186:F195)</f>
        <v>0</v>
      </c>
      <c r="I198" s="129">
        <f>SUM(I189:I195)</f>
        <v>0</v>
      </c>
      <c r="J198" s="129">
        <f>SUM(I197:I198)</f>
        <v>0</v>
      </c>
      <c r="K198" s="129">
        <f>SUM(I186:I195)</f>
        <v>0</v>
      </c>
      <c r="L198" s="129">
        <f t="shared" si="66"/>
        <v>0</v>
      </c>
      <c r="M198" s="129">
        <f t="shared" si="66"/>
        <v>500</v>
      </c>
      <c r="N198" s="129">
        <f t="shared" si="66"/>
        <v>0</v>
      </c>
      <c r="O198" s="129">
        <f t="shared" si="66"/>
        <v>0</v>
      </c>
      <c r="P198" s="129">
        <f>SUM(O197:O198)</f>
        <v>0</v>
      </c>
      <c r="Q198" s="129">
        <f>SUM(O186:O195)</f>
        <v>0</v>
      </c>
      <c r="R198" s="129">
        <f t="shared" si="66"/>
        <v>0</v>
      </c>
      <c r="S198" s="129">
        <f>SUM(R197:R198)</f>
        <v>0</v>
      </c>
      <c r="T198" s="129">
        <f>SUM(R186:R195)</f>
        <v>0</v>
      </c>
      <c r="U198" s="129">
        <f t="shared" si="66"/>
        <v>0</v>
      </c>
      <c r="V198" s="129">
        <f>SUM(U197:U198)</f>
        <v>0</v>
      </c>
      <c r="W198" s="129">
        <f>SUM(U186:U195)</f>
        <v>0</v>
      </c>
      <c r="X198" s="129">
        <f t="shared" si="66"/>
        <v>0</v>
      </c>
      <c r="Y198" s="129">
        <f>SUM(X186:X195)</f>
        <v>0</v>
      </c>
      <c r="Z198" s="129">
        <f>SUM(X197:X198)</f>
        <v>0</v>
      </c>
      <c r="AA198" s="129">
        <f t="shared" si="64"/>
        <v>114500</v>
      </c>
      <c r="AB198" s="120"/>
    </row>
    <row r="199" spans="1:28">
      <c r="A199" s="133"/>
      <c r="C199" s="129"/>
      <c r="F199" s="129"/>
      <c r="I199" s="129"/>
      <c r="L199" s="129"/>
      <c r="M199" s="129"/>
      <c r="N199" s="129"/>
      <c r="O199" s="129"/>
      <c r="R199" s="129"/>
      <c r="U199" s="129"/>
      <c r="X199" s="129"/>
      <c r="Y199" s="129"/>
      <c r="AA199" s="129"/>
      <c r="AB199" s="120"/>
    </row>
    <row r="200" spans="1:28" ht="15" customHeight="1">
      <c r="A200" s="159" t="s">
        <v>35</v>
      </c>
      <c r="B200" s="115">
        <f t="shared" ref="B200:B206" si="67">B186</f>
        <v>2001</v>
      </c>
      <c r="C200" s="129">
        <f>Data!D201</f>
        <v>0</v>
      </c>
      <c r="F200" s="129">
        <f>Data!G201</f>
        <v>0</v>
      </c>
      <c r="I200" s="129">
        <f>Data!J201</f>
        <v>0</v>
      </c>
      <c r="L200" s="129">
        <f>Data!M201</f>
        <v>0</v>
      </c>
      <c r="M200" s="129">
        <f>Data!P201</f>
        <v>0</v>
      </c>
      <c r="N200" s="129">
        <f>Data!S201</f>
        <v>0</v>
      </c>
      <c r="O200" s="129">
        <f>Data!V201</f>
        <v>0</v>
      </c>
      <c r="R200" s="129">
        <f>Data!Y201</f>
        <v>0</v>
      </c>
      <c r="U200" s="129">
        <f>Data!AB201</f>
        <v>0</v>
      </c>
      <c r="X200" s="129">
        <f>Data!AE201</f>
        <v>0</v>
      </c>
      <c r="Y200" s="129"/>
      <c r="AA200" s="129">
        <f>SUM(C200:X200)</f>
        <v>0</v>
      </c>
      <c r="AB200" s="120"/>
    </row>
    <row r="201" spans="1:28">
      <c r="A201" s="159"/>
      <c r="B201" s="115">
        <f t="shared" si="67"/>
        <v>2002</v>
      </c>
      <c r="C201" s="129">
        <f>Data!D202</f>
        <v>0</v>
      </c>
      <c r="F201" s="129">
        <f>Data!G202</f>
        <v>0</v>
      </c>
      <c r="I201" s="129">
        <f>Data!J202</f>
        <v>0</v>
      </c>
      <c r="L201" s="129">
        <f>Data!M202</f>
        <v>0</v>
      </c>
      <c r="M201" s="129">
        <f>Data!P202</f>
        <v>0</v>
      </c>
      <c r="N201" s="129">
        <f>Data!S202</f>
        <v>0</v>
      </c>
      <c r="O201" s="129">
        <f>Data!V202</f>
        <v>0</v>
      </c>
      <c r="R201" s="129">
        <f>Data!Y202</f>
        <v>0</v>
      </c>
      <c r="U201" s="129">
        <f>Data!AB202</f>
        <v>0</v>
      </c>
      <c r="X201" s="129">
        <f>Data!AE202</f>
        <v>0</v>
      </c>
      <c r="Y201" s="129"/>
      <c r="AA201" s="129">
        <f t="shared" ref="AA201:AA209" si="68">SUM(C201:X201)</f>
        <v>0</v>
      </c>
      <c r="AB201" s="120"/>
    </row>
    <row r="202" spans="1:28">
      <c r="A202" s="159"/>
      <c r="B202" s="115">
        <f t="shared" si="67"/>
        <v>2003</v>
      </c>
      <c r="C202" s="129">
        <f>Data!D203</f>
        <v>9000</v>
      </c>
      <c r="F202" s="129">
        <f>Data!G203</f>
        <v>0</v>
      </c>
      <c r="I202" s="129">
        <f>Data!J203</f>
        <v>0</v>
      </c>
      <c r="L202" s="129">
        <f>Data!M203</f>
        <v>0</v>
      </c>
      <c r="M202" s="129">
        <f>Data!P203</f>
        <v>0</v>
      </c>
      <c r="N202" s="129">
        <f>Data!S203</f>
        <v>0</v>
      </c>
      <c r="O202" s="129">
        <f>Data!V203</f>
        <v>0</v>
      </c>
      <c r="R202" s="129">
        <f>Data!Y203</f>
        <v>0</v>
      </c>
      <c r="U202" s="129">
        <f>Data!AB203</f>
        <v>0</v>
      </c>
      <c r="X202" s="129">
        <f>Data!AE203</f>
        <v>0</v>
      </c>
      <c r="Y202" s="129"/>
      <c r="AA202" s="129">
        <f t="shared" si="68"/>
        <v>9000</v>
      </c>
      <c r="AB202" s="120"/>
    </row>
    <row r="203" spans="1:28">
      <c r="A203" s="159"/>
      <c r="B203" s="115">
        <f t="shared" si="67"/>
        <v>2004</v>
      </c>
      <c r="C203" s="129">
        <f>Data!D204</f>
        <v>0</v>
      </c>
      <c r="F203" s="129">
        <f>Data!G204</f>
        <v>0</v>
      </c>
      <c r="I203" s="129">
        <f>Data!J204</f>
        <v>0</v>
      </c>
      <c r="L203" s="129">
        <f>Data!M204</f>
        <v>0</v>
      </c>
      <c r="M203" s="129">
        <f>Data!P204</f>
        <v>0</v>
      </c>
      <c r="N203" s="129">
        <f>Data!S204</f>
        <v>0</v>
      </c>
      <c r="O203" s="129">
        <f>Data!V204</f>
        <v>0</v>
      </c>
      <c r="R203" s="129">
        <f>Data!Y204</f>
        <v>0</v>
      </c>
      <c r="U203" s="129">
        <f>Data!AB204</f>
        <v>0</v>
      </c>
      <c r="X203" s="129">
        <f>Data!AE204</f>
        <v>0</v>
      </c>
      <c r="Y203" s="129"/>
      <c r="AA203" s="129">
        <f t="shared" si="68"/>
        <v>0</v>
      </c>
      <c r="AB203" s="120"/>
    </row>
    <row r="204" spans="1:28">
      <c r="A204" s="159"/>
      <c r="B204" s="115">
        <f t="shared" si="67"/>
        <v>2005</v>
      </c>
      <c r="C204" s="129">
        <f>Data!D205</f>
        <v>0</v>
      </c>
      <c r="F204" s="129">
        <f>Data!G205</f>
        <v>0</v>
      </c>
      <c r="I204" s="129">
        <f>Data!J205</f>
        <v>0</v>
      </c>
      <c r="L204" s="129">
        <f>Data!M205</f>
        <v>0</v>
      </c>
      <c r="M204" s="129">
        <f>Data!P205</f>
        <v>0</v>
      </c>
      <c r="N204" s="129">
        <f>Data!S205</f>
        <v>0</v>
      </c>
      <c r="O204" s="129">
        <f>Data!V205</f>
        <v>0</v>
      </c>
      <c r="R204" s="129">
        <f>Data!Y205</f>
        <v>0</v>
      </c>
      <c r="U204" s="129">
        <f>Data!AB205</f>
        <v>0</v>
      </c>
      <c r="X204" s="129">
        <f>Data!AE205</f>
        <v>0</v>
      </c>
      <c r="Y204" s="129"/>
      <c r="AA204" s="129">
        <f t="shared" si="68"/>
        <v>0</v>
      </c>
      <c r="AB204" s="120"/>
    </row>
    <row r="205" spans="1:28">
      <c r="A205" s="159"/>
      <c r="B205" s="115">
        <f t="shared" si="67"/>
        <v>2006</v>
      </c>
      <c r="C205" s="129">
        <f>Data!D206</f>
        <v>0</v>
      </c>
      <c r="F205" s="129">
        <f>Data!G206</f>
        <v>0</v>
      </c>
      <c r="I205" s="129">
        <f>Data!J206</f>
        <v>0</v>
      </c>
      <c r="L205" s="129">
        <f>Data!M206</f>
        <v>0</v>
      </c>
      <c r="M205" s="129">
        <f>Data!P206</f>
        <v>0</v>
      </c>
      <c r="N205" s="129">
        <f>Data!S206</f>
        <v>0</v>
      </c>
      <c r="O205" s="129">
        <f>Data!V206</f>
        <v>0</v>
      </c>
      <c r="R205" s="129">
        <f>Data!Y206</f>
        <v>1230</v>
      </c>
      <c r="U205" s="129">
        <f>Data!AB206</f>
        <v>0</v>
      </c>
      <c r="X205" s="129">
        <f>Data!AE206</f>
        <v>60</v>
      </c>
      <c r="Y205" s="129"/>
      <c r="AA205" s="129">
        <f t="shared" si="68"/>
        <v>1290</v>
      </c>
      <c r="AB205" s="120"/>
    </row>
    <row r="206" spans="1:28">
      <c r="A206" s="159"/>
      <c r="B206" s="115">
        <f t="shared" si="67"/>
        <v>2007</v>
      </c>
      <c r="C206" s="129">
        <f>Data!D207</f>
        <v>0</v>
      </c>
      <c r="F206" s="129">
        <f>Data!G207</f>
        <v>0</v>
      </c>
      <c r="I206" s="129">
        <f>Data!J207</f>
        <v>0</v>
      </c>
      <c r="L206" s="129">
        <f>Data!M207</f>
        <v>0</v>
      </c>
      <c r="M206" s="129">
        <f>Data!P207</f>
        <v>0</v>
      </c>
      <c r="N206" s="129">
        <f>Data!S207</f>
        <v>0</v>
      </c>
      <c r="O206" s="129">
        <f>Data!V207</f>
        <v>0</v>
      </c>
      <c r="R206" s="129">
        <f>Data!Y207</f>
        <v>0</v>
      </c>
      <c r="U206" s="129">
        <f>Data!AB207</f>
        <v>0</v>
      </c>
      <c r="X206" s="129">
        <f>Data!AE207</f>
        <v>0</v>
      </c>
      <c r="Y206" s="129"/>
      <c r="AA206" s="129">
        <f t="shared" si="68"/>
        <v>0</v>
      </c>
      <c r="AB206" s="120"/>
    </row>
    <row r="207" spans="1:28">
      <c r="A207" s="159"/>
      <c r="B207" s="115">
        <f t="shared" ref="B207:B209" si="69">B193</f>
        <v>2008</v>
      </c>
      <c r="C207" s="129">
        <f>Data!D208</f>
        <v>0</v>
      </c>
      <c r="F207" s="129">
        <f>Data!G208</f>
        <v>0</v>
      </c>
      <c r="I207" s="129">
        <f>Data!J208</f>
        <v>0</v>
      </c>
      <c r="L207" s="129">
        <f>Data!M208</f>
        <v>0</v>
      </c>
      <c r="M207" s="129">
        <f>Data!P208</f>
        <v>0</v>
      </c>
      <c r="N207" s="129">
        <f>Data!S208</f>
        <v>0</v>
      </c>
      <c r="O207" s="129">
        <f>Data!V208</f>
        <v>0</v>
      </c>
      <c r="R207" s="129">
        <f>Data!Y208</f>
        <v>0</v>
      </c>
      <c r="U207" s="129">
        <f>Data!AB208</f>
        <v>0</v>
      </c>
      <c r="X207" s="129">
        <f>Data!AE208</f>
        <v>0</v>
      </c>
      <c r="Y207" s="129"/>
      <c r="AA207" s="129">
        <f t="shared" si="68"/>
        <v>0</v>
      </c>
      <c r="AB207" s="120"/>
    </row>
    <row r="208" spans="1:28">
      <c r="A208" s="159"/>
      <c r="B208" s="115">
        <f t="shared" si="69"/>
        <v>2009</v>
      </c>
      <c r="C208" s="129">
        <f>Data!D209</f>
        <v>0</v>
      </c>
      <c r="F208" s="129">
        <f>Data!G209</f>
        <v>0</v>
      </c>
      <c r="I208" s="129">
        <f>Data!J209</f>
        <v>0</v>
      </c>
      <c r="L208" s="129">
        <f>Data!M209</f>
        <v>0</v>
      </c>
      <c r="M208" s="129">
        <f>Data!P209</f>
        <v>0</v>
      </c>
      <c r="N208" s="129">
        <f>Data!S209</f>
        <v>210</v>
      </c>
      <c r="O208" s="129">
        <f>Data!V209</f>
        <v>0</v>
      </c>
      <c r="R208" s="129">
        <f>Data!Y209</f>
        <v>0</v>
      </c>
      <c r="U208" s="129">
        <f>Data!AB209</f>
        <v>0</v>
      </c>
      <c r="X208" s="129">
        <f>Data!AE209</f>
        <v>0</v>
      </c>
      <c r="Y208" s="129"/>
      <c r="AA208" s="129">
        <f t="shared" si="68"/>
        <v>210</v>
      </c>
      <c r="AB208" s="120"/>
    </row>
    <row r="209" spans="1:28">
      <c r="A209" s="159"/>
      <c r="B209" s="115">
        <f t="shared" si="69"/>
        <v>2010</v>
      </c>
      <c r="C209" s="129">
        <f>Data!D210</f>
        <v>0</v>
      </c>
      <c r="F209" s="129">
        <f>Data!G210</f>
        <v>0</v>
      </c>
      <c r="I209" s="129">
        <f>Data!J210</f>
        <v>0</v>
      </c>
      <c r="L209" s="129">
        <f>Data!M210</f>
        <v>0</v>
      </c>
      <c r="M209" s="129">
        <f>Data!P210</f>
        <v>0</v>
      </c>
      <c r="N209" s="129">
        <f>Data!S210</f>
        <v>0</v>
      </c>
      <c r="O209" s="129">
        <f>Data!V210</f>
        <v>0</v>
      </c>
      <c r="R209" s="129">
        <f>Data!Y210</f>
        <v>0</v>
      </c>
      <c r="U209" s="129">
        <f>Data!AB210</f>
        <v>0</v>
      </c>
      <c r="X209" s="129">
        <f>Data!AE210</f>
        <v>0</v>
      </c>
      <c r="Y209" s="129"/>
      <c r="AA209" s="129">
        <f t="shared" si="68"/>
        <v>0</v>
      </c>
      <c r="AB209" s="120"/>
    </row>
    <row r="210" spans="1:28" ht="12.75" customHeight="1">
      <c r="C210" s="129"/>
      <c r="F210" s="129"/>
      <c r="I210" s="129"/>
      <c r="L210" s="129"/>
      <c r="M210" s="129"/>
      <c r="N210" s="129"/>
      <c r="O210" s="129"/>
      <c r="R210" s="129"/>
      <c r="U210" s="129"/>
      <c r="X210" s="129"/>
      <c r="Y210" s="129"/>
      <c r="AA210" s="129">
        <f t="shared" ref="AA210:AA212" si="70">SUM(C210:X210)</f>
        <v>0</v>
      </c>
      <c r="AB210" s="120"/>
    </row>
    <row r="211" spans="1:28">
      <c r="A211" s="133"/>
      <c r="B211" s="115" t="s">
        <v>106</v>
      </c>
      <c r="C211" s="129">
        <f>SUM(C200:C202)</f>
        <v>9000</v>
      </c>
      <c r="F211" s="129">
        <f t="shared" ref="F211:X211" si="71">SUM(F200:F202)</f>
        <v>0</v>
      </c>
      <c r="I211" s="129">
        <f t="shared" si="71"/>
        <v>0</v>
      </c>
      <c r="L211" s="129">
        <f t="shared" si="71"/>
        <v>0</v>
      </c>
      <c r="M211" s="129">
        <f t="shared" si="71"/>
        <v>0</v>
      </c>
      <c r="N211" s="129">
        <f t="shared" si="71"/>
        <v>0</v>
      </c>
      <c r="O211" s="129">
        <f t="shared" si="71"/>
        <v>0</v>
      </c>
      <c r="R211" s="129">
        <f t="shared" si="71"/>
        <v>0</v>
      </c>
      <c r="U211" s="129">
        <f t="shared" si="71"/>
        <v>0</v>
      </c>
      <c r="X211" s="129">
        <f t="shared" si="71"/>
        <v>0</v>
      </c>
      <c r="Y211" s="129"/>
      <c r="AA211" s="129">
        <f t="shared" si="70"/>
        <v>9000</v>
      </c>
      <c r="AB211" s="120"/>
    </row>
    <row r="212" spans="1:28">
      <c r="A212" s="133"/>
      <c r="B212" s="115" t="s">
        <v>139</v>
      </c>
      <c r="C212" s="129">
        <f>SUM(C203:C209)</f>
        <v>0</v>
      </c>
      <c r="D212" s="129">
        <f>SUM(C211:C212)</f>
        <v>9000</v>
      </c>
      <c r="E212" s="129">
        <f>SUM(C200:C209)</f>
        <v>9000</v>
      </c>
      <c r="F212" s="129">
        <f>SUM(F203:F209)</f>
        <v>0</v>
      </c>
      <c r="G212" s="129">
        <f>SUM(F211:F212)</f>
        <v>0</v>
      </c>
      <c r="H212" s="129">
        <f>SUM(F200:F209)</f>
        <v>0</v>
      </c>
      <c r="I212" s="129">
        <f>SUM(I203:I209)</f>
        <v>0</v>
      </c>
      <c r="J212" s="129">
        <f>SUM(I211:I212)</f>
        <v>0</v>
      </c>
      <c r="K212" s="129">
        <f>SUM(I200:I209)</f>
        <v>0</v>
      </c>
      <c r="L212" s="129">
        <f>SUM(L203:L209)</f>
        <v>0</v>
      </c>
      <c r="M212" s="129">
        <f>SUM(M203:M209)</f>
        <v>0</v>
      </c>
      <c r="N212" s="129">
        <f>SUM(N203:N209)</f>
        <v>210</v>
      </c>
      <c r="O212" s="129">
        <f>SUM(O203:O209)</f>
        <v>0</v>
      </c>
      <c r="P212" s="129">
        <f>SUM(O211:O212)</f>
        <v>0</v>
      </c>
      <c r="Q212" s="129">
        <f>SUM(O200:O209)</f>
        <v>0</v>
      </c>
      <c r="R212" s="129">
        <f>SUM(R203:R209)</f>
        <v>1230</v>
      </c>
      <c r="S212" s="129">
        <f>SUM(R211:R212)</f>
        <v>1230</v>
      </c>
      <c r="T212" s="129">
        <f>SUM(R200:R209)</f>
        <v>1230</v>
      </c>
      <c r="U212" s="129">
        <f>SUM(U203:U209)</f>
        <v>0</v>
      </c>
      <c r="V212" s="129">
        <f>SUM(U211:U212)</f>
        <v>0</v>
      </c>
      <c r="W212" s="129">
        <f>SUM(U200:U209)</f>
        <v>0</v>
      </c>
      <c r="X212" s="129">
        <f>SUM(X203:X209)</f>
        <v>60</v>
      </c>
      <c r="Y212" s="129">
        <f>SUM(X200:X209)</f>
        <v>60</v>
      </c>
      <c r="Z212" s="129">
        <f>SUM(X211:X212)</f>
        <v>60</v>
      </c>
      <c r="AA212" s="129">
        <f t="shared" si="70"/>
        <v>21960</v>
      </c>
      <c r="AB212" s="120"/>
    </row>
    <row r="213" spans="1:28">
      <c r="A213" s="133"/>
      <c r="C213" s="129"/>
      <c r="F213" s="129"/>
      <c r="I213" s="129"/>
      <c r="L213" s="129"/>
      <c r="M213" s="129"/>
      <c r="N213" s="129"/>
      <c r="O213" s="129"/>
      <c r="R213" s="129"/>
      <c r="U213" s="129"/>
      <c r="X213" s="129"/>
      <c r="Y213" s="129"/>
      <c r="AA213" s="129"/>
      <c r="AB213" s="120"/>
    </row>
    <row r="214" spans="1:28" ht="12.75" customHeight="1">
      <c r="A214" s="159" t="s">
        <v>36</v>
      </c>
      <c r="B214" s="115">
        <f t="shared" ref="B214:B220" si="72">B200</f>
        <v>2001</v>
      </c>
      <c r="C214" s="129">
        <f>Data!D215</f>
        <v>0</v>
      </c>
      <c r="F214" s="129">
        <f>Data!G215</f>
        <v>110</v>
      </c>
      <c r="I214" s="129">
        <f>Data!J215</f>
        <v>0</v>
      </c>
      <c r="L214" s="129">
        <f>Data!M215</f>
        <v>0</v>
      </c>
      <c r="M214" s="129">
        <f>Data!P215</f>
        <v>0</v>
      </c>
      <c r="N214" s="129">
        <f>Data!S215</f>
        <v>0</v>
      </c>
      <c r="O214" s="129">
        <f>Data!V215</f>
        <v>0</v>
      </c>
      <c r="R214" s="129">
        <f>Data!Y215</f>
        <v>0</v>
      </c>
      <c r="U214" s="129">
        <f>Data!AB215</f>
        <v>251</v>
      </c>
      <c r="X214" s="129">
        <f>Data!AE215</f>
        <v>0</v>
      </c>
      <c r="Y214" s="129"/>
      <c r="AA214" s="129">
        <f>SUM(C214:X214)</f>
        <v>361</v>
      </c>
      <c r="AB214" s="120"/>
    </row>
    <row r="215" spans="1:28">
      <c r="A215" s="159"/>
      <c r="B215" s="115">
        <f t="shared" si="72"/>
        <v>2002</v>
      </c>
      <c r="C215" s="129">
        <f>Data!D216</f>
        <v>137</v>
      </c>
      <c r="F215" s="129">
        <f>Data!G216</f>
        <v>0</v>
      </c>
      <c r="I215" s="129">
        <f>Data!J216</f>
        <v>0</v>
      </c>
      <c r="L215" s="129">
        <f>Data!M216</f>
        <v>0</v>
      </c>
      <c r="M215" s="129">
        <f>Data!P216</f>
        <v>0</v>
      </c>
      <c r="N215" s="129">
        <f>Data!S216</f>
        <v>0</v>
      </c>
      <c r="O215" s="129">
        <f>Data!V216</f>
        <v>0</v>
      </c>
      <c r="R215" s="129">
        <f>Data!Y216</f>
        <v>0</v>
      </c>
      <c r="U215" s="129">
        <f>Data!AB216</f>
        <v>0</v>
      </c>
      <c r="X215" s="129">
        <f>Data!AE216</f>
        <v>0</v>
      </c>
      <c r="Y215" s="129"/>
      <c r="AA215" s="129">
        <f t="shared" ref="AA215:AA223" si="73">SUM(C215:X215)</f>
        <v>137</v>
      </c>
      <c r="AB215" s="120"/>
    </row>
    <row r="216" spans="1:28">
      <c r="A216" s="159"/>
      <c r="B216" s="115">
        <f t="shared" si="72"/>
        <v>2003</v>
      </c>
      <c r="C216" s="129">
        <f>Data!D217</f>
        <v>0</v>
      </c>
      <c r="F216" s="129">
        <f>Data!G217</f>
        <v>0</v>
      </c>
      <c r="I216" s="129">
        <f>Data!J217</f>
        <v>0</v>
      </c>
      <c r="L216" s="129">
        <f>Data!M217</f>
        <v>0</v>
      </c>
      <c r="M216" s="129">
        <f>Data!P217</f>
        <v>0</v>
      </c>
      <c r="N216" s="129">
        <f>Data!S217</f>
        <v>0</v>
      </c>
      <c r="O216" s="129">
        <f>Data!V217</f>
        <v>0</v>
      </c>
      <c r="R216" s="129">
        <f>Data!Y217</f>
        <v>0</v>
      </c>
      <c r="U216" s="129">
        <f>Data!AB217</f>
        <v>0</v>
      </c>
      <c r="X216" s="129">
        <f>Data!AE217</f>
        <v>0</v>
      </c>
      <c r="Y216" s="129"/>
      <c r="AA216" s="129">
        <f t="shared" si="73"/>
        <v>0</v>
      </c>
      <c r="AB216" s="120"/>
    </row>
    <row r="217" spans="1:28">
      <c r="A217" s="159"/>
      <c r="B217" s="115">
        <f t="shared" si="72"/>
        <v>2004</v>
      </c>
      <c r="C217" s="129">
        <f>Data!D218</f>
        <v>0</v>
      </c>
      <c r="F217" s="129">
        <f>Data!G218</f>
        <v>0</v>
      </c>
      <c r="I217" s="129">
        <f>Data!J218</f>
        <v>0</v>
      </c>
      <c r="L217" s="129">
        <f>Data!M218</f>
        <v>0</v>
      </c>
      <c r="M217" s="129">
        <f>Data!P218</f>
        <v>1132</v>
      </c>
      <c r="N217" s="129">
        <f>Data!S218</f>
        <v>0</v>
      </c>
      <c r="O217" s="129">
        <f>Data!V218</f>
        <v>0</v>
      </c>
      <c r="R217" s="129">
        <f>Data!Y218</f>
        <v>0</v>
      </c>
      <c r="U217" s="129">
        <f>Data!AB218</f>
        <v>0</v>
      </c>
      <c r="X217" s="129">
        <f>Data!AE218</f>
        <v>0</v>
      </c>
      <c r="Y217" s="129"/>
      <c r="AA217" s="129">
        <f t="shared" si="73"/>
        <v>1132</v>
      </c>
      <c r="AB217" s="120"/>
    </row>
    <row r="218" spans="1:28">
      <c r="A218" s="159"/>
      <c r="B218" s="115">
        <f t="shared" si="72"/>
        <v>2005</v>
      </c>
      <c r="C218" s="129">
        <f>Data!D219</f>
        <v>11600</v>
      </c>
      <c r="F218" s="129">
        <f>Data!G219</f>
        <v>0</v>
      </c>
      <c r="I218" s="129">
        <f>Data!J219</f>
        <v>0</v>
      </c>
      <c r="L218" s="129">
        <f>Data!M219</f>
        <v>0</v>
      </c>
      <c r="M218" s="129">
        <f>Data!P219</f>
        <v>0</v>
      </c>
      <c r="N218" s="129">
        <f>Data!S219</f>
        <v>0</v>
      </c>
      <c r="O218" s="129">
        <f>Data!V219</f>
        <v>1400</v>
      </c>
      <c r="R218" s="129">
        <f>Data!Y219</f>
        <v>0</v>
      </c>
      <c r="U218" s="129">
        <f>Data!AB219</f>
        <v>0</v>
      </c>
      <c r="X218" s="129">
        <f>Data!AE219</f>
        <v>0</v>
      </c>
      <c r="Y218" s="129"/>
      <c r="AA218" s="129">
        <f t="shared" si="73"/>
        <v>13000</v>
      </c>
      <c r="AB218" s="120"/>
    </row>
    <row r="219" spans="1:28">
      <c r="A219" s="159"/>
      <c r="B219" s="115">
        <f t="shared" si="72"/>
        <v>2006</v>
      </c>
      <c r="C219" s="129">
        <f>Data!D220</f>
        <v>0</v>
      </c>
      <c r="F219" s="129">
        <f>Data!G220</f>
        <v>240</v>
      </c>
      <c r="I219" s="129">
        <f>Data!J220</f>
        <v>0</v>
      </c>
      <c r="L219" s="129">
        <f>Data!M220</f>
        <v>0</v>
      </c>
      <c r="M219" s="129">
        <f>Data!P220</f>
        <v>0</v>
      </c>
      <c r="N219" s="129">
        <f>Data!S220</f>
        <v>0</v>
      </c>
      <c r="O219" s="129">
        <f>Data!V220</f>
        <v>0</v>
      </c>
      <c r="R219" s="129">
        <f>Data!Y220</f>
        <v>0</v>
      </c>
      <c r="U219" s="129">
        <f>Data!AB220</f>
        <v>0</v>
      </c>
      <c r="X219" s="129">
        <f>Data!AE220</f>
        <v>0</v>
      </c>
      <c r="Y219" s="129"/>
      <c r="AA219" s="129">
        <f t="shared" si="73"/>
        <v>240</v>
      </c>
      <c r="AB219" s="120"/>
    </row>
    <row r="220" spans="1:28">
      <c r="A220" s="159"/>
      <c r="B220" s="115">
        <f t="shared" si="72"/>
        <v>2007</v>
      </c>
      <c r="C220" s="129">
        <f>Data!D221</f>
        <v>9040</v>
      </c>
      <c r="F220" s="129">
        <f>Data!G221</f>
        <v>0</v>
      </c>
      <c r="I220" s="129">
        <f>Data!J221</f>
        <v>0</v>
      </c>
      <c r="L220" s="129">
        <f>Data!M221</f>
        <v>0</v>
      </c>
      <c r="M220" s="129">
        <f>Data!P221</f>
        <v>0</v>
      </c>
      <c r="N220" s="129">
        <f>Data!S221</f>
        <v>0</v>
      </c>
      <c r="O220" s="129">
        <f>Data!V221</f>
        <v>0</v>
      </c>
      <c r="R220" s="129">
        <f>Data!Y221</f>
        <v>0</v>
      </c>
      <c r="U220" s="129">
        <f>Data!AB221</f>
        <v>0</v>
      </c>
      <c r="X220" s="129">
        <f>Data!AE221</f>
        <v>0</v>
      </c>
      <c r="Y220" s="129"/>
      <c r="AA220" s="129">
        <f t="shared" si="73"/>
        <v>9040</v>
      </c>
      <c r="AB220" s="120"/>
    </row>
    <row r="221" spans="1:28">
      <c r="A221" s="159"/>
      <c r="B221" s="115">
        <f t="shared" ref="B221:B223" si="74">B207</f>
        <v>2008</v>
      </c>
      <c r="C221" s="129">
        <f>Data!D222</f>
        <v>12590</v>
      </c>
      <c r="F221" s="129">
        <f>Data!G222</f>
        <v>0</v>
      </c>
      <c r="I221" s="129">
        <f>Data!J222</f>
        <v>0</v>
      </c>
      <c r="L221" s="129">
        <f>Data!M222</f>
        <v>0</v>
      </c>
      <c r="M221" s="129">
        <f>Data!P222</f>
        <v>0</v>
      </c>
      <c r="N221" s="129">
        <f>Data!S222</f>
        <v>0</v>
      </c>
      <c r="O221" s="129">
        <f>Data!V222</f>
        <v>0</v>
      </c>
      <c r="R221" s="129">
        <f>Data!Y222</f>
        <v>0</v>
      </c>
      <c r="U221" s="129">
        <f>Data!AB222</f>
        <v>0</v>
      </c>
      <c r="X221" s="129">
        <f>Data!AE222</f>
        <v>0</v>
      </c>
      <c r="Y221" s="129"/>
      <c r="AA221" s="129">
        <f t="shared" si="73"/>
        <v>12590</v>
      </c>
      <c r="AB221" s="120"/>
    </row>
    <row r="222" spans="1:28">
      <c r="A222" s="159"/>
      <c r="B222" s="115">
        <f t="shared" si="74"/>
        <v>2009</v>
      </c>
      <c r="C222" s="129">
        <f>Data!D223</f>
        <v>0</v>
      </c>
      <c r="F222" s="129">
        <f>Data!G223</f>
        <v>0</v>
      </c>
      <c r="I222" s="129">
        <f>Data!J223</f>
        <v>0</v>
      </c>
      <c r="L222" s="129">
        <f>Data!M223</f>
        <v>0</v>
      </c>
      <c r="M222" s="129">
        <f>Data!P223</f>
        <v>0</v>
      </c>
      <c r="N222" s="129">
        <f>Data!S223</f>
        <v>0</v>
      </c>
      <c r="O222" s="129">
        <f>Data!V223</f>
        <v>0</v>
      </c>
      <c r="R222" s="129">
        <f>Data!Y223</f>
        <v>0</v>
      </c>
      <c r="U222" s="129">
        <f>Data!AB223</f>
        <v>0</v>
      </c>
      <c r="X222" s="129">
        <f>Data!AE223</f>
        <v>0</v>
      </c>
      <c r="Y222" s="129"/>
      <c r="AA222" s="129">
        <f t="shared" si="73"/>
        <v>0</v>
      </c>
      <c r="AB222" s="120"/>
    </row>
    <row r="223" spans="1:28">
      <c r="A223" s="159"/>
      <c r="B223" s="115">
        <f t="shared" si="74"/>
        <v>2010</v>
      </c>
      <c r="C223" s="129">
        <f>Data!D224</f>
        <v>0</v>
      </c>
      <c r="F223" s="129">
        <f>Data!G224</f>
        <v>114</v>
      </c>
      <c r="I223" s="129">
        <f>Data!J224</f>
        <v>0</v>
      </c>
      <c r="L223" s="129">
        <f>Data!M224</f>
        <v>0</v>
      </c>
      <c r="M223" s="129">
        <f>Data!P224</f>
        <v>0</v>
      </c>
      <c r="N223" s="129">
        <f>Data!S224</f>
        <v>0</v>
      </c>
      <c r="O223" s="129">
        <f>Data!V224</f>
        <v>0</v>
      </c>
      <c r="R223" s="129">
        <f>Data!Y224</f>
        <v>0</v>
      </c>
      <c r="U223" s="129">
        <f>Data!AB224</f>
        <v>0</v>
      </c>
      <c r="X223" s="129">
        <f>Data!AE224</f>
        <v>0</v>
      </c>
      <c r="Y223" s="129"/>
      <c r="AA223" s="129">
        <f t="shared" si="73"/>
        <v>114</v>
      </c>
      <c r="AB223" s="120"/>
    </row>
    <row r="224" spans="1:28" ht="12.75" customHeight="1">
      <c r="C224" s="129"/>
      <c r="F224" s="129"/>
      <c r="I224" s="129"/>
      <c r="L224" s="129"/>
      <c r="M224" s="129"/>
      <c r="N224" s="129"/>
      <c r="O224" s="129"/>
      <c r="R224" s="129"/>
      <c r="U224" s="129"/>
      <c r="X224" s="129"/>
      <c r="Y224" s="129"/>
      <c r="AA224" s="129">
        <f t="shared" ref="AA224:AA226" si="75">SUM(C224:X224)</f>
        <v>0</v>
      </c>
      <c r="AB224" s="120"/>
    </row>
    <row r="225" spans="1:28">
      <c r="A225" s="133"/>
      <c r="B225" s="115" t="s">
        <v>106</v>
      </c>
      <c r="C225" s="129">
        <f>SUM(C214:C216)</f>
        <v>137</v>
      </c>
      <c r="F225" s="129">
        <f t="shared" ref="F225:X225" si="76">SUM(F214:F216)</f>
        <v>110</v>
      </c>
      <c r="I225" s="129">
        <f t="shared" si="76"/>
        <v>0</v>
      </c>
      <c r="L225" s="129">
        <f t="shared" si="76"/>
        <v>0</v>
      </c>
      <c r="M225" s="129">
        <f t="shared" si="76"/>
        <v>0</v>
      </c>
      <c r="N225" s="129">
        <f t="shared" si="76"/>
        <v>0</v>
      </c>
      <c r="O225" s="129">
        <f t="shared" si="76"/>
        <v>0</v>
      </c>
      <c r="R225" s="129">
        <f t="shared" si="76"/>
        <v>0</v>
      </c>
      <c r="U225" s="129">
        <f t="shared" si="76"/>
        <v>251</v>
      </c>
      <c r="X225" s="129">
        <f t="shared" si="76"/>
        <v>0</v>
      </c>
      <c r="Y225" s="129"/>
      <c r="AA225" s="129">
        <f t="shared" si="75"/>
        <v>498</v>
      </c>
      <c r="AB225" s="120"/>
    </row>
    <row r="226" spans="1:28">
      <c r="A226" s="133"/>
      <c r="B226" s="115" t="s">
        <v>139</v>
      </c>
      <c r="C226" s="129">
        <f>SUM(C217:C223)</f>
        <v>33230</v>
      </c>
      <c r="D226" s="129">
        <f>SUM(C225:C226)</f>
        <v>33367</v>
      </c>
      <c r="E226" s="129">
        <f>SUM(C214:C223)</f>
        <v>33367</v>
      </c>
      <c r="F226" s="129">
        <f t="shared" ref="F226:X226" si="77">SUM(F217:F223)</f>
        <v>354</v>
      </c>
      <c r="G226" s="129">
        <f>SUM(F225:F226)</f>
        <v>464</v>
      </c>
      <c r="H226" s="129">
        <f>SUM(F214:F223)</f>
        <v>464</v>
      </c>
      <c r="I226" s="129">
        <f t="shared" si="77"/>
        <v>0</v>
      </c>
      <c r="J226" s="129">
        <f>SUM(I225:I226)</f>
        <v>0</v>
      </c>
      <c r="K226" s="129">
        <f>SUM(I214:I223)</f>
        <v>0</v>
      </c>
      <c r="L226" s="129">
        <f t="shared" si="77"/>
        <v>0</v>
      </c>
      <c r="M226" s="129">
        <f t="shared" si="77"/>
        <v>1132</v>
      </c>
      <c r="N226" s="129">
        <f t="shared" si="77"/>
        <v>0</v>
      </c>
      <c r="O226" s="129">
        <f t="shared" si="77"/>
        <v>1400</v>
      </c>
      <c r="P226" s="129">
        <f>SUM(O225:O226)</f>
        <v>1400</v>
      </c>
      <c r="Q226" s="129">
        <f>SUM(O214:O223)</f>
        <v>1400</v>
      </c>
      <c r="R226" s="129">
        <f t="shared" si="77"/>
        <v>0</v>
      </c>
      <c r="S226" s="129">
        <f>SUM(R225:R226)</f>
        <v>0</v>
      </c>
      <c r="T226" s="129">
        <f>SUM(R214:R223)</f>
        <v>0</v>
      </c>
      <c r="U226" s="129">
        <f t="shared" si="77"/>
        <v>0</v>
      </c>
      <c r="V226" s="129">
        <f>SUM(U225:U226)</f>
        <v>251</v>
      </c>
      <c r="W226" s="129">
        <f>SUM(U214:U223)</f>
        <v>251</v>
      </c>
      <c r="X226" s="129">
        <f t="shared" si="77"/>
        <v>0</v>
      </c>
      <c r="Y226" s="129">
        <f>SUM(X214:X223)</f>
        <v>0</v>
      </c>
      <c r="Z226" s="129">
        <f>SUM(X225:X226)</f>
        <v>0</v>
      </c>
      <c r="AA226" s="129">
        <f t="shared" si="75"/>
        <v>107080</v>
      </c>
      <c r="AB226" s="120"/>
    </row>
    <row r="227" spans="1:28">
      <c r="A227" s="133"/>
      <c r="C227" s="129"/>
      <c r="F227" s="129"/>
      <c r="I227" s="129"/>
      <c r="L227" s="129"/>
      <c r="M227" s="129"/>
      <c r="N227" s="129"/>
      <c r="O227" s="129"/>
      <c r="R227" s="129"/>
      <c r="U227" s="129"/>
      <c r="X227" s="129"/>
      <c r="Y227" s="129"/>
      <c r="AA227" s="129"/>
      <c r="AB227" s="120"/>
    </row>
    <row r="228" spans="1:28" ht="12.75" customHeight="1">
      <c r="A228" s="159" t="s">
        <v>37</v>
      </c>
      <c r="B228" s="115">
        <f t="shared" ref="B228:B234" si="78">B214</f>
        <v>2001</v>
      </c>
      <c r="C228" s="129">
        <f>Data!D229</f>
        <v>17180</v>
      </c>
      <c r="F228" s="129">
        <f>Data!G229</f>
        <v>0</v>
      </c>
      <c r="I228" s="129">
        <f>Data!J229</f>
        <v>0</v>
      </c>
      <c r="L228" s="129">
        <f>Data!M229</f>
        <v>0</v>
      </c>
      <c r="M228" s="129">
        <f>Data!P229</f>
        <v>0</v>
      </c>
      <c r="N228" s="129">
        <f>Data!S229</f>
        <v>0</v>
      </c>
      <c r="O228" s="129">
        <f>Data!V229</f>
        <v>0</v>
      </c>
      <c r="R228" s="129">
        <f>Data!Y229</f>
        <v>0</v>
      </c>
      <c r="U228" s="129">
        <f>Data!AB229</f>
        <v>0</v>
      </c>
      <c r="X228" s="129">
        <f>Data!AE229</f>
        <v>0</v>
      </c>
      <c r="Y228" s="129"/>
      <c r="AA228" s="129">
        <f>SUM(C228:X228)</f>
        <v>17180</v>
      </c>
      <c r="AB228" s="120"/>
    </row>
    <row r="229" spans="1:28">
      <c r="A229" s="159"/>
      <c r="B229" s="115">
        <f t="shared" si="78"/>
        <v>2002</v>
      </c>
      <c r="C229" s="129">
        <f>Data!D230</f>
        <v>0</v>
      </c>
      <c r="F229" s="129">
        <f>Data!G230</f>
        <v>746</v>
      </c>
      <c r="I229" s="129">
        <f>Data!J230</f>
        <v>0</v>
      </c>
      <c r="L229" s="129">
        <f>Data!M230</f>
        <v>0</v>
      </c>
      <c r="M229" s="129">
        <f>Data!P230</f>
        <v>0</v>
      </c>
      <c r="N229" s="129">
        <f>Data!S230</f>
        <v>0</v>
      </c>
      <c r="O229" s="129">
        <f>Data!V230</f>
        <v>0</v>
      </c>
      <c r="R229" s="129">
        <f>Data!Y230</f>
        <v>0</v>
      </c>
      <c r="U229" s="129">
        <f>Data!AB230</f>
        <v>0</v>
      </c>
      <c r="X229" s="129">
        <f>Data!AE230</f>
        <v>0</v>
      </c>
      <c r="Y229" s="129"/>
      <c r="AA229" s="129">
        <f t="shared" ref="AA229:AA236" si="79">SUM(C229:X229)</f>
        <v>746</v>
      </c>
      <c r="AB229" s="120"/>
    </row>
    <row r="230" spans="1:28">
      <c r="A230" s="159"/>
      <c r="B230" s="115">
        <f t="shared" si="78"/>
        <v>2003</v>
      </c>
      <c r="C230" s="129">
        <f>Data!D231</f>
        <v>0</v>
      </c>
      <c r="F230" s="129">
        <f>Data!G231</f>
        <v>0</v>
      </c>
      <c r="I230" s="129">
        <f>Data!J231</f>
        <v>0</v>
      </c>
      <c r="L230" s="129">
        <f>Data!M231</f>
        <v>0</v>
      </c>
      <c r="M230" s="129">
        <f>Data!P231</f>
        <v>0</v>
      </c>
      <c r="N230" s="129">
        <f>Data!S231</f>
        <v>0</v>
      </c>
      <c r="O230" s="129">
        <f>Data!V231</f>
        <v>0</v>
      </c>
      <c r="R230" s="129">
        <f>Data!Y231</f>
        <v>0</v>
      </c>
      <c r="U230" s="129">
        <f>Data!AB231</f>
        <v>0</v>
      </c>
      <c r="X230" s="129">
        <f>Data!AE231</f>
        <v>0</v>
      </c>
      <c r="Y230" s="129"/>
      <c r="AA230" s="129">
        <f t="shared" si="79"/>
        <v>0</v>
      </c>
      <c r="AB230" s="120"/>
    </row>
    <row r="231" spans="1:28">
      <c r="A231" s="159"/>
      <c r="B231" s="115">
        <f t="shared" si="78"/>
        <v>2004</v>
      </c>
      <c r="C231" s="129">
        <f>Data!D232</f>
        <v>16970</v>
      </c>
      <c r="F231" s="129">
        <f>Data!G232</f>
        <v>0</v>
      </c>
      <c r="I231" s="129">
        <f>Data!J232</f>
        <v>0</v>
      </c>
      <c r="L231" s="129">
        <f>Data!M232</f>
        <v>0</v>
      </c>
      <c r="M231" s="129">
        <f>Data!P232</f>
        <v>0</v>
      </c>
      <c r="N231" s="129">
        <f>Data!S232</f>
        <v>0</v>
      </c>
      <c r="O231" s="129">
        <f>Data!V232</f>
        <v>0</v>
      </c>
      <c r="R231" s="129">
        <f>Data!Y232</f>
        <v>0</v>
      </c>
      <c r="U231" s="129">
        <f>Data!AB232</f>
        <v>0</v>
      </c>
      <c r="X231" s="129">
        <f>Data!AE232</f>
        <v>0</v>
      </c>
      <c r="Y231" s="129"/>
      <c r="AA231" s="129">
        <f t="shared" si="79"/>
        <v>16970</v>
      </c>
      <c r="AB231" s="120"/>
    </row>
    <row r="232" spans="1:28">
      <c r="A232" s="159"/>
      <c r="B232" s="115">
        <f t="shared" si="78"/>
        <v>2005</v>
      </c>
      <c r="C232" s="129">
        <f>Data!D233</f>
        <v>0</v>
      </c>
      <c r="F232" s="129">
        <f>Data!G233</f>
        <v>312</v>
      </c>
      <c r="I232" s="129">
        <f>Data!J233</f>
        <v>0</v>
      </c>
      <c r="L232" s="129">
        <f>Data!M233</f>
        <v>0</v>
      </c>
      <c r="M232" s="129">
        <f>Data!P233</f>
        <v>0</v>
      </c>
      <c r="N232" s="129">
        <f>Data!S233</f>
        <v>0</v>
      </c>
      <c r="O232" s="129">
        <f>Data!V233</f>
        <v>0</v>
      </c>
      <c r="R232" s="129">
        <f>Data!Y233</f>
        <v>0</v>
      </c>
      <c r="U232" s="129">
        <f>Data!AB233</f>
        <v>338</v>
      </c>
      <c r="X232" s="129">
        <f>Data!AE233</f>
        <v>101</v>
      </c>
      <c r="Y232" s="129"/>
      <c r="AA232" s="129">
        <f t="shared" si="79"/>
        <v>751</v>
      </c>
      <c r="AB232" s="120"/>
    </row>
    <row r="233" spans="1:28">
      <c r="A233" s="159"/>
      <c r="B233" s="115">
        <f t="shared" si="78"/>
        <v>2006</v>
      </c>
      <c r="C233" s="129">
        <f>Data!D234</f>
        <v>533</v>
      </c>
      <c r="F233" s="129">
        <f>Data!G234</f>
        <v>2042</v>
      </c>
      <c r="I233" s="129">
        <f>Data!J234</f>
        <v>0</v>
      </c>
      <c r="L233" s="129">
        <f>Data!M234</f>
        <v>0</v>
      </c>
      <c r="M233" s="129">
        <f>Data!P234</f>
        <v>0</v>
      </c>
      <c r="N233" s="129">
        <f>Data!S234</f>
        <v>0</v>
      </c>
      <c r="O233" s="129">
        <f>Data!V234</f>
        <v>255</v>
      </c>
      <c r="R233" s="129">
        <f>Data!Y234</f>
        <v>301</v>
      </c>
      <c r="U233" s="129">
        <f>Data!AB234</f>
        <v>1633</v>
      </c>
      <c r="X233" s="129">
        <f>Data!AE234</f>
        <v>60</v>
      </c>
      <c r="Y233" s="129"/>
      <c r="AA233" s="129">
        <f t="shared" si="79"/>
        <v>4824</v>
      </c>
      <c r="AB233" s="120"/>
    </row>
    <row r="234" spans="1:28">
      <c r="A234" s="159"/>
      <c r="B234" s="115">
        <f t="shared" si="78"/>
        <v>2007</v>
      </c>
      <c r="C234" s="129">
        <f>Data!D235</f>
        <v>49350</v>
      </c>
      <c r="F234" s="129">
        <f>Data!G235</f>
        <v>1199</v>
      </c>
      <c r="I234" s="129">
        <f>Data!J235</f>
        <v>0</v>
      </c>
      <c r="L234" s="129">
        <f>Data!M235</f>
        <v>0</v>
      </c>
      <c r="M234" s="129">
        <f>Data!P235</f>
        <v>0</v>
      </c>
      <c r="N234" s="129">
        <f>Data!S235</f>
        <v>0</v>
      </c>
      <c r="O234" s="129">
        <f>Data!V235</f>
        <v>0</v>
      </c>
      <c r="R234" s="129">
        <f>Data!Y235</f>
        <v>5625</v>
      </c>
      <c r="U234" s="129">
        <f>Data!AB235</f>
        <v>628</v>
      </c>
      <c r="X234" s="129">
        <f>Data!AE235</f>
        <v>0</v>
      </c>
      <c r="Y234" s="129"/>
      <c r="AA234" s="129">
        <f t="shared" si="79"/>
        <v>56802</v>
      </c>
      <c r="AB234" s="120"/>
    </row>
    <row r="235" spans="1:28">
      <c r="A235" s="159"/>
      <c r="B235" s="115">
        <f t="shared" ref="B235:B237" si="80">B221</f>
        <v>2008</v>
      </c>
      <c r="C235" s="129">
        <f>Data!D236</f>
        <v>1050</v>
      </c>
      <c r="F235" s="129">
        <f>Data!G236</f>
        <v>500</v>
      </c>
      <c r="I235" s="129">
        <f>Data!J236</f>
        <v>0</v>
      </c>
      <c r="L235" s="129">
        <f>Data!M236</f>
        <v>0</v>
      </c>
      <c r="M235" s="129">
        <f>Data!P236</f>
        <v>0</v>
      </c>
      <c r="N235" s="129">
        <f>Data!S236</f>
        <v>0</v>
      </c>
      <c r="O235" s="129">
        <f>Data!V236</f>
        <v>0</v>
      </c>
      <c r="R235" s="129">
        <f>Data!Y236</f>
        <v>0</v>
      </c>
      <c r="U235" s="129">
        <f>Data!AB236</f>
        <v>1205</v>
      </c>
      <c r="X235" s="129">
        <f>Data!AE236</f>
        <v>0</v>
      </c>
      <c r="Y235" s="129"/>
      <c r="AA235" s="129">
        <f t="shared" si="79"/>
        <v>2755</v>
      </c>
      <c r="AB235" s="120"/>
    </row>
    <row r="236" spans="1:28">
      <c r="A236" s="159"/>
      <c r="B236" s="115">
        <f t="shared" si="80"/>
        <v>2009</v>
      </c>
      <c r="C236" s="129">
        <f>Data!D237</f>
        <v>0</v>
      </c>
      <c r="F236" s="129">
        <f>Data!G237</f>
        <v>2009</v>
      </c>
      <c r="I236" s="129">
        <f>Data!J237</f>
        <v>0</v>
      </c>
      <c r="L236" s="129">
        <f>Data!M237</f>
        <v>4371</v>
      </c>
      <c r="M236" s="129">
        <f>Data!P237</f>
        <v>0</v>
      </c>
      <c r="N236" s="129">
        <f>Data!S237</f>
        <v>0</v>
      </c>
      <c r="O236" s="129">
        <f>Data!V237</f>
        <v>0</v>
      </c>
      <c r="R236" s="129">
        <f>Data!Y237</f>
        <v>1737</v>
      </c>
      <c r="U236" s="129">
        <f>Data!AB237</f>
        <v>0</v>
      </c>
      <c r="X236" s="129">
        <f>Data!AE237</f>
        <v>127</v>
      </c>
      <c r="Y236" s="129"/>
      <c r="AA236" s="129">
        <f t="shared" si="79"/>
        <v>8244</v>
      </c>
      <c r="AB236" s="120"/>
    </row>
    <row r="237" spans="1:28">
      <c r="A237" s="159"/>
      <c r="B237" s="115">
        <f t="shared" si="80"/>
        <v>2010</v>
      </c>
      <c r="C237" s="129">
        <f>Data!D238</f>
        <v>0</v>
      </c>
      <c r="F237" s="129">
        <f>Data!G238</f>
        <v>0</v>
      </c>
      <c r="I237" s="129">
        <f>Data!J238</f>
        <v>0</v>
      </c>
      <c r="L237" s="129">
        <f>Data!M238</f>
        <v>0</v>
      </c>
      <c r="M237" s="129">
        <f>Data!P238</f>
        <v>0</v>
      </c>
      <c r="N237" s="129">
        <f>Data!S238</f>
        <v>0</v>
      </c>
      <c r="O237" s="129">
        <f>Data!V238</f>
        <v>0</v>
      </c>
      <c r="R237" s="129">
        <f>Data!Y238</f>
        <v>0</v>
      </c>
      <c r="U237" s="129">
        <f>Data!AB238</f>
        <v>1737</v>
      </c>
      <c r="X237" s="129">
        <f>Data!AE238</f>
        <v>126</v>
      </c>
      <c r="Y237" s="129"/>
      <c r="AA237" s="129">
        <f>SUM(C237:X237)</f>
        <v>1863</v>
      </c>
      <c r="AB237" s="120"/>
    </row>
    <row r="238" spans="1:28" ht="12.75" customHeight="1">
      <c r="C238" s="129"/>
      <c r="F238" s="129"/>
      <c r="I238" s="129"/>
      <c r="L238" s="129"/>
      <c r="M238" s="129"/>
      <c r="N238" s="129"/>
      <c r="O238" s="129"/>
      <c r="R238" s="129"/>
      <c r="U238" s="129"/>
      <c r="X238" s="129"/>
      <c r="Y238" s="129"/>
      <c r="AA238" s="129">
        <f t="shared" ref="AA238:AA240" si="81">SUM(C238:X238)</f>
        <v>0</v>
      </c>
      <c r="AB238" s="120"/>
    </row>
    <row r="239" spans="1:28">
      <c r="A239" s="133"/>
      <c r="B239" s="115" t="s">
        <v>106</v>
      </c>
      <c r="C239" s="129">
        <f>SUM(C228:C230)</f>
        <v>17180</v>
      </c>
      <c r="F239" s="129">
        <f t="shared" ref="F239:X239" si="82">SUM(F228:F230)</f>
        <v>746</v>
      </c>
      <c r="I239" s="129">
        <f t="shared" si="82"/>
        <v>0</v>
      </c>
      <c r="L239" s="129">
        <f t="shared" si="82"/>
        <v>0</v>
      </c>
      <c r="M239" s="129">
        <f t="shared" si="82"/>
        <v>0</v>
      </c>
      <c r="N239" s="129">
        <f t="shared" si="82"/>
        <v>0</v>
      </c>
      <c r="O239" s="129">
        <f t="shared" si="82"/>
        <v>0</v>
      </c>
      <c r="R239" s="129">
        <f t="shared" si="82"/>
        <v>0</v>
      </c>
      <c r="U239" s="129">
        <f t="shared" si="82"/>
        <v>0</v>
      </c>
      <c r="X239" s="129">
        <f t="shared" si="82"/>
        <v>0</v>
      </c>
      <c r="Y239" s="129"/>
      <c r="AA239" s="129">
        <f t="shared" si="81"/>
        <v>17926</v>
      </c>
      <c r="AB239" s="120"/>
    </row>
    <row r="240" spans="1:28">
      <c r="A240" s="133"/>
      <c r="B240" s="115" t="s">
        <v>139</v>
      </c>
      <c r="C240" s="129">
        <f>SUM(C231:C237)</f>
        <v>67903</v>
      </c>
      <c r="D240" s="129">
        <f>SUM(C239:C240)</f>
        <v>85083</v>
      </c>
      <c r="E240" s="129">
        <f>SUM(C228:C237)</f>
        <v>85083</v>
      </c>
      <c r="F240" s="129">
        <f>SUM(F231:F237)</f>
        <v>6062</v>
      </c>
      <c r="G240" s="129">
        <f>SUM(F239:F240)</f>
        <v>6808</v>
      </c>
      <c r="H240" s="129">
        <f>SUM(F228:F237)</f>
        <v>6808</v>
      </c>
      <c r="I240" s="129">
        <f>SUM(I231:I237)</f>
        <v>0</v>
      </c>
      <c r="J240" s="129">
        <f>SUM(I239:I240)</f>
        <v>0</v>
      </c>
      <c r="K240" s="129">
        <f>SUM(I228:I237)</f>
        <v>0</v>
      </c>
      <c r="L240" s="129">
        <f t="shared" ref="L240:X240" si="83">SUM(L231:L237)</f>
        <v>4371</v>
      </c>
      <c r="M240" s="129">
        <f t="shared" si="83"/>
        <v>0</v>
      </c>
      <c r="N240" s="129">
        <f t="shared" si="83"/>
        <v>0</v>
      </c>
      <c r="O240" s="129">
        <f t="shared" si="83"/>
        <v>255</v>
      </c>
      <c r="P240" s="129">
        <f>SUM(O239:O240)</f>
        <v>255</v>
      </c>
      <c r="Q240" s="129">
        <f>SUM(O228:O237)</f>
        <v>255</v>
      </c>
      <c r="R240" s="129">
        <f t="shared" si="83"/>
        <v>7663</v>
      </c>
      <c r="S240" s="129">
        <f>SUM(R239:R240)</f>
        <v>7663</v>
      </c>
      <c r="T240" s="129">
        <f>SUM(R228:R237)</f>
        <v>7663</v>
      </c>
      <c r="U240" s="129">
        <f t="shared" si="83"/>
        <v>5541</v>
      </c>
      <c r="V240" s="129">
        <f>SUM(U239:U240)</f>
        <v>5541</v>
      </c>
      <c r="W240" s="129">
        <f>SUM(U228:U237)</f>
        <v>5541</v>
      </c>
      <c r="X240" s="129">
        <f t="shared" si="83"/>
        <v>414</v>
      </c>
      <c r="Y240" s="129">
        <f>SUM(X228:X237)</f>
        <v>414</v>
      </c>
      <c r="Z240" s="129">
        <f>SUM(X239:X240)</f>
        <v>414</v>
      </c>
      <c r="AA240" s="129">
        <f t="shared" si="81"/>
        <v>302909</v>
      </c>
      <c r="AB240" s="120"/>
    </row>
    <row r="241" spans="1:28">
      <c r="A241" s="133"/>
      <c r="C241" s="129"/>
      <c r="F241" s="129"/>
      <c r="I241" s="129"/>
      <c r="L241" s="129"/>
      <c r="M241" s="129"/>
      <c r="N241" s="129"/>
      <c r="O241" s="129"/>
      <c r="R241" s="129"/>
      <c r="U241" s="129"/>
      <c r="X241" s="129"/>
      <c r="Y241" s="129"/>
      <c r="AA241" s="129"/>
      <c r="AB241" s="120"/>
    </row>
    <row r="242" spans="1:28" ht="17.25" customHeight="1">
      <c r="A242" s="159" t="s">
        <v>38</v>
      </c>
      <c r="B242" s="115">
        <f t="shared" ref="B242:B248" si="84">B228</f>
        <v>2001</v>
      </c>
      <c r="C242" s="129">
        <f>Data!D243</f>
        <v>0</v>
      </c>
      <c r="F242" s="129">
        <f>Data!G243</f>
        <v>1079</v>
      </c>
      <c r="I242" s="129">
        <f>Data!J243</f>
        <v>0</v>
      </c>
      <c r="L242" s="129">
        <f>Data!M243</f>
        <v>0</v>
      </c>
      <c r="M242" s="129">
        <f>Data!P243</f>
        <v>0</v>
      </c>
      <c r="N242" s="129">
        <f>Data!S243</f>
        <v>0</v>
      </c>
      <c r="O242" s="129">
        <f>Data!V243</f>
        <v>0</v>
      </c>
      <c r="R242" s="129">
        <f>Data!Y243</f>
        <v>0</v>
      </c>
      <c r="U242" s="129">
        <f>Data!AB243</f>
        <v>1990</v>
      </c>
      <c r="X242" s="129">
        <f>Data!AE243</f>
        <v>0</v>
      </c>
      <c r="Y242" s="129"/>
      <c r="AA242" s="129">
        <f>SUM(C242:X242)</f>
        <v>3069</v>
      </c>
      <c r="AB242" s="120"/>
    </row>
    <row r="243" spans="1:28">
      <c r="A243" s="159"/>
      <c r="B243" s="115">
        <f t="shared" si="84"/>
        <v>2002</v>
      </c>
      <c r="C243" s="129">
        <f>Data!D244</f>
        <v>0</v>
      </c>
      <c r="F243" s="129">
        <f>Data!G244</f>
        <v>1263</v>
      </c>
      <c r="I243" s="129">
        <f>Data!J244</f>
        <v>0</v>
      </c>
      <c r="L243" s="129">
        <f>Data!M244</f>
        <v>0</v>
      </c>
      <c r="M243" s="129">
        <f>Data!P244</f>
        <v>0</v>
      </c>
      <c r="N243" s="131">
        <f>Data!S244</f>
        <v>300</v>
      </c>
      <c r="O243" s="129">
        <f>Data!V244</f>
        <v>0</v>
      </c>
      <c r="R243" s="129">
        <f>Data!Y244</f>
        <v>0</v>
      </c>
      <c r="U243" s="129">
        <f>Data!AB244</f>
        <v>1990</v>
      </c>
      <c r="X243" s="129">
        <f>Data!AE244</f>
        <v>680</v>
      </c>
      <c r="Y243" s="129"/>
      <c r="AA243" s="129">
        <f t="shared" ref="AA243:AA251" si="85">SUM(C243:X243)</f>
        <v>4233</v>
      </c>
      <c r="AB243" s="120"/>
    </row>
    <row r="244" spans="1:28">
      <c r="A244" s="159"/>
      <c r="B244" s="115">
        <f t="shared" si="84"/>
        <v>2003</v>
      </c>
      <c r="C244" s="129">
        <f>Data!D245</f>
        <v>0</v>
      </c>
      <c r="F244" s="129">
        <f>Data!G245</f>
        <v>0</v>
      </c>
      <c r="I244" s="129">
        <f>Data!J245</f>
        <v>0</v>
      </c>
      <c r="L244" s="129">
        <f>Data!M245</f>
        <v>0</v>
      </c>
      <c r="M244" s="129">
        <f>Data!P245</f>
        <v>0</v>
      </c>
      <c r="N244" s="131">
        <f>Data!S245</f>
        <v>300</v>
      </c>
      <c r="O244" s="129">
        <f>Data!V245</f>
        <v>0</v>
      </c>
      <c r="R244" s="129">
        <f>Data!Y245</f>
        <v>0</v>
      </c>
      <c r="U244" s="129">
        <f>Data!AB245</f>
        <v>0</v>
      </c>
      <c r="X244" s="129">
        <f>Data!AE245</f>
        <v>0</v>
      </c>
      <c r="Y244" s="129"/>
      <c r="AA244" s="129">
        <f t="shared" si="85"/>
        <v>300</v>
      </c>
      <c r="AB244" s="120"/>
    </row>
    <row r="245" spans="1:28">
      <c r="A245" s="159"/>
      <c r="B245" s="115">
        <f t="shared" si="84"/>
        <v>2004</v>
      </c>
      <c r="C245" s="129">
        <f>Data!D246</f>
        <v>1128</v>
      </c>
      <c r="F245" s="129">
        <f>Data!G246</f>
        <v>13160</v>
      </c>
      <c r="I245" s="129">
        <f>Data!J246</f>
        <v>0</v>
      </c>
      <c r="L245" s="129">
        <f>Data!M246</f>
        <v>0</v>
      </c>
      <c r="M245" s="129">
        <f>Data!P246</f>
        <v>600</v>
      </c>
      <c r="N245" s="129">
        <f>Data!S246</f>
        <v>0</v>
      </c>
      <c r="O245" s="129">
        <f>Data!V246</f>
        <v>0</v>
      </c>
      <c r="R245" s="129">
        <f>Data!Y246</f>
        <v>0</v>
      </c>
      <c r="U245" s="129">
        <f>Data!AB246</f>
        <v>0</v>
      </c>
      <c r="X245" s="129">
        <f>Data!AE246</f>
        <v>0</v>
      </c>
      <c r="Y245" s="129"/>
      <c r="AA245" s="129">
        <f t="shared" si="85"/>
        <v>14888</v>
      </c>
      <c r="AB245" s="120"/>
    </row>
    <row r="246" spans="1:28">
      <c r="A246" s="159"/>
      <c r="B246" s="115">
        <f t="shared" si="84"/>
        <v>2005</v>
      </c>
      <c r="C246" s="129">
        <f>Data!D247</f>
        <v>239</v>
      </c>
      <c r="F246" s="129">
        <f>Data!G247</f>
        <v>3891</v>
      </c>
      <c r="I246" s="129">
        <f>Data!J247</f>
        <v>0</v>
      </c>
      <c r="L246" s="129">
        <f>Data!M247</f>
        <v>0</v>
      </c>
      <c r="M246" s="129">
        <f>Data!P247</f>
        <v>489</v>
      </c>
      <c r="N246" s="129">
        <f>Data!S247</f>
        <v>0</v>
      </c>
      <c r="O246" s="129">
        <f>Data!V247</f>
        <v>0</v>
      </c>
      <c r="R246" s="129">
        <f>Data!Y247</f>
        <v>0</v>
      </c>
      <c r="U246" s="129">
        <f>Data!AB247</f>
        <v>0</v>
      </c>
      <c r="X246" s="129">
        <f>Data!AE247</f>
        <v>103</v>
      </c>
      <c r="Y246" s="129"/>
      <c r="AA246" s="129">
        <f t="shared" si="85"/>
        <v>4722</v>
      </c>
      <c r="AB246" s="120"/>
    </row>
    <row r="247" spans="1:28">
      <c r="A247" s="159"/>
      <c r="B247" s="115">
        <f t="shared" si="84"/>
        <v>2006</v>
      </c>
      <c r="C247" s="129">
        <f>Data!D248</f>
        <v>1022</v>
      </c>
      <c r="F247" s="129">
        <f>Data!G248</f>
        <v>94262</v>
      </c>
      <c r="I247" s="129">
        <f>Data!J248</f>
        <v>0</v>
      </c>
      <c r="L247" s="129">
        <f>Data!M248</f>
        <v>0</v>
      </c>
      <c r="M247" s="129">
        <f>Data!P248</f>
        <v>900</v>
      </c>
      <c r="N247" s="129">
        <f>Data!S248</f>
        <v>0</v>
      </c>
      <c r="O247" s="129">
        <f>Data!V248</f>
        <v>0</v>
      </c>
      <c r="R247" s="129">
        <f>Data!Y248</f>
        <v>0</v>
      </c>
      <c r="U247" s="129">
        <f>Data!AB248</f>
        <v>3750</v>
      </c>
      <c r="X247" s="129">
        <f>Data!AE248</f>
        <v>60</v>
      </c>
      <c r="Y247" s="129"/>
      <c r="AA247" s="129">
        <f t="shared" si="85"/>
        <v>99994</v>
      </c>
      <c r="AB247" s="120"/>
    </row>
    <row r="248" spans="1:28">
      <c r="A248" s="159"/>
      <c r="B248" s="115">
        <f t="shared" si="84"/>
        <v>2007</v>
      </c>
      <c r="C248" s="129">
        <f>Data!D249</f>
        <v>20350</v>
      </c>
      <c r="F248" s="129">
        <f>Data!G249</f>
        <v>15960</v>
      </c>
      <c r="I248" s="129">
        <f>Data!J249</f>
        <v>0</v>
      </c>
      <c r="L248" s="129">
        <f>Data!M249</f>
        <v>0</v>
      </c>
      <c r="M248" s="129">
        <f>Data!P249</f>
        <v>1224</v>
      </c>
      <c r="N248" s="129">
        <f>Data!S249</f>
        <v>0</v>
      </c>
      <c r="O248" s="129">
        <f>Data!V249</f>
        <v>0</v>
      </c>
      <c r="R248" s="129">
        <f>Data!Y249</f>
        <v>0</v>
      </c>
      <c r="U248" s="129">
        <f>Data!AB249</f>
        <v>0</v>
      </c>
      <c r="X248" s="129">
        <f>Data!AE249</f>
        <v>0</v>
      </c>
      <c r="Y248" s="129"/>
      <c r="AA248" s="129">
        <f t="shared" si="85"/>
        <v>37534</v>
      </c>
      <c r="AB248" s="120"/>
    </row>
    <row r="249" spans="1:28">
      <c r="A249" s="159"/>
      <c r="B249" s="115">
        <f t="shared" ref="B249:B251" si="86">B235</f>
        <v>2008</v>
      </c>
      <c r="C249" s="129">
        <f>Data!D250</f>
        <v>4380</v>
      </c>
      <c r="F249" s="129">
        <f>Data!G250</f>
        <v>8816</v>
      </c>
      <c r="I249" s="129">
        <f>Data!J250</f>
        <v>0</v>
      </c>
      <c r="L249" s="129">
        <f>Data!M250</f>
        <v>300</v>
      </c>
      <c r="M249" s="129">
        <f>Data!P250</f>
        <v>0</v>
      </c>
      <c r="N249" s="129">
        <f>Data!S250</f>
        <v>0</v>
      </c>
      <c r="O249" s="129">
        <f>Data!V250</f>
        <v>0</v>
      </c>
      <c r="R249" s="129">
        <f>Data!Y250</f>
        <v>0</v>
      </c>
      <c r="U249" s="129">
        <f>Data!AB250</f>
        <v>0</v>
      </c>
      <c r="X249" s="129">
        <f>Data!AE250</f>
        <v>0</v>
      </c>
      <c r="Y249" s="129"/>
      <c r="AA249" s="129">
        <f t="shared" si="85"/>
        <v>13496</v>
      </c>
      <c r="AB249" s="120"/>
    </row>
    <row r="250" spans="1:28">
      <c r="A250" s="159"/>
      <c r="B250" s="115">
        <f t="shared" si="86"/>
        <v>2009</v>
      </c>
      <c r="C250" s="129">
        <f>Data!D251</f>
        <v>10577</v>
      </c>
      <c r="F250" s="129">
        <f>Data!G251</f>
        <v>10296</v>
      </c>
      <c r="I250" s="129">
        <f>Data!J251</f>
        <v>0</v>
      </c>
      <c r="L250" s="129">
        <f>Data!M251</f>
        <v>0</v>
      </c>
      <c r="M250" s="129">
        <f>Data!P251</f>
        <v>0</v>
      </c>
      <c r="N250" s="129">
        <f>Data!S251</f>
        <v>0</v>
      </c>
      <c r="O250" s="129">
        <f>Data!V251</f>
        <v>0</v>
      </c>
      <c r="R250" s="129">
        <f>Data!Y251</f>
        <v>0</v>
      </c>
      <c r="U250" s="129">
        <f>Data!AB251</f>
        <v>5100</v>
      </c>
      <c r="X250" s="129">
        <f>Data!AE251</f>
        <v>0</v>
      </c>
      <c r="Y250" s="129"/>
      <c r="AA250" s="129">
        <f t="shared" si="85"/>
        <v>25973</v>
      </c>
      <c r="AB250" s="120"/>
    </row>
    <row r="251" spans="1:28">
      <c r="A251" s="159"/>
      <c r="B251" s="115">
        <f t="shared" si="86"/>
        <v>2010</v>
      </c>
      <c r="C251" s="129">
        <f>Data!D252</f>
        <v>3620</v>
      </c>
      <c r="F251" s="129">
        <f>Data!G252</f>
        <v>17710</v>
      </c>
      <c r="I251" s="129">
        <f>Data!J252</f>
        <v>0</v>
      </c>
      <c r="L251" s="129">
        <f>Data!M252</f>
        <v>0</v>
      </c>
      <c r="M251" s="129">
        <f>Data!P252</f>
        <v>10640</v>
      </c>
      <c r="N251" s="129">
        <f>Data!S252</f>
        <v>0</v>
      </c>
      <c r="O251" s="129">
        <f>Data!V252</f>
        <v>0</v>
      </c>
      <c r="R251" s="129">
        <f>Data!Y252</f>
        <v>0</v>
      </c>
      <c r="U251" s="129">
        <f>Data!AB252</f>
        <v>2400</v>
      </c>
      <c r="X251" s="129">
        <f>Data!AE252</f>
        <v>0</v>
      </c>
      <c r="Y251" s="129"/>
      <c r="AA251" s="129">
        <f t="shared" si="85"/>
        <v>34370</v>
      </c>
      <c r="AB251" s="120"/>
    </row>
    <row r="252" spans="1:28" ht="12.75" customHeight="1">
      <c r="C252" s="129"/>
      <c r="F252" s="129"/>
      <c r="I252" s="129"/>
      <c r="L252" s="129"/>
      <c r="M252" s="129"/>
      <c r="N252" s="129"/>
      <c r="O252" s="129"/>
      <c r="R252" s="129"/>
      <c r="U252" s="129"/>
      <c r="X252" s="129"/>
      <c r="Y252" s="129"/>
      <c r="AA252" s="129">
        <f t="shared" ref="AA252:AA254" si="87">SUM(C252:X252)</f>
        <v>0</v>
      </c>
      <c r="AB252" s="120"/>
    </row>
    <row r="253" spans="1:28">
      <c r="A253" s="133"/>
      <c r="B253" s="115" t="s">
        <v>106</v>
      </c>
      <c r="C253" s="129">
        <f>SUM(C242:C244)</f>
        <v>0</v>
      </c>
      <c r="F253" s="129">
        <f t="shared" ref="F253:X253" si="88">SUM(F242:F244)</f>
        <v>2342</v>
      </c>
      <c r="I253" s="129">
        <f t="shared" si="88"/>
        <v>0</v>
      </c>
      <c r="L253" s="129">
        <f t="shared" si="88"/>
        <v>0</v>
      </c>
      <c r="M253" s="129">
        <f t="shared" si="88"/>
        <v>0</v>
      </c>
      <c r="N253" s="129">
        <f t="shared" si="88"/>
        <v>600</v>
      </c>
      <c r="O253" s="129">
        <f t="shared" si="88"/>
        <v>0</v>
      </c>
      <c r="R253" s="129">
        <f t="shared" si="88"/>
        <v>0</v>
      </c>
      <c r="U253" s="129">
        <f t="shared" si="88"/>
        <v>3980</v>
      </c>
      <c r="X253" s="129">
        <f t="shared" si="88"/>
        <v>680</v>
      </c>
      <c r="Y253" s="129"/>
      <c r="AA253" s="129">
        <f t="shared" si="87"/>
        <v>7602</v>
      </c>
      <c r="AB253" s="120"/>
    </row>
    <row r="254" spans="1:28" ht="12.75" customHeight="1">
      <c r="A254" s="133"/>
      <c r="B254" s="115" t="s">
        <v>139</v>
      </c>
      <c r="C254" s="129">
        <f>SUM(C245:C251)</f>
        <v>41316</v>
      </c>
      <c r="D254" s="129">
        <f>SUM(C253:C254)</f>
        <v>41316</v>
      </c>
      <c r="E254" s="129">
        <f>SUM(C242:C251)</f>
        <v>41316</v>
      </c>
      <c r="F254" s="129">
        <f>SUM(F245:F251)</f>
        <v>164095</v>
      </c>
      <c r="G254" s="129">
        <f>SUM(F253:F254)</f>
        <v>166437</v>
      </c>
      <c r="H254" s="129">
        <f>SUM(F242:F251)</f>
        <v>166437</v>
      </c>
      <c r="I254" s="129">
        <f>SUM(I245:I251)</f>
        <v>0</v>
      </c>
      <c r="J254" s="129">
        <f>SUM(I253:I254)</f>
        <v>0</v>
      </c>
      <c r="K254" s="129">
        <f>SUM(I242:I251)</f>
        <v>0</v>
      </c>
      <c r="L254" s="129">
        <f>SUM(L245:L251)</f>
        <v>300</v>
      </c>
      <c r="M254" s="129">
        <f>SUM(M245:M251)</f>
        <v>13853</v>
      </c>
      <c r="N254" s="129">
        <f>SUM(N245:N251)</f>
        <v>0</v>
      </c>
      <c r="O254" s="129">
        <f>SUM(O245:O251)</f>
        <v>0</v>
      </c>
      <c r="P254" s="129">
        <f>SUM(O253:O254)</f>
        <v>0</v>
      </c>
      <c r="Q254" s="129">
        <f>SUM(O242:O251)</f>
        <v>0</v>
      </c>
      <c r="R254" s="129">
        <f>SUM(R245:R251)</f>
        <v>0</v>
      </c>
      <c r="S254" s="129">
        <f>SUM(R253:R254)</f>
        <v>0</v>
      </c>
      <c r="T254" s="129">
        <f>SUM(R242:R251)</f>
        <v>0</v>
      </c>
      <c r="U254" s="129">
        <f>SUM(U245:U251)</f>
        <v>11250</v>
      </c>
      <c r="V254" s="129">
        <f>SUM(U253:U254)</f>
        <v>15230</v>
      </c>
      <c r="W254" s="129">
        <f>SUM(U242:U251)</f>
        <v>15230</v>
      </c>
      <c r="X254" s="129">
        <f>SUM(X245:X251)</f>
        <v>163</v>
      </c>
      <c r="Y254" s="129">
        <f>SUM(X242:X251)</f>
        <v>843</v>
      </c>
      <c r="Z254" s="129">
        <f>SUM(X253:X254)</f>
        <v>843</v>
      </c>
      <c r="AA254" s="129">
        <f t="shared" si="87"/>
        <v>676943</v>
      </c>
      <c r="AB254" s="120"/>
    </row>
    <row r="255" spans="1:28">
      <c r="A255" s="133"/>
      <c r="C255" s="129"/>
      <c r="F255" s="129"/>
      <c r="I255" s="129"/>
      <c r="L255" s="129"/>
      <c r="M255" s="129"/>
      <c r="N255" s="129"/>
      <c r="O255" s="129"/>
      <c r="R255" s="129"/>
      <c r="U255" s="129"/>
      <c r="X255" s="129"/>
      <c r="Y255" s="129"/>
      <c r="AA255" s="129"/>
      <c r="AB255" s="120"/>
    </row>
    <row r="256" spans="1:28" ht="19.5" customHeight="1">
      <c r="A256" s="159" t="s">
        <v>22</v>
      </c>
      <c r="B256" s="115">
        <f t="shared" ref="B256:B262" si="89">B242</f>
        <v>2001</v>
      </c>
      <c r="C256" s="129">
        <f>Data!D257</f>
        <v>11282</v>
      </c>
      <c r="F256" s="129">
        <f>Data!G257</f>
        <v>27655</v>
      </c>
      <c r="I256" s="129">
        <f>Data!J257</f>
        <v>687</v>
      </c>
      <c r="L256" s="129">
        <f>Data!M257</f>
        <v>16746</v>
      </c>
      <c r="M256" s="129">
        <f>Data!P257</f>
        <v>0</v>
      </c>
      <c r="N256" s="129">
        <f>Data!S257</f>
        <v>0</v>
      </c>
      <c r="O256" s="129">
        <f>Data!V257</f>
        <v>358</v>
      </c>
      <c r="R256" s="129">
        <f>Data!Y257</f>
        <v>371</v>
      </c>
      <c r="U256" s="129">
        <f>Data!AB257</f>
        <v>54</v>
      </c>
      <c r="X256" s="129">
        <f>Data!AE257</f>
        <v>96</v>
      </c>
      <c r="Y256" s="129"/>
      <c r="AA256" s="129">
        <f>SUM(C256:X256)</f>
        <v>57249</v>
      </c>
      <c r="AB256" s="120"/>
    </row>
    <row r="257" spans="1:28">
      <c r="A257" s="159"/>
      <c r="B257" s="115">
        <f t="shared" si="89"/>
        <v>2002</v>
      </c>
      <c r="C257" s="129">
        <f>Data!D258</f>
        <v>3063</v>
      </c>
      <c r="F257" s="129">
        <f>Data!G258</f>
        <v>22653</v>
      </c>
      <c r="I257" s="129">
        <f>Data!J258</f>
        <v>0</v>
      </c>
      <c r="L257" s="129">
        <f>Data!M258</f>
        <v>17018</v>
      </c>
      <c r="M257" s="129">
        <f>Data!P258</f>
        <v>2475</v>
      </c>
      <c r="N257" s="129">
        <f>Data!S258</f>
        <v>616</v>
      </c>
      <c r="O257" s="129">
        <f>Data!V258</f>
        <v>300</v>
      </c>
      <c r="R257" s="129">
        <f>Data!Y258</f>
        <v>0</v>
      </c>
      <c r="U257" s="129">
        <f>Data!AB258</f>
        <v>1162</v>
      </c>
      <c r="X257" s="129">
        <f>Data!AE258</f>
        <v>0</v>
      </c>
      <c r="Y257" s="129"/>
      <c r="AA257" s="129">
        <f t="shared" ref="AA257:AA265" si="90">SUM(C257:X257)</f>
        <v>47287</v>
      </c>
      <c r="AB257" s="120"/>
    </row>
    <row r="258" spans="1:28">
      <c r="A258" s="159"/>
      <c r="B258" s="115">
        <f t="shared" si="89"/>
        <v>2003</v>
      </c>
      <c r="C258" s="129">
        <f>Data!D259</f>
        <v>1388</v>
      </c>
      <c r="F258" s="129">
        <f>Data!G259</f>
        <v>22760</v>
      </c>
      <c r="I258" s="129">
        <f>Data!J259</f>
        <v>4165</v>
      </c>
      <c r="L258" s="129">
        <f>Data!M259</f>
        <v>17056</v>
      </c>
      <c r="M258" s="129">
        <f>Data!P259</f>
        <v>0</v>
      </c>
      <c r="N258" s="129">
        <f>Data!S259</f>
        <v>0</v>
      </c>
      <c r="O258" s="129">
        <f>Data!V259</f>
        <v>0</v>
      </c>
      <c r="R258" s="129">
        <f>Data!Y259</f>
        <v>1883</v>
      </c>
      <c r="U258" s="129">
        <f>Data!AB259</f>
        <v>791</v>
      </c>
      <c r="X258" s="129">
        <f>Data!AE259</f>
        <v>460</v>
      </c>
      <c r="Y258" s="129"/>
      <c r="AA258" s="129">
        <f t="shared" si="90"/>
        <v>48503</v>
      </c>
      <c r="AB258" s="120"/>
    </row>
    <row r="259" spans="1:28">
      <c r="A259" s="159"/>
      <c r="B259" s="115">
        <f t="shared" si="89"/>
        <v>2004</v>
      </c>
      <c r="C259" s="129">
        <f>Data!D260</f>
        <v>470</v>
      </c>
      <c r="F259" s="129">
        <f>Data!G260</f>
        <v>47502</v>
      </c>
      <c r="I259" s="129">
        <f>Data!J260</f>
        <v>0</v>
      </c>
      <c r="L259" s="129">
        <f>Data!M260</f>
        <v>14938</v>
      </c>
      <c r="M259" s="129">
        <f>Data!P260</f>
        <v>6032</v>
      </c>
      <c r="N259" s="129">
        <f>Data!S260</f>
        <v>0</v>
      </c>
      <c r="O259" s="129">
        <f>Data!V260</f>
        <v>0</v>
      </c>
      <c r="R259" s="129">
        <f>Data!Y260</f>
        <v>1882</v>
      </c>
      <c r="U259" s="129">
        <f>Data!AB260</f>
        <v>0</v>
      </c>
      <c r="X259" s="129">
        <f>Data!AE260</f>
        <v>242</v>
      </c>
      <c r="Y259" s="129"/>
      <c r="AA259" s="129">
        <f t="shared" si="90"/>
        <v>71066</v>
      </c>
      <c r="AB259" s="120"/>
    </row>
    <row r="260" spans="1:28">
      <c r="A260" s="159"/>
      <c r="B260" s="115">
        <f t="shared" si="89"/>
        <v>2005</v>
      </c>
      <c r="C260" s="129">
        <f>Data!D261</f>
        <v>687</v>
      </c>
      <c r="F260" s="129">
        <f>Data!G261</f>
        <v>77532</v>
      </c>
      <c r="I260" s="129">
        <f>Data!J261</f>
        <v>50249</v>
      </c>
      <c r="L260" s="129">
        <f>Data!M261</f>
        <v>11760</v>
      </c>
      <c r="M260" s="129">
        <f>Data!P261</f>
        <v>9401</v>
      </c>
      <c r="N260" s="129">
        <f>Data!S261</f>
        <v>0</v>
      </c>
      <c r="O260" s="129">
        <f>Data!V261</f>
        <v>0</v>
      </c>
      <c r="R260" s="129">
        <f>Data!Y261</f>
        <v>0</v>
      </c>
      <c r="U260" s="129">
        <f>Data!AB261</f>
        <v>8049</v>
      </c>
      <c r="X260" s="129">
        <f>Data!AE261</f>
        <v>0</v>
      </c>
      <c r="Y260" s="129"/>
      <c r="AA260" s="129">
        <f t="shared" si="90"/>
        <v>157678</v>
      </c>
      <c r="AB260" s="120"/>
    </row>
    <row r="261" spans="1:28">
      <c r="A261" s="159"/>
      <c r="B261" s="115">
        <f t="shared" si="89"/>
        <v>2006</v>
      </c>
      <c r="C261" s="129">
        <f>Data!D262</f>
        <v>1244</v>
      </c>
      <c r="F261" s="129">
        <f>Data!G262</f>
        <v>41058</v>
      </c>
      <c r="I261" s="129">
        <f>Data!J262</f>
        <v>54935</v>
      </c>
      <c r="L261" s="129">
        <f>Data!M262</f>
        <v>59153</v>
      </c>
      <c r="M261" s="129">
        <f>Data!P262</f>
        <v>3041</v>
      </c>
      <c r="N261" s="129">
        <f>Data!S262</f>
        <v>0</v>
      </c>
      <c r="O261" s="129">
        <f>Data!V262</f>
        <v>255</v>
      </c>
      <c r="R261" s="129">
        <f>Data!Y262</f>
        <v>262</v>
      </c>
      <c r="U261" s="129">
        <f>Data!AB262</f>
        <v>2425</v>
      </c>
      <c r="X261" s="129">
        <f>Data!AE262</f>
        <v>1464</v>
      </c>
      <c r="Y261" s="129"/>
      <c r="AA261" s="129">
        <f t="shared" si="90"/>
        <v>163837</v>
      </c>
      <c r="AB261" s="120"/>
    </row>
    <row r="262" spans="1:28">
      <c r="A262" s="159"/>
      <c r="B262" s="115">
        <f t="shared" si="89"/>
        <v>2007</v>
      </c>
      <c r="C262" s="129">
        <f>Data!D263</f>
        <v>4475</v>
      </c>
      <c r="F262" s="129">
        <f>Data!G263</f>
        <v>47779</v>
      </c>
      <c r="I262" s="129">
        <f>Data!J263</f>
        <v>30815</v>
      </c>
      <c r="L262" s="129">
        <f>Data!M263</f>
        <v>19625</v>
      </c>
      <c r="M262" s="129">
        <f>Data!P263</f>
        <v>0</v>
      </c>
      <c r="N262" s="129">
        <f>Data!S263</f>
        <v>0</v>
      </c>
      <c r="O262" s="129">
        <f>Data!V263</f>
        <v>1503</v>
      </c>
      <c r="R262" s="129">
        <f>Data!Y263</f>
        <v>350</v>
      </c>
      <c r="U262" s="129">
        <f>Data!AB263</f>
        <v>2813</v>
      </c>
      <c r="X262" s="129">
        <f>Data!AE263</f>
        <v>1044</v>
      </c>
      <c r="Y262" s="129"/>
      <c r="AA262" s="129">
        <f t="shared" si="90"/>
        <v>108404</v>
      </c>
      <c r="AB262" s="120"/>
    </row>
    <row r="263" spans="1:28">
      <c r="A263" s="159"/>
      <c r="B263" s="115">
        <f t="shared" ref="B263:B265" si="91">B249</f>
        <v>2008</v>
      </c>
      <c r="C263" s="129">
        <f>Data!D264</f>
        <v>587</v>
      </c>
      <c r="F263" s="129">
        <f>Data!G264</f>
        <v>58270</v>
      </c>
      <c r="I263" s="129">
        <f>Data!J264</f>
        <v>50707</v>
      </c>
      <c r="L263" s="129">
        <f>Data!M264</f>
        <v>38269</v>
      </c>
      <c r="M263" s="129">
        <f>Data!P264</f>
        <v>86</v>
      </c>
      <c r="N263" s="129">
        <f>Data!S264</f>
        <v>0</v>
      </c>
      <c r="O263" s="129">
        <f>Data!V264</f>
        <v>0</v>
      </c>
      <c r="R263" s="129">
        <f>Data!Y264</f>
        <v>15083</v>
      </c>
      <c r="U263" s="129">
        <f>Data!AB264</f>
        <v>36796</v>
      </c>
      <c r="X263" s="129">
        <f>Data!AE264</f>
        <v>16686</v>
      </c>
      <c r="Y263" s="129"/>
      <c r="AA263" s="129">
        <f t="shared" si="90"/>
        <v>216484</v>
      </c>
      <c r="AB263" s="120"/>
    </row>
    <row r="264" spans="1:28">
      <c r="A264" s="159"/>
      <c r="B264" s="115">
        <f t="shared" si="91"/>
        <v>2009</v>
      </c>
      <c r="C264" s="129">
        <f>Data!D265</f>
        <v>178</v>
      </c>
      <c r="F264" s="129">
        <f>Data!G265</f>
        <v>59307</v>
      </c>
      <c r="I264" s="129">
        <f>Data!J265</f>
        <v>73085</v>
      </c>
      <c r="L264" s="129">
        <f>Data!M265</f>
        <v>28160</v>
      </c>
      <c r="M264" s="129">
        <f>Data!P265</f>
        <v>0</v>
      </c>
      <c r="N264" s="129">
        <f>Data!S265</f>
        <v>10452</v>
      </c>
      <c r="O264" s="129">
        <f>Data!V265</f>
        <v>499</v>
      </c>
      <c r="R264" s="129">
        <f>Data!Y265</f>
        <v>6952</v>
      </c>
      <c r="U264" s="129">
        <f>Data!AB265</f>
        <v>22675</v>
      </c>
      <c r="X264" s="129">
        <f>Data!AE265</f>
        <v>30193</v>
      </c>
      <c r="Y264" s="129"/>
      <c r="AA264" s="129">
        <f t="shared" si="90"/>
        <v>231501</v>
      </c>
      <c r="AB264" s="120"/>
    </row>
    <row r="265" spans="1:28">
      <c r="A265" s="159"/>
      <c r="B265" s="115">
        <f t="shared" si="91"/>
        <v>2010</v>
      </c>
      <c r="C265" s="129">
        <f>Data!D266</f>
        <v>581</v>
      </c>
      <c r="F265" s="129">
        <f>Data!G266</f>
        <v>55082</v>
      </c>
      <c r="I265" s="129">
        <f>Data!J266</f>
        <v>26867</v>
      </c>
      <c r="L265" s="129">
        <f>Data!M266</f>
        <v>13267</v>
      </c>
      <c r="M265" s="129">
        <f>Data!P266</f>
        <v>5511</v>
      </c>
      <c r="N265" s="129">
        <f>Data!S266</f>
        <v>0</v>
      </c>
      <c r="O265" s="129">
        <f>Data!V266</f>
        <v>1475</v>
      </c>
      <c r="R265" s="129">
        <f>Data!Y266</f>
        <v>10954</v>
      </c>
      <c r="U265" s="129">
        <f>Data!AB266</f>
        <v>1478</v>
      </c>
      <c r="X265" s="129">
        <f>Data!AE266</f>
        <v>26256</v>
      </c>
      <c r="Y265" s="129"/>
      <c r="AA265" s="129">
        <f t="shared" si="90"/>
        <v>141471</v>
      </c>
      <c r="AB265" s="120"/>
    </row>
    <row r="266" spans="1:28" ht="11.25" customHeight="1">
      <c r="C266" s="129"/>
      <c r="F266" s="129"/>
      <c r="I266" s="129"/>
      <c r="L266" s="129"/>
      <c r="M266" s="129"/>
      <c r="N266" s="129"/>
      <c r="O266" s="129"/>
      <c r="R266" s="129"/>
      <c r="U266" s="129"/>
      <c r="X266" s="129"/>
      <c r="Y266" s="129"/>
      <c r="AA266" s="129">
        <f t="shared" ref="AA266" si="92">SUM(C266:X266)</f>
        <v>0</v>
      </c>
      <c r="AB266" s="120"/>
    </row>
    <row r="267" spans="1:28">
      <c r="A267" s="133"/>
      <c r="B267" s="115" t="s">
        <v>106</v>
      </c>
      <c r="C267" s="129">
        <f>SUM(C256:C258)</f>
        <v>15733</v>
      </c>
      <c r="F267" s="129">
        <f t="shared" ref="F267:X267" si="93">SUM(F256:F258)</f>
        <v>73068</v>
      </c>
      <c r="I267" s="129">
        <f t="shared" si="93"/>
        <v>4852</v>
      </c>
      <c r="L267" s="129">
        <f t="shared" si="93"/>
        <v>50820</v>
      </c>
      <c r="M267" s="129">
        <f t="shared" si="93"/>
        <v>2475</v>
      </c>
      <c r="N267" s="129">
        <f t="shared" si="93"/>
        <v>616</v>
      </c>
      <c r="O267" s="129">
        <f t="shared" si="93"/>
        <v>658</v>
      </c>
      <c r="R267" s="129">
        <f t="shared" si="93"/>
        <v>2254</v>
      </c>
      <c r="U267" s="129">
        <f t="shared" si="93"/>
        <v>2007</v>
      </c>
      <c r="X267" s="129">
        <f t="shared" si="93"/>
        <v>556</v>
      </c>
      <c r="Y267" s="129"/>
      <c r="AA267" s="129">
        <f>SUM(C267:X267)</f>
        <v>153039</v>
      </c>
      <c r="AB267" s="120"/>
    </row>
    <row r="268" spans="1:28">
      <c r="A268" s="133"/>
      <c r="B268" s="115" t="s">
        <v>139</v>
      </c>
      <c r="C268" s="129">
        <f>SUM(C259:C265)</f>
        <v>8222</v>
      </c>
      <c r="D268" s="129">
        <f>SUM(C267:C268)</f>
        <v>23955</v>
      </c>
      <c r="E268" s="129">
        <f>SUM(C256:C265)</f>
        <v>23955</v>
      </c>
      <c r="F268" s="129">
        <f>SUM(F259:F265)</f>
        <v>386530</v>
      </c>
      <c r="G268" s="129">
        <f>SUM(F267:F268)</f>
        <v>459598</v>
      </c>
      <c r="H268" s="129">
        <f>SUM(F256:F265)</f>
        <v>459598</v>
      </c>
      <c r="I268" s="129">
        <f>SUM(I259:I265)</f>
        <v>286658</v>
      </c>
      <c r="J268" s="129">
        <f>SUM(I267:I268)</f>
        <v>291510</v>
      </c>
      <c r="K268" s="129">
        <f>SUM(I256:I265)</f>
        <v>291510</v>
      </c>
      <c r="L268" s="129">
        <f t="shared" ref="L268:X268" si="94">SUM(L259:L265)</f>
        <v>185172</v>
      </c>
      <c r="M268" s="129">
        <f t="shared" si="94"/>
        <v>24071</v>
      </c>
      <c r="N268" s="129">
        <f t="shared" si="94"/>
        <v>10452</v>
      </c>
      <c r="O268" s="129">
        <f t="shared" si="94"/>
        <v>3732</v>
      </c>
      <c r="P268" s="129">
        <f>SUM(O267:O268)</f>
        <v>4390</v>
      </c>
      <c r="Q268" s="129">
        <f>SUM(O256:O265)</f>
        <v>4390</v>
      </c>
      <c r="R268" s="129">
        <f t="shared" si="94"/>
        <v>35483</v>
      </c>
      <c r="S268" s="129">
        <f>SUM(R267:R268)</f>
        <v>37737</v>
      </c>
      <c r="T268" s="129">
        <f>SUM(R256:R265)</f>
        <v>37737</v>
      </c>
      <c r="U268" s="129">
        <f>SUM(U259:U265)</f>
        <v>74236</v>
      </c>
      <c r="V268" s="129">
        <f>SUM(U267:U268)</f>
        <v>76243</v>
      </c>
      <c r="W268" s="129">
        <f>SUM(U256:U265)</f>
        <v>76243</v>
      </c>
      <c r="X268" s="129">
        <f t="shared" si="94"/>
        <v>75885</v>
      </c>
      <c r="Y268" s="129">
        <f>SUM(X256:X265)</f>
        <v>76441</v>
      </c>
      <c r="Z268" s="129">
        <f>SUM(X267:X268)</f>
        <v>76441</v>
      </c>
      <c r="AA268" s="129">
        <f>SUM(C268:X268)</f>
        <v>2877307</v>
      </c>
      <c r="AB268" s="120"/>
    </row>
    <row r="269" spans="1:28">
      <c r="A269" s="133"/>
      <c r="C269" s="129"/>
      <c r="F269" s="129"/>
      <c r="I269" s="129"/>
      <c r="L269" s="129"/>
      <c r="M269" s="129"/>
      <c r="N269" s="129"/>
      <c r="O269" s="129"/>
      <c r="R269" s="129"/>
      <c r="U269" s="129"/>
      <c r="X269" s="129"/>
      <c r="Y269" s="129"/>
      <c r="AA269" s="129"/>
      <c r="AB269" s="120"/>
    </row>
    <row r="270" spans="1:28" ht="15.75" customHeight="1">
      <c r="A270" s="159" t="s">
        <v>39</v>
      </c>
      <c r="B270" s="115">
        <f t="shared" ref="B270:B276" si="95">B256</f>
        <v>2001</v>
      </c>
      <c r="C270" s="129">
        <f>Data!D271</f>
        <v>0</v>
      </c>
      <c r="F270" s="129">
        <f>Data!G271</f>
        <v>0</v>
      </c>
      <c r="I270" s="129">
        <f>Data!J271</f>
        <v>0</v>
      </c>
      <c r="L270" s="129">
        <f>Data!M271</f>
        <v>0</v>
      </c>
      <c r="M270" s="129">
        <f>Data!P271</f>
        <v>0</v>
      </c>
      <c r="N270" s="129">
        <f>Data!S271</f>
        <v>0</v>
      </c>
      <c r="O270" s="129">
        <f>Data!V271</f>
        <v>0</v>
      </c>
      <c r="R270" s="129">
        <f>Data!Y271</f>
        <v>0</v>
      </c>
      <c r="U270" s="129">
        <f>Data!AB271</f>
        <v>0</v>
      </c>
      <c r="X270" s="129">
        <f>Data!AE271</f>
        <v>0</v>
      </c>
      <c r="Y270" s="129"/>
      <c r="AA270" s="129">
        <f>SUM(C270:X270)</f>
        <v>0</v>
      </c>
      <c r="AB270" s="120"/>
    </row>
    <row r="271" spans="1:28">
      <c r="A271" s="159"/>
      <c r="B271" s="115">
        <f t="shared" si="95"/>
        <v>2002</v>
      </c>
      <c r="C271" s="129">
        <f>Data!D272</f>
        <v>0</v>
      </c>
      <c r="F271" s="129">
        <f>Data!G272</f>
        <v>0</v>
      </c>
      <c r="I271" s="129">
        <f>Data!J272</f>
        <v>0</v>
      </c>
      <c r="L271" s="129">
        <f>Data!M272</f>
        <v>0</v>
      </c>
      <c r="M271" s="129">
        <f>Data!P272</f>
        <v>0</v>
      </c>
      <c r="N271" s="129">
        <f>Data!S272</f>
        <v>0</v>
      </c>
      <c r="O271" s="129">
        <f>Data!V272</f>
        <v>0</v>
      </c>
      <c r="R271" s="129">
        <f>Data!Y272</f>
        <v>0</v>
      </c>
      <c r="U271" s="129">
        <f>Data!AB272</f>
        <v>0</v>
      </c>
      <c r="X271" s="129">
        <f>Data!AE272</f>
        <v>0</v>
      </c>
      <c r="Y271" s="129"/>
      <c r="AA271" s="129">
        <f t="shared" ref="AA271:AA287" si="96">SUM(C271:X271)</f>
        <v>0</v>
      </c>
      <c r="AB271" s="120"/>
    </row>
    <row r="272" spans="1:28">
      <c r="A272" s="159"/>
      <c r="B272" s="115">
        <f t="shared" si="95"/>
        <v>2003</v>
      </c>
      <c r="C272" s="129">
        <f>Data!D273</f>
        <v>0</v>
      </c>
      <c r="F272" s="129">
        <f>Data!G273</f>
        <v>0</v>
      </c>
      <c r="I272" s="129">
        <f>Data!J273</f>
        <v>0</v>
      </c>
      <c r="L272" s="129">
        <f>Data!M273</f>
        <v>0</v>
      </c>
      <c r="M272" s="129">
        <f>Data!P273</f>
        <v>0</v>
      </c>
      <c r="N272" s="129">
        <f>Data!S273</f>
        <v>0</v>
      </c>
      <c r="O272" s="129">
        <f>Data!V273</f>
        <v>0</v>
      </c>
      <c r="R272" s="129">
        <f>Data!Y273</f>
        <v>0</v>
      </c>
      <c r="U272" s="129">
        <f>Data!AB273</f>
        <v>0</v>
      </c>
      <c r="X272" s="129">
        <f>Data!AE273</f>
        <v>0</v>
      </c>
      <c r="Y272" s="129"/>
      <c r="AA272" s="129">
        <f t="shared" si="96"/>
        <v>0</v>
      </c>
      <c r="AB272" s="120"/>
    </row>
    <row r="273" spans="1:28">
      <c r="A273" s="159"/>
      <c r="B273" s="115">
        <f t="shared" si="95"/>
        <v>2004</v>
      </c>
      <c r="C273" s="129">
        <f>Data!D274</f>
        <v>1128</v>
      </c>
      <c r="F273" s="129">
        <f>Data!G274</f>
        <v>13160</v>
      </c>
      <c r="I273" s="129">
        <f>Data!J274</f>
        <v>0</v>
      </c>
      <c r="L273" s="129">
        <f>Data!M274</f>
        <v>0</v>
      </c>
      <c r="M273" s="129">
        <f>Data!P274</f>
        <v>0</v>
      </c>
      <c r="N273" s="129">
        <f>Data!S274</f>
        <v>0</v>
      </c>
      <c r="O273" s="129">
        <f>Data!V274</f>
        <v>0</v>
      </c>
      <c r="R273" s="129">
        <f>Data!Y274</f>
        <v>0</v>
      </c>
      <c r="U273" s="129">
        <f>Data!AB274</f>
        <v>0</v>
      </c>
      <c r="X273" s="129">
        <f>Data!AE274</f>
        <v>0</v>
      </c>
      <c r="Y273" s="129"/>
      <c r="AA273" s="129">
        <f t="shared" si="96"/>
        <v>14288</v>
      </c>
      <c r="AB273" s="120"/>
    </row>
    <row r="274" spans="1:28">
      <c r="A274" s="159"/>
      <c r="B274" s="115">
        <f t="shared" si="95"/>
        <v>2005</v>
      </c>
      <c r="C274" s="129">
        <f>Data!D275</f>
        <v>0</v>
      </c>
      <c r="F274" s="129">
        <f>Data!G275</f>
        <v>0</v>
      </c>
      <c r="I274" s="129">
        <f>Data!J275</f>
        <v>0</v>
      </c>
      <c r="L274" s="129">
        <f>Data!M275</f>
        <v>0</v>
      </c>
      <c r="M274" s="129">
        <f>Data!P275</f>
        <v>0</v>
      </c>
      <c r="N274" s="129">
        <f>Data!S275</f>
        <v>0</v>
      </c>
      <c r="O274" s="129">
        <f>Data!V275</f>
        <v>0</v>
      </c>
      <c r="R274" s="129">
        <f>Data!Y275</f>
        <v>0</v>
      </c>
      <c r="U274" s="129">
        <f>Data!AB275</f>
        <v>0</v>
      </c>
      <c r="X274" s="129">
        <f>Data!AE275</f>
        <v>0</v>
      </c>
      <c r="Y274" s="129"/>
      <c r="AA274" s="129">
        <f t="shared" si="96"/>
        <v>0</v>
      </c>
      <c r="AB274" s="120"/>
    </row>
    <row r="275" spans="1:28">
      <c r="A275" s="159"/>
      <c r="B275" s="115">
        <f t="shared" si="95"/>
        <v>2006</v>
      </c>
      <c r="C275" s="129">
        <f>Data!D276</f>
        <v>257</v>
      </c>
      <c r="F275" s="129">
        <f>Data!G276</f>
        <v>1156</v>
      </c>
      <c r="I275" s="129">
        <f>Data!J276</f>
        <v>8720</v>
      </c>
      <c r="L275" s="129">
        <f>Data!M276</f>
        <v>12600</v>
      </c>
      <c r="M275" s="129">
        <f>Data!P276</f>
        <v>0</v>
      </c>
      <c r="N275" s="129">
        <f>Data!S276</f>
        <v>0</v>
      </c>
      <c r="O275" s="129">
        <f>Data!V276</f>
        <v>0</v>
      </c>
      <c r="R275" s="129">
        <f>Data!Y276</f>
        <v>0</v>
      </c>
      <c r="U275" s="129">
        <f>Data!AB276</f>
        <v>0</v>
      </c>
      <c r="X275" s="129">
        <f>Data!AE276</f>
        <v>0</v>
      </c>
      <c r="Y275" s="129"/>
      <c r="AA275" s="129">
        <f t="shared" si="96"/>
        <v>22733</v>
      </c>
      <c r="AB275" s="120"/>
    </row>
    <row r="276" spans="1:28">
      <c r="A276" s="159"/>
      <c r="B276" s="115">
        <f t="shared" si="95"/>
        <v>2007</v>
      </c>
      <c r="C276" s="129">
        <f>Data!D277</f>
        <v>15818</v>
      </c>
      <c r="F276" s="129">
        <f>Data!G277</f>
        <v>1577</v>
      </c>
      <c r="I276" s="129">
        <f>Data!J277</f>
        <v>0</v>
      </c>
      <c r="L276" s="129">
        <f>Data!M277</f>
        <v>0</v>
      </c>
      <c r="M276" s="129">
        <f>Data!P277</f>
        <v>2014</v>
      </c>
      <c r="N276" s="129">
        <f>Data!S277</f>
        <v>0</v>
      </c>
      <c r="O276" s="129">
        <f>Data!V277</f>
        <v>0</v>
      </c>
      <c r="R276" s="129">
        <f>Data!Y277</f>
        <v>0</v>
      </c>
      <c r="U276" s="129">
        <f>Data!AB277</f>
        <v>0</v>
      </c>
      <c r="X276" s="129">
        <f>Data!AE277</f>
        <v>0</v>
      </c>
      <c r="Y276" s="129"/>
      <c r="AA276" s="129">
        <f t="shared" si="96"/>
        <v>19409</v>
      </c>
      <c r="AB276" s="120"/>
    </row>
    <row r="277" spans="1:28">
      <c r="A277" s="159"/>
      <c r="B277" s="115">
        <f t="shared" ref="B277:B287" si="97">B263</f>
        <v>2008</v>
      </c>
      <c r="C277" s="129">
        <f>Data!D278</f>
        <v>164</v>
      </c>
      <c r="F277" s="129">
        <f>Data!G278</f>
        <v>431</v>
      </c>
      <c r="I277" s="129">
        <f>Data!J278</f>
        <v>0</v>
      </c>
      <c r="L277" s="129">
        <f>Data!M278</f>
        <v>0</v>
      </c>
      <c r="M277" s="129">
        <f>Data!P278</f>
        <v>0</v>
      </c>
      <c r="N277" s="129">
        <f>Data!S278</f>
        <v>0</v>
      </c>
      <c r="O277" s="129">
        <f>Data!V278</f>
        <v>0</v>
      </c>
      <c r="R277" s="129">
        <f>Data!Y278</f>
        <v>0</v>
      </c>
      <c r="U277" s="129">
        <f>Data!AB278</f>
        <v>0</v>
      </c>
      <c r="X277" s="129">
        <f>Data!AE278</f>
        <v>1611</v>
      </c>
      <c r="Y277" s="129"/>
      <c r="AA277" s="129">
        <f>SUM(C277:X277)</f>
        <v>2206</v>
      </c>
      <c r="AB277" s="120"/>
    </row>
    <row r="278" spans="1:28" ht="11.25" customHeight="1">
      <c r="B278" s="115">
        <f t="shared" si="97"/>
        <v>2009</v>
      </c>
      <c r="C278" s="129">
        <f>Data!D279</f>
        <v>64390</v>
      </c>
      <c r="F278" s="129">
        <f>Data!G279</f>
        <v>0</v>
      </c>
      <c r="I278" s="129">
        <f>Data!J279</f>
        <v>0</v>
      </c>
      <c r="L278" s="129">
        <f>Data!M279</f>
        <v>0</v>
      </c>
      <c r="M278" s="129">
        <f>Data!P279</f>
        <v>0</v>
      </c>
      <c r="N278" s="129">
        <f>Data!S279</f>
        <v>0</v>
      </c>
      <c r="O278" s="129">
        <f>Data!V279</f>
        <v>0</v>
      </c>
      <c r="R278" s="129">
        <f>Data!Y279</f>
        <v>0</v>
      </c>
      <c r="U278" s="129">
        <f>Data!AB279</f>
        <v>600</v>
      </c>
      <c r="X278" s="129">
        <f>Data!AE279</f>
        <v>0</v>
      </c>
      <c r="Y278" s="129"/>
      <c r="AA278" s="129">
        <f t="shared" si="96"/>
        <v>64990</v>
      </c>
      <c r="AB278" s="120"/>
    </row>
    <row r="279" spans="1:28" ht="11.25" customHeight="1">
      <c r="B279" s="115">
        <f t="shared" si="97"/>
        <v>2010</v>
      </c>
      <c r="C279" s="129">
        <f>Data!D280</f>
        <v>45885</v>
      </c>
      <c r="F279" s="129">
        <f>Data!G280</f>
        <v>786</v>
      </c>
      <c r="I279" s="129">
        <f>Data!J280</f>
        <v>0</v>
      </c>
      <c r="L279" s="129">
        <f>Data!M280</f>
        <v>0</v>
      </c>
      <c r="M279" s="129">
        <f>Data!P280</f>
        <v>0</v>
      </c>
      <c r="N279" s="129">
        <f>Data!S280</f>
        <v>0</v>
      </c>
      <c r="O279" s="129">
        <f>Data!V280</f>
        <v>140</v>
      </c>
      <c r="R279" s="129">
        <f>Data!Y280</f>
        <v>0</v>
      </c>
      <c r="U279" s="129">
        <f>Data!AB280</f>
        <v>0</v>
      </c>
      <c r="X279" s="129">
        <f>Data!AE280</f>
        <v>522</v>
      </c>
      <c r="Y279" s="129"/>
      <c r="AA279" s="129">
        <f t="shared" si="96"/>
        <v>47333</v>
      </c>
      <c r="AB279" s="120"/>
    </row>
    <row r="280" spans="1:28" ht="11.25" customHeight="1">
      <c r="A280" s="133"/>
      <c r="C280" s="129"/>
      <c r="F280" s="129"/>
      <c r="I280" s="129"/>
      <c r="L280" s="129"/>
      <c r="M280" s="129"/>
      <c r="N280" s="129"/>
      <c r="O280" s="129"/>
      <c r="R280" s="129"/>
      <c r="U280" s="129"/>
      <c r="X280" s="129"/>
      <c r="Y280" s="129"/>
      <c r="AA280" s="129"/>
      <c r="AB280" s="120"/>
    </row>
    <row r="281" spans="1:28" ht="11.25" customHeight="1">
      <c r="A281" s="133"/>
      <c r="B281" s="115" t="str">
        <f t="shared" si="97"/>
        <v>2001 - 2003</v>
      </c>
      <c r="C281" s="129">
        <f>SUM(C270:C272)</f>
        <v>0</v>
      </c>
      <c r="D281" s="129"/>
      <c r="E281" s="129"/>
      <c r="F281" s="129">
        <f>SUM(F270:F272)</f>
        <v>0</v>
      </c>
      <c r="G281" s="129"/>
      <c r="H281" s="129"/>
      <c r="I281" s="129">
        <f>SUM(I270:I272)</f>
        <v>0</v>
      </c>
      <c r="J281" s="129"/>
      <c r="K281" s="129"/>
      <c r="L281" s="129">
        <f>SUM(L270:L272)</f>
        <v>0</v>
      </c>
      <c r="M281" s="129">
        <f>SUM(M270:M272)</f>
        <v>0</v>
      </c>
      <c r="N281" s="129">
        <f>SUM(N270:N272)</f>
        <v>0</v>
      </c>
      <c r="O281" s="129">
        <f>SUM(O270:O272)</f>
        <v>0</v>
      </c>
      <c r="P281" s="129"/>
      <c r="Q281" s="129"/>
      <c r="R281" s="129">
        <f>SUM(R270:R272)</f>
        <v>0</v>
      </c>
      <c r="S281" s="129">
        <f>SUM(R280:R281)</f>
        <v>0</v>
      </c>
      <c r="T281" s="129">
        <f>SUM(R270:R278)</f>
        <v>0</v>
      </c>
      <c r="U281" s="129">
        <f>SUM(U270:U272)</f>
        <v>0</v>
      </c>
      <c r="V281" s="129">
        <f>SUM(U280:U281)</f>
        <v>0</v>
      </c>
      <c r="W281" s="129">
        <f>SUM(U270:U278)</f>
        <v>600</v>
      </c>
      <c r="X281" s="129">
        <f>SUM(X270:X272)</f>
        <v>0</v>
      </c>
      <c r="Y281" s="129">
        <f>SUM(X270:X279)</f>
        <v>2133</v>
      </c>
      <c r="Z281" s="129">
        <f>SUM(X281:X282)</f>
        <v>2133</v>
      </c>
      <c r="AA281" s="129">
        <f t="shared" si="96"/>
        <v>600</v>
      </c>
      <c r="AB281" s="120"/>
    </row>
    <row r="282" spans="1:28" ht="11.25" customHeight="1">
      <c r="A282" s="133"/>
      <c r="B282" s="115" t="str">
        <f t="shared" si="97"/>
        <v>2004 - 2010</v>
      </c>
      <c r="C282" s="129">
        <f>SUM(C273:C279)</f>
        <v>127642</v>
      </c>
      <c r="D282" s="129">
        <f>SUM(C281:C282)</f>
        <v>127642</v>
      </c>
      <c r="E282" s="129">
        <f>SUM(C270:C279)</f>
        <v>127642</v>
      </c>
      <c r="F282" s="129">
        <f>SUM(F273:F279)</f>
        <v>17110</v>
      </c>
      <c r="G282" s="129">
        <f>SUM(F281:F282)</f>
        <v>17110</v>
      </c>
      <c r="H282" s="129">
        <f>SUM(F271:F280)</f>
        <v>17110</v>
      </c>
      <c r="I282" s="129">
        <f>SUM(I273:I279)</f>
        <v>8720</v>
      </c>
      <c r="J282" s="129">
        <f>SUM(I281:I282)</f>
        <v>8720</v>
      </c>
      <c r="K282" s="129">
        <f>SUM(I271:I280)</f>
        <v>8720</v>
      </c>
      <c r="L282" s="129">
        <f>SUM(L273:L279)</f>
        <v>12600</v>
      </c>
      <c r="M282" s="129">
        <f>SUM(M273:M279)</f>
        <v>2014</v>
      </c>
      <c r="N282" s="129">
        <f>SUM(N273:N279)</f>
        <v>0</v>
      </c>
      <c r="O282" s="129">
        <f>SUM(O273:O279)</f>
        <v>140</v>
      </c>
      <c r="P282" s="129">
        <f>SUM(O281:O282)</f>
        <v>140</v>
      </c>
      <c r="Q282" s="129">
        <f>SUM(O270:O279)</f>
        <v>140</v>
      </c>
      <c r="R282" s="129">
        <f>SUM(R273:R279)</f>
        <v>0</v>
      </c>
      <c r="U282" s="129">
        <f>SUM(U273:U279)</f>
        <v>600</v>
      </c>
      <c r="X282" s="129">
        <f>SUM(X273:X279)</f>
        <v>2133</v>
      </c>
      <c r="Y282" s="129"/>
      <c r="AA282" s="129">
        <f t="shared" si="96"/>
        <v>478183</v>
      </c>
      <c r="AB282" s="120"/>
    </row>
    <row r="283" spans="1:28" ht="11.25" hidden="1" customHeight="1">
      <c r="A283" s="133"/>
      <c r="B283" s="115">
        <f t="shared" si="97"/>
        <v>0</v>
      </c>
      <c r="C283" s="129">
        <f>Data!D284</f>
        <v>0</v>
      </c>
      <c r="F283" s="129">
        <f>Data!G284</f>
        <v>0</v>
      </c>
      <c r="I283" s="129">
        <f>Data!J284</f>
        <v>0</v>
      </c>
      <c r="L283" s="129">
        <f>Data!M284</f>
        <v>0</v>
      </c>
      <c r="M283" s="129">
        <f>Data!P284</f>
        <v>0</v>
      </c>
      <c r="N283" s="129">
        <f>Data!S284</f>
        <v>0</v>
      </c>
      <c r="O283" s="129">
        <f>Data!V284</f>
        <v>0</v>
      </c>
      <c r="R283" s="129">
        <f>Data!Y284</f>
        <v>0</v>
      </c>
      <c r="U283" s="129">
        <f>Data!AB284</f>
        <v>0</v>
      </c>
      <c r="X283" s="129">
        <f>Data!AE284</f>
        <v>0</v>
      </c>
      <c r="Y283" s="129"/>
      <c r="AA283" s="129">
        <f t="shared" si="96"/>
        <v>0</v>
      </c>
      <c r="AB283" s="120"/>
    </row>
    <row r="284" spans="1:28" ht="11.25" hidden="1" customHeight="1">
      <c r="A284" s="159" t="s">
        <v>40</v>
      </c>
      <c r="B284" s="115">
        <f t="shared" si="97"/>
        <v>2001</v>
      </c>
      <c r="C284" s="129">
        <f>Data!D285</f>
        <v>0</v>
      </c>
      <c r="F284" s="129">
        <f>Data!G285</f>
        <v>0</v>
      </c>
      <c r="I284" s="129">
        <f>Data!J285</f>
        <v>0</v>
      </c>
      <c r="L284" s="129">
        <f>Data!M285</f>
        <v>0</v>
      </c>
      <c r="M284" s="129">
        <f>Data!P285</f>
        <v>0</v>
      </c>
      <c r="N284" s="129">
        <f>Data!S285</f>
        <v>0</v>
      </c>
      <c r="O284" s="129">
        <f>Data!V285</f>
        <v>0</v>
      </c>
      <c r="R284" s="129">
        <f>Data!Y285</f>
        <v>0</v>
      </c>
      <c r="U284" s="129">
        <f>Data!AB285</f>
        <v>0</v>
      </c>
      <c r="X284" s="129">
        <f>Data!AE285</f>
        <v>0</v>
      </c>
      <c r="Y284" s="129"/>
      <c r="AA284" s="129">
        <f t="shared" si="96"/>
        <v>0</v>
      </c>
      <c r="AB284" s="120"/>
    </row>
    <row r="285" spans="1:28" ht="11.25" hidden="1" customHeight="1">
      <c r="A285" s="159"/>
      <c r="B285" s="115">
        <f t="shared" si="97"/>
        <v>2002</v>
      </c>
      <c r="C285" s="129">
        <f>Data!D286</f>
        <v>0</v>
      </c>
      <c r="F285" s="129">
        <f>Data!G286</f>
        <v>0</v>
      </c>
      <c r="I285" s="129">
        <f>Data!J286</f>
        <v>0</v>
      </c>
      <c r="L285" s="129">
        <f>Data!M286</f>
        <v>0</v>
      </c>
      <c r="M285" s="129">
        <f>Data!P286</f>
        <v>0</v>
      </c>
      <c r="N285" s="129">
        <f>Data!S286</f>
        <v>0</v>
      </c>
      <c r="O285" s="129">
        <f>Data!V286</f>
        <v>0</v>
      </c>
      <c r="R285" s="129">
        <f>Data!Y286</f>
        <v>0</v>
      </c>
      <c r="U285" s="129">
        <f>Data!AB286</f>
        <v>0</v>
      </c>
      <c r="X285" s="129">
        <f>Data!AE286</f>
        <v>0</v>
      </c>
      <c r="Y285" s="129"/>
      <c r="AA285" s="129">
        <f t="shared" si="96"/>
        <v>0</v>
      </c>
      <c r="AB285" s="120"/>
    </row>
    <row r="286" spans="1:28" ht="11.25" hidden="1" customHeight="1">
      <c r="A286" s="159"/>
      <c r="B286" s="115">
        <f t="shared" si="97"/>
        <v>2003</v>
      </c>
      <c r="C286" s="129">
        <f>Data!D287</f>
        <v>0</v>
      </c>
      <c r="F286" s="129">
        <f>Data!G287</f>
        <v>0</v>
      </c>
      <c r="I286" s="129">
        <f>Data!J287</f>
        <v>0</v>
      </c>
      <c r="L286" s="129">
        <f>Data!M287</f>
        <v>0</v>
      </c>
      <c r="M286" s="129">
        <f>Data!P287</f>
        <v>0</v>
      </c>
      <c r="N286" s="129">
        <f>Data!S287</f>
        <v>0</v>
      </c>
      <c r="O286" s="129">
        <f>Data!V287</f>
        <v>0</v>
      </c>
      <c r="R286" s="129">
        <f>Data!Y287</f>
        <v>0</v>
      </c>
      <c r="U286" s="129">
        <f>Data!AB287</f>
        <v>0</v>
      </c>
      <c r="X286" s="129">
        <f>Data!AE287</f>
        <v>0</v>
      </c>
      <c r="Y286" s="129"/>
      <c r="AA286" s="129">
        <f t="shared" si="96"/>
        <v>0</v>
      </c>
      <c r="AB286" s="120"/>
    </row>
    <row r="287" spans="1:28" ht="11.25" hidden="1" customHeight="1">
      <c r="A287" s="159"/>
      <c r="B287" s="115">
        <f t="shared" si="97"/>
        <v>2004</v>
      </c>
      <c r="C287" s="129">
        <f>Data!D288</f>
        <v>0</v>
      </c>
      <c r="F287" s="129">
        <f>Data!G288</f>
        <v>0</v>
      </c>
      <c r="I287" s="129">
        <f>Data!J288</f>
        <v>0</v>
      </c>
      <c r="L287" s="129">
        <f>Data!M288</f>
        <v>0</v>
      </c>
      <c r="M287" s="129">
        <f>Data!P288</f>
        <v>0</v>
      </c>
      <c r="N287" s="129">
        <f>Data!S288</f>
        <v>0</v>
      </c>
      <c r="O287" s="129">
        <f>Data!V288</f>
        <v>0</v>
      </c>
      <c r="R287" s="129">
        <f>Data!Y288</f>
        <v>0</v>
      </c>
      <c r="U287" s="129">
        <f>Data!AB288</f>
        <v>0</v>
      </c>
      <c r="X287" s="129">
        <f>Data!AE288</f>
        <v>0</v>
      </c>
      <c r="Y287" s="129"/>
      <c r="AA287" s="129">
        <f t="shared" si="96"/>
        <v>0</v>
      </c>
      <c r="AB287" s="120"/>
    </row>
    <row r="288" spans="1:28" ht="11.25" hidden="1" customHeight="1">
      <c r="A288" s="159"/>
      <c r="B288" s="115">
        <f>B264</f>
        <v>2009</v>
      </c>
      <c r="C288" s="129">
        <f>Data!D279</f>
        <v>64390</v>
      </c>
      <c r="F288" s="129">
        <f>Data!G289</f>
        <v>0</v>
      </c>
      <c r="I288" s="129">
        <f>Data!J279</f>
        <v>0</v>
      </c>
      <c r="L288" s="129">
        <f>Data!M279</f>
        <v>0</v>
      </c>
      <c r="M288" s="129">
        <f>Data!P279</f>
        <v>0</v>
      </c>
      <c r="N288" s="129">
        <f>Data!S279</f>
        <v>0</v>
      </c>
      <c r="O288" s="129">
        <f>Data!V279</f>
        <v>0</v>
      </c>
      <c r="R288" s="129">
        <f>Data!Y279</f>
        <v>0</v>
      </c>
      <c r="U288" s="129">
        <f>Data!AB279</f>
        <v>600</v>
      </c>
      <c r="X288" s="129">
        <f>Data!AE279</f>
        <v>0</v>
      </c>
      <c r="Y288" s="129"/>
      <c r="AA288" s="129">
        <f>SUM(C288:X288)</f>
        <v>64990</v>
      </c>
      <c r="AB288" s="120"/>
    </row>
    <row r="289" spans="1:28" hidden="1">
      <c r="A289" s="159"/>
      <c r="B289" s="115">
        <f>B265</f>
        <v>2010</v>
      </c>
      <c r="C289" s="129">
        <f>Data!D280</f>
        <v>45885</v>
      </c>
      <c r="F289" s="129">
        <f>Data!G290</f>
        <v>0</v>
      </c>
      <c r="I289" s="129">
        <f>Data!J280</f>
        <v>0</v>
      </c>
      <c r="L289" s="129">
        <f>Data!M280</f>
        <v>0</v>
      </c>
      <c r="M289" s="129">
        <f>Data!P280</f>
        <v>0</v>
      </c>
      <c r="N289" s="129">
        <f>Data!S280</f>
        <v>0</v>
      </c>
      <c r="O289" s="129">
        <f>Data!V280</f>
        <v>140</v>
      </c>
      <c r="R289" s="129">
        <f>Data!Y280</f>
        <v>0</v>
      </c>
      <c r="U289" s="129">
        <f>Data!AB280</f>
        <v>0</v>
      </c>
      <c r="X289" s="129">
        <f>Data!AE280</f>
        <v>522</v>
      </c>
      <c r="Y289" s="129"/>
      <c r="AA289" s="129">
        <f>SUM(C289:X289)</f>
        <v>46547</v>
      </c>
      <c r="AB289" s="120"/>
    </row>
    <row r="290" spans="1:28" ht="11.25" hidden="1" customHeight="1">
      <c r="A290" s="159" t="s">
        <v>41</v>
      </c>
      <c r="C290" s="129"/>
      <c r="F290" s="129"/>
      <c r="I290" s="129"/>
      <c r="L290" s="129"/>
      <c r="M290" s="129"/>
      <c r="N290" s="129"/>
      <c r="O290" s="129"/>
      <c r="R290" s="129"/>
      <c r="U290" s="129"/>
      <c r="X290" s="129"/>
      <c r="Y290" s="129"/>
      <c r="AA290" s="129"/>
      <c r="AB290" s="120"/>
    </row>
    <row r="291" spans="1:28" ht="11.25" hidden="1" customHeight="1">
      <c r="A291" s="159"/>
      <c r="B291" s="115" t="s">
        <v>106</v>
      </c>
      <c r="C291" s="129">
        <f>SUM(C270:C272)</f>
        <v>0</v>
      </c>
      <c r="F291" s="129">
        <f>SUM(F270:F272)</f>
        <v>0</v>
      </c>
      <c r="I291" s="129">
        <f>SUM(I270:I272)</f>
        <v>0</v>
      </c>
      <c r="L291" s="129">
        <f>SUM(L270:L272)</f>
        <v>0</v>
      </c>
      <c r="M291" s="129">
        <f>SUM(M270:M272)</f>
        <v>0</v>
      </c>
      <c r="N291" s="129">
        <f>Data!S293</f>
        <v>0</v>
      </c>
      <c r="O291" s="129">
        <f>Data!V293</f>
        <v>0</v>
      </c>
      <c r="R291" s="129">
        <f>Data!Y293</f>
        <v>0</v>
      </c>
      <c r="U291" s="129">
        <f>Data!AB293</f>
        <v>0</v>
      </c>
      <c r="X291" s="129">
        <f>Data!AE293</f>
        <v>0</v>
      </c>
      <c r="Y291" s="129"/>
      <c r="AA291" s="129">
        <f t="shared" ref="AA291:AA294" si="98">SUM(C291:X291)</f>
        <v>0</v>
      </c>
      <c r="AB291" s="120"/>
    </row>
    <row r="292" spans="1:28" ht="11.25" hidden="1" customHeight="1">
      <c r="A292" s="159"/>
      <c r="B292" s="115" t="s">
        <v>139</v>
      </c>
      <c r="C292" s="129">
        <f>SUM(C273:C289)</f>
        <v>365559</v>
      </c>
      <c r="F292" s="129">
        <f>SUM(F273:F289)</f>
        <v>34220</v>
      </c>
      <c r="I292" s="129">
        <f>SUM(I273:I289)</f>
        <v>17440</v>
      </c>
      <c r="L292" s="129">
        <f>SUM(L273:L289)</f>
        <v>25200</v>
      </c>
      <c r="M292" s="129">
        <f>SUM(M273:M289)</f>
        <v>4028</v>
      </c>
      <c r="N292" s="129">
        <f>Data!S294</f>
        <v>0</v>
      </c>
      <c r="O292" s="129">
        <f>Data!V294</f>
        <v>0</v>
      </c>
      <c r="R292" s="129">
        <f>Data!Y294</f>
        <v>0</v>
      </c>
      <c r="U292" s="129">
        <f>Data!AB294</f>
        <v>0</v>
      </c>
      <c r="X292" s="129">
        <f>Data!AE294</f>
        <v>0</v>
      </c>
      <c r="Y292" s="129"/>
      <c r="AA292" s="129">
        <f>SUM(C292:X292)</f>
        <v>446447</v>
      </c>
      <c r="AB292" s="120"/>
    </row>
    <row r="293" spans="1:28">
      <c r="A293" s="159"/>
      <c r="C293" s="129"/>
      <c r="F293" s="129"/>
      <c r="I293" s="129"/>
      <c r="L293" s="129"/>
      <c r="M293" s="129"/>
      <c r="N293" s="129"/>
      <c r="O293" s="129"/>
      <c r="R293" s="129"/>
      <c r="U293" s="129"/>
      <c r="X293" s="129"/>
      <c r="Y293" s="129"/>
      <c r="AA293" s="129"/>
      <c r="AB293" s="120"/>
    </row>
    <row r="294" spans="1:28" ht="18" customHeight="1">
      <c r="A294" s="159"/>
      <c r="B294" s="115">
        <v>2001</v>
      </c>
      <c r="C294" s="129">
        <f>Data!D296</f>
        <v>0</v>
      </c>
      <c r="F294" s="129">
        <f>Data!G296</f>
        <v>0</v>
      </c>
      <c r="I294" s="129">
        <f>Data!J296</f>
        <v>0</v>
      </c>
      <c r="L294" s="129">
        <f>Data!M296</f>
        <v>0</v>
      </c>
      <c r="M294" s="129">
        <f>Data!P296</f>
        <v>0</v>
      </c>
      <c r="N294" s="129">
        <f>Data!S296</f>
        <v>0</v>
      </c>
      <c r="O294" s="129">
        <f>Data!V296</f>
        <v>0</v>
      </c>
      <c r="R294" s="129">
        <f>Data!Y296</f>
        <v>0</v>
      </c>
      <c r="U294" s="129">
        <f>Data!AB296</f>
        <v>0</v>
      </c>
      <c r="X294" s="129">
        <f>Data!AE296</f>
        <v>0</v>
      </c>
      <c r="Y294" s="129"/>
      <c r="AA294" s="129">
        <f t="shared" si="98"/>
        <v>0</v>
      </c>
      <c r="AB294" s="120"/>
    </row>
    <row r="295" spans="1:28">
      <c r="A295" s="159"/>
      <c r="B295" s="115">
        <v>2002</v>
      </c>
      <c r="C295" s="129">
        <f>Data!D297</f>
        <v>0</v>
      </c>
      <c r="F295" s="129">
        <f>Data!G297</f>
        <v>0</v>
      </c>
      <c r="I295" s="129">
        <f>Data!J297</f>
        <v>0</v>
      </c>
      <c r="L295" s="129">
        <f>Data!M297</f>
        <v>0</v>
      </c>
      <c r="M295" s="129">
        <f>Data!P297</f>
        <v>0</v>
      </c>
      <c r="N295" s="129">
        <f>Data!S297</f>
        <v>0</v>
      </c>
      <c r="O295" s="129">
        <f>Data!V297</f>
        <v>0</v>
      </c>
      <c r="R295" s="129">
        <f>Data!Y297</f>
        <v>0</v>
      </c>
      <c r="U295" s="129">
        <f>Data!AB297</f>
        <v>0</v>
      </c>
      <c r="X295" s="129">
        <f>Data!AE297</f>
        <v>0</v>
      </c>
      <c r="Y295" s="129"/>
      <c r="AA295" s="129">
        <f t="shared" ref="AA295:AA303" si="99">SUM(C295:X295)</f>
        <v>0</v>
      </c>
      <c r="AB295" s="120"/>
    </row>
    <row r="296" spans="1:28">
      <c r="A296" s="159"/>
      <c r="B296" s="115">
        <v>2003</v>
      </c>
      <c r="C296" s="129">
        <f>Data!D298</f>
        <v>0</v>
      </c>
      <c r="F296" s="129">
        <f>Data!G298</f>
        <v>0</v>
      </c>
      <c r="I296" s="129">
        <f>Data!J298</f>
        <v>0</v>
      </c>
      <c r="L296" s="129">
        <f>Data!M298</f>
        <v>0</v>
      </c>
      <c r="M296" s="129">
        <f>Data!P298</f>
        <v>0</v>
      </c>
      <c r="N296" s="129">
        <f>Data!S298</f>
        <v>0</v>
      </c>
      <c r="O296" s="129">
        <f>Data!V298</f>
        <v>0</v>
      </c>
      <c r="R296" s="129">
        <f>Data!Y298</f>
        <v>0</v>
      </c>
      <c r="U296" s="129">
        <f>Data!AB298</f>
        <v>0</v>
      </c>
      <c r="X296" s="129">
        <f>Data!AE298</f>
        <v>0</v>
      </c>
      <c r="Y296" s="129"/>
      <c r="AA296" s="129">
        <f t="shared" si="99"/>
        <v>0</v>
      </c>
      <c r="AB296" s="120"/>
    </row>
    <row r="297" spans="1:28">
      <c r="A297" s="159"/>
      <c r="B297" s="115">
        <v>2004</v>
      </c>
      <c r="C297" s="129">
        <f>Data!D299</f>
        <v>0</v>
      </c>
      <c r="F297" s="129">
        <f>Data!G299</f>
        <v>0</v>
      </c>
      <c r="I297" s="129">
        <f>Data!J299</f>
        <v>0</v>
      </c>
      <c r="L297" s="129">
        <f>Data!M299</f>
        <v>0</v>
      </c>
      <c r="M297" s="129">
        <f>Data!P299</f>
        <v>0</v>
      </c>
      <c r="N297" s="129">
        <f>Data!S299</f>
        <v>0</v>
      </c>
      <c r="O297" s="129">
        <f>Data!V299</f>
        <v>0</v>
      </c>
      <c r="R297" s="129">
        <f>Data!Y299</f>
        <v>0</v>
      </c>
      <c r="U297" s="129">
        <f>Data!AB299</f>
        <v>0</v>
      </c>
      <c r="X297" s="129">
        <f>Data!AE299</f>
        <v>0</v>
      </c>
      <c r="Y297" s="129"/>
      <c r="AA297" s="129">
        <f t="shared" si="99"/>
        <v>0</v>
      </c>
      <c r="AB297" s="120"/>
    </row>
    <row r="298" spans="1:28">
      <c r="A298" s="159"/>
      <c r="B298" s="115">
        <v>2005</v>
      </c>
      <c r="C298" s="129">
        <f>Data!D300</f>
        <v>0</v>
      </c>
      <c r="F298" s="129">
        <f>Data!G300</f>
        <v>0</v>
      </c>
      <c r="I298" s="129">
        <f>Data!J300</f>
        <v>0</v>
      </c>
      <c r="L298" s="129">
        <f>Data!M300</f>
        <v>0</v>
      </c>
      <c r="M298" s="129">
        <f>Data!P300</f>
        <v>0</v>
      </c>
      <c r="N298" s="129">
        <f>Data!S300</f>
        <v>0</v>
      </c>
      <c r="O298" s="129">
        <f>Data!V300</f>
        <v>0</v>
      </c>
      <c r="R298" s="129">
        <f>Data!Y300</f>
        <v>0</v>
      </c>
      <c r="U298" s="129">
        <f>Data!AB300</f>
        <v>0</v>
      </c>
      <c r="X298" s="129">
        <f>Data!AE300</f>
        <v>0</v>
      </c>
      <c r="Y298" s="129"/>
      <c r="AA298" s="129">
        <f t="shared" si="99"/>
        <v>0</v>
      </c>
      <c r="AB298" s="120"/>
    </row>
    <row r="299" spans="1:28">
      <c r="B299" s="115">
        <v>2006</v>
      </c>
      <c r="C299" s="129">
        <f>Data!D301</f>
        <v>0</v>
      </c>
      <c r="F299" s="129">
        <f>Data!G301</f>
        <v>1119</v>
      </c>
      <c r="I299" s="129">
        <f>Data!J301</f>
        <v>0</v>
      </c>
      <c r="L299" s="129">
        <f>Data!M301</f>
        <v>0</v>
      </c>
      <c r="M299" s="129">
        <f>Data!P301</f>
        <v>0</v>
      </c>
      <c r="N299" s="129">
        <f>Data!S301</f>
        <v>0</v>
      </c>
      <c r="O299" s="129">
        <f>Data!V301</f>
        <v>0</v>
      </c>
      <c r="R299" s="129">
        <f>Data!Y301</f>
        <v>0</v>
      </c>
      <c r="U299" s="129">
        <f>Data!AB301</f>
        <v>0</v>
      </c>
      <c r="X299" s="129">
        <f>Data!AE301</f>
        <v>0</v>
      </c>
      <c r="Y299" s="129"/>
      <c r="AA299" s="129">
        <f t="shared" si="99"/>
        <v>1119</v>
      </c>
      <c r="AB299" s="120"/>
    </row>
    <row r="300" spans="1:28">
      <c r="B300" s="115">
        <v>2007</v>
      </c>
      <c r="C300" s="129">
        <f>Data!D302</f>
        <v>7616</v>
      </c>
      <c r="F300" s="129">
        <f>Data!G302</f>
        <v>0</v>
      </c>
      <c r="I300" s="129">
        <f>Data!J302</f>
        <v>0</v>
      </c>
      <c r="L300" s="129">
        <f>Data!M302</f>
        <v>0</v>
      </c>
      <c r="M300" s="129">
        <f>Data!P302</f>
        <v>0</v>
      </c>
      <c r="N300" s="129">
        <f>Data!S302</f>
        <v>0</v>
      </c>
      <c r="O300" s="129">
        <f>Data!V302</f>
        <v>0</v>
      </c>
      <c r="R300" s="129">
        <f>Data!Y302</f>
        <v>0</v>
      </c>
      <c r="U300" s="129">
        <f>Data!AB302</f>
        <v>0</v>
      </c>
      <c r="X300" s="129">
        <f>Data!AE302</f>
        <v>380</v>
      </c>
      <c r="Y300" s="129"/>
      <c r="AA300" s="129">
        <f t="shared" si="99"/>
        <v>7996</v>
      </c>
      <c r="AB300" s="120"/>
    </row>
    <row r="301" spans="1:28">
      <c r="B301" s="115">
        <v>2008</v>
      </c>
      <c r="C301" s="129">
        <f>Data!D303</f>
        <v>0</v>
      </c>
      <c r="F301" s="129">
        <f>Data!G303</f>
        <v>0</v>
      </c>
      <c r="I301" s="129">
        <f>Data!J303</f>
        <v>0</v>
      </c>
      <c r="L301" s="129">
        <f>Data!M303</f>
        <v>0</v>
      </c>
      <c r="M301" s="129">
        <f>Data!P303</f>
        <v>0</v>
      </c>
      <c r="N301" s="129">
        <f>Data!S303</f>
        <v>0</v>
      </c>
      <c r="O301" s="129">
        <f>Data!V303</f>
        <v>0</v>
      </c>
      <c r="R301" s="129">
        <f>Data!Y303</f>
        <v>0</v>
      </c>
      <c r="U301" s="129">
        <f>Data!AB303</f>
        <v>382</v>
      </c>
      <c r="X301" s="129">
        <f>Data!AE303</f>
        <v>0</v>
      </c>
      <c r="Y301" s="129"/>
      <c r="AA301" s="129">
        <f t="shared" si="99"/>
        <v>382</v>
      </c>
      <c r="AB301" s="120"/>
    </row>
    <row r="302" spans="1:28">
      <c r="B302" s="115">
        <v>2009</v>
      </c>
      <c r="C302" s="129">
        <f>Data!D304</f>
        <v>0</v>
      </c>
      <c r="F302" s="129">
        <f>Data!G304</f>
        <v>0</v>
      </c>
      <c r="I302" s="129">
        <f>Data!J304</f>
        <v>0</v>
      </c>
      <c r="L302" s="129">
        <f>Data!M304</f>
        <v>0</v>
      </c>
      <c r="M302" s="129">
        <f>Data!P304</f>
        <v>0</v>
      </c>
      <c r="N302" s="129">
        <f>Data!S304</f>
        <v>0</v>
      </c>
      <c r="O302" s="129">
        <f>Data!V304</f>
        <v>0</v>
      </c>
      <c r="R302" s="129">
        <f>Data!Y304</f>
        <v>0</v>
      </c>
      <c r="U302" s="129">
        <f>Data!AB304</f>
        <v>0</v>
      </c>
      <c r="X302" s="129">
        <f>Data!AE304</f>
        <v>0</v>
      </c>
      <c r="Y302" s="129"/>
      <c r="AA302" s="129">
        <f t="shared" si="99"/>
        <v>0</v>
      </c>
      <c r="AB302" s="120"/>
    </row>
    <row r="303" spans="1:28">
      <c r="B303" s="115">
        <v>2010</v>
      </c>
      <c r="C303" s="129">
        <f>Data!D305</f>
        <v>7392</v>
      </c>
      <c r="F303" s="129">
        <f>Data!G305</f>
        <v>0</v>
      </c>
      <c r="I303" s="129">
        <f>Data!J305</f>
        <v>0</v>
      </c>
      <c r="L303" s="129">
        <f>Data!M305</f>
        <v>0</v>
      </c>
      <c r="M303" s="129">
        <f>Data!P305</f>
        <v>0</v>
      </c>
      <c r="N303" s="129">
        <f>Data!S305</f>
        <v>0</v>
      </c>
      <c r="O303" s="129">
        <f>Data!V305</f>
        <v>0</v>
      </c>
      <c r="R303" s="129">
        <f>Data!Y305</f>
        <v>0</v>
      </c>
      <c r="U303" s="129">
        <f>Data!AB305</f>
        <v>0</v>
      </c>
      <c r="X303" s="129">
        <f>Data!AE305</f>
        <v>0</v>
      </c>
      <c r="Y303" s="129"/>
      <c r="AA303" s="129">
        <f t="shared" si="99"/>
        <v>7392</v>
      </c>
      <c r="AB303" s="120"/>
    </row>
    <row r="304" spans="1:28" ht="11.25" customHeight="1">
      <c r="C304" s="129"/>
      <c r="F304" s="129"/>
      <c r="I304" s="129"/>
      <c r="L304" s="129"/>
      <c r="M304" s="129"/>
      <c r="N304" s="129"/>
      <c r="O304" s="129">
        <f>Data!V306</f>
        <v>0</v>
      </c>
      <c r="R304" s="129"/>
      <c r="U304" s="129"/>
      <c r="X304" s="129"/>
      <c r="Y304" s="129"/>
      <c r="AA304" s="129">
        <f t="shared" ref="AA304:AA306" si="100">SUM(C304:X304)</f>
        <v>0</v>
      </c>
      <c r="AB304" s="120"/>
    </row>
    <row r="305" spans="1:28">
      <c r="A305" s="133"/>
      <c r="B305" s="115" t="s">
        <v>106</v>
      </c>
      <c r="C305" s="129">
        <f>SUM(C294:C296)</f>
        <v>0</v>
      </c>
      <c r="F305" s="129">
        <f t="shared" ref="F305:X305" si="101">SUM(F294:F296)</f>
        <v>0</v>
      </c>
      <c r="I305" s="129">
        <f t="shared" si="101"/>
        <v>0</v>
      </c>
      <c r="L305" s="129">
        <f t="shared" si="101"/>
        <v>0</v>
      </c>
      <c r="M305" s="129">
        <f t="shared" si="101"/>
        <v>0</v>
      </c>
      <c r="N305" s="129">
        <f t="shared" si="101"/>
        <v>0</v>
      </c>
      <c r="O305" s="129">
        <f t="shared" si="101"/>
        <v>0</v>
      </c>
      <c r="R305" s="129">
        <f t="shared" si="101"/>
        <v>0</v>
      </c>
      <c r="U305" s="129">
        <f t="shared" si="101"/>
        <v>0</v>
      </c>
      <c r="X305" s="129">
        <f t="shared" si="101"/>
        <v>0</v>
      </c>
      <c r="Y305" s="129"/>
      <c r="AA305" s="129">
        <f t="shared" si="100"/>
        <v>0</v>
      </c>
      <c r="AB305" s="120"/>
    </row>
    <row r="306" spans="1:28">
      <c r="A306" s="133"/>
      <c r="B306" s="115" t="s">
        <v>139</v>
      </c>
      <c r="C306" s="129">
        <f>SUM(C297:C303)</f>
        <v>15008</v>
      </c>
      <c r="D306" s="129">
        <f>SUM(C305:C306)</f>
        <v>15008</v>
      </c>
      <c r="E306" s="129">
        <f>SUM(C294:C303)</f>
        <v>15008</v>
      </c>
      <c r="F306" s="129">
        <f t="shared" ref="F306:X306" si="102">SUM(F297:F303)</f>
        <v>1119</v>
      </c>
      <c r="G306" s="129">
        <f>SUM(F305:F306)</f>
        <v>1119</v>
      </c>
      <c r="H306" s="129">
        <f>SUM(F294:F303)</f>
        <v>1119</v>
      </c>
      <c r="I306" s="129">
        <f>SUM(I297:I303)</f>
        <v>0</v>
      </c>
      <c r="J306" s="129">
        <f>SUM(I305:I306)</f>
        <v>0</v>
      </c>
      <c r="K306" s="129">
        <f>SUM(I294:I303)</f>
        <v>0</v>
      </c>
      <c r="L306" s="129">
        <f t="shared" si="102"/>
        <v>0</v>
      </c>
      <c r="M306" s="129">
        <f t="shared" si="102"/>
        <v>0</v>
      </c>
      <c r="N306" s="129">
        <f t="shared" si="102"/>
        <v>0</v>
      </c>
      <c r="O306" s="129">
        <f t="shared" si="102"/>
        <v>0</v>
      </c>
      <c r="P306" s="129">
        <f>SUM(O305:O306)</f>
        <v>0</v>
      </c>
      <c r="Q306" s="129">
        <f>SUM(O294:O303)</f>
        <v>0</v>
      </c>
      <c r="R306" s="129">
        <f t="shared" si="102"/>
        <v>0</v>
      </c>
      <c r="S306" s="129">
        <f>SUM(R305:R306)</f>
        <v>0</v>
      </c>
      <c r="T306" s="129">
        <f>SUM(R294:R303)</f>
        <v>0</v>
      </c>
      <c r="U306" s="129">
        <f t="shared" si="102"/>
        <v>382</v>
      </c>
      <c r="V306" s="129">
        <f>SUM(U305:U306)</f>
        <v>382</v>
      </c>
      <c r="W306" s="129">
        <f>SUM(U294:U303)</f>
        <v>382</v>
      </c>
      <c r="X306" s="129">
        <f t="shared" si="102"/>
        <v>380</v>
      </c>
      <c r="Y306" s="129">
        <f>SUM(X294:X303)</f>
        <v>380</v>
      </c>
      <c r="Z306" s="129">
        <f>SUM(X305:X306)</f>
        <v>380</v>
      </c>
      <c r="AA306" s="129">
        <f t="shared" si="100"/>
        <v>49907</v>
      </c>
      <c r="AB306" s="120"/>
    </row>
    <row r="307" spans="1:28">
      <c r="A307" s="133"/>
      <c r="C307" s="129"/>
      <c r="F307" s="129"/>
      <c r="I307" s="129"/>
      <c r="L307" s="129"/>
      <c r="M307" s="129"/>
      <c r="N307" s="129"/>
      <c r="O307" s="129"/>
      <c r="R307" s="129"/>
      <c r="U307" s="129"/>
      <c r="X307" s="129"/>
      <c r="Y307" s="129"/>
      <c r="AA307" s="129"/>
      <c r="AB307" s="120"/>
    </row>
    <row r="308" spans="1:28" ht="23.25" customHeight="1">
      <c r="A308" s="159" t="s">
        <v>42</v>
      </c>
      <c r="B308" s="115">
        <v>2001</v>
      </c>
      <c r="C308" s="129">
        <f>Data!D310</f>
        <v>0</v>
      </c>
      <c r="F308" s="129">
        <f>Data!G310</f>
        <v>194</v>
      </c>
      <c r="I308" s="129">
        <f>Data!J310</f>
        <v>0</v>
      </c>
      <c r="L308" s="129">
        <f>Data!M310</f>
        <v>0</v>
      </c>
      <c r="M308" s="129">
        <f>Data!P310</f>
        <v>0</v>
      </c>
      <c r="N308" s="129">
        <f>Data!S310</f>
        <v>0</v>
      </c>
      <c r="O308" s="129">
        <f>Data!V310</f>
        <v>0</v>
      </c>
      <c r="R308" s="129">
        <f>Data!Y310</f>
        <v>0</v>
      </c>
      <c r="U308" s="129">
        <f>Data!AB310</f>
        <v>0</v>
      </c>
      <c r="X308" s="129">
        <f>Data!AE310</f>
        <v>0</v>
      </c>
      <c r="Y308" s="129"/>
      <c r="AA308" s="129">
        <f>SUM(C308:X308)</f>
        <v>194</v>
      </c>
      <c r="AB308" s="120"/>
    </row>
    <row r="309" spans="1:28">
      <c r="A309" s="159"/>
      <c r="B309" s="115">
        <v>2002</v>
      </c>
      <c r="C309" s="129">
        <f>Data!D311</f>
        <v>0</v>
      </c>
      <c r="F309" s="129">
        <f>Data!G311</f>
        <v>0</v>
      </c>
      <c r="I309" s="129">
        <f>Data!J311</f>
        <v>0</v>
      </c>
      <c r="L309" s="129">
        <f>Data!M311</f>
        <v>0</v>
      </c>
      <c r="M309" s="129">
        <f>Data!P311</f>
        <v>0</v>
      </c>
      <c r="N309" s="129">
        <f>Data!S311</f>
        <v>0</v>
      </c>
      <c r="O309" s="129">
        <f>Data!V311</f>
        <v>0</v>
      </c>
      <c r="R309" s="129">
        <f>Data!Y311</f>
        <v>0</v>
      </c>
      <c r="U309" s="129">
        <f>Data!AB311</f>
        <v>0</v>
      </c>
      <c r="X309" s="129">
        <f>Data!AE311</f>
        <v>0</v>
      </c>
      <c r="Y309" s="129"/>
      <c r="AA309" s="129">
        <f t="shared" ref="AA309:AA317" si="103">SUM(C309:X309)</f>
        <v>0</v>
      </c>
      <c r="AB309" s="120"/>
    </row>
    <row r="310" spans="1:28">
      <c r="A310" s="159"/>
      <c r="B310" s="115">
        <v>2003</v>
      </c>
      <c r="C310" s="129">
        <f>Data!D312</f>
        <v>0</v>
      </c>
      <c r="F310" s="129">
        <f>Data!G312</f>
        <v>620</v>
      </c>
      <c r="I310" s="129">
        <f>Data!J312</f>
        <v>0</v>
      </c>
      <c r="L310" s="129">
        <f>Data!M312</f>
        <v>0</v>
      </c>
      <c r="M310" s="129">
        <f>Data!P312</f>
        <v>0</v>
      </c>
      <c r="N310" s="129">
        <f>Data!S312</f>
        <v>0</v>
      </c>
      <c r="O310" s="129">
        <f>Data!V312</f>
        <v>0</v>
      </c>
      <c r="R310" s="129">
        <f>Data!Y312</f>
        <v>0</v>
      </c>
      <c r="U310" s="129">
        <f>Data!AB312</f>
        <v>0</v>
      </c>
      <c r="X310" s="129">
        <f>Data!AE312</f>
        <v>0</v>
      </c>
      <c r="Y310" s="129"/>
      <c r="AA310" s="129">
        <f t="shared" si="103"/>
        <v>620</v>
      </c>
      <c r="AB310" s="120"/>
    </row>
    <row r="311" spans="1:28">
      <c r="A311" s="159"/>
      <c r="B311" s="115">
        <v>2004</v>
      </c>
      <c r="C311" s="129">
        <f>Data!D313</f>
        <v>0</v>
      </c>
      <c r="F311" s="129">
        <f>Data!G313</f>
        <v>179</v>
      </c>
      <c r="I311" s="129">
        <f>Data!J313</f>
        <v>0</v>
      </c>
      <c r="L311" s="129">
        <f>Data!M313</f>
        <v>0</v>
      </c>
      <c r="M311" s="129">
        <f>Data!P313</f>
        <v>0</v>
      </c>
      <c r="N311" s="129">
        <f>Data!S313</f>
        <v>0</v>
      </c>
      <c r="O311" s="129">
        <f>Data!V313</f>
        <v>0</v>
      </c>
      <c r="R311" s="129">
        <f>Data!Y313</f>
        <v>0</v>
      </c>
      <c r="U311" s="129">
        <f>Data!AB313</f>
        <v>0</v>
      </c>
      <c r="X311" s="129">
        <f>Data!AE313</f>
        <v>0</v>
      </c>
      <c r="Y311" s="129"/>
      <c r="AA311" s="129">
        <f t="shared" si="103"/>
        <v>179</v>
      </c>
      <c r="AB311" s="120"/>
    </row>
    <row r="312" spans="1:28">
      <c r="A312" s="159"/>
      <c r="B312" s="115">
        <v>2005</v>
      </c>
      <c r="C312" s="129">
        <f>Data!D314</f>
        <v>0</v>
      </c>
      <c r="F312" s="129">
        <f>Data!G314</f>
        <v>0</v>
      </c>
      <c r="I312" s="129">
        <f>Data!J314</f>
        <v>0</v>
      </c>
      <c r="L312" s="129">
        <f>Data!M314</f>
        <v>0</v>
      </c>
      <c r="M312" s="129">
        <f>Data!P314</f>
        <v>0</v>
      </c>
      <c r="N312" s="129">
        <f>Data!S314</f>
        <v>0</v>
      </c>
      <c r="O312" s="129">
        <f>Data!V314</f>
        <v>0</v>
      </c>
      <c r="R312" s="129">
        <f>Data!Y314</f>
        <v>0</v>
      </c>
      <c r="U312" s="129">
        <f>Data!AB314</f>
        <v>0</v>
      </c>
      <c r="X312" s="129">
        <f>Data!AE314</f>
        <v>0</v>
      </c>
      <c r="Y312" s="129"/>
      <c r="AA312" s="129">
        <f t="shared" si="103"/>
        <v>0</v>
      </c>
      <c r="AB312" s="120"/>
    </row>
    <row r="313" spans="1:28">
      <c r="A313" s="159"/>
      <c r="B313" s="115">
        <v>2006</v>
      </c>
      <c r="C313" s="129">
        <f>Data!D315</f>
        <v>0</v>
      </c>
      <c r="F313" s="129">
        <f>Data!G315</f>
        <v>344</v>
      </c>
      <c r="I313" s="129">
        <f>Data!J315</f>
        <v>0</v>
      </c>
      <c r="L313" s="129">
        <f>Data!M315</f>
        <v>0</v>
      </c>
      <c r="M313" s="129">
        <f>Data!P315</f>
        <v>0</v>
      </c>
      <c r="N313" s="129">
        <f>Data!S315</f>
        <v>0</v>
      </c>
      <c r="O313" s="129">
        <f>Data!V315</f>
        <v>0</v>
      </c>
      <c r="R313" s="129">
        <f>Data!Y315</f>
        <v>0</v>
      </c>
      <c r="U313" s="129">
        <f>Data!AB315</f>
        <v>0</v>
      </c>
      <c r="X313" s="129">
        <f>Data!AE315</f>
        <v>0</v>
      </c>
      <c r="Y313" s="129"/>
      <c r="AA313" s="129">
        <f t="shared" si="103"/>
        <v>344</v>
      </c>
      <c r="AB313" s="120"/>
    </row>
    <row r="314" spans="1:28">
      <c r="A314" s="159"/>
      <c r="B314" s="115">
        <v>2007</v>
      </c>
      <c r="C314" s="129">
        <f>Data!D316</f>
        <v>0</v>
      </c>
      <c r="F314" s="129">
        <f>Data!G316</f>
        <v>1524</v>
      </c>
      <c r="I314" s="129">
        <f>Data!J316</f>
        <v>0</v>
      </c>
      <c r="L314" s="129">
        <f>Data!M316</f>
        <v>2264</v>
      </c>
      <c r="M314" s="129">
        <f>Data!P316</f>
        <v>0</v>
      </c>
      <c r="N314" s="129">
        <f>Data!S316</f>
        <v>0</v>
      </c>
      <c r="O314" s="129">
        <f>Data!V316</f>
        <v>0</v>
      </c>
      <c r="R314" s="129">
        <f>Data!Y316</f>
        <v>0</v>
      </c>
      <c r="U314" s="129">
        <f>Data!AB316</f>
        <v>0</v>
      </c>
      <c r="X314" s="129">
        <f>Data!AE316</f>
        <v>0</v>
      </c>
      <c r="Y314" s="129"/>
      <c r="AA314" s="129">
        <f t="shared" si="103"/>
        <v>3788</v>
      </c>
      <c r="AB314" s="120"/>
    </row>
    <row r="315" spans="1:28">
      <c r="A315" s="159"/>
      <c r="B315" s="115">
        <v>2008</v>
      </c>
      <c r="C315" s="129">
        <f>Data!D317</f>
        <v>3395</v>
      </c>
      <c r="F315" s="129">
        <f>Data!G317</f>
        <v>2998</v>
      </c>
      <c r="I315" s="129">
        <f>Data!J317</f>
        <v>0</v>
      </c>
      <c r="L315" s="129">
        <f>Data!M317</f>
        <v>2998</v>
      </c>
      <c r="M315" s="129">
        <f>Data!P317</f>
        <v>0</v>
      </c>
      <c r="N315" s="129">
        <f>Data!S317</f>
        <v>0</v>
      </c>
      <c r="O315" s="129">
        <f>Data!V317</f>
        <v>0</v>
      </c>
      <c r="R315" s="129">
        <f>Data!Y317</f>
        <v>0</v>
      </c>
      <c r="U315" s="129">
        <f>Data!AB317</f>
        <v>0</v>
      </c>
      <c r="X315" s="129">
        <f>Data!AE317</f>
        <v>0</v>
      </c>
      <c r="Y315" s="129"/>
      <c r="AA315" s="129">
        <f t="shared" si="103"/>
        <v>9391</v>
      </c>
      <c r="AB315" s="120"/>
    </row>
    <row r="316" spans="1:28">
      <c r="A316" s="159"/>
      <c r="B316" s="115">
        <v>2009</v>
      </c>
      <c r="C316" s="129">
        <f>Data!D318</f>
        <v>104</v>
      </c>
      <c r="F316" s="129">
        <f>Data!G318</f>
        <v>546</v>
      </c>
      <c r="I316" s="129">
        <f>Data!J318</f>
        <v>0</v>
      </c>
      <c r="L316" s="129">
        <f>Data!M318</f>
        <v>1267</v>
      </c>
      <c r="M316" s="129">
        <f>Data!P318</f>
        <v>0</v>
      </c>
      <c r="N316" s="129">
        <f>Data!S318</f>
        <v>0</v>
      </c>
      <c r="O316" s="129">
        <f>Data!V318</f>
        <v>0</v>
      </c>
      <c r="R316" s="129">
        <f>Data!Y318</f>
        <v>0</v>
      </c>
      <c r="U316" s="129">
        <f>Data!AB318</f>
        <v>0</v>
      </c>
      <c r="X316" s="129">
        <f>Data!AE318</f>
        <v>1810</v>
      </c>
      <c r="Y316" s="129"/>
      <c r="AA316" s="129">
        <f t="shared" si="103"/>
        <v>3727</v>
      </c>
      <c r="AB316" s="120"/>
    </row>
    <row r="317" spans="1:28">
      <c r="A317" s="159"/>
      <c r="B317" s="115">
        <v>2010</v>
      </c>
      <c r="C317" s="129">
        <f>Data!D319</f>
        <v>0</v>
      </c>
      <c r="F317" s="129">
        <f>Data!G319</f>
        <v>331</v>
      </c>
      <c r="I317" s="129">
        <f>Data!J319</f>
        <v>0</v>
      </c>
      <c r="L317" s="129">
        <f>Data!M319</f>
        <v>1298</v>
      </c>
      <c r="M317" s="129">
        <f>Data!P319</f>
        <v>0</v>
      </c>
      <c r="N317" s="129">
        <f>Data!S319</f>
        <v>0</v>
      </c>
      <c r="O317" s="129">
        <f>Data!V319</f>
        <v>0</v>
      </c>
      <c r="R317" s="129">
        <f>Data!Y319</f>
        <v>0</v>
      </c>
      <c r="U317" s="129">
        <f>Data!AB319</f>
        <v>0</v>
      </c>
      <c r="X317" s="129">
        <f>Data!AE319</f>
        <v>0</v>
      </c>
      <c r="Y317" s="129"/>
      <c r="AA317" s="129">
        <f t="shared" si="103"/>
        <v>1629</v>
      </c>
      <c r="AB317" s="120"/>
    </row>
    <row r="318" spans="1:28" ht="11.25" customHeight="1">
      <c r="C318" s="129"/>
      <c r="F318" s="129"/>
      <c r="I318" s="129"/>
      <c r="L318" s="129"/>
      <c r="M318" s="129"/>
      <c r="N318" s="129"/>
      <c r="O318" s="129"/>
      <c r="R318" s="129"/>
      <c r="U318" s="129"/>
      <c r="X318" s="129"/>
      <c r="Y318" s="129"/>
      <c r="AA318" s="129">
        <f t="shared" ref="AA318:AA320" si="104">SUM(C318:X318)</f>
        <v>0</v>
      </c>
      <c r="AB318" s="120"/>
    </row>
    <row r="319" spans="1:28">
      <c r="A319" s="133"/>
      <c r="B319" s="115" t="s">
        <v>106</v>
      </c>
      <c r="C319" s="129">
        <f>SUM(C308:C310)</f>
        <v>0</v>
      </c>
      <c r="F319" s="129">
        <f t="shared" ref="F319:X319" si="105">SUM(F308:F310)</f>
        <v>814</v>
      </c>
      <c r="I319" s="129">
        <f t="shared" si="105"/>
        <v>0</v>
      </c>
      <c r="L319" s="129">
        <f t="shared" si="105"/>
        <v>0</v>
      </c>
      <c r="M319" s="129">
        <f t="shared" si="105"/>
        <v>0</v>
      </c>
      <c r="N319" s="129">
        <f t="shared" si="105"/>
        <v>0</v>
      </c>
      <c r="O319" s="129">
        <f t="shared" si="105"/>
        <v>0</v>
      </c>
      <c r="R319" s="129">
        <f t="shared" si="105"/>
        <v>0</v>
      </c>
      <c r="U319" s="129">
        <f t="shared" si="105"/>
        <v>0</v>
      </c>
      <c r="X319" s="129">
        <f t="shared" si="105"/>
        <v>0</v>
      </c>
      <c r="Y319" s="129"/>
      <c r="AA319" s="129">
        <f t="shared" si="104"/>
        <v>814</v>
      </c>
      <c r="AB319" s="120"/>
    </row>
    <row r="320" spans="1:28">
      <c r="A320" s="133"/>
      <c r="B320" s="115" t="s">
        <v>139</v>
      </c>
      <c r="C320" s="129">
        <f>SUM(C311:C317)</f>
        <v>3499</v>
      </c>
      <c r="D320" s="129">
        <f>SUM(C319:C320)</f>
        <v>3499</v>
      </c>
      <c r="E320" s="129">
        <f>SUM(C308:C317)</f>
        <v>3499</v>
      </c>
      <c r="F320" s="129">
        <f t="shared" ref="F320:X320" si="106">SUM(F311:F317)</f>
        <v>5922</v>
      </c>
      <c r="G320" s="129">
        <f>SUM(F319:F320)</f>
        <v>6736</v>
      </c>
      <c r="H320" s="129">
        <f>SUM(F308:F317)</f>
        <v>6736</v>
      </c>
      <c r="I320" s="129">
        <f t="shared" si="106"/>
        <v>0</v>
      </c>
      <c r="J320" s="129">
        <f>SUM(I319:I320)</f>
        <v>0</v>
      </c>
      <c r="K320" s="129">
        <f>SUM(I308:I317)</f>
        <v>0</v>
      </c>
      <c r="L320" s="129">
        <f t="shared" si="106"/>
        <v>7827</v>
      </c>
      <c r="M320" s="129">
        <f t="shared" si="106"/>
        <v>0</v>
      </c>
      <c r="N320" s="129">
        <f t="shared" si="106"/>
        <v>0</v>
      </c>
      <c r="O320" s="129">
        <f t="shared" si="106"/>
        <v>0</v>
      </c>
      <c r="P320" s="129">
        <f>SUM(O319:O320)</f>
        <v>0</v>
      </c>
      <c r="Q320" s="129">
        <f>SUM(O308:O317)</f>
        <v>0</v>
      </c>
      <c r="R320" s="129">
        <f t="shared" si="106"/>
        <v>0</v>
      </c>
      <c r="S320" s="129">
        <f>SUM(R319:R320)</f>
        <v>0</v>
      </c>
      <c r="T320" s="129">
        <f>SUM(R308:R317)</f>
        <v>0</v>
      </c>
      <c r="U320" s="129">
        <f t="shared" si="106"/>
        <v>0</v>
      </c>
      <c r="V320" s="129">
        <f>SUM(U319:U320)</f>
        <v>0</v>
      </c>
      <c r="W320" s="129">
        <f>SUM(U308:U317)</f>
        <v>0</v>
      </c>
      <c r="X320" s="129">
        <f t="shared" si="106"/>
        <v>1810</v>
      </c>
      <c r="Y320" s="129">
        <f>SUM(X308:X317)</f>
        <v>1810</v>
      </c>
      <c r="Z320" s="129">
        <f>SUM(X319:X320)</f>
        <v>1810</v>
      </c>
      <c r="AA320" s="129">
        <f t="shared" si="104"/>
        <v>39528</v>
      </c>
      <c r="AB320" s="120"/>
    </row>
    <row r="321" spans="1:28">
      <c r="A321" s="133"/>
      <c r="C321" s="129"/>
      <c r="F321" s="129"/>
      <c r="I321" s="129"/>
      <c r="L321" s="129"/>
      <c r="M321" s="129"/>
      <c r="N321" s="129"/>
      <c r="O321" s="129"/>
      <c r="R321" s="129"/>
      <c r="U321" s="129"/>
      <c r="X321" s="129"/>
      <c r="Y321" s="129"/>
      <c r="AA321" s="129"/>
      <c r="AB321" s="120"/>
    </row>
    <row r="322" spans="1:28" ht="15.75" customHeight="1">
      <c r="A322" s="159" t="s">
        <v>43</v>
      </c>
      <c r="B322" s="115">
        <v>2001</v>
      </c>
      <c r="C322" s="129">
        <f>Data!D324</f>
        <v>0</v>
      </c>
      <c r="F322" s="129">
        <f>Data!G324</f>
        <v>0</v>
      </c>
      <c r="I322" s="129">
        <f>Data!J324</f>
        <v>0</v>
      </c>
      <c r="L322" s="129">
        <f>Data!M324</f>
        <v>0</v>
      </c>
      <c r="M322" s="129">
        <f>Data!P324</f>
        <v>0</v>
      </c>
      <c r="N322" s="129">
        <f>Data!S324</f>
        <v>0</v>
      </c>
      <c r="O322" s="129">
        <f>Data!V324</f>
        <v>0</v>
      </c>
      <c r="R322" s="129">
        <f>Data!Y324</f>
        <v>0</v>
      </c>
      <c r="U322" s="129">
        <f>Data!AB324</f>
        <v>427</v>
      </c>
      <c r="X322" s="129">
        <f>Data!AE324</f>
        <v>1223</v>
      </c>
      <c r="Y322" s="129"/>
      <c r="AA322" s="129">
        <f>SUM(C322:X322)</f>
        <v>1650</v>
      </c>
      <c r="AB322" s="120"/>
    </row>
    <row r="323" spans="1:28">
      <c r="A323" s="159"/>
      <c r="B323" s="115">
        <v>2002</v>
      </c>
      <c r="C323" s="129">
        <f>Data!D325</f>
        <v>62</v>
      </c>
      <c r="F323" s="129">
        <f>Data!G325</f>
        <v>0</v>
      </c>
      <c r="I323" s="129">
        <f>Data!J325</f>
        <v>0</v>
      </c>
      <c r="L323" s="129">
        <f>Data!M325</f>
        <v>0</v>
      </c>
      <c r="M323" s="129">
        <f>Data!P325</f>
        <v>0</v>
      </c>
      <c r="N323" s="129">
        <f>Data!S325</f>
        <v>0</v>
      </c>
      <c r="O323" s="129">
        <f>Data!V325</f>
        <v>1336</v>
      </c>
      <c r="R323" s="129">
        <f>Data!Y325</f>
        <v>0</v>
      </c>
      <c r="U323" s="129">
        <f>Data!AB325</f>
        <v>0</v>
      </c>
      <c r="X323" s="129">
        <f>Data!AE325</f>
        <v>0</v>
      </c>
      <c r="Y323" s="129"/>
      <c r="AA323" s="129">
        <f t="shared" ref="AA323:AA331" si="107">SUM(C323:X323)</f>
        <v>1398</v>
      </c>
      <c r="AB323" s="120"/>
    </row>
    <row r="324" spans="1:28">
      <c r="A324" s="159"/>
      <c r="B324" s="115">
        <v>2003</v>
      </c>
      <c r="C324" s="129">
        <f>Data!D326</f>
        <v>104</v>
      </c>
      <c r="F324" s="129">
        <f>Data!G326</f>
        <v>395</v>
      </c>
      <c r="I324" s="129">
        <f>Data!J326</f>
        <v>0</v>
      </c>
      <c r="L324" s="129">
        <f>Data!M326</f>
        <v>0</v>
      </c>
      <c r="M324" s="129">
        <f>Data!P326</f>
        <v>0</v>
      </c>
      <c r="N324" s="129">
        <f>Data!S326</f>
        <v>225</v>
      </c>
      <c r="O324" s="129">
        <f>Data!V326</f>
        <v>0</v>
      </c>
      <c r="R324" s="129">
        <f>Data!Y326</f>
        <v>0</v>
      </c>
      <c r="U324" s="129">
        <f>Data!AB326</f>
        <v>575</v>
      </c>
      <c r="X324" s="129">
        <f>Data!AE326</f>
        <v>0</v>
      </c>
      <c r="Y324" s="129"/>
      <c r="AA324" s="129">
        <f t="shared" si="107"/>
        <v>1299</v>
      </c>
      <c r="AB324" s="120"/>
    </row>
    <row r="325" spans="1:28">
      <c r="A325" s="159"/>
      <c r="B325" s="115">
        <v>2004</v>
      </c>
      <c r="C325" s="129">
        <f>Data!D327</f>
        <v>788</v>
      </c>
      <c r="F325" s="129">
        <f>Data!G327</f>
        <v>6473</v>
      </c>
      <c r="I325" s="129">
        <f>Data!J327</f>
        <v>0</v>
      </c>
      <c r="L325" s="129">
        <f>Data!M327</f>
        <v>0</v>
      </c>
      <c r="M325" s="129">
        <f>Data!P327</f>
        <v>0</v>
      </c>
      <c r="N325" s="129">
        <f>Data!S327</f>
        <v>0</v>
      </c>
      <c r="O325" s="129">
        <f>Data!V327</f>
        <v>0</v>
      </c>
      <c r="R325" s="129">
        <f>Data!Y327</f>
        <v>0</v>
      </c>
      <c r="U325" s="129">
        <f>Data!AB327</f>
        <v>0</v>
      </c>
      <c r="X325" s="129">
        <f>Data!AE327</f>
        <v>0</v>
      </c>
      <c r="Y325" s="129"/>
      <c r="AA325" s="129">
        <f t="shared" si="107"/>
        <v>7261</v>
      </c>
      <c r="AB325" s="120"/>
    </row>
    <row r="326" spans="1:28">
      <c r="A326" s="159"/>
      <c r="B326" s="115">
        <v>2005</v>
      </c>
      <c r="C326" s="129">
        <f>Data!D328</f>
        <v>0</v>
      </c>
      <c r="F326" s="129">
        <f>Data!G328</f>
        <v>0</v>
      </c>
      <c r="I326" s="129">
        <f>Data!J328</f>
        <v>0</v>
      </c>
      <c r="L326" s="129">
        <f>Data!M328</f>
        <v>0</v>
      </c>
      <c r="M326" s="129">
        <f>Data!P328</f>
        <v>0</v>
      </c>
      <c r="N326" s="129">
        <f>Data!S328</f>
        <v>0</v>
      </c>
      <c r="O326" s="129">
        <f>Data!V328</f>
        <v>0</v>
      </c>
      <c r="R326" s="129">
        <f>Data!Y328</f>
        <v>0</v>
      </c>
      <c r="U326" s="129">
        <f>Data!AB328</f>
        <v>121</v>
      </c>
      <c r="X326" s="129">
        <f>Data!AE328</f>
        <v>0</v>
      </c>
      <c r="Y326" s="129"/>
      <c r="AA326" s="129">
        <f t="shared" si="107"/>
        <v>121</v>
      </c>
      <c r="AB326" s="120"/>
    </row>
    <row r="327" spans="1:28">
      <c r="A327" s="159"/>
      <c r="B327" s="115">
        <v>2006</v>
      </c>
      <c r="C327" s="129">
        <f>Data!D329</f>
        <v>731</v>
      </c>
      <c r="F327" s="129">
        <f>Data!G329</f>
        <v>8609</v>
      </c>
      <c r="I327" s="129">
        <f>Data!J329</f>
        <v>0</v>
      </c>
      <c r="L327" s="129">
        <f>Data!M329</f>
        <v>0</v>
      </c>
      <c r="M327" s="129">
        <f>Data!P329</f>
        <v>0</v>
      </c>
      <c r="N327" s="129">
        <f>Data!S329</f>
        <v>0</v>
      </c>
      <c r="O327" s="129">
        <f>Data!V329</f>
        <v>0</v>
      </c>
      <c r="R327" s="129">
        <f>Data!Y329</f>
        <v>0</v>
      </c>
      <c r="U327" s="129">
        <f>Data!AB329</f>
        <v>0</v>
      </c>
      <c r="X327" s="129">
        <f>Data!AE329</f>
        <v>0</v>
      </c>
      <c r="Y327" s="129"/>
      <c r="AA327" s="129">
        <f t="shared" si="107"/>
        <v>9340</v>
      </c>
      <c r="AB327" s="120"/>
    </row>
    <row r="328" spans="1:28">
      <c r="A328" s="159"/>
      <c r="B328" s="115">
        <v>2007</v>
      </c>
      <c r="C328" s="129">
        <f>Data!D330</f>
        <v>574</v>
      </c>
      <c r="F328" s="129">
        <f>Data!G330</f>
        <v>6375</v>
      </c>
      <c r="I328" s="129">
        <f>Data!J330</f>
        <v>0</v>
      </c>
      <c r="L328" s="129">
        <f>Data!M330</f>
        <v>0</v>
      </c>
      <c r="M328" s="129">
        <f>Data!P330</f>
        <v>0</v>
      </c>
      <c r="N328" s="129">
        <f>Data!S330</f>
        <v>0</v>
      </c>
      <c r="O328" s="129">
        <f>Data!V330</f>
        <v>0</v>
      </c>
      <c r="R328" s="129">
        <f>Data!Y330</f>
        <v>0</v>
      </c>
      <c r="U328" s="129">
        <f>Data!AB330</f>
        <v>0</v>
      </c>
      <c r="X328" s="129">
        <f>Data!AE330</f>
        <v>79</v>
      </c>
      <c r="Y328" s="129"/>
      <c r="AA328" s="129">
        <f t="shared" si="107"/>
        <v>7028</v>
      </c>
      <c r="AB328" s="120"/>
    </row>
    <row r="329" spans="1:28">
      <c r="A329" s="159"/>
      <c r="B329" s="115">
        <v>2008</v>
      </c>
      <c r="C329" s="129">
        <f>Data!D331</f>
        <v>0</v>
      </c>
      <c r="F329" s="129">
        <f>Data!G331</f>
        <v>0</v>
      </c>
      <c r="I329" s="129">
        <f>Data!J331</f>
        <v>0</v>
      </c>
      <c r="L329" s="129">
        <f>Data!M331</f>
        <v>0</v>
      </c>
      <c r="M329" s="129">
        <f>Data!P331</f>
        <v>0</v>
      </c>
      <c r="N329" s="129">
        <f>Data!S331</f>
        <v>0</v>
      </c>
      <c r="O329" s="129">
        <f>Data!V331</f>
        <v>0</v>
      </c>
      <c r="R329" s="129">
        <f>Data!Y331</f>
        <v>0</v>
      </c>
      <c r="U329" s="129">
        <f>Data!AB331</f>
        <v>0</v>
      </c>
      <c r="X329" s="129">
        <f>Data!AE331</f>
        <v>0</v>
      </c>
      <c r="Y329" s="129"/>
      <c r="AA329" s="129">
        <f t="shared" si="107"/>
        <v>0</v>
      </c>
      <c r="AB329" s="120"/>
    </row>
    <row r="330" spans="1:28">
      <c r="A330" s="159"/>
      <c r="B330" s="115">
        <v>2009</v>
      </c>
      <c r="C330" s="129">
        <f>Data!D332</f>
        <v>0</v>
      </c>
      <c r="F330" s="129">
        <f>Data!G332</f>
        <v>0</v>
      </c>
      <c r="I330" s="129">
        <f>Data!J332</f>
        <v>0</v>
      </c>
      <c r="L330" s="129">
        <f>Data!M332</f>
        <v>0</v>
      </c>
      <c r="M330" s="129">
        <f>Data!P332</f>
        <v>0</v>
      </c>
      <c r="N330" s="129">
        <f>Data!S332</f>
        <v>0</v>
      </c>
      <c r="O330" s="129">
        <f>Data!V332</f>
        <v>0</v>
      </c>
      <c r="R330" s="129">
        <f>Data!Y332</f>
        <v>0</v>
      </c>
      <c r="U330" s="129">
        <f>Data!AB332</f>
        <v>0</v>
      </c>
      <c r="X330" s="129">
        <f>Data!AE332</f>
        <v>0</v>
      </c>
      <c r="Y330" s="129"/>
      <c r="AA330" s="129">
        <f t="shared" si="107"/>
        <v>0</v>
      </c>
      <c r="AB330" s="120"/>
    </row>
    <row r="331" spans="1:28">
      <c r="A331" s="159"/>
      <c r="B331" s="115">
        <v>2010</v>
      </c>
      <c r="C331" s="129">
        <f>Data!D333</f>
        <v>4100</v>
      </c>
      <c r="F331" s="129">
        <f>Data!G333</f>
        <v>4000</v>
      </c>
      <c r="I331" s="129">
        <f>Data!J333</f>
        <v>0</v>
      </c>
      <c r="L331" s="129">
        <f>Data!M333</f>
        <v>0</v>
      </c>
      <c r="M331" s="129">
        <f>Data!P333</f>
        <v>0</v>
      </c>
      <c r="N331" s="129">
        <f>Data!S333</f>
        <v>0</v>
      </c>
      <c r="O331" s="129">
        <f>Data!V333</f>
        <v>1260</v>
      </c>
      <c r="R331" s="129">
        <f>Data!Y333</f>
        <v>0</v>
      </c>
      <c r="U331" s="129">
        <f>Data!AB333</f>
        <v>2550</v>
      </c>
      <c r="X331" s="129">
        <f>Data!AE333</f>
        <v>800</v>
      </c>
      <c r="Y331" s="129"/>
      <c r="AA331" s="129">
        <f t="shared" si="107"/>
        <v>12710</v>
      </c>
      <c r="AB331" s="120"/>
    </row>
    <row r="332" spans="1:28" ht="11.25" customHeight="1">
      <c r="C332" s="129"/>
      <c r="F332" s="129"/>
      <c r="I332" s="129"/>
      <c r="L332" s="129"/>
      <c r="M332" s="129"/>
      <c r="N332" s="129"/>
      <c r="O332" s="129"/>
      <c r="R332" s="129"/>
      <c r="U332" s="129"/>
      <c r="X332" s="129"/>
      <c r="Y332" s="129"/>
      <c r="AA332" s="129"/>
      <c r="AB332" s="120"/>
    </row>
    <row r="333" spans="1:28">
      <c r="A333" s="133"/>
      <c r="B333" s="115" t="s">
        <v>106</v>
      </c>
      <c r="C333" s="129">
        <f>SUM(C322:C324)</f>
        <v>166</v>
      </c>
      <c r="F333" s="129">
        <f t="shared" ref="F333:X333" si="108">SUM(F322:F324)</f>
        <v>395</v>
      </c>
      <c r="I333" s="129">
        <f t="shared" si="108"/>
        <v>0</v>
      </c>
      <c r="L333" s="129">
        <f t="shared" si="108"/>
        <v>0</v>
      </c>
      <c r="M333" s="129">
        <f t="shared" si="108"/>
        <v>0</v>
      </c>
      <c r="N333" s="129">
        <f t="shared" si="108"/>
        <v>225</v>
      </c>
      <c r="O333" s="129">
        <f>SUM(O322:O324)</f>
        <v>1336</v>
      </c>
      <c r="R333" s="129">
        <f t="shared" si="108"/>
        <v>0</v>
      </c>
      <c r="U333" s="129">
        <f t="shared" si="108"/>
        <v>1002</v>
      </c>
      <c r="X333" s="129">
        <f t="shared" si="108"/>
        <v>1223</v>
      </c>
      <c r="Y333" s="129"/>
      <c r="AA333" s="129">
        <f t="shared" ref="AA333:AA334" si="109">SUM(C333:X333)</f>
        <v>4347</v>
      </c>
      <c r="AB333" s="120"/>
    </row>
    <row r="334" spans="1:28">
      <c r="A334" s="133"/>
      <c r="B334" s="115" t="s">
        <v>139</v>
      </c>
      <c r="C334" s="129">
        <f>SUM(C325:C331)</f>
        <v>6193</v>
      </c>
      <c r="D334" s="129">
        <f>SUM(C333:C334)</f>
        <v>6359</v>
      </c>
      <c r="E334" s="129">
        <f>SUM(C322:C331)</f>
        <v>6359</v>
      </c>
      <c r="F334" s="129">
        <f>SUM(F325:F331)</f>
        <v>25457</v>
      </c>
      <c r="G334" s="129">
        <f>SUM(F333:F334)</f>
        <v>25852</v>
      </c>
      <c r="H334" s="129">
        <f>SUM(F322:F331)</f>
        <v>25852</v>
      </c>
      <c r="I334" s="129">
        <f>SUM(I325:I331)</f>
        <v>0</v>
      </c>
      <c r="J334" s="129">
        <f>SUM(I333:I334)</f>
        <v>0</v>
      </c>
      <c r="K334" s="129">
        <f>SUM(I322:I331)</f>
        <v>0</v>
      </c>
      <c r="L334" s="129">
        <f>SUM(L325:L331)</f>
        <v>0</v>
      </c>
      <c r="M334" s="129">
        <f>SUM(M325:M331)</f>
        <v>0</v>
      </c>
      <c r="N334" s="129">
        <f>SUM(N325:N331)</f>
        <v>0</v>
      </c>
      <c r="O334" s="129">
        <f>SUM(O325:O331)</f>
        <v>1260</v>
      </c>
      <c r="P334" s="129">
        <f>SUM(O333:O334)</f>
        <v>2596</v>
      </c>
      <c r="Q334" s="129">
        <f>SUM(O322:O331)</f>
        <v>2596</v>
      </c>
      <c r="R334" s="129">
        <f>SUM(R325:R331)</f>
        <v>0</v>
      </c>
      <c r="S334" s="129">
        <f>SUM(R333:R334)</f>
        <v>0</v>
      </c>
      <c r="T334" s="129">
        <f>SUM(R322:R331)</f>
        <v>0</v>
      </c>
      <c r="U334" s="129">
        <f>SUM(U325:U331)</f>
        <v>2671</v>
      </c>
      <c r="V334" s="129">
        <f>SUM(U333:U334)</f>
        <v>3673</v>
      </c>
      <c r="W334" s="129">
        <f>SUM(U322:U331)</f>
        <v>3673</v>
      </c>
      <c r="X334" s="129">
        <f>SUM(X325:X331)</f>
        <v>879</v>
      </c>
      <c r="Y334" s="129">
        <f>SUM(X322:X331)</f>
        <v>2102</v>
      </c>
      <c r="Z334" s="129">
        <f>SUM(X333:X334)</f>
        <v>2102</v>
      </c>
      <c r="AA334" s="129">
        <f t="shared" si="109"/>
        <v>113420</v>
      </c>
      <c r="AB334" s="120"/>
    </row>
    <row r="335" spans="1:28">
      <c r="A335" s="133"/>
      <c r="C335" s="129"/>
      <c r="F335" s="129"/>
      <c r="I335" s="129"/>
      <c r="L335" s="129"/>
      <c r="M335" s="129"/>
      <c r="N335" s="129"/>
      <c r="O335" s="129"/>
      <c r="R335" s="129"/>
      <c r="U335" s="129"/>
      <c r="X335" s="129"/>
      <c r="Y335" s="129"/>
      <c r="AA335" s="129"/>
      <c r="AB335" s="120"/>
    </row>
    <row r="336" spans="1:28" ht="15" customHeight="1">
      <c r="A336" s="159" t="s">
        <v>44</v>
      </c>
      <c r="B336" s="115">
        <v>2001</v>
      </c>
      <c r="C336" s="129">
        <f>Data!D338</f>
        <v>0</v>
      </c>
      <c r="F336" s="129">
        <f>Data!G338</f>
        <v>0</v>
      </c>
      <c r="I336" s="129">
        <f>Data!J338</f>
        <v>0</v>
      </c>
      <c r="L336" s="129">
        <f>Data!M338</f>
        <v>0</v>
      </c>
      <c r="M336" s="129">
        <f>Data!P338</f>
        <v>0</v>
      </c>
      <c r="N336" s="129">
        <f>Data!S338</f>
        <v>0</v>
      </c>
      <c r="O336" s="129">
        <f>Data!V338</f>
        <v>0</v>
      </c>
      <c r="R336" s="129">
        <f>Data!Y338</f>
        <v>0</v>
      </c>
      <c r="U336" s="129">
        <f>Data!AB338</f>
        <v>0</v>
      </c>
      <c r="X336" s="129">
        <f>Data!AE338</f>
        <v>0</v>
      </c>
      <c r="Y336" s="129"/>
      <c r="AA336" s="129">
        <f>SUM(C336:X336)</f>
        <v>0</v>
      </c>
      <c r="AB336" s="120"/>
    </row>
    <row r="337" spans="1:28">
      <c r="A337" s="159"/>
      <c r="B337" s="115">
        <v>2002</v>
      </c>
      <c r="C337" s="129">
        <f>Data!D339</f>
        <v>0</v>
      </c>
      <c r="F337" s="129">
        <f>Data!G339</f>
        <v>0</v>
      </c>
      <c r="I337" s="129">
        <f>Data!J339</f>
        <v>0</v>
      </c>
      <c r="L337" s="129">
        <f>Data!M339</f>
        <v>0</v>
      </c>
      <c r="M337" s="129">
        <f>Data!P339</f>
        <v>0</v>
      </c>
      <c r="N337" s="129">
        <f>Data!S339</f>
        <v>0</v>
      </c>
      <c r="O337" s="129">
        <f>Data!V339</f>
        <v>0</v>
      </c>
      <c r="R337" s="129">
        <f>Data!Y339</f>
        <v>2051</v>
      </c>
      <c r="U337" s="129">
        <f>Data!AB339</f>
        <v>0</v>
      </c>
      <c r="X337" s="129">
        <f>Data!AE339</f>
        <v>3503</v>
      </c>
      <c r="Y337" s="129"/>
      <c r="AA337" s="129">
        <f t="shared" ref="AA337:AA345" si="110">SUM(C337:X337)</f>
        <v>5554</v>
      </c>
      <c r="AB337" s="120"/>
    </row>
    <row r="338" spans="1:28">
      <c r="A338" s="159"/>
      <c r="B338" s="115">
        <v>2003</v>
      </c>
      <c r="C338" s="129">
        <f>Data!D340</f>
        <v>0</v>
      </c>
      <c r="F338" s="129">
        <f>Data!G340</f>
        <v>0</v>
      </c>
      <c r="I338" s="129">
        <f>Data!J340</f>
        <v>0</v>
      </c>
      <c r="L338" s="129">
        <f>Data!M340</f>
        <v>0</v>
      </c>
      <c r="M338" s="129">
        <f>Data!P340</f>
        <v>0</v>
      </c>
      <c r="N338" s="129">
        <f>Data!S340</f>
        <v>0</v>
      </c>
      <c r="O338" s="129">
        <f>Data!V340</f>
        <v>0</v>
      </c>
      <c r="R338" s="129">
        <f>Data!Y340</f>
        <v>0</v>
      </c>
      <c r="U338" s="129">
        <f>Data!AB340</f>
        <v>0</v>
      </c>
      <c r="X338" s="129">
        <f>Data!AE340</f>
        <v>0</v>
      </c>
      <c r="Y338" s="129"/>
      <c r="AA338" s="129">
        <f t="shared" si="110"/>
        <v>0</v>
      </c>
      <c r="AB338" s="120"/>
    </row>
    <row r="339" spans="1:28">
      <c r="A339" s="159"/>
      <c r="B339" s="115">
        <v>2004</v>
      </c>
      <c r="C339" s="129">
        <f>Data!D341</f>
        <v>0</v>
      </c>
      <c r="F339" s="129">
        <f>Data!G341</f>
        <v>0</v>
      </c>
      <c r="I339" s="129">
        <f>Data!J341</f>
        <v>0</v>
      </c>
      <c r="L339" s="129">
        <f>Data!M341</f>
        <v>0</v>
      </c>
      <c r="M339" s="129">
        <f>Data!P341</f>
        <v>0</v>
      </c>
      <c r="N339" s="129">
        <f>Data!S341</f>
        <v>0</v>
      </c>
      <c r="O339" s="129">
        <f>Data!V341</f>
        <v>0</v>
      </c>
      <c r="R339" s="129">
        <f>Data!Y341</f>
        <v>0</v>
      </c>
      <c r="U339" s="129">
        <f>Data!AB341</f>
        <v>0</v>
      </c>
      <c r="X339" s="129">
        <f>Data!AE341</f>
        <v>0</v>
      </c>
      <c r="Y339" s="129"/>
      <c r="AA339" s="129">
        <f t="shared" si="110"/>
        <v>0</v>
      </c>
      <c r="AB339" s="120"/>
    </row>
    <row r="340" spans="1:28">
      <c r="A340" s="159"/>
      <c r="B340" s="115">
        <v>2005</v>
      </c>
      <c r="C340" s="129">
        <f>Data!D342</f>
        <v>0</v>
      </c>
      <c r="F340" s="129">
        <f>Data!G342</f>
        <v>0</v>
      </c>
      <c r="I340" s="129">
        <f>Data!J342</f>
        <v>0</v>
      </c>
      <c r="L340" s="129">
        <f>Data!M342</f>
        <v>0</v>
      </c>
      <c r="M340" s="129">
        <f>Data!P342</f>
        <v>0</v>
      </c>
      <c r="N340" s="129">
        <f>Data!S342</f>
        <v>0</v>
      </c>
      <c r="O340" s="129">
        <f>Data!V342</f>
        <v>0</v>
      </c>
      <c r="R340" s="129">
        <f>Data!Y342</f>
        <v>0</v>
      </c>
      <c r="U340" s="129">
        <f>Data!AB342</f>
        <v>0</v>
      </c>
      <c r="X340" s="129">
        <f>Data!AE342</f>
        <v>0</v>
      </c>
      <c r="Y340" s="129"/>
      <c r="AA340" s="129">
        <f t="shared" si="110"/>
        <v>0</v>
      </c>
      <c r="AB340" s="120"/>
    </row>
    <row r="341" spans="1:28">
      <c r="A341" s="159"/>
      <c r="B341" s="115">
        <v>2006</v>
      </c>
      <c r="C341" s="129">
        <f>Data!D343</f>
        <v>0</v>
      </c>
      <c r="F341" s="129">
        <f>Data!G343</f>
        <v>0</v>
      </c>
      <c r="I341" s="129">
        <f>Data!J343</f>
        <v>0</v>
      </c>
      <c r="L341" s="129">
        <f>Data!M343</f>
        <v>0</v>
      </c>
      <c r="M341" s="129">
        <f>Data!P343</f>
        <v>0</v>
      </c>
      <c r="N341" s="129">
        <f>Data!S343</f>
        <v>0</v>
      </c>
      <c r="O341" s="129">
        <f>Data!V343</f>
        <v>0</v>
      </c>
      <c r="R341" s="129">
        <f>Data!Y343</f>
        <v>0</v>
      </c>
      <c r="U341" s="129">
        <f>Data!AB343</f>
        <v>0</v>
      </c>
      <c r="X341" s="129">
        <f>Data!AE343</f>
        <v>94</v>
      </c>
      <c r="Y341" s="129"/>
      <c r="AA341" s="129">
        <f t="shared" si="110"/>
        <v>94</v>
      </c>
      <c r="AB341" s="120"/>
    </row>
    <row r="342" spans="1:28">
      <c r="A342" s="159"/>
      <c r="B342" s="115">
        <v>2007</v>
      </c>
      <c r="C342" s="129">
        <f>Data!D344</f>
        <v>0</v>
      </c>
      <c r="F342" s="129">
        <f>Data!G344</f>
        <v>0</v>
      </c>
      <c r="I342" s="129">
        <f>Data!J344</f>
        <v>0</v>
      </c>
      <c r="L342" s="129">
        <f>Data!M344</f>
        <v>0</v>
      </c>
      <c r="M342" s="129">
        <f>Data!P344</f>
        <v>0</v>
      </c>
      <c r="N342" s="129">
        <f>Data!S344</f>
        <v>0</v>
      </c>
      <c r="O342" s="129">
        <f>Data!V344</f>
        <v>0</v>
      </c>
      <c r="R342" s="129">
        <f>Data!Y344</f>
        <v>0</v>
      </c>
      <c r="U342" s="129">
        <f>Data!AB344</f>
        <v>0</v>
      </c>
      <c r="X342" s="129">
        <f>Data!AE344</f>
        <v>0</v>
      </c>
      <c r="Y342" s="129"/>
      <c r="AA342" s="129">
        <f t="shared" si="110"/>
        <v>0</v>
      </c>
      <c r="AB342" s="120"/>
    </row>
    <row r="343" spans="1:28">
      <c r="A343" s="159"/>
      <c r="B343" s="115">
        <v>2008</v>
      </c>
      <c r="C343" s="129">
        <f>Data!D345</f>
        <v>0</v>
      </c>
      <c r="F343" s="129">
        <f>Data!G345</f>
        <v>0</v>
      </c>
      <c r="I343" s="129">
        <f>Data!J345</f>
        <v>0</v>
      </c>
      <c r="L343" s="129">
        <f>Data!M345</f>
        <v>0</v>
      </c>
      <c r="M343" s="129">
        <f>Data!P345</f>
        <v>0</v>
      </c>
      <c r="N343" s="129">
        <f>Data!S345</f>
        <v>0</v>
      </c>
      <c r="O343" s="129">
        <f>Data!V345</f>
        <v>0</v>
      </c>
      <c r="R343" s="129">
        <f>Data!Y345</f>
        <v>0</v>
      </c>
      <c r="U343" s="129">
        <f>Data!AB345</f>
        <v>0</v>
      </c>
      <c r="X343" s="129">
        <f>Data!AE345</f>
        <v>0</v>
      </c>
      <c r="Y343" s="129"/>
      <c r="AA343" s="129">
        <f t="shared" si="110"/>
        <v>0</v>
      </c>
      <c r="AB343" s="120"/>
    </row>
    <row r="344" spans="1:28">
      <c r="A344" s="159"/>
      <c r="B344" s="115">
        <v>2009</v>
      </c>
      <c r="C344" s="129">
        <f>Data!D346</f>
        <v>0</v>
      </c>
      <c r="F344" s="129">
        <f>Data!G346</f>
        <v>0</v>
      </c>
      <c r="I344" s="129">
        <f>Data!J346</f>
        <v>0</v>
      </c>
      <c r="L344" s="129">
        <f>Data!M346</f>
        <v>0</v>
      </c>
      <c r="M344" s="129">
        <f>Data!P346</f>
        <v>0</v>
      </c>
      <c r="N344" s="129">
        <f>Data!S346</f>
        <v>0</v>
      </c>
      <c r="O344" s="129">
        <f>Data!V346</f>
        <v>0</v>
      </c>
      <c r="R344" s="129">
        <f>Data!Y346</f>
        <v>0</v>
      </c>
      <c r="U344" s="129">
        <f>Data!AB346</f>
        <v>0</v>
      </c>
      <c r="X344" s="129">
        <f>Data!AE346</f>
        <v>0</v>
      </c>
      <c r="Y344" s="129"/>
      <c r="AA344" s="129">
        <f t="shared" si="110"/>
        <v>0</v>
      </c>
      <c r="AB344" s="120"/>
    </row>
    <row r="345" spans="1:28">
      <c r="A345" s="159"/>
      <c r="B345" s="115">
        <v>2010</v>
      </c>
      <c r="C345" s="129">
        <f>Data!D347</f>
        <v>0</v>
      </c>
      <c r="F345" s="129">
        <f>Data!G347</f>
        <v>0</v>
      </c>
      <c r="I345" s="129">
        <f>Data!J347</f>
        <v>0</v>
      </c>
      <c r="L345" s="129">
        <f>Data!M347</f>
        <v>0</v>
      </c>
      <c r="M345" s="129">
        <f>Data!P347</f>
        <v>0</v>
      </c>
      <c r="N345" s="129">
        <f>Data!S347</f>
        <v>0</v>
      </c>
      <c r="O345" s="129">
        <f>Data!V347</f>
        <v>0</v>
      </c>
      <c r="R345" s="129">
        <f>Data!Y347</f>
        <v>0</v>
      </c>
      <c r="U345" s="129">
        <f>Data!AB347</f>
        <v>0</v>
      </c>
      <c r="X345" s="129">
        <f>Data!AE347</f>
        <v>0</v>
      </c>
      <c r="Y345" s="129"/>
      <c r="AA345" s="129">
        <f t="shared" si="110"/>
        <v>0</v>
      </c>
      <c r="AB345" s="120"/>
    </row>
    <row r="346" spans="1:28" ht="11.25" customHeight="1">
      <c r="C346" s="129"/>
      <c r="F346" s="129"/>
      <c r="I346" s="129"/>
      <c r="L346" s="129"/>
      <c r="M346" s="129"/>
      <c r="N346" s="129"/>
      <c r="O346" s="129"/>
      <c r="R346" s="129"/>
      <c r="U346" s="129"/>
      <c r="X346" s="129"/>
      <c r="Y346" s="129"/>
      <c r="AA346" s="129">
        <f t="shared" ref="AA346:AA348" si="111">SUM(C346:X346)</f>
        <v>0</v>
      </c>
      <c r="AB346" s="120"/>
    </row>
    <row r="347" spans="1:28">
      <c r="A347" s="133"/>
      <c r="B347" s="115" t="s">
        <v>106</v>
      </c>
      <c r="C347" s="129">
        <f>SUM(C336:C338)</f>
        <v>0</v>
      </c>
      <c r="F347" s="129">
        <f t="shared" ref="F347:X347" si="112">SUM(F336:F338)</f>
        <v>0</v>
      </c>
      <c r="I347" s="129">
        <f t="shared" si="112"/>
        <v>0</v>
      </c>
      <c r="L347" s="129">
        <f t="shared" si="112"/>
        <v>0</v>
      </c>
      <c r="M347" s="129">
        <f t="shared" si="112"/>
        <v>0</v>
      </c>
      <c r="N347" s="129">
        <f t="shared" si="112"/>
        <v>0</v>
      </c>
      <c r="O347" s="129">
        <f t="shared" si="112"/>
        <v>0</v>
      </c>
      <c r="R347" s="129">
        <f t="shared" si="112"/>
        <v>2051</v>
      </c>
      <c r="U347" s="129">
        <f t="shared" si="112"/>
        <v>0</v>
      </c>
      <c r="X347" s="129">
        <f t="shared" si="112"/>
        <v>3503</v>
      </c>
      <c r="Y347" s="129"/>
      <c r="AA347" s="129">
        <f t="shared" si="111"/>
        <v>5554</v>
      </c>
      <c r="AB347" s="120"/>
    </row>
    <row r="348" spans="1:28">
      <c r="A348" s="133"/>
      <c r="B348" s="115" t="s">
        <v>139</v>
      </c>
      <c r="C348" s="129">
        <f>SUM(C339:C345)</f>
        <v>0</v>
      </c>
      <c r="D348" s="129">
        <f>SUM(C347:C348)</f>
        <v>0</v>
      </c>
      <c r="E348" s="129">
        <f>SUM(C336:C345)</f>
        <v>0</v>
      </c>
      <c r="F348" s="129">
        <f t="shared" ref="F348:X348" si="113">SUM(F339:F345)</f>
        <v>0</v>
      </c>
      <c r="G348" s="129">
        <f>SUM(F347:F348)</f>
        <v>0</v>
      </c>
      <c r="H348" s="129">
        <f>SUM(F336:F345)</f>
        <v>0</v>
      </c>
      <c r="I348" s="129">
        <f t="shared" si="113"/>
        <v>0</v>
      </c>
      <c r="J348" s="129">
        <f>SUM(I347:I348)</f>
        <v>0</v>
      </c>
      <c r="K348" s="129">
        <f>SUM(I336:I345)</f>
        <v>0</v>
      </c>
      <c r="L348" s="129">
        <f t="shared" si="113"/>
        <v>0</v>
      </c>
      <c r="M348" s="129">
        <f t="shared" si="113"/>
        <v>0</v>
      </c>
      <c r="N348" s="129">
        <f t="shared" si="113"/>
        <v>0</v>
      </c>
      <c r="O348" s="129">
        <f t="shared" si="113"/>
        <v>0</v>
      </c>
      <c r="P348" s="129">
        <f>SUM(O347:O348)</f>
        <v>0</v>
      </c>
      <c r="Q348" s="129">
        <f>SUM(O336:O345)</f>
        <v>0</v>
      </c>
      <c r="R348" s="129">
        <f t="shared" si="113"/>
        <v>0</v>
      </c>
      <c r="S348" s="129">
        <f>SUM(R347:R348)</f>
        <v>2051</v>
      </c>
      <c r="T348" s="129">
        <f>SUM(R336:R345)</f>
        <v>2051</v>
      </c>
      <c r="U348" s="129">
        <f t="shared" si="113"/>
        <v>0</v>
      </c>
      <c r="V348" s="129">
        <f>SUM(U347:U348)</f>
        <v>0</v>
      </c>
      <c r="W348" s="129">
        <f>SUM(U336:U345)</f>
        <v>0</v>
      </c>
      <c r="X348" s="129">
        <f t="shared" si="113"/>
        <v>94</v>
      </c>
      <c r="Y348" s="129">
        <f>SUM(X336:X345)</f>
        <v>3597</v>
      </c>
      <c r="Z348" s="129">
        <f>SUM(X347:X348)</f>
        <v>3597</v>
      </c>
      <c r="AA348" s="129">
        <f t="shared" si="111"/>
        <v>4196</v>
      </c>
      <c r="AB348" s="120"/>
    </row>
    <row r="349" spans="1:28">
      <c r="A349" s="133"/>
      <c r="C349" s="129"/>
      <c r="F349" s="129"/>
      <c r="I349" s="129"/>
      <c r="L349" s="129"/>
      <c r="M349" s="129"/>
      <c r="N349" s="129"/>
      <c r="O349" s="129"/>
      <c r="R349" s="129"/>
      <c r="U349" s="129"/>
      <c r="X349" s="129"/>
      <c r="Y349" s="129"/>
      <c r="AA349" s="129"/>
      <c r="AB349" s="120"/>
    </row>
    <row r="350" spans="1:28" ht="17.25" customHeight="1">
      <c r="A350" s="159" t="s">
        <v>23</v>
      </c>
      <c r="B350" s="115">
        <v>2001</v>
      </c>
      <c r="C350" s="129">
        <f>Data!D352</f>
        <v>25304</v>
      </c>
      <c r="F350" s="129">
        <f>Data!G352</f>
        <v>9431</v>
      </c>
      <c r="I350" s="129">
        <f>Data!J352</f>
        <v>0</v>
      </c>
      <c r="L350" s="129">
        <f>Data!M352</f>
        <v>361</v>
      </c>
      <c r="M350" s="129">
        <f>Data!P352</f>
        <v>0</v>
      </c>
      <c r="N350" s="129">
        <f>Data!S352</f>
        <v>1589</v>
      </c>
      <c r="O350" s="129">
        <f>Data!V352</f>
        <v>222</v>
      </c>
      <c r="R350" s="129">
        <f>Data!Y352</f>
        <v>0</v>
      </c>
      <c r="U350" s="129">
        <f>Data!AB352</f>
        <v>427</v>
      </c>
      <c r="X350" s="129">
        <f>Data!AE352</f>
        <v>1223</v>
      </c>
      <c r="Y350" s="129"/>
      <c r="AA350" s="129">
        <f>SUM(C350:X350)</f>
        <v>38557</v>
      </c>
      <c r="AB350" s="120"/>
    </row>
    <row r="351" spans="1:28">
      <c r="A351" s="159"/>
      <c r="B351" s="115">
        <v>2002</v>
      </c>
      <c r="C351" s="129">
        <f>Data!D353</f>
        <v>35699</v>
      </c>
      <c r="F351" s="129">
        <f>Data!G353</f>
        <v>13195</v>
      </c>
      <c r="I351" s="129">
        <f>Data!J353</f>
        <v>0</v>
      </c>
      <c r="L351" s="129">
        <f>Data!M353</f>
        <v>94</v>
      </c>
      <c r="M351" s="129">
        <f>Data!P353</f>
        <v>17825</v>
      </c>
      <c r="N351" s="129">
        <f>Data!S353</f>
        <v>99</v>
      </c>
      <c r="O351" s="129">
        <f>Data!V353</f>
        <v>322</v>
      </c>
      <c r="R351" s="129">
        <f>Data!Y353</f>
        <v>2051</v>
      </c>
      <c r="U351" s="129">
        <f>Data!AB353</f>
        <v>660</v>
      </c>
      <c r="X351" s="129">
        <f>Data!AE353</f>
        <v>3503</v>
      </c>
      <c r="Y351" s="129"/>
      <c r="AA351" s="129">
        <f t="shared" ref="AA351:AA359" si="114">SUM(C351:X351)</f>
        <v>73448</v>
      </c>
      <c r="AB351" s="120"/>
    </row>
    <row r="352" spans="1:28">
      <c r="A352" s="159"/>
      <c r="B352" s="115">
        <v>2003</v>
      </c>
      <c r="C352" s="129">
        <f>Data!D354</f>
        <v>36989</v>
      </c>
      <c r="F352" s="129">
        <f>Data!G354</f>
        <v>3071</v>
      </c>
      <c r="I352" s="129">
        <f>Data!J354</f>
        <v>0</v>
      </c>
      <c r="L352" s="129">
        <f>Data!M354</f>
        <v>920</v>
      </c>
      <c r="M352" s="129">
        <f>Data!P354</f>
        <v>83</v>
      </c>
      <c r="N352" s="129">
        <f>Data!S354</f>
        <v>0</v>
      </c>
      <c r="O352" s="129">
        <f>Data!V354</f>
        <v>644</v>
      </c>
      <c r="R352" s="129">
        <f>Data!Y354</f>
        <v>177</v>
      </c>
      <c r="U352" s="129">
        <f>Data!AB354</f>
        <v>1441</v>
      </c>
      <c r="X352" s="129">
        <f>Data!AE354</f>
        <v>11634</v>
      </c>
      <c r="Y352" s="129"/>
      <c r="AA352" s="129">
        <f t="shared" si="114"/>
        <v>54959</v>
      </c>
      <c r="AB352" s="120"/>
    </row>
    <row r="353" spans="1:28">
      <c r="A353" s="159"/>
      <c r="B353" s="115">
        <v>2004</v>
      </c>
      <c r="C353" s="129">
        <f>Data!D355</f>
        <v>90540</v>
      </c>
      <c r="F353" s="129">
        <f>Data!G355</f>
        <v>9000</v>
      </c>
      <c r="I353" s="129">
        <f>Data!J355</f>
        <v>0</v>
      </c>
      <c r="L353" s="129">
        <f>Data!M355</f>
        <v>3016</v>
      </c>
      <c r="M353" s="129">
        <f>Data!P355</f>
        <v>0</v>
      </c>
      <c r="N353" s="129">
        <f>Data!S355</f>
        <v>2748</v>
      </c>
      <c r="O353" s="129">
        <f>Data!V355</f>
        <v>1130</v>
      </c>
      <c r="R353" s="129">
        <f>Data!Y355</f>
        <v>1740</v>
      </c>
      <c r="U353" s="129">
        <f>Data!AB355</f>
        <v>275</v>
      </c>
      <c r="X353" s="129">
        <f>Data!AE355</f>
        <v>144</v>
      </c>
      <c r="Y353" s="129"/>
      <c r="AA353" s="129">
        <f t="shared" si="114"/>
        <v>108593</v>
      </c>
      <c r="AB353" s="120"/>
    </row>
    <row r="354" spans="1:28">
      <c r="A354" s="159"/>
      <c r="B354" s="115">
        <v>2005</v>
      </c>
      <c r="C354" s="129">
        <f>Data!D356</f>
        <v>59080</v>
      </c>
      <c r="F354" s="129">
        <f>Data!G356</f>
        <v>4679</v>
      </c>
      <c r="I354" s="129">
        <f>Data!J356</f>
        <v>17674</v>
      </c>
      <c r="L354" s="129">
        <f>Data!M356</f>
        <v>11612</v>
      </c>
      <c r="M354" s="129">
        <f>Data!P356</f>
        <v>0</v>
      </c>
      <c r="N354" s="129">
        <f>Data!S356</f>
        <v>1216</v>
      </c>
      <c r="O354" s="129">
        <f>Data!V356</f>
        <v>196</v>
      </c>
      <c r="R354" s="129">
        <f>Data!Y356</f>
        <v>6122</v>
      </c>
      <c r="U354" s="129">
        <f>Data!AB356</f>
        <v>664</v>
      </c>
      <c r="X354" s="129">
        <f>Data!AE356</f>
        <v>0</v>
      </c>
      <c r="Y354" s="129"/>
      <c r="AA354" s="129">
        <f t="shared" si="114"/>
        <v>101243</v>
      </c>
      <c r="AB354" s="120"/>
    </row>
    <row r="355" spans="1:28">
      <c r="A355" s="159"/>
      <c r="B355" s="115">
        <v>2006</v>
      </c>
      <c r="C355" s="129">
        <f>Data!D357</f>
        <v>29118</v>
      </c>
      <c r="F355" s="129">
        <f>Data!G357</f>
        <v>12682</v>
      </c>
      <c r="I355" s="129">
        <f>Data!J357</f>
        <v>4360</v>
      </c>
      <c r="L355" s="129">
        <f>Data!M357</f>
        <v>6300</v>
      </c>
      <c r="M355" s="129">
        <f>Data!P357</f>
        <v>78</v>
      </c>
      <c r="N355" s="129">
        <f>Data!S357</f>
        <v>0</v>
      </c>
      <c r="O355" s="129">
        <f>Data!V357</f>
        <v>556</v>
      </c>
      <c r="R355" s="129">
        <f>Data!Y357</f>
        <v>922</v>
      </c>
      <c r="U355" s="129">
        <f>Data!AB357</f>
        <v>88200</v>
      </c>
      <c r="X355" s="129">
        <f>Data!AE357</f>
        <v>1940</v>
      </c>
      <c r="Y355" s="129"/>
      <c r="AA355" s="129">
        <f t="shared" si="114"/>
        <v>144156</v>
      </c>
      <c r="AB355" s="120"/>
    </row>
    <row r="356" spans="1:28">
      <c r="A356" s="159"/>
      <c r="B356" s="115">
        <v>2007</v>
      </c>
      <c r="C356" s="129">
        <f>Data!D358</f>
        <v>20053</v>
      </c>
      <c r="F356" s="129">
        <f>Data!G358</f>
        <v>13819</v>
      </c>
      <c r="I356" s="129">
        <f>Data!J358</f>
        <v>2641</v>
      </c>
      <c r="L356" s="129">
        <f>Data!M358</f>
        <v>17625</v>
      </c>
      <c r="M356" s="129">
        <f>Data!P358</f>
        <v>0</v>
      </c>
      <c r="N356" s="129">
        <f>Data!S358</f>
        <v>0</v>
      </c>
      <c r="O356" s="129">
        <f>Data!V358</f>
        <v>0</v>
      </c>
      <c r="R356" s="129">
        <f>Data!Y358</f>
        <v>8508</v>
      </c>
      <c r="U356" s="129">
        <f>Data!AB358</f>
        <v>7121</v>
      </c>
      <c r="X356" s="129">
        <f>Data!AE358</f>
        <v>16239</v>
      </c>
      <c r="Y356" s="129"/>
      <c r="AA356" s="129">
        <f t="shared" si="114"/>
        <v>86006</v>
      </c>
      <c r="AB356" s="120"/>
    </row>
    <row r="357" spans="1:28">
      <c r="A357" s="159"/>
      <c r="B357" s="115">
        <v>2008</v>
      </c>
      <c r="C357" s="129">
        <f>Data!D359</f>
        <v>81873</v>
      </c>
      <c r="F357" s="129">
        <f>Data!G359</f>
        <v>8689</v>
      </c>
      <c r="I357" s="129">
        <f>Data!J359</f>
        <v>4830</v>
      </c>
      <c r="L357" s="129">
        <f>Data!M359</f>
        <v>3859</v>
      </c>
      <c r="M357" s="129">
        <f>Data!P359</f>
        <v>0</v>
      </c>
      <c r="N357" s="129">
        <f>Data!S359</f>
        <v>0</v>
      </c>
      <c r="O357" s="129">
        <f>Data!V359</f>
        <v>0</v>
      </c>
      <c r="R357" s="129">
        <f>Data!Y359</f>
        <v>1798</v>
      </c>
      <c r="U357" s="129">
        <f>Data!AB359</f>
        <v>0</v>
      </c>
      <c r="X357" s="129">
        <f>Data!AE359</f>
        <v>14566</v>
      </c>
      <c r="Y357" s="129"/>
      <c r="AA357" s="129">
        <f t="shared" si="114"/>
        <v>115615</v>
      </c>
      <c r="AB357" s="120"/>
    </row>
    <row r="358" spans="1:28">
      <c r="A358" s="159"/>
      <c r="B358" s="115">
        <v>2009</v>
      </c>
      <c r="C358" s="129">
        <f>Data!D360</f>
        <v>54112</v>
      </c>
      <c r="F358" s="129">
        <f>Data!G360</f>
        <v>4009</v>
      </c>
      <c r="I358" s="129">
        <f>Data!J360</f>
        <v>895</v>
      </c>
      <c r="L358" s="129">
        <f>Data!M360</f>
        <v>0</v>
      </c>
      <c r="M358" s="129">
        <f>Data!P360</f>
        <v>0</v>
      </c>
      <c r="N358" s="129">
        <f>Data!S360</f>
        <v>0</v>
      </c>
      <c r="O358" s="129">
        <f>Data!V360</f>
        <v>0</v>
      </c>
      <c r="R358" s="129">
        <f>Data!Y360</f>
        <v>11518</v>
      </c>
      <c r="U358" s="129">
        <f>Data!AB360</f>
        <v>153</v>
      </c>
      <c r="X358" s="129">
        <f>Data!AE360</f>
        <v>78151</v>
      </c>
      <c r="Y358" s="129"/>
      <c r="AA358" s="129">
        <f t="shared" si="114"/>
        <v>148838</v>
      </c>
      <c r="AB358" s="120"/>
    </row>
    <row r="359" spans="1:28">
      <c r="A359" s="159"/>
      <c r="B359" s="115">
        <v>2010</v>
      </c>
      <c r="C359" s="129">
        <f>Data!D361</f>
        <v>12263</v>
      </c>
      <c r="F359" s="129">
        <f>Data!G361</f>
        <v>1170</v>
      </c>
      <c r="I359" s="129">
        <f>Data!J361</f>
        <v>0</v>
      </c>
      <c r="L359" s="129">
        <f>Data!M361</f>
        <v>0</v>
      </c>
      <c r="M359" s="129">
        <f>Data!P361</f>
        <v>0</v>
      </c>
      <c r="N359" s="129">
        <f>Data!S361</f>
        <v>0</v>
      </c>
      <c r="O359" s="129">
        <f>Data!V361</f>
        <v>0</v>
      </c>
      <c r="R359" s="129">
        <f>Data!Y361</f>
        <v>0</v>
      </c>
      <c r="U359" s="129">
        <f>Data!AB361</f>
        <v>0</v>
      </c>
      <c r="X359" s="129">
        <f>Data!AE361</f>
        <v>313</v>
      </c>
      <c r="Y359" s="129"/>
      <c r="AA359" s="129">
        <f t="shared" si="114"/>
        <v>13746</v>
      </c>
      <c r="AB359" s="120"/>
    </row>
    <row r="360" spans="1:28" ht="11.25" customHeight="1">
      <c r="C360" s="129"/>
      <c r="F360" s="129"/>
      <c r="I360" s="129"/>
      <c r="L360" s="129"/>
      <c r="M360" s="129"/>
      <c r="N360" s="129"/>
      <c r="O360" s="129"/>
      <c r="R360" s="129"/>
      <c r="U360" s="129"/>
      <c r="X360" s="129"/>
      <c r="Y360" s="129"/>
      <c r="AA360" s="129">
        <f t="shared" ref="AA360:AA362" si="115">SUM(C360:X360)</f>
        <v>0</v>
      </c>
      <c r="AB360" s="120"/>
    </row>
    <row r="361" spans="1:28">
      <c r="A361" s="133"/>
      <c r="B361" s="115" t="s">
        <v>106</v>
      </c>
      <c r="C361" s="129">
        <f>SUM(C350:C352)</f>
        <v>97992</v>
      </c>
      <c r="F361" s="129">
        <f t="shared" ref="F361:X361" si="116">SUM(F350:F352)</f>
        <v>25697</v>
      </c>
      <c r="I361" s="129">
        <f t="shared" si="116"/>
        <v>0</v>
      </c>
      <c r="L361" s="129">
        <f t="shared" si="116"/>
        <v>1375</v>
      </c>
      <c r="M361" s="129">
        <f t="shared" si="116"/>
        <v>17908</v>
      </c>
      <c r="N361" s="129">
        <f t="shared" si="116"/>
        <v>1688</v>
      </c>
      <c r="O361" s="129">
        <f t="shared" si="116"/>
        <v>1188</v>
      </c>
      <c r="R361" s="129">
        <f t="shared" si="116"/>
        <v>2228</v>
      </c>
      <c r="U361" s="129">
        <f t="shared" si="116"/>
        <v>2528</v>
      </c>
      <c r="X361" s="129">
        <f t="shared" si="116"/>
        <v>16360</v>
      </c>
      <c r="Y361" s="129"/>
      <c r="AA361" s="129">
        <f t="shared" si="115"/>
        <v>166964</v>
      </c>
      <c r="AB361" s="120"/>
    </row>
    <row r="362" spans="1:28">
      <c r="A362" s="133"/>
      <c r="B362" s="115" t="s">
        <v>139</v>
      </c>
      <c r="C362" s="129">
        <f>SUM(C353:C359)</f>
        <v>347039</v>
      </c>
      <c r="D362" s="129">
        <f>SUM(C361:C362)</f>
        <v>445031</v>
      </c>
      <c r="E362" s="129">
        <f>SUM(C350:C359)</f>
        <v>445031</v>
      </c>
      <c r="F362" s="129">
        <f t="shared" ref="F362:X362" si="117">SUM(F353:F359)</f>
        <v>54048</v>
      </c>
      <c r="G362" s="129">
        <f>SUM(F361:F362)</f>
        <v>79745</v>
      </c>
      <c r="H362" s="129">
        <f>SUM(F350:F359)</f>
        <v>79745</v>
      </c>
      <c r="I362" s="129">
        <f t="shared" si="117"/>
        <v>30400</v>
      </c>
      <c r="J362" s="129">
        <f>SUM(I361:I362)</f>
        <v>30400</v>
      </c>
      <c r="K362" s="129">
        <f>SUM(I350:I359)</f>
        <v>30400</v>
      </c>
      <c r="L362" s="129">
        <f t="shared" si="117"/>
        <v>42412</v>
      </c>
      <c r="M362" s="129">
        <f t="shared" si="117"/>
        <v>78</v>
      </c>
      <c r="N362" s="129">
        <f t="shared" si="117"/>
        <v>3964</v>
      </c>
      <c r="O362" s="129">
        <f t="shared" si="117"/>
        <v>1882</v>
      </c>
      <c r="P362" s="129">
        <f>SUM(O361:O362)</f>
        <v>3070</v>
      </c>
      <c r="Q362" s="129">
        <f>SUM(O350:O359)</f>
        <v>3070</v>
      </c>
      <c r="R362" s="129">
        <f t="shared" si="117"/>
        <v>30608</v>
      </c>
      <c r="S362" s="129">
        <f>SUM(R361:R362)</f>
        <v>32836</v>
      </c>
      <c r="T362" s="129">
        <f>SUM(R350:R359)</f>
        <v>32836</v>
      </c>
      <c r="U362" s="129">
        <f t="shared" si="117"/>
        <v>96413</v>
      </c>
      <c r="V362" s="129">
        <f>SUM(U361:U362)</f>
        <v>98941</v>
      </c>
      <c r="W362" s="129">
        <f>SUM(U350:U359)</f>
        <v>98941</v>
      </c>
      <c r="X362" s="129">
        <f t="shared" si="117"/>
        <v>111353</v>
      </c>
      <c r="Y362" s="129">
        <f>SUM(X350:X359)</f>
        <v>127713</v>
      </c>
      <c r="Z362" s="129">
        <f>SUM(X361:X362)</f>
        <v>127713</v>
      </c>
      <c r="AA362" s="129">
        <f t="shared" si="115"/>
        <v>2098243</v>
      </c>
      <c r="AB362" s="120"/>
    </row>
    <row r="363" spans="1:28">
      <c r="A363" s="133"/>
      <c r="C363" s="129"/>
      <c r="F363" s="129"/>
      <c r="I363" s="129"/>
      <c r="L363" s="129"/>
      <c r="M363" s="129"/>
      <c r="N363" s="129"/>
      <c r="O363" s="129"/>
      <c r="R363" s="129"/>
      <c r="U363" s="129"/>
      <c r="X363" s="129"/>
      <c r="Y363" s="129"/>
      <c r="AA363" s="129"/>
      <c r="AB363" s="120"/>
    </row>
    <row r="364" spans="1:28" ht="21" customHeight="1">
      <c r="A364" s="159" t="s">
        <v>45</v>
      </c>
      <c r="B364" s="115">
        <v>2001</v>
      </c>
      <c r="C364" s="129">
        <f>Data!D366</f>
        <v>0</v>
      </c>
      <c r="F364" s="129">
        <f>Data!G366</f>
        <v>0</v>
      </c>
      <c r="I364" s="129">
        <f>Data!J366</f>
        <v>0</v>
      </c>
      <c r="L364" s="129">
        <f>Data!M366</f>
        <v>0</v>
      </c>
      <c r="M364" s="129">
        <f>Data!P366</f>
        <v>191</v>
      </c>
      <c r="N364" s="129">
        <f>Data!S366</f>
        <v>0</v>
      </c>
      <c r="O364" s="129">
        <f>Data!V366</f>
        <v>0</v>
      </c>
      <c r="R364" s="129">
        <f>Data!Y366</f>
        <v>0</v>
      </c>
      <c r="U364" s="129">
        <f>Data!AB366</f>
        <v>1149</v>
      </c>
      <c r="X364" s="129">
        <f>Data!AE366</f>
        <v>984</v>
      </c>
      <c r="Y364" s="129"/>
      <c r="AA364" s="129">
        <f>SUM(C364:X364)</f>
        <v>2324</v>
      </c>
      <c r="AB364" s="120"/>
    </row>
    <row r="365" spans="1:28">
      <c r="A365" s="159"/>
      <c r="B365" s="115">
        <v>2002</v>
      </c>
      <c r="C365" s="129">
        <f>Data!D367</f>
        <v>246</v>
      </c>
      <c r="F365" s="129">
        <f>Data!G367</f>
        <v>1460</v>
      </c>
      <c r="I365" s="129">
        <f>Data!J367</f>
        <v>0</v>
      </c>
      <c r="L365" s="129">
        <f>Data!M367</f>
        <v>0</v>
      </c>
      <c r="M365" s="129">
        <f>Data!P367</f>
        <v>0</v>
      </c>
      <c r="N365" s="129">
        <f>Data!S367</f>
        <v>0</v>
      </c>
      <c r="O365" s="129">
        <f>Data!V367</f>
        <v>0</v>
      </c>
      <c r="R365" s="129">
        <f>Data!Y367</f>
        <v>0</v>
      </c>
      <c r="U365" s="129">
        <f>Data!AB367</f>
        <v>0</v>
      </c>
      <c r="X365" s="129">
        <f>Data!AE367</f>
        <v>0</v>
      </c>
      <c r="Y365" s="129"/>
      <c r="AA365" s="129">
        <f t="shared" ref="AA365:AA373" si="118">SUM(C365:X365)</f>
        <v>1706</v>
      </c>
      <c r="AB365" s="120"/>
    </row>
    <row r="366" spans="1:28">
      <c r="A366" s="159"/>
      <c r="B366" s="115">
        <v>2003</v>
      </c>
      <c r="C366" s="129">
        <f>Data!D368</f>
        <v>246</v>
      </c>
      <c r="F366" s="129">
        <f>Data!G368</f>
        <v>403</v>
      </c>
      <c r="I366" s="129">
        <f>Data!J368</f>
        <v>0</v>
      </c>
      <c r="L366" s="129">
        <f>Data!M368</f>
        <v>0</v>
      </c>
      <c r="M366" s="129">
        <f>Data!P368</f>
        <v>0</v>
      </c>
      <c r="N366" s="129">
        <f>Data!S368</f>
        <v>0</v>
      </c>
      <c r="O366" s="129">
        <f>Data!V368</f>
        <v>0</v>
      </c>
      <c r="R366" s="129">
        <f>Data!Y368</f>
        <v>0</v>
      </c>
      <c r="U366" s="129">
        <f>Data!AB368</f>
        <v>0</v>
      </c>
      <c r="X366" s="129">
        <f>Data!AE368</f>
        <v>0</v>
      </c>
      <c r="Y366" s="129"/>
      <c r="AA366" s="129">
        <f t="shared" si="118"/>
        <v>649</v>
      </c>
      <c r="AB366" s="120"/>
    </row>
    <row r="367" spans="1:28">
      <c r="A367" s="159"/>
      <c r="B367" s="115">
        <v>2004</v>
      </c>
      <c r="C367" s="129">
        <f>Data!D369</f>
        <v>310</v>
      </c>
      <c r="F367" s="129">
        <f>Data!G369</f>
        <v>82</v>
      </c>
      <c r="I367" s="129">
        <f>Data!J369</f>
        <v>0</v>
      </c>
      <c r="L367" s="129">
        <f>Data!M369</f>
        <v>0</v>
      </c>
      <c r="M367" s="129">
        <f>Data!P369</f>
        <v>0</v>
      </c>
      <c r="N367" s="129">
        <f>Data!S369</f>
        <v>0</v>
      </c>
      <c r="O367" s="129">
        <f>Data!V369</f>
        <v>0</v>
      </c>
      <c r="R367" s="129">
        <f>Data!Y369</f>
        <v>0</v>
      </c>
      <c r="U367" s="129">
        <f>Data!AB369</f>
        <v>0</v>
      </c>
      <c r="X367" s="129">
        <f>Data!AE369</f>
        <v>0</v>
      </c>
      <c r="Y367" s="129"/>
      <c r="AA367" s="129">
        <f t="shared" si="118"/>
        <v>392</v>
      </c>
      <c r="AB367" s="120"/>
    </row>
    <row r="368" spans="1:28">
      <c r="A368" s="159"/>
      <c r="B368" s="115">
        <v>2005</v>
      </c>
      <c r="C368" s="129">
        <f>Data!D370</f>
        <v>0</v>
      </c>
      <c r="F368" s="129">
        <f>Data!G370</f>
        <v>0</v>
      </c>
      <c r="I368" s="129">
        <f>Data!J370</f>
        <v>0</v>
      </c>
      <c r="L368" s="129">
        <f>Data!M370</f>
        <v>0</v>
      </c>
      <c r="M368" s="129">
        <f>Data!P370</f>
        <v>0</v>
      </c>
      <c r="N368" s="129">
        <f>Data!S370</f>
        <v>0</v>
      </c>
      <c r="O368" s="129">
        <f>Data!V370</f>
        <v>0</v>
      </c>
      <c r="R368" s="129">
        <f>Data!Y370</f>
        <v>0</v>
      </c>
      <c r="U368" s="129">
        <f>Data!AB370</f>
        <v>60</v>
      </c>
      <c r="X368" s="129">
        <f>Data!AE370</f>
        <v>0</v>
      </c>
      <c r="Y368" s="129"/>
      <c r="AA368" s="129">
        <f t="shared" si="118"/>
        <v>60</v>
      </c>
      <c r="AB368" s="120"/>
    </row>
    <row r="369" spans="1:28">
      <c r="A369" s="159"/>
      <c r="B369" s="115">
        <v>2006</v>
      </c>
      <c r="C369" s="129">
        <f>Data!D371</f>
        <v>52</v>
      </c>
      <c r="F369" s="129">
        <f>Data!G371</f>
        <v>1823</v>
      </c>
      <c r="I369" s="129">
        <f>Data!J371</f>
        <v>0</v>
      </c>
      <c r="L369" s="129">
        <f>Data!M371</f>
        <v>6300</v>
      </c>
      <c r="M369" s="129">
        <f>Data!P371</f>
        <v>0</v>
      </c>
      <c r="N369" s="129">
        <f>Data!S371</f>
        <v>0</v>
      </c>
      <c r="O369" s="129">
        <f>Data!V371</f>
        <v>0</v>
      </c>
      <c r="R369" s="129">
        <f>Data!Y371</f>
        <v>0</v>
      </c>
      <c r="U369" s="129">
        <f>Data!AB371</f>
        <v>2621</v>
      </c>
      <c r="X369" s="129">
        <f>Data!AE371</f>
        <v>0</v>
      </c>
      <c r="Y369" s="129"/>
      <c r="AA369" s="129">
        <f t="shared" si="118"/>
        <v>10796</v>
      </c>
      <c r="AB369" s="120"/>
    </row>
    <row r="370" spans="1:28">
      <c r="A370" s="159"/>
      <c r="B370" s="115">
        <v>2007</v>
      </c>
      <c r="C370" s="129">
        <f>Data!D372</f>
        <v>191</v>
      </c>
      <c r="F370" s="129">
        <f>Data!G372</f>
        <v>0</v>
      </c>
      <c r="I370" s="129">
        <f>Data!J372</f>
        <v>0</v>
      </c>
      <c r="L370" s="129">
        <f>Data!M372</f>
        <v>0</v>
      </c>
      <c r="M370" s="129">
        <f>Data!P372</f>
        <v>0</v>
      </c>
      <c r="N370" s="129">
        <f>Data!S372</f>
        <v>0</v>
      </c>
      <c r="O370" s="129">
        <f>Data!V372</f>
        <v>0</v>
      </c>
      <c r="R370" s="129">
        <f>Data!Y372</f>
        <v>0</v>
      </c>
      <c r="U370" s="129">
        <f>Data!AB372</f>
        <v>0</v>
      </c>
      <c r="X370" s="129">
        <f>Data!AE372</f>
        <v>0</v>
      </c>
      <c r="Y370" s="129"/>
      <c r="AA370" s="129">
        <f t="shared" si="118"/>
        <v>191</v>
      </c>
      <c r="AB370" s="120"/>
    </row>
    <row r="371" spans="1:28">
      <c r="A371" s="159"/>
      <c r="B371" s="115">
        <v>2008</v>
      </c>
      <c r="C371" s="129">
        <f>Data!D373</f>
        <v>0</v>
      </c>
      <c r="F371" s="129">
        <f>Data!G373</f>
        <v>364</v>
      </c>
      <c r="I371" s="129">
        <f>Data!J373</f>
        <v>0</v>
      </c>
      <c r="L371" s="129">
        <f>Data!M373</f>
        <v>0</v>
      </c>
      <c r="M371" s="129">
        <f>Data!P373</f>
        <v>0</v>
      </c>
      <c r="N371" s="129">
        <f>Data!S373</f>
        <v>0</v>
      </c>
      <c r="O371" s="129">
        <f>Data!V373</f>
        <v>0</v>
      </c>
      <c r="R371" s="129">
        <f>Data!Y373</f>
        <v>0</v>
      </c>
      <c r="U371" s="129">
        <f>Data!AB373</f>
        <v>0</v>
      </c>
      <c r="X371" s="129">
        <f>Data!AE373</f>
        <v>70</v>
      </c>
      <c r="Y371" s="129"/>
      <c r="AA371" s="129">
        <f t="shared" si="118"/>
        <v>434</v>
      </c>
      <c r="AB371" s="120"/>
    </row>
    <row r="372" spans="1:28">
      <c r="A372" s="159"/>
      <c r="B372" s="115">
        <v>2009</v>
      </c>
      <c r="C372" s="129">
        <f>Data!D374</f>
        <v>0</v>
      </c>
      <c r="F372" s="129">
        <f>Data!G374</f>
        <v>540</v>
      </c>
      <c r="I372" s="129">
        <f>Data!J374</f>
        <v>0</v>
      </c>
      <c r="L372" s="129">
        <f>Data!M374</f>
        <v>0</v>
      </c>
      <c r="M372" s="129">
        <f>Data!P374</f>
        <v>0</v>
      </c>
      <c r="N372" s="129">
        <f>Data!S374</f>
        <v>0</v>
      </c>
      <c r="O372" s="129">
        <f>Data!V374</f>
        <v>0</v>
      </c>
      <c r="R372" s="129">
        <f>Data!Y374</f>
        <v>0</v>
      </c>
      <c r="U372" s="129">
        <f>Data!AB374</f>
        <v>80</v>
      </c>
      <c r="X372" s="129">
        <f>Data!AE374</f>
        <v>0</v>
      </c>
      <c r="Y372" s="129"/>
      <c r="AA372" s="129">
        <f t="shared" si="118"/>
        <v>620</v>
      </c>
      <c r="AB372" s="120"/>
    </row>
    <row r="373" spans="1:28">
      <c r="A373" s="159"/>
      <c r="B373" s="115">
        <v>2010</v>
      </c>
      <c r="C373" s="129">
        <f>Data!D375</f>
        <v>0</v>
      </c>
      <c r="F373" s="129">
        <f>Data!G375</f>
        <v>0</v>
      </c>
      <c r="I373" s="129">
        <f>Data!J375</f>
        <v>0</v>
      </c>
      <c r="L373" s="129">
        <f>Data!M375</f>
        <v>0</v>
      </c>
      <c r="M373" s="129">
        <f>Data!P375</f>
        <v>0</v>
      </c>
      <c r="N373" s="129">
        <f>Data!S375</f>
        <v>0</v>
      </c>
      <c r="O373" s="129">
        <f>Data!V375</f>
        <v>0</v>
      </c>
      <c r="R373" s="129">
        <f>Data!Y375</f>
        <v>0</v>
      </c>
      <c r="U373" s="129">
        <f>Data!AB375</f>
        <v>0</v>
      </c>
      <c r="X373" s="129">
        <f>Data!AE375</f>
        <v>0</v>
      </c>
      <c r="Y373" s="129"/>
      <c r="AA373" s="129">
        <f t="shared" si="118"/>
        <v>0</v>
      </c>
      <c r="AB373" s="120"/>
    </row>
    <row r="374" spans="1:28" ht="11.25" customHeight="1">
      <c r="C374" s="129"/>
      <c r="F374" s="129"/>
      <c r="I374" s="129"/>
      <c r="L374" s="129"/>
      <c r="M374" s="129"/>
      <c r="N374" s="129"/>
      <c r="O374" s="129"/>
      <c r="R374" s="129"/>
      <c r="U374" s="129"/>
      <c r="X374" s="129"/>
      <c r="Y374" s="129"/>
      <c r="AA374" s="129">
        <f t="shared" ref="AA374:AA376" si="119">SUM(C374:X374)</f>
        <v>0</v>
      </c>
      <c r="AB374" s="120"/>
    </row>
    <row r="375" spans="1:28">
      <c r="A375" s="133"/>
      <c r="B375" s="115" t="s">
        <v>106</v>
      </c>
      <c r="C375" s="129">
        <f>SUM(C364:C366)</f>
        <v>492</v>
      </c>
      <c r="F375" s="129">
        <f t="shared" ref="F375:X375" si="120">SUM(F364:F366)</f>
        <v>1863</v>
      </c>
      <c r="I375" s="129">
        <f t="shared" si="120"/>
        <v>0</v>
      </c>
      <c r="L375" s="129">
        <f t="shared" si="120"/>
        <v>0</v>
      </c>
      <c r="M375" s="129">
        <f t="shared" si="120"/>
        <v>191</v>
      </c>
      <c r="N375" s="129">
        <f t="shared" si="120"/>
        <v>0</v>
      </c>
      <c r="O375" s="129">
        <f t="shared" si="120"/>
        <v>0</v>
      </c>
      <c r="R375" s="129">
        <f t="shared" si="120"/>
        <v>0</v>
      </c>
      <c r="U375" s="129">
        <f t="shared" si="120"/>
        <v>1149</v>
      </c>
      <c r="X375" s="129">
        <f t="shared" si="120"/>
        <v>984</v>
      </c>
      <c r="Y375" s="129"/>
      <c r="AA375" s="129">
        <f t="shared" si="119"/>
        <v>4679</v>
      </c>
      <c r="AB375" s="120"/>
    </row>
    <row r="376" spans="1:28">
      <c r="A376" s="133"/>
      <c r="B376" s="115" t="s">
        <v>139</v>
      </c>
      <c r="C376" s="129">
        <f>SUM(C367:C373)</f>
        <v>553</v>
      </c>
      <c r="D376" s="129">
        <f>SUM(C375:C376)</f>
        <v>1045</v>
      </c>
      <c r="E376" s="129">
        <f>SUM(C364:C373)</f>
        <v>1045</v>
      </c>
      <c r="F376" s="129">
        <f t="shared" ref="F376:X376" si="121">SUM(F367:F373)</f>
        <v>2809</v>
      </c>
      <c r="G376" s="129">
        <f>SUM(F375:F376)</f>
        <v>4672</v>
      </c>
      <c r="H376" s="129">
        <f>SUM(F364:F373)</f>
        <v>4672</v>
      </c>
      <c r="I376" s="129">
        <f t="shared" si="121"/>
        <v>0</v>
      </c>
      <c r="J376" s="129">
        <f>SUM(I375:I376)</f>
        <v>0</v>
      </c>
      <c r="K376" s="129">
        <f>SUM(I364:I373)</f>
        <v>0</v>
      </c>
      <c r="L376" s="129">
        <f t="shared" si="121"/>
        <v>6300</v>
      </c>
      <c r="M376" s="129">
        <f t="shared" si="121"/>
        <v>0</v>
      </c>
      <c r="N376" s="129">
        <f t="shared" si="121"/>
        <v>0</v>
      </c>
      <c r="O376" s="129">
        <f t="shared" si="121"/>
        <v>0</v>
      </c>
      <c r="P376" s="129">
        <f>SUM(O375:O376)</f>
        <v>0</v>
      </c>
      <c r="Q376" s="129">
        <f>SUM(O364:O373)</f>
        <v>0</v>
      </c>
      <c r="R376" s="129">
        <f t="shared" si="121"/>
        <v>0</v>
      </c>
      <c r="S376" s="129">
        <f>SUM(R375:R376)</f>
        <v>0</v>
      </c>
      <c r="T376" s="129">
        <f>SUM(R364:R373)</f>
        <v>0</v>
      </c>
      <c r="U376" s="129">
        <f t="shared" si="121"/>
        <v>2761</v>
      </c>
      <c r="V376" s="129">
        <f>SUM(U375:U376)</f>
        <v>3910</v>
      </c>
      <c r="W376" s="129">
        <f>SUM(U364:U373)</f>
        <v>3910</v>
      </c>
      <c r="X376" s="129">
        <f t="shared" si="121"/>
        <v>70</v>
      </c>
      <c r="Y376" s="129">
        <f>SUM(X364:X373)</f>
        <v>1054</v>
      </c>
      <c r="Z376" s="129">
        <f>SUM(X375:X376)</f>
        <v>1054</v>
      </c>
      <c r="AA376" s="129">
        <f t="shared" si="119"/>
        <v>31747</v>
      </c>
      <c r="AB376" s="120"/>
    </row>
    <row r="377" spans="1:28">
      <c r="A377" s="133"/>
      <c r="C377" s="129"/>
      <c r="F377" s="129"/>
      <c r="I377" s="129"/>
      <c r="L377" s="129"/>
      <c r="M377" s="129"/>
      <c r="N377" s="129"/>
      <c r="O377" s="129"/>
      <c r="R377" s="129"/>
      <c r="U377" s="129"/>
      <c r="X377" s="129"/>
      <c r="Y377" s="129"/>
      <c r="AA377" s="129"/>
      <c r="AB377" s="120"/>
    </row>
    <row r="378" spans="1:28" ht="18" customHeight="1">
      <c r="A378" s="159" t="s">
        <v>46</v>
      </c>
      <c r="B378" s="115">
        <v>2001</v>
      </c>
      <c r="C378" s="129">
        <f>Data!D380</f>
        <v>745</v>
      </c>
      <c r="F378" s="129">
        <f>Data!G380</f>
        <v>3810</v>
      </c>
      <c r="I378" s="129">
        <f>Data!J380</f>
        <v>0</v>
      </c>
      <c r="L378" s="129">
        <f>Data!M380</f>
        <v>262</v>
      </c>
      <c r="M378" s="129">
        <f>Data!P380</f>
        <v>2890</v>
      </c>
      <c r="N378" s="129">
        <f>Data!S380</f>
        <v>0</v>
      </c>
      <c r="O378" s="129">
        <f>Data!V380</f>
        <v>0</v>
      </c>
      <c r="R378" s="129">
        <f>Data!Y380</f>
        <v>0</v>
      </c>
      <c r="U378" s="129">
        <f>Data!AB380</f>
        <v>700</v>
      </c>
      <c r="X378" s="129">
        <f>Data!AE380</f>
        <v>0</v>
      </c>
      <c r="Y378" s="129"/>
      <c r="AA378" s="129">
        <f>SUM(C378:X378)</f>
        <v>8407</v>
      </c>
      <c r="AB378" s="120"/>
    </row>
    <row r="379" spans="1:28">
      <c r="A379" s="159"/>
      <c r="B379" s="115">
        <v>2002</v>
      </c>
      <c r="C379" s="129">
        <f>Data!D381</f>
        <v>930</v>
      </c>
      <c r="F379" s="129">
        <f>Data!G381</f>
        <v>4580</v>
      </c>
      <c r="I379" s="129">
        <f>Data!J381</f>
        <v>0</v>
      </c>
      <c r="L379" s="129">
        <f>Data!M381</f>
        <v>0</v>
      </c>
      <c r="M379" s="129">
        <f>Data!P381</f>
        <v>0</v>
      </c>
      <c r="N379" s="129">
        <f>Data!S381</f>
        <v>0</v>
      </c>
      <c r="O379" s="129">
        <f>Data!V381</f>
        <v>0</v>
      </c>
      <c r="R379" s="129">
        <f>Data!Y381</f>
        <v>0</v>
      </c>
      <c r="U379" s="129">
        <f>Data!AB381</f>
        <v>0</v>
      </c>
      <c r="X379" s="129">
        <f>Data!AE381</f>
        <v>0</v>
      </c>
      <c r="Y379" s="129"/>
      <c r="AA379" s="129">
        <f t="shared" ref="AA379:AA387" si="122">SUM(C379:X379)</f>
        <v>5510</v>
      </c>
      <c r="AB379" s="120"/>
    </row>
    <row r="380" spans="1:28">
      <c r="A380" s="159"/>
      <c r="B380" s="115">
        <v>2003</v>
      </c>
      <c r="C380" s="129">
        <f>Data!D382</f>
        <v>320</v>
      </c>
      <c r="F380" s="129">
        <f>Data!G382</f>
        <v>6572</v>
      </c>
      <c r="I380" s="129">
        <f>Data!J382</f>
        <v>0</v>
      </c>
      <c r="L380" s="129">
        <f>Data!M382</f>
        <v>0</v>
      </c>
      <c r="M380" s="129">
        <f>Data!P382</f>
        <v>0</v>
      </c>
      <c r="N380" s="129">
        <f>Data!S382</f>
        <v>0</v>
      </c>
      <c r="O380" s="129">
        <f>Data!V382</f>
        <v>0</v>
      </c>
      <c r="R380" s="129">
        <f>Data!Y382</f>
        <v>0</v>
      </c>
      <c r="U380" s="129">
        <f>Data!AB382</f>
        <v>0</v>
      </c>
      <c r="X380" s="129">
        <f>Data!AE382</f>
        <v>0</v>
      </c>
      <c r="Y380" s="129"/>
      <c r="AA380" s="129">
        <f t="shared" si="122"/>
        <v>6892</v>
      </c>
      <c r="AB380" s="120"/>
    </row>
    <row r="381" spans="1:28">
      <c r="A381" s="159"/>
      <c r="B381" s="115">
        <v>2004</v>
      </c>
      <c r="C381" s="129">
        <f>Data!D383</f>
        <v>30360</v>
      </c>
      <c r="F381" s="129">
        <f>Data!G383</f>
        <v>2788</v>
      </c>
      <c r="I381" s="129">
        <f>Data!J383</f>
        <v>0</v>
      </c>
      <c r="L381" s="129">
        <f>Data!M383</f>
        <v>0</v>
      </c>
      <c r="M381" s="129">
        <f>Data!P383</f>
        <v>0</v>
      </c>
      <c r="N381" s="129">
        <f>Data!S383</f>
        <v>420</v>
      </c>
      <c r="O381" s="129">
        <f>Data!V383</f>
        <v>0</v>
      </c>
      <c r="R381" s="129">
        <f>Data!Y383</f>
        <v>0</v>
      </c>
      <c r="U381" s="129">
        <f>Data!AB383</f>
        <v>0</v>
      </c>
      <c r="X381" s="129">
        <f>Data!AE383</f>
        <v>0</v>
      </c>
      <c r="Y381" s="129"/>
      <c r="AA381" s="129">
        <f t="shared" si="122"/>
        <v>33568</v>
      </c>
      <c r="AB381" s="120"/>
    </row>
    <row r="382" spans="1:28">
      <c r="A382" s="159"/>
      <c r="B382" s="115">
        <v>2005</v>
      </c>
      <c r="C382" s="129">
        <f>Data!D384</f>
        <v>0</v>
      </c>
      <c r="F382" s="129">
        <f>Data!G384</f>
        <v>0</v>
      </c>
      <c r="I382" s="129">
        <f>Data!J384</f>
        <v>0</v>
      </c>
      <c r="L382" s="129">
        <f>Data!M384</f>
        <v>0</v>
      </c>
      <c r="M382" s="129">
        <f>Data!P384</f>
        <v>0</v>
      </c>
      <c r="N382" s="129">
        <f>Data!S384</f>
        <v>0</v>
      </c>
      <c r="O382" s="129">
        <f>Data!V384</f>
        <v>0</v>
      </c>
      <c r="R382" s="129">
        <f>Data!Y384</f>
        <v>0</v>
      </c>
      <c r="U382" s="129">
        <f>Data!AB384</f>
        <v>0</v>
      </c>
      <c r="X382" s="129">
        <f>Data!AE384</f>
        <v>0</v>
      </c>
      <c r="Y382" s="129"/>
      <c r="AA382" s="129">
        <f t="shared" si="122"/>
        <v>0</v>
      </c>
      <c r="AB382" s="120"/>
    </row>
    <row r="383" spans="1:28">
      <c r="A383" s="159"/>
      <c r="B383" s="115">
        <v>2006</v>
      </c>
      <c r="C383" s="129">
        <f>Data!D385</f>
        <v>2134</v>
      </c>
      <c r="F383" s="129">
        <f>Data!G385</f>
        <v>3448</v>
      </c>
      <c r="I383" s="129">
        <f>Data!J385</f>
        <v>10660</v>
      </c>
      <c r="L383" s="129">
        <f>Data!M385</f>
        <v>0</v>
      </c>
      <c r="M383" s="129">
        <f>Data!P385</f>
        <v>0</v>
      </c>
      <c r="N383" s="129">
        <f>Data!S385</f>
        <v>0</v>
      </c>
      <c r="O383" s="129">
        <f>Data!V385</f>
        <v>0</v>
      </c>
      <c r="R383" s="129">
        <f>Data!Y385</f>
        <v>0</v>
      </c>
      <c r="U383" s="129">
        <f>Data!AB385</f>
        <v>2621</v>
      </c>
      <c r="X383" s="129">
        <f>Data!AE385</f>
        <v>0</v>
      </c>
      <c r="Y383" s="129"/>
      <c r="AA383" s="129">
        <f t="shared" si="122"/>
        <v>18863</v>
      </c>
      <c r="AB383" s="120"/>
    </row>
    <row r="384" spans="1:28">
      <c r="A384" s="159"/>
      <c r="B384" s="115">
        <v>2007</v>
      </c>
      <c r="C384" s="129">
        <f>Data!D386</f>
        <v>5762</v>
      </c>
      <c r="F384" s="129">
        <f>Data!G386</f>
        <v>3458</v>
      </c>
      <c r="I384" s="129">
        <f>Data!J386</f>
        <v>0</v>
      </c>
      <c r="L384" s="129">
        <f>Data!M386</f>
        <v>0</v>
      </c>
      <c r="M384" s="129">
        <f>Data!P386</f>
        <v>0</v>
      </c>
      <c r="N384" s="129">
        <f>Data!S386</f>
        <v>0</v>
      </c>
      <c r="O384" s="129">
        <f>Data!V386</f>
        <v>0</v>
      </c>
      <c r="R384" s="129">
        <f>Data!Y386</f>
        <v>0</v>
      </c>
      <c r="U384" s="129">
        <f>Data!AB386</f>
        <v>5956</v>
      </c>
      <c r="X384" s="129">
        <f>Data!AE386</f>
        <v>0</v>
      </c>
      <c r="Y384" s="129"/>
      <c r="AA384" s="129">
        <f t="shared" si="122"/>
        <v>15176</v>
      </c>
      <c r="AB384" s="120"/>
    </row>
    <row r="385" spans="1:28">
      <c r="A385" s="159"/>
      <c r="B385" s="115">
        <v>2008</v>
      </c>
      <c r="C385" s="129">
        <f>Data!D387</f>
        <v>0</v>
      </c>
      <c r="F385" s="129">
        <f>Data!G387</f>
        <v>0</v>
      </c>
      <c r="I385" s="129">
        <f>Data!J387</f>
        <v>0</v>
      </c>
      <c r="L385" s="129">
        <f>Data!M387</f>
        <v>0</v>
      </c>
      <c r="M385" s="129">
        <f>Data!P387</f>
        <v>0</v>
      </c>
      <c r="N385" s="129">
        <f>Data!S387</f>
        <v>0</v>
      </c>
      <c r="O385" s="129">
        <f>Data!V387</f>
        <v>0</v>
      </c>
      <c r="R385" s="129">
        <f>Data!Y387</f>
        <v>0</v>
      </c>
      <c r="U385" s="129">
        <f>Data!AB387</f>
        <v>0</v>
      </c>
      <c r="X385" s="129">
        <f>Data!AE387</f>
        <v>0</v>
      </c>
      <c r="Y385" s="129"/>
      <c r="AA385" s="129">
        <f t="shared" si="122"/>
        <v>0</v>
      </c>
      <c r="AB385" s="120"/>
    </row>
    <row r="386" spans="1:28">
      <c r="A386" s="159"/>
      <c r="B386" s="115">
        <v>2009</v>
      </c>
      <c r="C386" s="129">
        <f>Data!D388</f>
        <v>0</v>
      </c>
      <c r="F386" s="129">
        <f>Data!G388</f>
        <v>0</v>
      </c>
      <c r="I386" s="129">
        <f>Data!J388</f>
        <v>0</v>
      </c>
      <c r="L386" s="129">
        <f>Data!M388</f>
        <v>941</v>
      </c>
      <c r="M386" s="129">
        <f>Data!P388</f>
        <v>0</v>
      </c>
      <c r="N386" s="129">
        <f>Data!S388</f>
        <v>0</v>
      </c>
      <c r="O386" s="129">
        <f>Data!V388</f>
        <v>264</v>
      </c>
      <c r="R386" s="129">
        <f>Data!Y388</f>
        <v>0</v>
      </c>
      <c r="U386" s="129">
        <f>Data!AB388</f>
        <v>3583</v>
      </c>
      <c r="X386" s="129">
        <f>Data!AE388</f>
        <v>0</v>
      </c>
      <c r="Y386" s="129"/>
      <c r="AA386" s="129">
        <f t="shared" si="122"/>
        <v>4788</v>
      </c>
      <c r="AB386" s="120"/>
    </row>
    <row r="387" spans="1:28">
      <c r="A387" s="159"/>
      <c r="B387" s="115">
        <v>2010</v>
      </c>
      <c r="C387" s="129">
        <f>Data!D389</f>
        <v>0</v>
      </c>
      <c r="F387" s="129">
        <f>Data!G389</f>
        <v>3936</v>
      </c>
      <c r="I387" s="129">
        <f>Data!J389</f>
        <v>0</v>
      </c>
      <c r="L387" s="129">
        <f>Data!M389</f>
        <v>0</v>
      </c>
      <c r="M387" s="129">
        <f>Data!P389</f>
        <v>0</v>
      </c>
      <c r="N387" s="129">
        <f>Data!S389</f>
        <v>0</v>
      </c>
      <c r="O387" s="129">
        <f>Data!V389</f>
        <v>504</v>
      </c>
      <c r="R387" s="129">
        <f>Data!Y389</f>
        <v>1139</v>
      </c>
      <c r="U387" s="129">
        <f>Data!AB389</f>
        <v>1190</v>
      </c>
      <c r="X387" s="129">
        <f>Data!AE389</f>
        <v>0</v>
      </c>
      <c r="Y387" s="129"/>
      <c r="AA387" s="129">
        <f t="shared" si="122"/>
        <v>6769</v>
      </c>
      <c r="AB387" s="120"/>
    </row>
    <row r="388" spans="1:28" ht="11.25" customHeight="1">
      <c r="C388" s="129"/>
      <c r="F388" s="129"/>
      <c r="I388" s="129"/>
      <c r="L388" s="129"/>
      <c r="M388" s="129"/>
      <c r="N388" s="129"/>
      <c r="O388" s="129"/>
      <c r="R388" s="129"/>
      <c r="U388" s="129"/>
      <c r="X388" s="129"/>
      <c r="Y388" s="129"/>
      <c r="AA388" s="129">
        <f>SUM(C388:X388)</f>
        <v>0</v>
      </c>
      <c r="AB388" s="120"/>
    </row>
    <row r="389" spans="1:28">
      <c r="A389" s="133"/>
      <c r="B389" s="115" t="s">
        <v>106</v>
      </c>
      <c r="C389" s="129">
        <f>SUM(C378:C380)</f>
        <v>1995</v>
      </c>
      <c r="F389" s="129">
        <f t="shared" ref="F389:X389" si="123">SUM(F378:F380)</f>
        <v>14962</v>
      </c>
      <c r="I389" s="129">
        <f t="shared" si="123"/>
        <v>0</v>
      </c>
      <c r="L389" s="129">
        <f t="shared" si="123"/>
        <v>262</v>
      </c>
      <c r="M389" s="129">
        <f t="shared" si="123"/>
        <v>2890</v>
      </c>
      <c r="N389" s="129">
        <f t="shared" si="123"/>
        <v>0</v>
      </c>
      <c r="O389" s="129">
        <f t="shared" si="123"/>
        <v>0</v>
      </c>
      <c r="R389" s="129">
        <f t="shared" si="123"/>
        <v>0</v>
      </c>
      <c r="U389" s="129">
        <f t="shared" si="123"/>
        <v>700</v>
      </c>
      <c r="X389" s="129">
        <f t="shared" si="123"/>
        <v>0</v>
      </c>
      <c r="Y389" s="129"/>
      <c r="AA389" s="129">
        <f>SUM(C389:X389)</f>
        <v>20809</v>
      </c>
      <c r="AB389" s="120"/>
    </row>
    <row r="390" spans="1:28">
      <c r="A390" s="133"/>
      <c r="B390" s="115" t="s">
        <v>139</v>
      </c>
      <c r="C390" s="129">
        <f>SUM(C381:C387)</f>
        <v>38256</v>
      </c>
      <c r="D390" s="129">
        <f>SUM(C389:C390)</f>
        <v>40251</v>
      </c>
      <c r="E390" s="129">
        <f>SUM(C378:C387)</f>
        <v>40251</v>
      </c>
      <c r="F390" s="129">
        <f t="shared" ref="F390:X390" si="124">SUM(F381:F387)</f>
        <v>13630</v>
      </c>
      <c r="G390" s="129">
        <f>SUM(F389:F390)</f>
        <v>28592</v>
      </c>
      <c r="H390" s="129">
        <f>SUM(F378:F387)</f>
        <v>28592</v>
      </c>
      <c r="I390" s="129">
        <f t="shared" si="124"/>
        <v>10660</v>
      </c>
      <c r="J390" s="129">
        <f>SUM(I389:I390)</f>
        <v>10660</v>
      </c>
      <c r="K390" s="129">
        <f>SUM(I378:I387)</f>
        <v>10660</v>
      </c>
      <c r="L390" s="129">
        <f t="shared" si="124"/>
        <v>941</v>
      </c>
      <c r="M390" s="129">
        <f t="shared" si="124"/>
        <v>0</v>
      </c>
      <c r="N390" s="129">
        <f t="shared" si="124"/>
        <v>420</v>
      </c>
      <c r="O390" s="129">
        <f t="shared" si="124"/>
        <v>768</v>
      </c>
      <c r="P390" s="129">
        <f>SUM(O389:O390)</f>
        <v>768</v>
      </c>
      <c r="Q390" s="129">
        <f>SUM(O378:O387)</f>
        <v>768</v>
      </c>
      <c r="R390" s="129">
        <f t="shared" si="124"/>
        <v>1139</v>
      </c>
      <c r="S390" s="129">
        <f>SUM(R389:R390)</f>
        <v>1139</v>
      </c>
      <c r="T390" s="129">
        <f>SUM(R378:R387)</f>
        <v>1139</v>
      </c>
      <c r="U390" s="129">
        <f t="shared" si="124"/>
        <v>13350</v>
      </c>
      <c r="V390" s="129">
        <f>SUM(U389:U390)</f>
        <v>14050</v>
      </c>
      <c r="W390" s="129">
        <f>SUM(U378:U387)</f>
        <v>14050</v>
      </c>
      <c r="X390" s="129">
        <f t="shared" si="124"/>
        <v>0</v>
      </c>
      <c r="Y390" s="129">
        <f>SUM(X378:X387)</f>
        <v>0</v>
      </c>
      <c r="Z390" s="129">
        <f>SUM(X389:X390)</f>
        <v>0</v>
      </c>
      <c r="AA390" s="129">
        <f>SUM(C390:X390)</f>
        <v>270084</v>
      </c>
      <c r="AB390" s="120"/>
    </row>
    <row r="391" spans="1:28">
      <c r="A391" s="133"/>
      <c r="C391" s="129"/>
      <c r="F391" s="129"/>
      <c r="I391" s="129"/>
      <c r="L391" s="129"/>
      <c r="M391" s="129"/>
      <c r="N391" s="129"/>
      <c r="O391" s="129"/>
      <c r="R391" s="129"/>
      <c r="U391" s="129"/>
      <c r="X391" s="129"/>
      <c r="Y391" s="129"/>
      <c r="AA391" s="129"/>
      <c r="AB391" s="120"/>
    </row>
    <row r="392" spans="1:28" ht="18" customHeight="1">
      <c r="A392" s="159" t="s">
        <v>47</v>
      </c>
      <c r="B392" s="115">
        <v>2001</v>
      </c>
      <c r="C392" s="129">
        <f>Data!D394</f>
        <v>0</v>
      </c>
      <c r="F392" s="129">
        <f>Data!G394</f>
        <v>0</v>
      </c>
      <c r="I392" s="129">
        <f>Data!J394</f>
        <v>0</v>
      </c>
      <c r="L392" s="129">
        <f>Data!M394</f>
        <v>0</v>
      </c>
      <c r="M392" s="129">
        <f>Data!P394</f>
        <v>0</v>
      </c>
      <c r="N392" s="129">
        <f>Data!S394</f>
        <v>0</v>
      </c>
      <c r="O392" s="129">
        <f>Data!V394</f>
        <v>0</v>
      </c>
      <c r="R392" s="129">
        <f>Data!Y394</f>
        <v>0</v>
      </c>
      <c r="U392" s="129">
        <f>Data!AB394</f>
        <v>0</v>
      </c>
      <c r="X392" s="129">
        <f>Data!AE394</f>
        <v>0</v>
      </c>
      <c r="Y392" s="129"/>
      <c r="AA392" s="129">
        <f>SUM(C392:X392)</f>
        <v>0</v>
      </c>
      <c r="AB392" s="120"/>
    </row>
    <row r="393" spans="1:28">
      <c r="A393" s="159"/>
      <c r="B393" s="115">
        <v>2002</v>
      </c>
      <c r="C393" s="129">
        <f>Data!D395</f>
        <v>0</v>
      </c>
      <c r="F393" s="129">
        <f>Data!G395</f>
        <v>0</v>
      </c>
      <c r="I393" s="129">
        <f>Data!J395</f>
        <v>0</v>
      </c>
      <c r="L393" s="129">
        <f>Data!M395</f>
        <v>0</v>
      </c>
      <c r="M393" s="129">
        <f>Data!P395</f>
        <v>0</v>
      </c>
      <c r="N393" s="129">
        <f>Data!S395</f>
        <v>0</v>
      </c>
      <c r="O393" s="129">
        <f>Data!V395</f>
        <v>0</v>
      </c>
      <c r="R393" s="129">
        <f>Data!Y395</f>
        <v>0</v>
      </c>
      <c r="U393" s="129">
        <f>Data!AB395</f>
        <v>0</v>
      </c>
      <c r="X393" s="129">
        <f>Data!AE395</f>
        <v>0</v>
      </c>
      <c r="Y393" s="129"/>
      <c r="AA393" s="129">
        <f t="shared" ref="AA393:AA401" si="125">SUM(C393:X393)</f>
        <v>0</v>
      </c>
      <c r="AB393" s="120"/>
    </row>
    <row r="394" spans="1:28">
      <c r="A394" s="159"/>
      <c r="B394" s="115">
        <v>2003</v>
      </c>
      <c r="C394" s="129">
        <f>Data!D396</f>
        <v>0</v>
      </c>
      <c r="F394" s="129">
        <f>Data!G396</f>
        <v>0</v>
      </c>
      <c r="I394" s="129">
        <f>Data!J396</f>
        <v>0</v>
      </c>
      <c r="L394" s="129">
        <f>Data!M396</f>
        <v>0</v>
      </c>
      <c r="M394" s="129">
        <f>Data!P396</f>
        <v>0</v>
      </c>
      <c r="N394" s="129">
        <f>Data!S396</f>
        <v>0</v>
      </c>
      <c r="O394" s="129">
        <f>Data!V396</f>
        <v>0</v>
      </c>
      <c r="R394" s="129">
        <f>Data!Y396</f>
        <v>0</v>
      </c>
      <c r="U394" s="129">
        <f>Data!AB396</f>
        <v>0</v>
      </c>
      <c r="X394" s="129">
        <f>Data!AE396</f>
        <v>0</v>
      </c>
      <c r="Y394" s="129"/>
      <c r="AA394" s="129">
        <f t="shared" si="125"/>
        <v>0</v>
      </c>
      <c r="AB394" s="120"/>
    </row>
    <row r="395" spans="1:28">
      <c r="A395" s="159"/>
      <c r="B395" s="115">
        <v>2004</v>
      </c>
      <c r="C395" s="129">
        <f>Data!D397</f>
        <v>0</v>
      </c>
      <c r="F395" s="129">
        <f>Data!G397</f>
        <v>0</v>
      </c>
      <c r="I395" s="129">
        <f>Data!J397</f>
        <v>0</v>
      </c>
      <c r="L395" s="129">
        <f>Data!M397</f>
        <v>0</v>
      </c>
      <c r="M395" s="129">
        <f>Data!P397</f>
        <v>0</v>
      </c>
      <c r="N395" s="129">
        <f>Data!S397</f>
        <v>0</v>
      </c>
      <c r="O395" s="129">
        <f>Data!V397</f>
        <v>0</v>
      </c>
      <c r="R395" s="129">
        <f>Data!Y397</f>
        <v>0</v>
      </c>
      <c r="U395" s="129">
        <f>Data!AB397</f>
        <v>0</v>
      </c>
      <c r="X395" s="129">
        <f>Data!AE397</f>
        <v>0</v>
      </c>
      <c r="Y395" s="129"/>
      <c r="AA395" s="129">
        <f t="shared" si="125"/>
        <v>0</v>
      </c>
      <c r="AB395" s="120"/>
    </row>
    <row r="396" spans="1:28">
      <c r="A396" s="159"/>
      <c r="B396" s="115">
        <v>2005</v>
      </c>
      <c r="C396" s="129">
        <f>Data!D398</f>
        <v>0</v>
      </c>
      <c r="F396" s="129">
        <f>Data!G398</f>
        <v>0</v>
      </c>
      <c r="I396" s="129">
        <f>Data!J398</f>
        <v>0</v>
      </c>
      <c r="L396" s="129">
        <f>Data!M398</f>
        <v>0</v>
      </c>
      <c r="M396" s="129">
        <f>Data!P398</f>
        <v>0</v>
      </c>
      <c r="N396" s="129">
        <f>Data!S398</f>
        <v>0</v>
      </c>
      <c r="O396" s="129">
        <f>Data!V398</f>
        <v>0</v>
      </c>
      <c r="R396" s="129">
        <f>Data!Y398</f>
        <v>0</v>
      </c>
      <c r="U396" s="129">
        <f>Data!AB398</f>
        <v>0</v>
      </c>
      <c r="X396" s="129">
        <f>Data!AE398</f>
        <v>0</v>
      </c>
      <c r="Y396" s="129"/>
      <c r="AA396" s="129">
        <f t="shared" si="125"/>
        <v>0</v>
      </c>
      <c r="AB396" s="120"/>
    </row>
    <row r="397" spans="1:28">
      <c r="A397" s="159"/>
      <c r="B397" s="115">
        <v>2006</v>
      </c>
      <c r="C397" s="129">
        <f>Data!D399</f>
        <v>0</v>
      </c>
      <c r="F397" s="129">
        <f>Data!G399</f>
        <v>0</v>
      </c>
      <c r="I397" s="129">
        <f>Data!J399</f>
        <v>0</v>
      </c>
      <c r="L397" s="129">
        <f>Data!M399</f>
        <v>6300</v>
      </c>
      <c r="M397" s="129">
        <f>Data!P399</f>
        <v>0</v>
      </c>
      <c r="N397" s="129">
        <f>Data!S399</f>
        <v>0</v>
      </c>
      <c r="O397" s="129">
        <f>Data!V399</f>
        <v>0</v>
      </c>
      <c r="R397" s="129">
        <f>Data!Y399</f>
        <v>0</v>
      </c>
      <c r="U397" s="129">
        <f>Data!AB399</f>
        <v>0</v>
      </c>
      <c r="X397" s="129">
        <f>Data!AE399</f>
        <v>0</v>
      </c>
      <c r="Y397" s="129"/>
      <c r="AA397" s="129">
        <f t="shared" si="125"/>
        <v>6300</v>
      </c>
      <c r="AB397" s="120"/>
    </row>
    <row r="398" spans="1:28">
      <c r="A398" s="159"/>
      <c r="B398" s="115">
        <v>2007</v>
      </c>
      <c r="C398" s="129">
        <f>Data!D400</f>
        <v>0</v>
      </c>
      <c r="F398" s="129">
        <f>Data!G400</f>
        <v>0</v>
      </c>
      <c r="I398" s="129">
        <f>Data!J400</f>
        <v>0</v>
      </c>
      <c r="L398" s="129">
        <f>Data!M400</f>
        <v>0</v>
      </c>
      <c r="M398" s="129">
        <f>Data!P400</f>
        <v>0</v>
      </c>
      <c r="N398" s="129">
        <f>Data!S400</f>
        <v>0</v>
      </c>
      <c r="O398" s="129">
        <f>Data!V400</f>
        <v>0</v>
      </c>
      <c r="R398" s="129">
        <f>Data!Y400</f>
        <v>0</v>
      </c>
      <c r="U398" s="129">
        <f>Data!AB400</f>
        <v>0</v>
      </c>
      <c r="X398" s="129">
        <f>Data!AE400</f>
        <v>0</v>
      </c>
      <c r="Y398" s="129"/>
      <c r="AA398" s="129">
        <f t="shared" si="125"/>
        <v>0</v>
      </c>
      <c r="AB398" s="120"/>
    </row>
    <row r="399" spans="1:28">
      <c r="A399" s="159"/>
      <c r="B399" s="115">
        <v>2008</v>
      </c>
      <c r="C399" s="129">
        <f>Data!D401</f>
        <v>0</v>
      </c>
      <c r="F399" s="129">
        <f>Data!G401</f>
        <v>0</v>
      </c>
      <c r="I399" s="129">
        <f>Data!J401</f>
        <v>0</v>
      </c>
      <c r="L399" s="129">
        <f>Data!M401</f>
        <v>0</v>
      </c>
      <c r="M399" s="129">
        <f>Data!P401</f>
        <v>0</v>
      </c>
      <c r="N399" s="129">
        <f>Data!S401</f>
        <v>0</v>
      </c>
      <c r="O399" s="129">
        <f>Data!V401</f>
        <v>0</v>
      </c>
      <c r="R399" s="129">
        <f>Data!Y401</f>
        <v>0</v>
      </c>
      <c r="U399" s="129">
        <f>Data!AB401</f>
        <v>0</v>
      </c>
      <c r="X399" s="129">
        <f>Data!AE401</f>
        <v>0</v>
      </c>
      <c r="Y399" s="129"/>
      <c r="AA399" s="129">
        <f t="shared" si="125"/>
        <v>0</v>
      </c>
      <c r="AB399" s="120"/>
    </row>
    <row r="400" spans="1:28">
      <c r="A400" s="159"/>
      <c r="B400" s="115">
        <v>2009</v>
      </c>
      <c r="C400" s="129">
        <f>Data!D402</f>
        <v>0</v>
      </c>
      <c r="F400" s="129">
        <f>Data!G402</f>
        <v>0</v>
      </c>
      <c r="I400" s="129">
        <f>Data!J402</f>
        <v>0</v>
      </c>
      <c r="L400" s="129">
        <f>Data!M402</f>
        <v>0</v>
      </c>
      <c r="M400" s="129">
        <f>Data!P402</f>
        <v>0</v>
      </c>
      <c r="N400" s="129">
        <f>Data!S402</f>
        <v>0</v>
      </c>
      <c r="O400" s="129">
        <f>Data!V402</f>
        <v>0</v>
      </c>
      <c r="R400" s="129">
        <f>Data!Y402</f>
        <v>0</v>
      </c>
      <c r="U400" s="129">
        <f>Data!AB402</f>
        <v>0</v>
      </c>
      <c r="X400" s="129">
        <f>Data!AE402</f>
        <v>0</v>
      </c>
      <c r="Y400" s="129"/>
      <c r="AA400" s="129">
        <f t="shared" si="125"/>
        <v>0</v>
      </c>
      <c r="AB400" s="120"/>
    </row>
    <row r="401" spans="1:28">
      <c r="A401" s="159"/>
      <c r="B401" s="115">
        <v>2010</v>
      </c>
      <c r="C401" s="129">
        <f>Data!D403</f>
        <v>59640</v>
      </c>
      <c r="F401" s="129">
        <f>Data!G403</f>
        <v>0</v>
      </c>
      <c r="I401" s="129">
        <f>Data!J403</f>
        <v>0</v>
      </c>
      <c r="L401" s="129">
        <f>Data!M403</f>
        <v>0</v>
      </c>
      <c r="M401" s="129">
        <f>Data!P403</f>
        <v>0</v>
      </c>
      <c r="N401" s="129">
        <f>Data!S403</f>
        <v>0</v>
      </c>
      <c r="O401" s="129">
        <f>Data!V403</f>
        <v>0</v>
      </c>
      <c r="R401" s="129">
        <f>Data!Y403</f>
        <v>0</v>
      </c>
      <c r="U401" s="129">
        <f>Data!AB403</f>
        <v>0</v>
      </c>
      <c r="X401" s="129">
        <f>Data!AE403</f>
        <v>0</v>
      </c>
      <c r="Y401" s="129"/>
      <c r="AA401" s="129">
        <f t="shared" si="125"/>
        <v>59640</v>
      </c>
      <c r="AB401" s="120"/>
    </row>
    <row r="402" spans="1:28" ht="11.25" customHeight="1">
      <c r="C402" s="129"/>
      <c r="F402" s="129"/>
      <c r="I402" s="129"/>
      <c r="L402" s="129"/>
      <c r="M402" s="129"/>
      <c r="N402" s="129"/>
      <c r="O402" s="129"/>
      <c r="R402" s="129"/>
      <c r="U402" s="129"/>
      <c r="X402" s="129"/>
      <c r="Y402" s="129"/>
      <c r="AA402" s="129">
        <f t="shared" ref="AA402:AA404" si="126">SUM(C402:X402)</f>
        <v>0</v>
      </c>
      <c r="AB402" s="120"/>
    </row>
    <row r="403" spans="1:28">
      <c r="A403" s="133"/>
      <c r="B403" s="115" t="s">
        <v>106</v>
      </c>
      <c r="C403" s="129">
        <f>SUM(C392:C394)</f>
        <v>0</v>
      </c>
      <c r="F403" s="129">
        <f t="shared" ref="F403:X403" si="127">SUM(F392:F394)</f>
        <v>0</v>
      </c>
      <c r="I403" s="129">
        <f t="shared" si="127"/>
        <v>0</v>
      </c>
      <c r="L403" s="129">
        <f t="shared" si="127"/>
        <v>0</v>
      </c>
      <c r="M403" s="129">
        <f t="shared" si="127"/>
        <v>0</v>
      </c>
      <c r="N403" s="129">
        <f t="shared" si="127"/>
        <v>0</v>
      </c>
      <c r="O403" s="129">
        <f t="shared" si="127"/>
        <v>0</v>
      </c>
      <c r="R403" s="129">
        <f t="shared" si="127"/>
        <v>0</v>
      </c>
      <c r="U403" s="129">
        <f t="shared" si="127"/>
        <v>0</v>
      </c>
      <c r="X403" s="129">
        <f t="shared" si="127"/>
        <v>0</v>
      </c>
      <c r="Y403" s="129"/>
      <c r="AA403" s="129">
        <f t="shared" si="126"/>
        <v>0</v>
      </c>
      <c r="AB403" s="120"/>
    </row>
    <row r="404" spans="1:28">
      <c r="A404" s="133"/>
      <c r="B404" s="115" t="s">
        <v>139</v>
      </c>
      <c r="C404" s="129">
        <f>SUM(C395:C401)</f>
        <v>59640</v>
      </c>
      <c r="D404" s="129">
        <f>SUM(C403:C404)</f>
        <v>59640</v>
      </c>
      <c r="E404" s="129">
        <f>SUM(C392:C401)</f>
        <v>59640</v>
      </c>
      <c r="F404" s="129">
        <f t="shared" ref="F404:X404" si="128">SUM(F395:F401)</f>
        <v>0</v>
      </c>
      <c r="G404" s="129">
        <f>SUM(F403:F404)</f>
        <v>0</v>
      </c>
      <c r="H404" s="129">
        <f>SUM(F392:F401)</f>
        <v>0</v>
      </c>
      <c r="I404" s="129">
        <f t="shared" si="128"/>
        <v>0</v>
      </c>
      <c r="J404" s="129">
        <f>SUM(I403:I404)</f>
        <v>0</v>
      </c>
      <c r="K404" s="129">
        <f>SUM(I392:I401)</f>
        <v>0</v>
      </c>
      <c r="L404" s="129">
        <f t="shared" si="128"/>
        <v>6300</v>
      </c>
      <c r="M404" s="129">
        <f t="shared" si="128"/>
        <v>0</v>
      </c>
      <c r="N404" s="129">
        <f t="shared" si="128"/>
        <v>0</v>
      </c>
      <c r="O404" s="129">
        <f t="shared" si="128"/>
        <v>0</v>
      </c>
      <c r="P404" s="129">
        <f>SUM(O403:O404)</f>
        <v>0</v>
      </c>
      <c r="Q404" s="129">
        <f>SUM(O392:O401)</f>
        <v>0</v>
      </c>
      <c r="R404" s="129">
        <f t="shared" si="128"/>
        <v>0</v>
      </c>
      <c r="S404" s="129">
        <f>SUM(R403:R404)</f>
        <v>0</v>
      </c>
      <c r="T404" s="129">
        <f>SUM(R392:R401)</f>
        <v>0</v>
      </c>
      <c r="U404" s="129">
        <f t="shared" si="128"/>
        <v>0</v>
      </c>
      <c r="V404" s="129">
        <f>SUM(U403:U404)</f>
        <v>0</v>
      </c>
      <c r="W404" s="129">
        <f>SUM(U392:U401)</f>
        <v>0</v>
      </c>
      <c r="X404" s="129">
        <f t="shared" si="128"/>
        <v>0</v>
      </c>
      <c r="Y404" s="129">
        <f>SUM(X392:X401)</f>
        <v>0</v>
      </c>
      <c r="Z404" s="129">
        <f>SUM(X403:X404)</f>
        <v>0</v>
      </c>
      <c r="AA404" s="129">
        <f t="shared" si="126"/>
        <v>185220</v>
      </c>
      <c r="AB404" s="120"/>
    </row>
    <row r="405" spans="1:28">
      <c r="A405" s="133"/>
      <c r="C405" s="129"/>
      <c r="F405" s="129"/>
      <c r="I405" s="129"/>
      <c r="L405" s="129"/>
      <c r="M405" s="129"/>
      <c r="N405" s="129"/>
      <c r="O405" s="129"/>
      <c r="R405" s="129"/>
      <c r="U405" s="129"/>
      <c r="X405" s="129"/>
      <c r="Y405" s="129"/>
      <c r="AA405" s="129"/>
      <c r="AB405" s="120"/>
    </row>
    <row r="406" spans="1:28" ht="21" customHeight="1">
      <c r="A406" s="159" t="s">
        <v>18</v>
      </c>
      <c r="B406" s="115">
        <v>2001</v>
      </c>
      <c r="C406" s="129">
        <f>Data!D408</f>
        <v>55</v>
      </c>
      <c r="F406" s="129">
        <f>Data!G408</f>
        <v>4261</v>
      </c>
      <c r="I406" s="129">
        <f>Data!J408</f>
        <v>985</v>
      </c>
      <c r="L406" s="129">
        <f>Data!M408</f>
        <v>1480</v>
      </c>
      <c r="M406" s="129">
        <f>Data!P408</f>
        <v>0</v>
      </c>
      <c r="N406" s="129">
        <f>Data!S408</f>
        <v>505</v>
      </c>
      <c r="O406" s="129">
        <f>Data!V408</f>
        <v>0</v>
      </c>
      <c r="R406" s="129">
        <f>Data!Y408</f>
        <v>2120</v>
      </c>
      <c r="U406" s="129">
        <f>Data!AB408</f>
        <v>1937</v>
      </c>
      <c r="X406" s="129">
        <f>Data!AE408</f>
        <v>23175</v>
      </c>
      <c r="Y406" s="129"/>
      <c r="AA406" s="129">
        <f>SUM(C406:X406)</f>
        <v>34518</v>
      </c>
      <c r="AB406" s="120"/>
    </row>
    <row r="407" spans="1:28">
      <c r="A407" s="159"/>
      <c r="B407" s="115">
        <v>2002</v>
      </c>
      <c r="C407" s="129">
        <f>Data!D409</f>
        <v>544</v>
      </c>
      <c r="F407" s="129">
        <f>Data!G409</f>
        <v>6415</v>
      </c>
      <c r="I407" s="129">
        <f>Data!J409</f>
        <v>0</v>
      </c>
      <c r="L407" s="129">
        <f>Data!M409</f>
        <v>3687</v>
      </c>
      <c r="M407" s="129">
        <f>Data!P409</f>
        <v>3177</v>
      </c>
      <c r="N407" s="129">
        <f>Data!S409</f>
        <v>0</v>
      </c>
      <c r="O407" s="129">
        <f>Data!V409</f>
        <v>162</v>
      </c>
      <c r="R407" s="129">
        <f>Data!Y409</f>
        <v>232</v>
      </c>
      <c r="U407" s="129">
        <f>Data!AB409</f>
        <v>10484</v>
      </c>
      <c r="X407" s="129">
        <f>Data!AE409</f>
        <v>3922</v>
      </c>
      <c r="Y407" s="129"/>
      <c r="AA407" s="129">
        <f t="shared" ref="AA407:AA415" si="129">SUM(C407:X407)</f>
        <v>28623</v>
      </c>
      <c r="AB407" s="120"/>
    </row>
    <row r="408" spans="1:28">
      <c r="A408" s="159"/>
      <c r="B408" s="115">
        <v>2003</v>
      </c>
      <c r="C408" s="129">
        <f>Data!D410</f>
        <v>595</v>
      </c>
      <c r="F408" s="129">
        <f>Data!G410</f>
        <v>6188</v>
      </c>
      <c r="I408" s="129">
        <f>Data!J410</f>
        <v>0</v>
      </c>
      <c r="L408" s="129">
        <f>Data!M410</f>
        <v>3998</v>
      </c>
      <c r="M408" s="129">
        <f>Data!P410</f>
        <v>0</v>
      </c>
      <c r="N408" s="129">
        <f>Data!S410</f>
        <v>0</v>
      </c>
      <c r="O408" s="129">
        <f>Data!V410</f>
        <v>455</v>
      </c>
      <c r="R408" s="129">
        <f>Data!Y410</f>
        <v>347</v>
      </c>
      <c r="U408" s="129">
        <f>Data!AB410</f>
        <v>10533</v>
      </c>
      <c r="X408" s="129">
        <f>Data!AE410</f>
        <v>7735</v>
      </c>
      <c r="Y408" s="129"/>
      <c r="AA408" s="129">
        <f t="shared" si="129"/>
        <v>29851</v>
      </c>
      <c r="AB408" s="120"/>
    </row>
    <row r="409" spans="1:28">
      <c r="A409" s="159"/>
      <c r="B409" s="115">
        <v>2004</v>
      </c>
      <c r="C409" s="129">
        <f>Data!D411</f>
        <v>481</v>
      </c>
      <c r="F409" s="129">
        <f>Data!G411</f>
        <v>7588</v>
      </c>
      <c r="I409" s="129">
        <f>Data!J411</f>
        <v>0</v>
      </c>
      <c r="L409" s="129">
        <f>Data!M411</f>
        <v>1433</v>
      </c>
      <c r="M409" s="129">
        <f>Data!P411</f>
        <v>0</v>
      </c>
      <c r="N409" s="129">
        <f>Data!S411</f>
        <v>0</v>
      </c>
      <c r="O409" s="129">
        <f>Data!V411</f>
        <v>3617</v>
      </c>
      <c r="R409" s="129">
        <f>Data!Y411</f>
        <v>0</v>
      </c>
      <c r="U409" s="129">
        <f>Data!AB411</f>
        <v>2914</v>
      </c>
      <c r="X409" s="129">
        <f>Data!AE411</f>
        <v>8475</v>
      </c>
      <c r="Y409" s="129"/>
      <c r="AA409" s="129">
        <f t="shared" si="129"/>
        <v>24508</v>
      </c>
      <c r="AB409" s="120"/>
    </row>
    <row r="410" spans="1:28">
      <c r="A410" s="159"/>
      <c r="B410" s="115">
        <v>2005</v>
      </c>
      <c r="C410" s="129">
        <f>Data!D412</f>
        <v>1584</v>
      </c>
      <c r="F410" s="129">
        <f>Data!G412</f>
        <v>21679</v>
      </c>
      <c r="I410" s="129">
        <f>Data!J412</f>
        <v>0</v>
      </c>
      <c r="L410" s="129">
        <f>Data!M412</f>
        <v>6396</v>
      </c>
      <c r="M410" s="129">
        <f>Data!P412</f>
        <v>0</v>
      </c>
      <c r="N410" s="129">
        <f>Data!S412</f>
        <v>562</v>
      </c>
      <c r="O410" s="129">
        <f>Data!V412</f>
        <v>587</v>
      </c>
      <c r="R410" s="129">
        <f>Data!Y412</f>
        <v>209</v>
      </c>
      <c r="U410" s="129">
        <f>Data!AB412</f>
        <v>0</v>
      </c>
      <c r="X410" s="129">
        <f>Data!AE412</f>
        <v>5246</v>
      </c>
      <c r="Y410" s="129"/>
      <c r="AA410" s="129">
        <f t="shared" si="129"/>
        <v>36263</v>
      </c>
      <c r="AB410" s="120"/>
    </row>
    <row r="411" spans="1:28">
      <c r="A411" s="159"/>
      <c r="B411" s="115">
        <v>2006</v>
      </c>
      <c r="C411" s="129">
        <f>Data!D413</f>
        <v>1942</v>
      </c>
      <c r="F411" s="129">
        <f>Data!G413</f>
        <v>8301</v>
      </c>
      <c r="I411" s="129">
        <f>Data!J413</f>
        <v>0</v>
      </c>
      <c r="L411" s="129">
        <f>Data!M413</f>
        <v>13013</v>
      </c>
      <c r="M411" s="129">
        <f>Data!P413</f>
        <v>36</v>
      </c>
      <c r="N411" s="129">
        <f>Data!S413</f>
        <v>268</v>
      </c>
      <c r="O411" s="129">
        <f>Data!V413</f>
        <v>1605</v>
      </c>
      <c r="R411" s="129">
        <f>Data!Y413</f>
        <v>2437</v>
      </c>
      <c r="U411" s="129">
        <f>Data!AB413</f>
        <v>2640</v>
      </c>
      <c r="X411" s="129">
        <f>Data!AE413</f>
        <v>1625</v>
      </c>
      <c r="Y411" s="129"/>
      <c r="AA411" s="129">
        <f t="shared" si="129"/>
        <v>31867</v>
      </c>
      <c r="AB411" s="120"/>
    </row>
    <row r="412" spans="1:28">
      <c r="A412" s="159"/>
      <c r="B412" s="115">
        <v>2007</v>
      </c>
      <c r="C412" s="129">
        <f>Data!D414</f>
        <v>4418</v>
      </c>
      <c r="F412" s="129">
        <f>Data!G414</f>
        <v>12024</v>
      </c>
      <c r="I412" s="129">
        <f>Data!J414</f>
        <v>3704</v>
      </c>
      <c r="L412" s="129">
        <f>Data!M414</f>
        <v>12709</v>
      </c>
      <c r="M412" s="129">
        <f>Data!P414</f>
        <v>8218</v>
      </c>
      <c r="N412" s="129">
        <f>Data!S414</f>
        <v>0</v>
      </c>
      <c r="O412" s="129">
        <f>Data!V414</f>
        <v>0</v>
      </c>
      <c r="R412" s="129">
        <f>Data!Y414</f>
        <v>0</v>
      </c>
      <c r="U412" s="129">
        <f>Data!AB414</f>
        <v>15857</v>
      </c>
      <c r="X412" s="129">
        <f>Data!AE414</f>
        <v>537</v>
      </c>
      <c r="Y412" s="129"/>
      <c r="AA412" s="129">
        <f t="shared" si="129"/>
        <v>57467</v>
      </c>
      <c r="AB412" s="120"/>
    </row>
    <row r="413" spans="1:28">
      <c r="A413" s="159"/>
      <c r="B413" s="115">
        <v>2008</v>
      </c>
      <c r="C413" s="129">
        <f>Data!D415</f>
        <v>11299</v>
      </c>
      <c r="F413" s="129">
        <f>Data!G415</f>
        <v>19997</v>
      </c>
      <c r="I413" s="129">
        <f>Data!J415</f>
        <v>12237</v>
      </c>
      <c r="L413" s="129">
        <f>Data!M415</f>
        <v>7760</v>
      </c>
      <c r="M413" s="129">
        <f>Data!P415</f>
        <v>0</v>
      </c>
      <c r="N413" s="129">
        <f>Data!S415</f>
        <v>460</v>
      </c>
      <c r="O413" s="129">
        <f>Data!V415</f>
        <v>0</v>
      </c>
      <c r="R413" s="129">
        <f>Data!Y415</f>
        <v>4902</v>
      </c>
      <c r="U413" s="129">
        <f>Data!AB415</f>
        <v>3554</v>
      </c>
      <c r="X413" s="129">
        <f>Data!AE415</f>
        <v>0</v>
      </c>
      <c r="Y413" s="129"/>
      <c r="AA413" s="129">
        <f t="shared" si="129"/>
        <v>60209</v>
      </c>
      <c r="AB413" s="120"/>
    </row>
    <row r="414" spans="1:28">
      <c r="A414" s="159"/>
      <c r="B414" s="115">
        <v>2009</v>
      </c>
      <c r="C414" s="129">
        <f>Data!D416</f>
        <v>1182</v>
      </c>
      <c r="F414" s="129">
        <f>Data!G416</f>
        <v>5785</v>
      </c>
      <c r="I414" s="129">
        <f>Data!J416</f>
        <v>390</v>
      </c>
      <c r="L414" s="129">
        <f>Data!M416</f>
        <v>3642</v>
      </c>
      <c r="M414" s="129">
        <f>Data!P416</f>
        <v>0</v>
      </c>
      <c r="N414" s="129">
        <f>Data!S416</f>
        <v>0</v>
      </c>
      <c r="O414" s="129">
        <f>Data!V416</f>
        <v>446</v>
      </c>
      <c r="R414" s="129">
        <f>Data!Y416</f>
        <v>2930</v>
      </c>
      <c r="U414" s="129">
        <f>Data!AB416</f>
        <v>4197</v>
      </c>
      <c r="X414" s="129">
        <f>Data!AE416</f>
        <v>4240</v>
      </c>
      <c r="Y414" s="129"/>
      <c r="AA414" s="129">
        <f t="shared" si="129"/>
        <v>22812</v>
      </c>
      <c r="AB414" s="120"/>
    </row>
    <row r="415" spans="1:28">
      <c r="A415" s="159"/>
      <c r="B415" s="115">
        <v>2010</v>
      </c>
      <c r="C415" s="129">
        <f>Data!D417</f>
        <v>772</v>
      </c>
      <c r="F415" s="129">
        <f>Data!G417</f>
        <v>5030</v>
      </c>
      <c r="I415" s="129">
        <f>Data!J417</f>
        <v>2449</v>
      </c>
      <c r="L415" s="129">
        <f>Data!M417</f>
        <v>4300</v>
      </c>
      <c r="M415" s="129">
        <f>Data!P417</f>
        <v>706</v>
      </c>
      <c r="N415" s="129">
        <f>Data!S417</f>
        <v>1524</v>
      </c>
      <c r="O415" s="129">
        <f>Data!V417</f>
        <v>280</v>
      </c>
      <c r="R415" s="129">
        <f>Data!Y417</f>
        <v>0</v>
      </c>
      <c r="U415" s="129">
        <f>Data!AB417</f>
        <v>2080</v>
      </c>
      <c r="X415" s="129">
        <f>Data!AE417</f>
        <v>1798</v>
      </c>
      <c r="Y415" s="129"/>
      <c r="AA415" s="129">
        <f t="shared" si="129"/>
        <v>18939</v>
      </c>
      <c r="AB415" s="120"/>
    </row>
    <row r="416" spans="1:28" ht="11.25" customHeight="1">
      <c r="C416" s="129"/>
      <c r="F416" s="129"/>
      <c r="I416" s="129"/>
      <c r="L416" s="129"/>
      <c r="M416" s="129"/>
      <c r="N416" s="129"/>
      <c r="O416" s="129"/>
      <c r="R416" s="129"/>
      <c r="U416" s="129"/>
      <c r="X416" s="129"/>
      <c r="Y416" s="129"/>
      <c r="AA416" s="129">
        <f t="shared" ref="AA416:AA418" si="130">SUM(C416:X416)</f>
        <v>0</v>
      </c>
      <c r="AB416" s="120"/>
    </row>
    <row r="417" spans="1:28">
      <c r="A417" s="133"/>
      <c r="B417" s="115" t="s">
        <v>106</v>
      </c>
      <c r="C417" s="129">
        <f>SUM(C406:C408)</f>
        <v>1194</v>
      </c>
      <c r="F417" s="129">
        <f t="shared" ref="F417:X417" si="131">SUM(F406:F408)</f>
        <v>16864</v>
      </c>
      <c r="I417" s="129">
        <f t="shared" si="131"/>
        <v>985</v>
      </c>
      <c r="L417" s="129">
        <f t="shared" si="131"/>
        <v>9165</v>
      </c>
      <c r="M417" s="129">
        <f t="shared" si="131"/>
        <v>3177</v>
      </c>
      <c r="N417" s="129">
        <f t="shared" si="131"/>
        <v>505</v>
      </c>
      <c r="O417" s="129">
        <f t="shared" si="131"/>
        <v>617</v>
      </c>
      <c r="R417" s="129">
        <f t="shared" si="131"/>
        <v>2699</v>
      </c>
      <c r="U417" s="129">
        <f t="shared" si="131"/>
        <v>22954</v>
      </c>
      <c r="X417" s="129">
        <f t="shared" si="131"/>
        <v>34832</v>
      </c>
      <c r="Y417" s="129"/>
      <c r="AA417" s="129">
        <f t="shared" si="130"/>
        <v>92992</v>
      </c>
      <c r="AB417" s="120"/>
    </row>
    <row r="418" spans="1:28">
      <c r="A418" s="133"/>
      <c r="B418" s="115" t="s">
        <v>139</v>
      </c>
      <c r="C418" s="129">
        <f>SUM(C409:C415)</f>
        <v>21678</v>
      </c>
      <c r="D418" s="129">
        <f>SUM(C417:C418)</f>
        <v>22872</v>
      </c>
      <c r="E418" s="129">
        <f>SUM(C406:C415)</f>
        <v>22872</v>
      </c>
      <c r="F418" s="129">
        <f t="shared" ref="F418:X418" si="132">SUM(F409:F415)</f>
        <v>80404</v>
      </c>
      <c r="G418" s="129">
        <f>SUM(F417:F418)</f>
        <v>97268</v>
      </c>
      <c r="H418" s="129">
        <f>SUM(F406:F415)</f>
        <v>97268</v>
      </c>
      <c r="I418" s="129">
        <f t="shared" si="132"/>
        <v>18780</v>
      </c>
      <c r="J418" s="129">
        <f>SUM(I417:I418)</f>
        <v>19765</v>
      </c>
      <c r="K418" s="129">
        <f>SUM(I406:I415)</f>
        <v>19765</v>
      </c>
      <c r="L418" s="129">
        <f t="shared" si="132"/>
        <v>49253</v>
      </c>
      <c r="M418" s="129">
        <f t="shared" si="132"/>
        <v>8960</v>
      </c>
      <c r="N418" s="129">
        <f t="shared" si="132"/>
        <v>2814</v>
      </c>
      <c r="O418" s="129">
        <f t="shared" si="132"/>
        <v>6535</v>
      </c>
      <c r="P418" s="129">
        <f>SUM(O417:O418)</f>
        <v>7152</v>
      </c>
      <c r="Q418" s="129">
        <f>SUM(O406:O415)</f>
        <v>7152</v>
      </c>
      <c r="R418" s="129">
        <f t="shared" si="132"/>
        <v>10478</v>
      </c>
      <c r="S418" s="129">
        <f>SUM(R417:R418)</f>
        <v>13177</v>
      </c>
      <c r="T418" s="129">
        <f>SUM(R406:R415)</f>
        <v>13177</v>
      </c>
      <c r="U418" s="129">
        <f t="shared" si="132"/>
        <v>31242</v>
      </c>
      <c r="V418" s="129">
        <f>SUM(U417:U418)</f>
        <v>54196</v>
      </c>
      <c r="W418" s="129">
        <f>SUM(U406:U415)</f>
        <v>54196</v>
      </c>
      <c r="X418" s="129">
        <f t="shared" si="132"/>
        <v>21921</v>
      </c>
      <c r="Y418" s="129">
        <f>SUM(X406:X415)</f>
        <v>56753</v>
      </c>
      <c r="Z418" s="129">
        <f>SUM(X417:X418)</f>
        <v>56753</v>
      </c>
      <c r="AA418" s="129">
        <f t="shared" si="130"/>
        <v>680925</v>
      </c>
      <c r="AB418" s="120"/>
    </row>
    <row r="419" spans="1:28">
      <c r="A419" s="133"/>
      <c r="C419" s="129"/>
      <c r="F419" s="129"/>
      <c r="I419" s="129"/>
      <c r="L419" s="129"/>
      <c r="M419" s="129"/>
      <c r="N419" s="129"/>
      <c r="O419" s="129"/>
      <c r="R419" s="129"/>
      <c r="U419" s="129"/>
      <c r="X419" s="129"/>
      <c r="Y419" s="129"/>
      <c r="AA419" s="129"/>
      <c r="AB419" s="120"/>
    </row>
    <row r="420" spans="1:28" ht="15.75" customHeight="1">
      <c r="A420" s="159" t="s">
        <v>48</v>
      </c>
      <c r="B420" s="115">
        <v>2001</v>
      </c>
      <c r="C420" s="129">
        <f>Data!D422</f>
        <v>0</v>
      </c>
      <c r="F420" s="129">
        <f>Data!G422</f>
        <v>0</v>
      </c>
      <c r="I420" s="129">
        <f>Data!J422</f>
        <v>0</v>
      </c>
      <c r="L420" s="129">
        <f>Data!M422</f>
        <v>0</v>
      </c>
      <c r="M420" s="129">
        <f>Data!P422</f>
        <v>0</v>
      </c>
      <c r="N420" s="129">
        <f>Data!S422</f>
        <v>0</v>
      </c>
      <c r="O420" s="129">
        <f>Data!V422</f>
        <v>0</v>
      </c>
      <c r="R420" s="129">
        <f>Data!Y422</f>
        <v>0</v>
      </c>
      <c r="U420" s="129">
        <f>Data!AB422</f>
        <v>0</v>
      </c>
      <c r="X420" s="129">
        <f>Data!AE422</f>
        <v>0</v>
      </c>
      <c r="Y420" s="129"/>
      <c r="AA420" s="129">
        <f>SUM(C420:X420)</f>
        <v>0</v>
      </c>
      <c r="AB420" s="120"/>
    </row>
    <row r="421" spans="1:28">
      <c r="A421" s="159"/>
      <c r="B421" s="115">
        <v>2002</v>
      </c>
      <c r="C421" s="129">
        <f>Data!D423</f>
        <v>0</v>
      </c>
      <c r="F421" s="129">
        <f>Data!G423</f>
        <v>0</v>
      </c>
      <c r="I421" s="129">
        <f>Data!J423</f>
        <v>0</v>
      </c>
      <c r="L421" s="129">
        <f>Data!M423</f>
        <v>0</v>
      </c>
      <c r="M421" s="129">
        <f>Data!P423</f>
        <v>0</v>
      </c>
      <c r="N421" s="129">
        <f>Data!S423</f>
        <v>0</v>
      </c>
      <c r="O421" s="129">
        <f>Data!V423</f>
        <v>0</v>
      </c>
      <c r="R421" s="129">
        <f>Data!Y423</f>
        <v>0</v>
      </c>
      <c r="U421" s="129">
        <f>Data!AB423</f>
        <v>0</v>
      </c>
      <c r="X421" s="129">
        <f>Data!AE423</f>
        <v>0</v>
      </c>
      <c r="Y421" s="129"/>
      <c r="AA421" s="129">
        <f t="shared" ref="AA421:AA429" si="133">SUM(C421:X421)</f>
        <v>0</v>
      </c>
      <c r="AB421" s="120"/>
    </row>
    <row r="422" spans="1:28">
      <c r="A422" s="159"/>
      <c r="B422" s="115">
        <v>2003</v>
      </c>
      <c r="C422" s="129">
        <f>Data!D424</f>
        <v>0</v>
      </c>
      <c r="F422" s="129">
        <f>Data!G424</f>
        <v>0</v>
      </c>
      <c r="I422" s="129">
        <f>Data!J424</f>
        <v>0</v>
      </c>
      <c r="L422" s="129">
        <f>Data!M424</f>
        <v>0</v>
      </c>
      <c r="M422" s="129">
        <f>Data!P424</f>
        <v>0</v>
      </c>
      <c r="N422" s="129">
        <f>Data!S424</f>
        <v>0</v>
      </c>
      <c r="O422" s="129">
        <f>Data!V424</f>
        <v>0</v>
      </c>
      <c r="R422" s="129">
        <f>Data!Y424</f>
        <v>0</v>
      </c>
      <c r="U422" s="129">
        <f>Data!AB424</f>
        <v>0</v>
      </c>
      <c r="X422" s="129">
        <f>Data!AE424</f>
        <v>0</v>
      </c>
      <c r="Y422" s="129"/>
      <c r="AA422" s="129">
        <f t="shared" si="133"/>
        <v>0</v>
      </c>
      <c r="AB422" s="120"/>
    </row>
    <row r="423" spans="1:28">
      <c r="A423" s="159"/>
      <c r="B423" s="115">
        <v>2004</v>
      </c>
      <c r="C423" s="129">
        <f>Data!D425</f>
        <v>0</v>
      </c>
      <c r="F423" s="129">
        <f>Data!G425</f>
        <v>0</v>
      </c>
      <c r="I423" s="129">
        <f>Data!J425</f>
        <v>0</v>
      </c>
      <c r="L423" s="129">
        <f>Data!M425</f>
        <v>0</v>
      </c>
      <c r="M423" s="129">
        <f>Data!P425</f>
        <v>0</v>
      </c>
      <c r="N423" s="129">
        <f>Data!S425</f>
        <v>0</v>
      </c>
      <c r="O423" s="129">
        <f>Data!V425</f>
        <v>0</v>
      </c>
      <c r="R423" s="129">
        <f>Data!Y425</f>
        <v>0</v>
      </c>
      <c r="U423" s="129">
        <f>Data!AB425</f>
        <v>0</v>
      </c>
      <c r="X423" s="129">
        <f>Data!AE425</f>
        <v>0</v>
      </c>
      <c r="Y423" s="129"/>
      <c r="AA423" s="129">
        <f t="shared" si="133"/>
        <v>0</v>
      </c>
      <c r="AB423" s="120"/>
    </row>
    <row r="424" spans="1:28">
      <c r="A424" s="159"/>
      <c r="B424" s="115">
        <v>2005</v>
      </c>
      <c r="C424" s="129">
        <f>Data!D426</f>
        <v>0</v>
      </c>
      <c r="F424" s="129">
        <f>Data!G426</f>
        <v>0</v>
      </c>
      <c r="I424" s="129">
        <f>Data!J426</f>
        <v>0</v>
      </c>
      <c r="L424" s="129">
        <f>Data!M426</f>
        <v>0</v>
      </c>
      <c r="M424" s="129">
        <f>Data!P426</f>
        <v>0</v>
      </c>
      <c r="N424" s="129">
        <f>Data!S426</f>
        <v>0</v>
      </c>
      <c r="O424" s="129">
        <f>Data!V426</f>
        <v>0</v>
      </c>
      <c r="R424" s="129">
        <f>Data!Y426</f>
        <v>0</v>
      </c>
      <c r="U424" s="129">
        <f>Data!AB426</f>
        <v>0</v>
      </c>
      <c r="X424" s="129">
        <f>Data!AE426</f>
        <v>0</v>
      </c>
      <c r="Y424" s="129"/>
      <c r="AA424" s="129">
        <f t="shared" si="133"/>
        <v>0</v>
      </c>
      <c r="AB424" s="120"/>
    </row>
    <row r="425" spans="1:28">
      <c r="A425" s="159"/>
      <c r="B425" s="115">
        <v>2006</v>
      </c>
      <c r="C425" s="129">
        <f>Data!D427</f>
        <v>0</v>
      </c>
      <c r="F425" s="129">
        <f>Data!G427</f>
        <v>477</v>
      </c>
      <c r="I425" s="129">
        <f>Data!J427</f>
        <v>0</v>
      </c>
      <c r="L425" s="129">
        <f>Data!M427</f>
        <v>13013</v>
      </c>
      <c r="M425" s="129">
        <f>Data!P427</f>
        <v>500</v>
      </c>
      <c r="N425" s="129">
        <f>Data!S427</f>
        <v>0</v>
      </c>
      <c r="O425" s="129">
        <f>Data!V427</f>
        <v>0</v>
      </c>
      <c r="R425" s="129">
        <f>Data!Y427</f>
        <v>0</v>
      </c>
      <c r="U425" s="129">
        <f>Data!AB427</f>
        <v>0</v>
      </c>
      <c r="X425" s="129">
        <f>Data!AE427</f>
        <v>0</v>
      </c>
      <c r="Y425" s="129"/>
      <c r="AA425" s="129">
        <f t="shared" si="133"/>
        <v>13990</v>
      </c>
      <c r="AB425" s="120"/>
    </row>
    <row r="426" spans="1:28">
      <c r="A426" s="159"/>
      <c r="B426" s="115">
        <v>2007</v>
      </c>
      <c r="C426" s="129">
        <f>Data!D428</f>
        <v>0</v>
      </c>
      <c r="F426" s="129">
        <f>Data!G428</f>
        <v>906</v>
      </c>
      <c r="I426" s="129">
        <f>Data!J428</f>
        <v>0</v>
      </c>
      <c r="L426" s="129">
        <f>Data!M428</f>
        <v>0</v>
      </c>
      <c r="M426" s="129">
        <f>Data!P428</f>
        <v>0</v>
      </c>
      <c r="N426" s="129">
        <f>Data!S428</f>
        <v>0</v>
      </c>
      <c r="O426" s="129">
        <f>Data!V428</f>
        <v>0</v>
      </c>
      <c r="R426" s="129">
        <f>Data!Y428</f>
        <v>0</v>
      </c>
      <c r="U426" s="129">
        <f>Data!AB428</f>
        <v>5784</v>
      </c>
      <c r="X426" s="129">
        <f>Data!AE428</f>
        <v>0</v>
      </c>
      <c r="Y426" s="129"/>
      <c r="AA426" s="129">
        <f t="shared" si="133"/>
        <v>6690</v>
      </c>
      <c r="AB426" s="120"/>
    </row>
    <row r="427" spans="1:28">
      <c r="A427" s="159"/>
      <c r="B427" s="115">
        <v>2008</v>
      </c>
      <c r="C427" s="129">
        <f>Data!D429</f>
        <v>985</v>
      </c>
      <c r="F427" s="129">
        <f>Data!G429</f>
        <v>0</v>
      </c>
      <c r="I427" s="129">
        <f>Data!J429</f>
        <v>0</v>
      </c>
      <c r="L427" s="129">
        <f>Data!M429</f>
        <v>0</v>
      </c>
      <c r="M427" s="129">
        <f>Data!P429</f>
        <v>0</v>
      </c>
      <c r="N427" s="129">
        <f>Data!S429</f>
        <v>0</v>
      </c>
      <c r="O427" s="129">
        <f>Data!V429</f>
        <v>0</v>
      </c>
      <c r="R427" s="129">
        <f>Data!Y429</f>
        <v>0</v>
      </c>
      <c r="U427" s="129">
        <f>Data!AB429</f>
        <v>0</v>
      </c>
      <c r="X427" s="129">
        <f>Data!AE429</f>
        <v>0</v>
      </c>
      <c r="Y427" s="129"/>
      <c r="AA427" s="129">
        <f t="shared" si="133"/>
        <v>985</v>
      </c>
      <c r="AB427" s="120"/>
    </row>
    <row r="428" spans="1:28">
      <c r="A428" s="159"/>
      <c r="B428" s="115">
        <v>2009</v>
      </c>
      <c r="C428" s="129">
        <f>Data!D430</f>
        <v>210</v>
      </c>
      <c r="F428" s="129">
        <f>Data!G430</f>
        <v>0</v>
      </c>
      <c r="I428" s="129">
        <f>Data!J430</f>
        <v>0</v>
      </c>
      <c r="L428" s="129">
        <f>Data!M430</f>
        <v>0</v>
      </c>
      <c r="M428" s="129">
        <f>Data!P430</f>
        <v>0</v>
      </c>
      <c r="N428" s="129">
        <f>Data!S430</f>
        <v>0</v>
      </c>
      <c r="O428" s="129">
        <f>Data!V430</f>
        <v>0</v>
      </c>
      <c r="R428" s="129">
        <f>Data!Y430</f>
        <v>0</v>
      </c>
      <c r="U428" s="129">
        <f>Data!AB430</f>
        <v>0</v>
      </c>
      <c r="X428" s="129">
        <f>Data!AE430</f>
        <v>0</v>
      </c>
      <c r="Y428" s="129"/>
      <c r="AA428" s="129">
        <f t="shared" si="133"/>
        <v>210</v>
      </c>
      <c r="AB428" s="120"/>
    </row>
    <row r="429" spans="1:28">
      <c r="A429" s="159"/>
      <c r="B429" s="115">
        <v>2010</v>
      </c>
      <c r="C429" s="129">
        <f>Data!D431</f>
        <v>0</v>
      </c>
      <c r="F429" s="129">
        <f>Data!G431</f>
        <v>0</v>
      </c>
      <c r="I429" s="129">
        <f>Data!J431</f>
        <v>0</v>
      </c>
      <c r="L429" s="129">
        <f>Data!M431</f>
        <v>0</v>
      </c>
      <c r="M429" s="129">
        <f>Data!P431</f>
        <v>600</v>
      </c>
      <c r="N429" s="129">
        <f>Data!S431</f>
        <v>0</v>
      </c>
      <c r="O429" s="129">
        <f>Data!V431</f>
        <v>0</v>
      </c>
      <c r="R429" s="129">
        <f>Data!Y431</f>
        <v>0</v>
      </c>
      <c r="U429" s="129">
        <f>Data!AB431</f>
        <v>0</v>
      </c>
      <c r="X429" s="129">
        <f>Data!AE431</f>
        <v>1000</v>
      </c>
      <c r="Y429" s="129"/>
      <c r="AA429" s="129">
        <f t="shared" si="133"/>
        <v>1600</v>
      </c>
      <c r="AB429" s="120"/>
    </row>
    <row r="430" spans="1:28" ht="11.25" customHeight="1">
      <c r="C430" s="129"/>
      <c r="F430" s="129"/>
      <c r="I430" s="129"/>
      <c r="L430" s="129"/>
      <c r="M430" s="129"/>
      <c r="N430" s="129"/>
      <c r="O430" s="129"/>
      <c r="R430" s="129"/>
      <c r="U430" s="129"/>
      <c r="X430" s="129"/>
      <c r="Y430" s="129"/>
      <c r="AA430" s="129">
        <f t="shared" ref="AA430:AA432" si="134">SUM(C430:X430)</f>
        <v>0</v>
      </c>
      <c r="AB430" s="120"/>
    </row>
    <row r="431" spans="1:28">
      <c r="A431" s="133"/>
      <c r="B431" s="115" t="s">
        <v>106</v>
      </c>
      <c r="C431" s="129">
        <f>SUM(C420:C422)</f>
        <v>0</v>
      </c>
      <c r="F431" s="129">
        <f t="shared" ref="F431:X431" si="135">SUM(F420:F422)</f>
        <v>0</v>
      </c>
      <c r="I431" s="129">
        <f t="shared" si="135"/>
        <v>0</v>
      </c>
      <c r="L431" s="129">
        <f t="shared" si="135"/>
        <v>0</v>
      </c>
      <c r="M431" s="129">
        <f t="shared" si="135"/>
        <v>0</v>
      </c>
      <c r="N431" s="129">
        <f t="shared" si="135"/>
        <v>0</v>
      </c>
      <c r="O431" s="129">
        <f t="shared" si="135"/>
        <v>0</v>
      </c>
      <c r="R431" s="129">
        <f t="shared" si="135"/>
        <v>0</v>
      </c>
      <c r="U431" s="129">
        <f t="shared" si="135"/>
        <v>0</v>
      </c>
      <c r="X431" s="129">
        <f t="shared" si="135"/>
        <v>0</v>
      </c>
      <c r="Y431" s="129"/>
      <c r="AA431" s="129">
        <f t="shared" si="134"/>
        <v>0</v>
      </c>
      <c r="AB431" s="120"/>
    </row>
    <row r="432" spans="1:28">
      <c r="A432" s="133"/>
      <c r="B432" s="115" t="s">
        <v>139</v>
      </c>
      <c r="C432" s="129">
        <f>SUM(C423:C429)</f>
        <v>1195</v>
      </c>
      <c r="D432" s="129">
        <f>SUM(C431:C432)</f>
        <v>1195</v>
      </c>
      <c r="E432" s="129">
        <f>SUM(C420:C429)</f>
        <v>1195</v>
      </c>
      <c r="F432" s="129">
        <f t="shared" ref="F432:X432" si="136">SUM(F423:F429)</f>
        <v>1383</v>
      </c>
      <c r="G432" s="129">
        <f>SUM(F431:F432)</f>
        <v>1383</v>
      </c>
      <c r="H432" s="129">
        <f>SUM(F420:F429)</f>
        <v>1383</v>
      </c>
      <c r="I432" s="129">
        <f t="shared" si="136"/>
        <v>0</v>
      </c>
      <c r="J432" s="129">
        <f>SUM(I431:I432)</f>
        <v>0</v>
      </c>
      <c r="K432" s="129">
        <f>SUM(I420:I429)</f>
        <v>0</v>
      </c>
      <c r="L432" s="129">
        <f t="shared" si="136"/>
        <v>13013</v>
      </c>
      <c r="M432" s="129">
        <f t="shared" si="136"/>
        <v>1100</v>
      </c>
      <c r="N432" s="129">
        <f t="shared" si="136"/>
        <v>0</v>
      </c>
      <c r="O432" s="129">
        <f t="shared" si="136"/>
        <v>0</v>
      </c>
      <c r="P432" s="129">
        <f>SUM(O431:O432)</f>
        <v>0</v>
      </c>
      <c r="Q432" s="129">
        <f>SUM(O420:O429)</f>
        <v>0</v>
      </c>
      <c r="R432" s="129">
        <f t="shared" si="136"/>
        <v>0</v>
      </c>
      <c r="S432" s="129">
        <f>SUM(R431:R432)</f>
        <v>0</v>
      </c>
      <c r="T432" s="129">
        <f>SUM(R420:R429)</f>
        <v>0</v>
      </c>
      <c r="U432" s="129">
        <f t="shared" si="136"/>
        <v>5784</v>
      </c>
      <c r="V432" s="129">
        <f>SUM(U431:U432)</f>
        <v>5784</v>
      </c>
      <c r="W432" s="129">
        <f>SUM(U420:U429)</f>
        <v>5784</v>
      </c>
      <c r="X432" s="129">
        <f t="shared" si="136"/>
        <v>1000</v>
      </c>
      <c r="Y432" s="129">
        <f>SUM(X420:X429)</f>
        <v>1000</v>
      </c>
      <c r="Z432" s="129">
        <f>SUM(X431:X432)</f>
        <v>1000</v>
      </c>
      <c r="AA432" s="129">
        <f t="shared" si="134"/>
        <v>40199</v>
      </c>
      <c r="AB432" s="120"/>
    </row>
    <row r="433" spans="1:28">
      <c r="A433" s="133"/>
      <c r="C433" s="129"/>
      <c r="F433" s="129"/>
      <c r="I433" s="129"/>
      <c r="L433" s="129"/>
      <c r="M433" s="129"/>
      <c r="N433" s="129"/>
      <c r="O433" s="129"/>
      <c r="R433" s="129"/>
      <c r="U433" s="129"/>
      <c r="X433" s="129"/>
      <c r="Y433" s="129"/>
      <c r="AA433" s="129"/>
      <c r="AB433" s="120"/>
    </row>
    <row r="434" spans="1:28" ht="18" customHeight="1">
      <c r="A434" s="159" t="s">
        <v>49</v>
      </c>
      <c r="B434" s="115">
        <v>2001</v>
      </c>
      <c r="C434" s="129">
        <f>Data!D436</f>
        <v>0</v>
      </c>
      <c r="F434" s="129">
        <f>Data!G436</f>
        <v>0</v>
      </c>
      <c r="I434" s="129">
        <f>Data!J436</f>
        <v>0</v>
      </c>
      <c r="L434" s="129">
        <f>Data!M436</f>
        <v>0</v>
      </c>
      <c r="M434" s="129">
        <f>Data!P436</f>
        <v>0</v>
      </c>
      <c r="N434" s="129">
        <f>Data!S436</f>
        <v>0</v>
      </c>
      <c r="O434" s="129">
        <f>Data!V436</f>
        <v>0</v>
      </c>
      <c r="R434" s="129">
        <f>Data!Y436</f>
        <v>0</v>
      </c>
      <c r="U434" s="129">
        <f>Data!AB436</f>
        <v>0</v>
      </c>
      <c r="X434" s="129">
        <f>Data!AE436</f>
        <v>0</v>
      </c>
      <c r="Y434" s="129"/>
      <c r="AA434" s="129">
        <f>SUM(C434:X434)</f>
        <v>0</v>
      </c>
      <c r="AB434" s="120"/>
    </row>
    <row r="435" spans="1:28">
      <c r="A435" s="159"/>
      <c r="B435" s="115">
        <v>2002</v>
      </c>
      <c r="C435" s="129">
        <f>Data!D437</f>
        <v>0</v>
      </c>
      <c r="F435" s="129">
        <f>Data!G437</f>
        <v>0</v>
      </c>
      <c r="I435" s="129">
        <f>Data!J437</f>
        <v>0</v>
      </c>
      <c r="L435" s="129">
        <f>Data!M437</f>
        <v>1320</v>
      </c>
      <c r="M435" s="129">
        <f>Data!P437</f>
        <v>200</v>
      </c>
      <c r="N435" s="129">
        <f>Data!S437</f>
        <v>0</v>
      </c>
      <c r="O435" s="129">
        <f>Data!V437</f>
        <v>0</v>
      </c>
      <c r="R435" s="129">
        <f>Data!Y437</f>
        <v>0</v>
      </c>
      <c r="U435" s="129">
        <f>Data!AB437</f>
        <v>0</v>
      </c>
      <c r="X435" s="129">
        <f>Data!AE437</f>
        <v>0</v>
      </c>
      <c r="Y435" s="129"/>
      <c r="AA435" s="129">
        <f t="shared" ref="AA435:AA443" si="137">SUM(C435:X435)</f>
        <v>1520</v>
      </c>
      <c r="AB435" s="120"/>
    </row>
    <row r="436" spans="1:28">
      <c r="A436" s="159"/>
      <c r="B436" s="115">
        <v>2003</v>
      </c>
      <c r="C436" s="129">
        <f>Data!D438</f>
        <v>150</v>
      </c>
      <c r="F436" s="129">
        <f>Data!G438</f>
        <v>0</v>
      </c>
      <c r="I436" s="129">
        <f>Data!J438</f>
        <v>0</v>
      </c>
      <c r="L436" s="129">
        <f>Data!M438</f>
        <v>0</v>
      </c>
      <c r="M436" s="129">
        <f>Data!P438</f>
        <v>0</v>
      </c>
      <c r="N436" s="129">
        <f>Data!S438</f>
        <v>0</v>
      </c>
      <c r="O436" s="129">
        <f>Data!V438</f>
        <v>455</v>
      </c>
      <c r="R436" s="129">
        <f>Data!Y438</f>
        <v>0</v>
      </c>
      <c r="U436" s="129">
        <f>Data!AB438</f>
        <v>1325</v>
      </c>
      <c r="X436" s="129">
        <f>Data!AE438</f>
        <v>328</v>
      </c>
      <c r="Y436" s="129"/>
      <c r="AA436" s="129">
        <f t="shared" si="137"/>
        <v>2258</v>
      </c>
      <c r="AB436" s="120"/>
    </row>
    <row r="437" spans="1:28">
      <c r="A437" s="159"/>
      <c r="B437" s="115">
        <v>2004</v>
      </c>
      <c r="C437" s="129">
        <f>Data!D439</f>
        <v>0</v>
      </c>
      <c r="F437" s="129">
        <f>Data!G439</f>
        <v>0</v>
      </c>
      <c r="I437" s="129">
        <f>Data!J439</f>
        <v>0</v>
      </c>
      <c r="L437" s="129">
        <f>Data!M439</f>
        <v>0</v>
      </c>
      <c r="M437" s="129">
        <f>Data!P439</f>
        <v>0</v>
      </c>
      <c r="N437" s="129">
        <f>Data!S439</f>
        <v>0</v>
      </c>
      <c r="O437" s="129">
        <f>Data!V439</f>
        <v>125</v>
      </c>
      <c r="R437" s="129">
        <f>Data!Y439</f>
        <v>0</v>
      </c>
      <c r="U437" s="129">
        <f>Data!AB439</f>
        <v>0</v>
      </c>
      <c r="X437" s="129">
        <f>Data!AE439</f>
        <v>0</v>
      </c>
      <c r="Y437" s="129"/>
      <c r="AA437" s="129">
        <f t="shared" si="137"/>
        <v>125</v>
      </c>
      <c r="AB437" s="120"/>
    </row>
    <row r="438" spans="1:28">
      <c r="A438" s="159"/>
      <c r="B438" s="115">
        <v>2005</v>
      </c>
      <c r="C438" s="129">
        <f>Data!D440</f>
        <v>0</v>
      </c>
      <c r="F438" s="129">
        <f>Data!G440</f>
        <v>0</v>
      </c>
      <c r="I438" s="129">
        <f>Data!J440</f>
        <v>0</v>
      </c>
      <c r="L438" s="129">
        <f>Data!M440</f>
        <v>1416</v>
      </c>
      <c r="M438" s="129">
        <f>Data!P440</f>
        <v>0</v>
      </c>
      <c r="N438" s="129">
        <f>Data!S440</f>
        <v>0</v>
      </c>
      <c r="O438" s="129">
        <f>Data!V440</f>
        <v>0</v>
      </c>
      <c r="R438" s="129">
        <f>Data!Y440</f>
        <v>0</v>
      </c>
      <c r="U438" s="129">
        <f>Data!AB440</f>
        <v>0</v>
      </c>
      <c r="X438" s="129">
        <f>Data!AE440</f>
        <v>520</v>
      </c>
      <c r="Y438" s="129"/>
      <c r="AA438" s="129">
        <f t="shared" si="137"/>
        <v>1936</v>
      </c>
      <c r="AB438" s="120"/>
    </row>
    <row r="439" spans="1:28">
      <c r="A439" s="159"/>
      <c r="B439" s="115">
        <v>2006</v>
      </c>
      <c r="C439" s="129">
        <f>Data!D441</f>
        <v>0</v>
      </c>
      <c r="F439" s="129">
        <f>Data!G441</f>
        <v>168</v>
      </c>
      <c r="I439" s="129">
        <f>Data!J441</f>
        <v>0</v>
      </c>
      <c r="L439" s="129">
        <f>Data!M441</f>
        <v>0</v>
      </c>
      <c r="M439" s="129">
        <f>Data!P441</f>
        <v>0</v>
      </c>
      <c r="N439" s="129">
        <f>Data!S441</f>
        <v>0</v>
      </c>
      <c r="O439" s="129">
        <f>Data!V441</f>
        <v>0</v>
      </c>
      <c r="R439" s="129">
        <f>Data!Y441</f>
        <v>0</v>
      </c>
      <c r="U439" s="129">
        <f>Data!AB441</f>
        <v>0</v>
      </c>
      <c r="X439" s="129">
        <f>Data!AE441</f>
        <v>0</v>
      </c>
      <c r="Y439" s="129"/>
      <c r="AA439" s="129">
        <f t="shared" si="137"/>
        <v>168</v>
      </c>
      <c r="AB439" s="120"/>
    </row>
    <row r="440" spans="1:28">
      <c r="A440" s="159"/>
      <c r="B440" s="115">
        <v>2007</v>
      </c>
      <c r="C440" s="129">
        <f>Data!D442</f>
        <v>0</v>
      </c>
      <c r="F440" s="129">
        <f>Data!G442</f>
        <v>327</v>
      </c>
      <c r="I440" s="129">
        <f>Data!J442</f>
        <v>902</v>
      </c>
      <c r="L440" s="129">
        <f>Data!M442</f>
        <v>0</v>
      </c>
      <c r="M440" s="129">
        <f>Data!P442</f>
        <v>0</v>
      </c>
      <c r="N440" s="129">
        <f>Data!S442</f>
        <v>0</v>
      </c>
      <c r="O440" s="129">
        <f>Data!V442</f>
        <v>459</v>
      </c>
      <c r="R440" s="129">
        <f>Data!Y442</f>
        <v>0</v>
      </c>
      <c r="U440" s="129">
        <f>Data!AB442</f>
        <v>85412</v>
      </c>
      <c r="X440" s="129">
        <f>Data!AE442</f>
        <v>0</v>
      </c>
      <c r="Y440" s="129"/>
      <c r="AA440" s="129">
        <f t="shared" si="137"/>
        <v>87100</v>
      </c>
      <c r="AB440" s="120"/>
    </row>
    <row r="441" spans="1:28">
      <c r="A441" s="159"/>
      <c r="B441" s="115">
        <v>2008</v>
      </c>
      <c r="C441" s="129">
        <f>Data!D443</f>
        <v>0</v>
      </c>
      <c r="F441" s="129">
        <f>Data!G443</f>
        <v>0</v>
      </c>
      <c r="I441" s="129">
        <f>Data!J443</f>
        <v>0</v>
      </c>
      <c r="L441" s="129">
        <f>Data!M443</f>
        <v>0</v>
      </c>
      <c r="M441" s="129">
        <f>Data!P443</f>
        <v>0</v>
      </c>
      <c r="N441" s="129">
        <f>Data!S443</f>
        <v>0</v>
      </c>
      <c r="O441" s="129">
        <f>Data!V443</f>
        <v>0</v>
      </c>
      <c r="R441" s="129">
        <f>Data!Y443</f>
        <v>0</v>
      </c>
      <c r="U441" s="129">
        <f>Data!AB443</f>
        <v>0</v>
      </c>
      <c r="X441" s="129">
        <f>Data!AE443</f>
        <v>0</v>
      </c>
      <c r="Y441" s="129"/>
      <c r="AA441" s="129">
        <f t="shared" si="137"/>
        <v>0</v>
      </c>
      <c r="AB441" s="120"/>
    </row>
    <row r="442" spans="1:28">
      <c r="A442" s="159"/>
      <c r="B442" s="115">
        <v>2009</v>
      </c>
      <c r="C442" s="129">
        <f>Data!D444</f>
        <v>28350</v>
      </c>
      <c r="F442" s="129">
        <f>Data!G444</f>
        <v>170</v>
      </c>
      <c r="I442" s="129">
        <f>Data!J444</f>
        <v>0</v>
      </c>
      <c r="L442" s="129">
        <f>Data!M444</f>
        <v>0</v>
      </c>
      <c r="M442" s="129">
        <f>Data!P444</f>
        <v>0</v>
      </c>
      <c r="N442" s="129">
        <f>Data!S444</f>
        <v>656</v>
      </c>
      <c r="O442" s="129">
        <f>Data!V444</f>
        <v>177</v>
      </c>
      <c r="R442" s="129">
        <f>Data!Y444</f>
        <v>0</v>
      </c>
      <c r="U442" s="129">
        <f>Data!AB444</f>
        <v>19000</v>
      </c>
      <c r="X442" s="129">
        <f>Data!AE444</f>
        <v>0</v>
      </c>
      <c r="Y442" s="129"/>
      <c r="AA442" s="129">
        <f t="shared" si="137"/>
        <v>48353</v>
      </c>
      <c r="AB442" s="120"/>
    </row>
    <row r="443" spans="1:28">
      <c r="A443" s="159"/>
      <c r="B443" s="115">
        <v>2010</v>
      </c>
      <c r="C443" s="129">
        <f>Data!D445</f>
        <v>0</v>
      </c>
      <c r="F443" s="129">
        <f>Data!G445</f>
        <v>0</v>
      </c>
      <c r="I443" s="129">
        <f>Data!J445</f>
        <v>0</v>
      </c>
      <c r="L443" s="129">
        <f>Data!M445</f>
        <v>0</v>
      </c>
      <c r="M443" s="129">
        <f>Data!P445</f>
        <v>0</v>
      </c>
      <c r="N443" s="129">
        <f>Data!S445</f>
        <v>0</v>
      </c>
      <c r="O443" s="129">
        <f>Data!V445</f>
        <v>0</v>
      </c>
      <c r="R443" s="129">
        <f>Data!Y445</f>
        <v>0</v>
      </c>
      <c r="U443" s="129">
        <f>Data!AB445</f>
        <v>8000</v>
      </c>
      <c r="X443" s="129">
        <f>Data!AE445</f>
        <v>0</v>
      </c>
      <c r="Y443" s="129"/>
      <c r="AA443" s="129">
        <f t="shared" si="137"/>
        <v>8000</v>
      </c>
      <c r="AB443" s="120"/>
    </row>
    <row r="444" spans="1:28" ht="11.25" customHeight="1">
      <c r="C444" s="129"/>
      <c r="F444" s="129"/>
      <c r="I444" s="129"/>
      <c r="L444" s="129"/>
      <c r="M444" s="129"/>
      <c r="N444" s="129"/>
      <c r="O444" s="129"/>
      <c r="R444" s="129"/>
      <c r="U444" s="129"/>
      <c r="X444" s="129"/>
      <c r="Y444" s="129"/>
      <c r="AA444" s="129">
        <f t="shared" ref="AA444:AA446" si="138">SUM(C444:X444)</f>
        <v>0</v>
      </c>
      <c r="AB444" s="120"/>
    </row>
    <row r="445" spans="1:28">
      <c r="A445" s="133"/>
      <c r="B445" s="115" t="s">
        <v>106</v>
      </c>
      <c r="C445" s="129">
        <f>SUM(C434:C436)</f>
        <v>150</v>
      </c>
      <c r="F445" s="129">
        <f t="shared" ref="F445:X445" si="139">SUM(F434:F436)</f>
        <v>0</v>
      </c>
      <c r="I445" s="129">
        <f t="shared" si="139"/>
        <v>0</v>
      </c>
      <c r="L445" s="129">
        <f t="shared" si="139"/>
        <v>1320</v>
      </c>
      <c r="M445" s="129">
        <f t="shared" si="139"/>
        <v>200</v>
      </c>
      <c r="N445" s="129">
        <f t="shared" si="139"/>
        <v>0</v>
      </c>
      <c r="O445" s="129">
        <f t="shared" si="139"/>
        <v>455</v>
      </c>
      <c r="R445" s="129">
        <f t="shared" si="139"/>
        <v>0</v>
      </c>
      <c r="U445" s="129">
        <f t="shared" si="139"/>
        <v>1325</v>
      </c>
      <c r="X445" s="129">
        <f t="shared" si="139"/>
        <v>328</v>
      </c>
      <c r="Y445" s="129"/>
      <c r="AA445" s="129">
        <f t="shared" si="138"/>
        <v>3778</v>
      </c>
      <c r="AB445" s="120"/>
    </row>
    <row r="446" spans="1:28">
      <c r="A446" s="133"/>
      <c r="B446" s="115" t="s">
        <v>139</v>
      </c>
      <c r="C446" s="129">
        <f>SUM(C437:C443)</f>
        <v>28350</v>
      </c>
      <c r="D446" s="129">
        <f>SUM(C445:C446)</f>
        <v>28500</v>
      </c>
      <c r="E446" s="129">
        <f>SUM(C434:C443)</f>
        <v>28500</v>
      </c>
      <c r="F446" s="129">
        <f t="shared" ref="F446:X446" si="140">SUM(F437:F443)</f>
        <v>665</v>
      </c>
      <c r="G446" s="129">
        <f>SUM(F445:F446)</f>
        <v>665</v>
      </c>
      <c r="H446" s="129">
        <f>SUM(F434:F443)</f>
        <v>665</v>
      </c>
      <c r="I446" s="129">
        <f t="shared" si="140"/>
        <v>902</v>
      </c>
      <c r="J446" s="129">
        <f>SUM(I445:I446)</f>
        <v>902</v>
      </c>
      <c r="K446" s="129">
        <f>SUM(I434:I443)</f>
        <v>902</v>
      </c>
      <c r="L446" s="129">
        <f t="shared" si="140"/>
        <v>1416</v>
      </c>
      <c r="M446" s="129">
        <f t="shared" si="140"/>
        <v>0</v>
      </c>
      <c r="N446" s="129">
        <f t="shared" si="140"/>
        <v>656</v>
      </c>
      <c r="O446" s="129">
        <f t="shared" si="140"/>
        <v>761</v>
      </c>
      <c r="P446" s="129">
        <f>SUM(O445:O446)</f>
        <v>1216</v>
      </c>
      <c r="Q446" s="129">
        <f>SUM(O434:O443)</f>
        <v>1216</v>
      </c>
      <c r="R446" s="129">
        <f t="shared" si="140"/>
        <v>0</v>
      </c>
      <c r="S446" s="129">
        <f>SUM(R445:R446)</f>
        <v>0</v>
      </c>
      <c r="T446" s="129">
        <f>SUM(R434:R443)</f>
        <v>0</v>
      </c>
      <c r="U446" s="129">
        <f t="shared" si="140"/>
        <v>112412</v>
      </c>
      <c r="V446" s="129">
        <f>SUM(U445:U446)</f>
        <v>113737</v>
      </c>
      <c r="W446" s="129">
        <f>SUM(U434:U443)</f>
        <v>113737</v>
      </c>
      <c r="X446" s="129">
        <f t="shared" si="140"/>
        <v>520</v>
      </c>
      <c r="Y446" s="129">
        <f>SUM(X434:X443)</f>
        <v>848</v>
      </c>
      <c r="Z446" s="129">
        <f>SUM(X445:X446)</f>
        <v>848</v>
      </c>
      <c r="AA446" s="129">
        <f t="shared" si="138"/>
        <v>435722</v>
      </c>
      <c r="AB446" s="120"/>
    </row>
    <row r="447" spans="1:28">
      <c r="A447" s="133"/>
      <c r="C447" s="129"/>
      <c r="F447" s="129"/>
      <c r="I447" s="129"/>
      <c r="L447" s="129"/>
      <c r="M447" s="129"/>
      <c r="N447" s="129"/>
      <c r="O447" s="129"/>
      <c r="R447" s="129"/>
      <c r="U447" s="129"/>
      <c r="X447" s="129"/>
      <c r="Y447" s="129"/>
      <c r="AA447" s="129"/>
      <c r="AB447" s="120"/>
    </row>
    <row r="448" spans="1:28" ht="15.75" customHeight="1">
      <c r="A448" s="159" t="s">
        <v>50</v>
      </c>
      <c r="B448" s="115">
        <v>2001</v>
      </c>
      <c r="C448" s="129">
        <f>Data!D450</f>
        <v>692</v>
      </c>
      <c r="F448" s="129">
        <f>Data!G450</f>
        <v>2429</v>
      </c>
      <c r="I448" s="129">
        <f>Data!J450</f>
        <v>0</v>
      </c>
      <c r="L448" s="129">
        <f>Data!M450</f>
        <v>0</v>
      </c>
      <c r="M448" s="129">
        <f>Data!P450</f>
        <v>0</v>
      </c>
      <c r="N448" s="129">
        <f>Data!S450</f>
        <v>0</v>
      </c>
      <c r="O448" s="129">
        <f>Data!V450</f>
        <v>0</v>
      </c>
      <c r="R448" s="129">
        <f>Data!Y450</f>
        <v>0</v>
      </c>
      <c r="U448" s="129">
        <f>Data!AB450</f>
        <v>485</v>
      </c>
      <c r="X448" s="129">
        <f>Data!AE450</f>
        <v>595</v>
      </c>
      <c r="Y448" s="129"/>
      <c r="AA448" s="129">
        <f>SUM(C448:X448)</f>
        <v>4201</v>
      </c>
      <c r="AB448" s="120"/>
    </row>
    <row r="449" spans="1:28">
      <c r="A449" s="159"/>
      <c r="B449" s="115">
        <v>2002</v>
      </c>
      <c r="C449" s="129">
        <f>Data!D451</f>
        <v>0</v>
      </c>
      <c r="F449" s="129">
        <f>Data!G451</f>
        <v>0</v>
      </c>
      <c r="I449" s="129">
        <f>Data!J451</f>
        <v>0</v>
      </c>
      <c r="L449" s="129">
        <f>Data!M451</f>
        <v>0</v>
      </c>
      <c r="M449" s="129">
        <f>Data!P451</f>
        <v>432</v>
      </c>
      <c r="N449" s="129">
        <f>Data!S451</f>
        <v>0</v>
      </c>
      <c r="O449" s="129">
        <f>Data!V451</f>
        <v>0</v>
      </c>
      <c r="R449" s="129">
        <f>Data!Y451</f>
        <v>0</v>
      </c>
      <c r="U449" s="129">
        <f>Data!AB451</f>
        <v>0</v>
      </c>
      <c r="X449" s="129">
        <f>Data!AE451</f>
        <v>0</v>
      </c>
      <c r="Y449" s="129"/>
      <c r="AA449" s="129">
        <f t="shared" ref="AA449:AA457" si="141">SUM(C449:X449)</f>
        <v>432</v>
      </c>
      <c r="AB449" s="120"/>
    </row>
    <row r="450" spans="1:28">
      <c r="A450" s="159"/>
      <c r="B450" s="115">
        <v>2003</v>
      </c>
      <c r="C450" s="129">
        <f>Data!D452</f>
        <v>2000</v>
      </c>
      <c r="F450" s="129">
        <f>Data!G452</f>
        <v>4200</v>
      </c>
      <c r="I450" s="129">
        <f>Data!J452</f>
        <v>0</v>
      </c>
      <c r="L450" s="129">
        <f>Data!M452</f>
        <v>0</v>
      </c>
      <c r="M450" s="129">
        <f>Data!P452</f>
        <v>0</v>
      </c>
      <c r="N450" s="129">
        <f>Data!S452</f>
        <v>614</v>
      </c>
      <c r="O450" s="129">
        <f>Data!V452</f>
        <v>0</v>
      </c>
      <c r="R450" s="129">
        <f>Data!Y452</f>
        <v>510</v>
      </c>
      <c r="U450" s="129">
        <f>Data!AB452</f>
        <v>471</v>
      </c>
      <c r="X450" s="129">
        <f>Data!AE452</f>
        <v>0</v>
      </c>
      <c r="Y450" s="129"/>
      <c r="AA450" s="129">
        <f t="shared" si="141"/>
        <v>7795</v>
      </c>
      <c r="AB450" s="120"/>
    </row>
    <row r="451" spans="1:28">
      <c r="A451" s="159"/>
      <c r="B451" s="115">
        <v>2004</v>
      </c>
      <c r="C451" s="129">
        <f>Data!D453</f>
        <v>10650</v>
      </c>
      <c r="F451" s="129">
        <f>Data!G453</f>
        <v>3125</v>
      </c>
      <c r="I451" s="129">
        <f>Data!J453</f>
        <v>0</v>
      </c>
      <c r="L451" s="129">
        <f>Data!M453</f>
        <v>0</v>
      </c>
      <c r="M451" s="129">
        <f>Data!P453</f>
        <v>5550</v>
      </c>
      <c r="N451" s="129">
        <f>Data!S453</f>
        <v>0</v>
      </c>
      <c r="O451" s="129">
        <f>Data!V453</f>
        <v>125</v>
      </c>
      <c r="R451" s="129">
        <f>Data!Y453</f>
        <v>120</v>
      </c>
      <c r="U451" s="129">
        <f>Data!AB453</f>
        <v>270</v>
      </c>
      <c r="X451" s="129">
        <f>Data!AE453</f>
        <v>0</v>
      </c>
      <c r="Y451" s="129"/>
      <c r="AA451" s="129">
        <f t="shared" si="141"/>
        <v>19840</v>
      </c>
      <c r="AB451" s="120"/>
    </row>
    <row r="452" spans="1:28">
      <c r="A452" s="159"/>
      <c r="B452" s="115">
        <v>2005</v>
      </c>
      <c r="C452" s="129">
        <f>Data!D454</f>
        <v>0</v>
      </c>
      <c r="F452" s="129">
        <f>Data!G454</f>
        <v>0</v>
      </c>
      <c r="I452" s="129">
        <f>Data!J454</f>
        <v>0</v>
      </c>
      <c r="L452" s="129">
        <f>Data!M454</f>
        <v>0</v>
      </c>
      <c r="M452" s="129">
        <f>Data!P454</f>
        <v>0</v>
      </c>
      <c r="N452" s="129">
        <f>Data!S454</f>
        <v>0</v>
      </c>
      <c r="O452" s="129">
        <f>Data!V454</f>
        <v>0</v>
      </c>
      <c r="R452" s="129">
        <f>Data!Y454</f>
        <v>0</v>
      </c>
      <c r="U452" s="129">
        <f>Data!AB454</f>
        <v>1014</v>
      </c>
      <c r="X452" s="129">
        <f>Data!AE454</f>
        <v>0</v>
      </c>
      <c r="Y452" s="129"/>
      <c r="AA452" s="129">
        <f t="shared" si="141"/>
        <v>1014</v>
      </c>
      <c r="AB452" s="120"/>
    </row>
    <row r="453" spans="1:28">
      <c r="A453" s="159"/>
      <c r="B453" s="115">
        <v>2006</v>
      </c>
      <c r="C453" s="129">
        <f>Data!D455</f>
        <v>2508</v>
      </c>
      <c r="F453" s="129">
        <f>Data!G455</f>
        <v>1322</v>
      </c>
      <c r="I453" s="129">
        <f>Data!J455</f>
        <v>0</v>
      </c>
      <c r="L453" s="129">
        <f>Data!M455</f>
        <v>0</v>
      </c>
      <c r="M453" s="129">
        <f>Data!P455</f>
        <v>0</v>
      </c>
      <c r="N453" s="129">
        <f>Data!S455</f>
        <v>0</v>
      </c>
      <c r="O453" s="129">
        <f>Data!V455</f>
        <v>0</v>
      </c>
      <c r="R453" s="129">
        <f>Data!Y455</f>
        <v>0</v>
      </c>
      <c r="U453" s="129">
        <f>Data!AB455</f>
        <v>13940</v>
      </c>
      <c r="X453" s="129">
        <f>Data!AE455</f>
        <v>0</v>
      </c>
      <c r="Y453" s="129"/>
      <c r="AA453" s="129">
        <f t="shared" si="141"/>
        <v>17770</v>
      </c>
      <c r="AB453" s="120"/>
    </row>
    <row r="454" spans="1:28">
      <c r="A454" s="159"/>
      <c r="B454" s="115">
        <v>2007</v>
      </c>
      <c r="C454" s="129">
        <f>Data!D456</f>
        <v>27300</v>
      </c>
      <c r="F454" s="129">
        <f>Data!G456</f>
        <v>0</v>
      </c>
      <c r="I454" s="129">
        <f>Data!J456</f>
        <v>0</v>
      </c>
      <c r="L454" s="129">
        <f>Data!M456</f>
        <v>0</v>
      </c>
      <c r="M454" s="129">
        <f>Data!P456</f>
        <v>0</v>
      </c>
      <c r="N454" s="129">
        <f>Data!S456</f>
        <v>0</v>
      </c>
      <c r="O454" s="129">
        <f>Data!V456</f>
        <v>0</v>
      </c>
      <c r="R454" s="129">
        <f>Data!Y456</f>
        <v>1385</v>
      </c>
      <c r="U454" s="129">
        <f>Data!AB456</f>
        <v>14874</v>
      </c>
      <c r="X454" s="129">
        <f>Data!AE456</f>
        <v>0</v>
      </c>
      <c r="Y454" s="129"/>
      <c r="AA454" s="129">
        <f t="shared" si="141"/>
        <v>43559</v>
      </c>
      <c r="AB454" s="120"/>
    </row>
    <row r="455" spans="1:28">
      <c r="A455" s="159"/>
      <c r="B455" s="115">
        <v>2008</v>
      </c>
      <c r="C455" s="129">
        <f>Data!D457</f>
        <v>5682</v>
      </c>
      <c r="F455" s="129">
        <f>Data!G457</f>
        <v>0</v>
      </c>
      <c r="I455" s="129">
        <f>Data!J457</f>
        <v>0</v>
      </c>
      <c r="L455" s="129">
        <f>Data!M457</f>
        <v>0</v>
      </c>
      <c r="M455" s="129">
        <f>Data!P457</f>
        <v>0</v>
      </c>
      <c r="N455" s="129">
        <f>Data!S457</f>
        <v>0</v>
      </c>
      <c r="O455" s="129">
        <f>Data!V457</f>
        <v>0</v>
      </c>
      <c r="R455" s="129">
        <f>Data!Y457</f>
        <v>0</v>
      </c>
      <c r="U455" s="129">
        <f>Data!AB457</f>
        <v>0</v>
      </c>
      <c r="X455" s="129">
        <f>Data!AE457</f>
        <v>0</v>
      </c>
      <c r="Y455" s="129"/>
      <c r="AA455" s="129">
        <f t="shared" si="141"/>
        <v>5682</v>
      </c>
      <c r="AB455" s="120"/>
    </row>
    <row r="456" spans="1:28">
      <c r="A456" s="159"/>
      <c r="B456" s="115">
        <v>2009</v>
      </c>
      <c r="C456" s="129">
        <f>Data!D458</f>
        <v>8055</v>
      </c>
      <c r="F456" s="129">
        <f>Data!G458</f>
        <v>95</v>
      </c>
      <c r="I456" s="129">
        <f>Data!J458</f>
        <v>0</v>
      </c>
      <c r="L456" s="129">
        <f>Data!M458</f>
        <v>0</v>
      </c>
      <c r="M456" s="129">
        <f>Data!P458</f>
        <v>0</v>
      </c>
      <c r="N456" s="129">
        <f>Data!S458</f>
        <v>0</v>
      </c>
      <c r="O456" s="129">
        <f>Data!V458</f>
        <v>0</v>
      </c>
      <c r="R456" s="129">
        <f>Data!Y458</f>
        <v>0</v>
      </c>
      <c r="U456" s="129">
        <f>Data!AB458</f>
        <v>0</v>
      </c>
      <c r="X456" s="129">
        <f>Data!AE458</f>
        <v>0</v>
      </c>
      <c r="Y456" s="129"/>
      <c r="AA456" s="129">
        <f t="shared" si="141"/>
        <v>8150</v>
      </c>
      <c r="AB456" s="120"/>
    </row>
    <row r="457" spans="1:28">
      <c r="A457" s="159"/>
      <c r="B457" s="115">
        <v>2010</v>
      </c>
      <c r="C457" s="129">
        <f>Data!D459</f>
        <v>16977</v>
      </c>
      <c r="F457" s="129">
        <f>Data!G459</f>
        <v>557</v>
      </c>
      <c r="I457" s="129">
        <f>Data!J459</f>
        <v>0</v>
      </c>
      <c r="L457" s="129">
        <f>Data!M459</f>
        <v>0</v>
      </c>
      <c r="M457" s="129">
        <f>Data!P459</f>
        <v>0</v>
      </c>
      <c r="N457" s="129">
        <f>Data!S459</f>
        <v>0</v>
      </c>
      <c r="O457" s="129">
        <f>Data!V459</f>
        <v>0</v>
      </c>
      <c r="R457" s="129">
        <f>Data!Y459</f>
        <v>0</v>
      </c>
      <c r="U457" s="129">
        <f>Data!AB459</f>
        <v>0</v>
      </c>
      <c r="X457" s="129">
        <f>Data!AE459</f>
        <v>0</v>
      </c>
      <c r="Y457" s="129"/>
      <c r="AA457" s="129">
        <f t="shared" si="141"/>
        <v>17534</v>
      </c>
      <c r="AB457" s="120"/>
    </row>
    <row r="458" spans="1:28" ht="11.25" customHeight="1">
      <c r="C458" s="129"/>
      <c r="F458" s="129"/>
      <c r="I458" s="129"/>
      <c r="L458" s="129"/>
      <c r="M458" s="129"/>
      <c r="N458" s="129"/>
      <c r="O458" s="129"/>
      <c r="R458" s="129"/>
      <c r="U458" s="129"/>
      <c r="X458" s="129"/>
      <c r="Y458" s="129"/>
      <c r="AA458" s="129">
        <f t="shared" ref="AA458:AA460" si="142">SUM(C458:X458)</f>
        <v>0</v>
      </c>
      <c r="AB458" s="120"/>
    </row>
    <row r="459" spans="1:28">
      <c r="A459" s="133"/>
      <c r="B459" s="115" t="s">
        <v>106</v>
      </c>
      <c r="C459" s="129">
        <f>SUM(C448:C450)</f>
        <v>2692</v>
      </c>
      <c r="F459" s="129">
        <f t="shared" ref="F459:X459" si="143">SUM(F448:F450)</f>
        <v>6629</v>
      </c>
      <c r="I459" s="129">
        <f t="shared" si="143"/>
        <v>0</v>
      </c>
      <c r="L459" s="129">
        <f t="shared" si="143"/>
        <v>0</v>
      </c>
      <c r="M459" s="129">
        <f t="shared" si="143"/>
        <v>432</v>
      </c>
      <c r="N459" s="129">
        <f t="shared" si="143"/>
        <v>614</v>
      </c>
      <c r="O459" s="129">
        <f t="shared" si="143"/>
        <v>0</v>
      </c>
      <c r="R459" s="129">
        <f t="shared" si="143"/>
        <v>510</v>
      </c>
      <c r="U459" s="129">
        <f t="shared" si="143"/>
        <v>956</v>
      </c>
      <c r="X459" s="129">
        <f t="shared" si="143"/>
        <v>595</v>
      </c>
      <c r="Y459" s="129"/>
      <c r="AA459" s="129">
        <f t="shared" si="142"/>
        <v>12428</v>
      </c>
      <c r="AB459" s="120"/>
    </row>
    <row r="460" spans="1:28">
      <c r="A460" s="133"/>
      <c r="B460" s="115" t="s">
        <v>139</v>
      </c>
      <c r="C460" s="129">
        <f>SUM(C451:C457)</f>
        <v>71172</v>
      </c>
      <c r="D460" s="129">
        <f>SUM(C459:C460)</f>
        <v>73864</v>
      </c>
      <c r="E460" s="129">
        <f>SUM(C448:C457)</f>
        <v>73864</v>
      </c>
      <c r="F460" s="129">
        <f t="shared" ref="F460:X460" si="144">SUM(F451:F457)</f>
        <v>5099</v>
      </c>
      <c r="G460" s="129">
        <f>SUM(F459:F460)</f>
        <v>11728</v>
      </c>
      <c r="H460" s="129">
        <f>SUM(F448:F457)</f>
        <v>11728</v>
      </c>
      <c r="I460" s="129">
        <f t="shared" si="144"/>
        <v>0</v>
      </c>
      <c r="J460" s="129">
        <f>SUM(I459:I460)</f>
        <v>0</v>
      </c>
      <c r="K460" s="129">
        <f>SUM(I448:I457)</f>
        <v>0</v>
      </c>
      <c r="L460" s="129">
        <f t="shared" si="144"/>
        <v>0</v>
      </c>
      <c r="M460" s="129">
        <f t="shared" si="144"/>
        <v>5550</v>
      </c>
      <c r="N460" s="129">
        <f t="shared" si="144"/>
        <v>0</v>
      </c>
      <c r="O460" s="129">
        <f t="shared" si="144"/>
        <v>125</v>
      </c>
      <c r="P460" s="129">
        <f>SUM(O459:O460)</f>
        <v>125</v>
      </c>
      <c r="Q460" s="129">
        <f>SUM(O448:O457)</f>
        <v>125</v>
      </c>
      <c r="R460" s="129">
        <f t="shared" si="144"/>
        <v>1505</v>
      </c>
      <c r="S460" s="129">
        <f>SUM(R459:R460)</f>
        <v>2015</v>
      </c>
      <c r="T460" s="129">
        <f>SUM(R448:R457)</f>
        <v>2015</v>
      </c>
      <c r="U460" s="129">
        <f t="shared" si="144"/>
        <v>30098</v>
      </c>
      <c r="V460" s="129">
        <f>SUM(U459:U460)</f>
        <v>31054</v>
      </c>
      <c r="W460" s="129">
        <f>SUM(U448:U457)</f>
        <v>31054</v>
      </c>
      <c r="X460" s="129">
        <f t="shared" si="144"/>
        <v>0</v>
      </c>
      <c r="Y460" s="129">
        <f>SUM(X448:X457)</f>
        <v>595</v>
      </c>
      <c r="Z460" s="129">
        <f>SUM(X459:X460)</f>
        <v>595</v>
      </c>
      <c r="AA460" s="129">
        <f t="shared" si="142"/>
        <v>351121</v>
      </c>
      <c r="AB460" s="120"/>
    </row>
    <row r="461" spans="1:28">
      <c r="A461" s="133"/>
      <c r="C461" s="129"/>
      <c r="F461" s="129"/>
      <c r="I461" s="129"/>
      <c r="L461" s="129"/>
      <c r="M461" s="129"/>
      <c r="N461" s="129"/>
      <c r="O461" s="129"/>
      <c r="R461" s="129"/>
      <c r="U461" s="129"/>
      <c r="X461" s="129"/>
      <c r="Y461" s="129"/>
      <c r="AA461" s="129"/>
      <c r="AB461" s="120"/>
    </row>
    <row r="462" spans="1:28" ht="19.5" customHeight="1">
      <c r="A462" s="159" t="s">
        <v>51</v>
      </c>
      <c r="B462" s="115">
        <v>2001</v>
      </c>
      <c r="C462" s="129">
        <f>Data!D464</f>
        <v>0</v>
      </c>
      <c r="F462" s="129">
        <f>Data!G464</f>
        <v>0</v>
      </c>
      <c r="I462" s="129">
        <f>Data!J464</f>
        <v>0</v>
      </c>
      <c r="L462" s="129">
        <f>Data!M464</f>
        <v>0</v>
      </c>
      <c r="M462" s="129">
        <f>Data!P464</f>
        <v>0</v>
      </c>
      <c r="N462" s="129">
        <f>Data!S464</f>
        <v>0</v>
      </c>
      <c r="O462" s="129">
        <f>Data!V464</f>
        <v>0</v>
      </c>
      <c r="R462" s="129">
        <f>Data!Y464</f>
        <v>0</v>
      </c>
      <c r="U462" s="129">
        <f>Data!AB464</f>
        <v>0</v>
      </c>
      <c r="X462" s="129">
        <f>Data!AE464</f>
        <v>0</v>
      </c>
      <c r="Y462" s="129"/>
      <c r="AA462" s="129">
        <f>SUM(C462:X462)</f>
        <v>0</v>
      </c>
      <c r="AB462" s="120"/>
    </row>
    <row r="463" spans="1:28">
      <c r="A463" s="159"/>
      <c r="B463" s="115">
        <v>2002</v>
      </c>
      <c r="C463" s="129">
        <f>Data!D465</f>
        <v>0</v>
      </c>
      <c r="F463" s="129">
        <f>Data!G465</f>
        <v>0</v>
      </c>
      <c r="I463" s="129">
        <f>Data!J465</f>
        <v>0</v>
      </c>
      <c r="L463" s="129">
        <f>Data!M465</f>
        <v>0</v>
      </c>
      <c r="M463" s="129">
        <f>Data!P465</f>
        <v>0</v>
      </c>
      <c r="N463" s="129">
        <f>Data!S465</f>
        <v>0</v>
      </c>
      <c r="O463" s="129">
        <f>Data!V465</f>
        <v>0</v>
      </c>
      <c r="R463" s="129">
        <f>Data!Y465</f>
        <v>0</v>
      </c>
      <c r="U463" s="129">
        <f>Data!AB465</f>
        <v>0</v>
      </c>
      <c r="X463" s="129">
        <f>Data!AE465</f>
        <v>0</v>
      </c>
      <c r="Y463" s="129"/>
      <c r="AA463" s="129">
        <f t="shared" ref="AA463:AA471" si="145">SUM(C463:X463)</f>
        <v>0</v>
      </c>
      <c r="AB463" s="120"/>
    </row>
    <row r="464" spans="1:28">
      <c r="A464" s="159"/>
      <c r="B464" s="115">
        <v>2003</v>
      </c>
      <c r="C464" s="129">
        <f>Data!D466</f>
        <v>0</v>
      </c>
      <c r="F464" s="129">
        <f>Data!G466</f>
        <v>0</v>
      </c>
      <c r="I464" s="129">
        <f>Data!J466</f>
        <v>0</v>
      </c>
      <c r="L464" s="129">
        <f>Data!M466</f>
        <v>0</v>
      </c>
      <c r="M464" s="129">
        <f>Data!P466</f>
        <v>0</v>
      </c>
      <c r="N464" s="129">
        <f>Data!S466</f>
        <v>0</v>
      </c>
      <c r="O464" s="129">
        <f>Data!V466</f>
        <v>0</v>
      </c>
      <c r="R464" s="129">
        <f>Data!Y466</f>
        <v>0</v>
      </c>
      <c r="U464" s="129">
        <f>Data!AB466</f>
        <v>0</v>
      </c>
      <c r="X464" s="129">
        <f>Data!AE466</f>
        <v>0</v>
      </c>
      <c r="Y464" s="129"/>
      <c r="AA464" s="129">
        <f t="shared" si="145"/>
        <v>0</v>
      </c>
      <c r="AB464" s="120"/>
    </row>
    <row r="465" spans="1:28">
      <c r="A465" s="159"/>
      <c r="B465" s="115">
        <v>2004</v>
      </c>
      <c r="C465" s="129">
        <f>Data!D467</f>
        <v>0</v>
      </c>
      <c r="F465" s="129">
        <f>Data!G467</f>
        <v>0</v>
      </c>
      <c r="I465" s="129">
        <f>Data!J467</f>
        <v>0</v>
      </c>
      <c r="L465" s="129">
        <f>Data!M467</f>
        <v>0</v>
      </c>
      <c r="M465" s="129">
        <f>Data!P467</f>
        <v>0</v>
      </c>
      <c r="N465" s="129">
        <f>Data!S467</f>
        <v>0</v>
      </c>
      <c r="O465" s="129">
        <f>Data!V467</f>
        <v>0</v>
      </c>
      <c r="R465" s="129">
        <f>Data!Y467</f>
        <v>0</v>
      </c>
      <c r="U465" s="129">
        <f>Data!AB467</f>
        <v>0</v>
      </c>
      <c r="X465" s="129">
        <f>Data!AE467</f>
        <v>0</v>
      </c>
      <c r="Y465" s="129"/>
      <c r="AA465" s="129">
        <f t="shared" si="145"/>
        <v>0</v>
      </c>
      <c r="AB465" s="120"/>
    </row>
    <row r="466" spans="1:28">
      <c r="A466" s="159"/>
      <c r="B466" s="115">
        <v>2005</v>
      </c>
      <c r="C466" s="129">
        <f>Data!D468</f>
        <v>0</v>
      </c>
      <c r="F466" s="129">
        <f>Data!G468</f>
        <v>0</v>
      </c>
      <c r="I466" s="129">
        <f>Data!J468</f>
        <v>0</v>
      </c>
      <c r="L466" s="129">
        <f>Data!M468</f>
        <v>0</v>
      </c>
      <c r="M466" s="129">
        <f>Data!P468</f>
        <v>0</v>
      </c>
      <c r="N466" s="129">
        <f>Data!S468</f>
        <v>0</v>
      </c>
      <c r="O466" s="129">
        <f>Data!V468</f>
        <v>0</v>
      </c>
      <c r="R466" s="129">
        <f>Data!Y468</f>
        <v>0</v>
      </c>
      <c r="U466" s="129">
        <f>Data!AB468</f>
        <v>0</v>
      </c>
      <c r="X466" s="129">
        <f>Data!AE468</f>
        <v>0</v>
      </c>
      <c r="Y466" s="129"/>
      <c r="AA466" s="129">
        <f t="shared" si="145"/>
        <v>0</v>
      </c>
      <c r="AB466" s="120"/>
    </row>
    <row r="467" spans="1:28">
      <c r="A467" s="159"/>
      <c r="B467" s="115">
        <v>2006</v>
      </c>
      <c r="C467" s="129">
        <f>Data!D469</f>
        <v>0</v>
      </c>
      <c r="F467" s="129">
        <f>Data!G469</f>
        <v>0</v>
      </c>
      <c r="I467" s="129">
        <f>Data!J469</f>
        <v>0</v>
      </c>
      <c r="L467" s="129">
        <f>Data!M469</f>
        <v>0</v>
      </c>
      <c r="M467" s="129">
        <f>Data!P469</f>
        <v>0</v>
      </c>
      <c r="N467" s="129">
        <f>Data!S469</f>
        <v>0</v>
      </c>
      <c r="O467" s="129">
        <f>Data!V469</f>
        <v>0</v>
      </c>
      <c r="R467" s="129">
        <f>Data!Y469</f>
        <v>0</v>
      </c>
      <c r="U467" s="129">
        <f>Data!AB469</f>
        <v>0</v>
      </c>
      <c r="X467" s="129">
        <f>Data!AE469</f>
        <v>0</v>
      </c>
      <c r="Y467" s="129"/>
      <c r="AA467" s="129">
        <f t="shared" si="145"/>
        <v>0</v>
      </c>
      <c r="AB467" s="120"/>
    </row>
    <row r="468" spans="1:28">
      <c r="A468" s="159"/>
      <c r="B468" s="115">
        <v>2007</v>
      </c>
      <c r="C468" s="129">
        <f>Data!D470</f>
        <v>0</v>
      </c>
      <c r="F468" s="129">
        <f>Data!G470</f>
        <v>0</v>
      </c>
      <c r="I468" s="129">
        <f>Data!J470</f>
        <v>0</v>
      </c>
      <c r="L468" s="129">
        <f>Data!M470</f>
        <v>0</v>
      </c>
      <c r="M468" s="129">
        <f>Data!P470</f>
        <v>0</v>
      </c>
      <c r="N468" s="129">
        <f>Data!S470</f>
        <v>0</v>
      </c>
      <c r="O468" s="129">
        <f>Data!V470</f>
        <v>0</v>
      </c>
      <c r="R468" s="129">
        <f>Data!Y470</f>
        <v>0</v>
      </c>
      <c r="U468" s="129">
        <f>Data!AB470</f>
        <v>0</v>
      </c>
      <c r="X468" s="129">
        <f>Data!AE470</f>
        <v>0</v>
      </c>
      <c r="Y468" s="129"/>
      <c r="AA468" s="129">
        <f t="shared" si="145"/>
        <v>0</v>
      </c>
      <c r="AB468" s="120"/>
    </row>
    <row r="469" spans="1:28">
      <c r="A469" s="159"/>
      <c r="B469" s="115">
        <v>2008</v>
      </c>
      <c r="C469" s="129">
        <f>Data!D471</f>
        <v>7280</v>
      </c>
      <c r="F469" s="129">
        <f>Data!G471</f>
        <v>0</v>
      </c>
      <c r="I469" s="129">
        <f>Data!J471</f>
        <v>0</v>
      </c>
      <c r="L469" s="129">
        <f>Data!M471</f>
        <v>0</v>
      </c>
      <c r="M469" s="129">
        <f>Data!P471</f>
        <v>0</v>
      </c>
      <c r="N469" s="129">
        <f>Data!S471</f>
        <v>0</v>
      </c>
      <c r="O469" s="129">
        <f>Data!V471</f>
        <v>0</v>
      </c>
      <c r="R469" s="129">
        <f>Data!Y471</f>
        <v>0</v>
      </c>
      <c r="U469" s="129">
        <f>Data!AB471</f>
        <v>0</v>
      </c>
      <c r="X469" s="129">
        <f>Data!AE471</f>
        <v>0</v>
      </c>
      <c r="Y469" s="129"/>
      <c r="AA469" s="129">
        <f t="shared" si="145"/>
        <v>7280</v>
      </c>
      <c r="AB469" s="120"/>
    </row>
    <row r="470" spans="1:28">
      <c r="A470" s="159"/>
      <c r="B470" s="115">
        <v>2009</v>
      </c>
      <c r="C470" s="129">
        <f>Data!D472</f>
        <v>29400</v>
      </c>
      <c r="F470" s="129">
        <f>Data!G472</f>
        <v>0</v>
      </c>
      <c r="I470" s="129">
        <f>Data!J472</f>
        <v>0</v>
      </c>
      <c r="L470" s="129">
        <f>Data!M472</f>
        <v>0</v>
      </c>
      <c r="M470" s="129">
        <f>Data!P472</f>
        <v>0</v>
      </c>
      <c r="N470" s="129">
        <f>Data!S472</f>
        <v>0</v>
      </c>
      <c r="O470" s="129">
        <f>Data!V472</f>
        <v>0</v>
      </c>
      <c r="R470" s="129">
        <f>Data!Y472</f>
        <v>0</v>
      </c>
      <c r="U470" s="129">
        <f>Data!AB472</f>
        <v>0</v>
      </c>
      <c r="X470" s="129">
        <f>Data!AE472</f>
        <v>0</v>
      </c>
      <c r="Y470" s="129"/>
      <c r="AA470" s="129">
        <f t="shared" si="145"/>
        <v>29400</v>
      </c>
      <c r="AB470" s="120"/>
    </row>
    <row r="471" spans="1:28">
      <c r="A471" s="159"/>
      <c r="B471" s="115">
        <v>2010</v>
      </c>
      <c r="C471" s="129">
        <f>Data!D473</f>
        <v>0</v>
      </c>
      <c r="F471" s="129">
        <f>Data!G473</f>
        <v>0</v>
      </c>
      <c r="I471" s="129">
        <f>Data!J473</f>
        <v>0</v>
      </c>
      <c r="L471" s="129">
        <f>Data!M473</f>
        <v>0</v>
      </c>
      <c r="M471" s="129">
        <f>Data!P473</f>
        <v>0</v>
      </c>
      <c r="N471" s="129">
        <f>Data!S473</f>
        <v>0</v>
      </c>
      <c r="O471" s="129">
        <f>Data!V473</f>
        <v>0</v>
      </c>
      <c r="R471" s="129">
        <f>Data!Y473</f>
        <v>0</v>
      </c>
      <c r="U471" s="129">
        <f>Data!AB473</f>
        <v>0</v>
      </c>
      <c r="X471" s="129">
        <f>Data!AE473</f>
        <v>0</v>
      </c>
      <c r="Y471" s="129"/>
      <c r="AA471" s="129">
        <f t="shared" si="145"/>
        <v>0</v>
      </c>
      <c r="AB471" s="120"/>
    </row>
    <row r="472" spans="1:28" ht="11.25" customHeight="1">
      <c r="C472" s="129"/>
      <c r="F472" s="129"/>
      <c r="I472" s="129"/>
      <c r="L472" s="129"/>
      <c r="M472" s="129"/>
      <c r="N472" s="129"/>
      <c r="O472" s="129"/>
      <c r="R472" s="129"/>
      <c r="U472" s="129"/>
      <c r="X472" s="129"/>
      <c r="Y472" s="129"/>
      <c r="AA472" s="129">
        <f t="shared" ref="AA472:AA474" si="146">SUM(C472:X472)</f>
        <v>0</v>
      </c>
      <c r="AB472" s="120"/>
    </row>
    <row r="473" spans="1:28">
      <c r="A473" s="133"/>
      <c r="B473" s="115" t="s">
        <v>106</v>
      </c>
      <c r="C473" s="129">
        <f>SUM(C462:C464)</f>
        <v>0</v>
      </c>
      <c r="F473" s="129">
        <f t="shared" ref="F473:X473" si="147">SUM(F462:F464)</f>
        <v>0</v>
      </c>
      <c r="I473" s="129">
        <f t="shared" si="147"/>
        <v>0</v>
      </c>
      <c r="L473" s="129">
        <f t="shared" si="147"/>
        <v>0</v>
      </c>
      <c r="M473" s="129">
        <f t="shared" si="147"/>
        <v>0</v>
      </c>
      <c r="N473" s="129">
        <f t="shared" si="147"/>
        <v>0</v>
      </c>
      <c r="O473" s="129">
        <f t="shared" si="147"/>
        <v>0</v>
      </c>
      <c r="R473" s="129">
        <f t="shared" si="147"/>
        <v>0</v>
      </c>
      <c r="U473" s="129">
        <f t="shared" si="147"/>
        <v>0</v>
      </c>
      <c r="X473" s="129">
        <f t="shared" si="147"/>
        <v>0</v>
      </c>
      <c r="Y473" s="129"/>
      <c r="AA473" s="129">
        <f t="shared" si="146"/>
        <v>0</v>
      </c>
      <c r="AB473" s="120"/>
    </row>
    <row r="474" spans="1:28" ht="12.75" customHeight="1">
      <c r="A474" s="133"/>
      <c r="B474" s="115" t="s">
        <v>139</v>
      </c>
      <c r="C474" s="129">
        <f>SUM(C465:C471)</f>
        <v>36680</v>
      </c>
      <c r="D474" s="129">
        <f>SUM(C473:C474)</f>
        <v>36680</v>
      </c>
      <c r="E474" s="129">
        <f>SUM(C462:C471)</f>
        <v>36680</v>
      </c>
      <c r="F474" s="129">
        <f>SUM(F465:F471)</f>
        <v>0</v>
      </c>
      <c r="G474" s="129">
        <f>SUM(F473:F474)</f>
        <v>0</v>
      </c>
      <c r="H474" s="129">
        <f>SUM(F462:F471)</f>
        <v>0</v>
      </c>
      <c r="I474" s="129">
        <f>SUM(I465:I471)</f>
        <v>0</v>
      </c>
      <c r="J474" s="129">
        <f>SUM(I473:I474)</f>
        <v>0</v>
      </c>
      <c r="K474" s="129">
        <f>SUM(I462:I471)</f>
        <v>0</v>
      </c>
      <c r="L474" s="129">
        <f>SUM(L465:L471)</f>
        <v>0</v>
      </c>
      <c r="M474" s="129">
        <f>SUM(M465:M471)</f>
        <v>0</v>
      </c>
      <c r="N474" s="129">
        <f>SUM(N465:N471)</f>
        <v>0</v>
      </c>
      <c r="O474" s="129">
        <f>SUM(O465:O471)</f>
        <v>0</v>
      </c>
      <c r="P474" s="129">
        <f>SUM(O473:O474)</f>
        <v>0</v>
      </c>
      <c r="Q474" s="129">
        <f>SUM(O462:O471)</f>
        <v>0</v>
      </c>
      <c r="R474" s="129">
        <f>SUM(R465:R471)</f>
        <v>0</v>
      </c>
      <c r="S474" s="129">
        <f>SUM(R473:R474)</f>
        <v>0</v>
      </c>
      <c r="T474" s="129">
        <f>SUM(R462:R471)</f>
        <v>0</v>
      </c>
      <c r="U474" s="129">
        <f>SUM(U465:U471)</f>
        <v>0</v>
      </c>
      <c r="V474" s="129">
        <f>SUM(U473:U474)</f>
        <v>0</v>
      </c>
      <c r="W474" s="129">
        <f>SUM(U462:U471)</f>
        <v>0</v>
      </c>
      <c r="X474" s="129">
        <f>SUM(X465:X471)</f>
        <v>0</v>
      </c>
      <c r="Y474" s="129">
        <f>SUM(X462:X471)</f>
        <v>0</v>
      </c>
      <c r="Z474" s="129">
        <f>SUM(X473:X474)</f>
        <v>0</v>
      </c>
      <c r="AA474" s="129">
        <f t="shared" si="146"/>
        <v>110040</v>
      </c>
      <c r="AB474" s="120"/>
    </row>
    <row r="475" spans="1:28">
      <c r="A475" s="133"/>
      <c r="C475" s="129"/>
      <c r="F475" s="129"/>
      <c r="I475" s="129"/>
      <c r="L475" s="129"/>
      <c r="M475" s="129"/>
      <c r="N475" s="129"/>
      <c r="O475" s="129"/>
      <c r="R475" s="129"/>
      <c r="U475" s="129"/>
      <c r="X475" s="129"/>
      <c r="Y475" s="129"/>
      <c r="AA475" s="129"/>
      <c r="AB475" s="120"/>
    </row>
    <row r="476" spans="1:28" ht="20.25" customHeight="1">
      <c r="A476" s="159" t="s">
        <v>52</v>
      </c>
      <c r="B476" s="115">
        <v>2001</v>
      </c>
      <c r="C476" s="129">
        <f>Data!D478</f>
        <v>1650</v>
      </c>
      <c r="F476" s="129">
        <f>Data!G478</f>
        <v>1132</v>
      </c>
      <c r="I476" s="129">
        <f>Data!J478</f>
        <v>0</v>
      </c>
      <c r="L476" s="129">
        <f>Data!M478</f>
        <v>0</v>
      </c>
      <c r="M476" s="129">
        <f>Data!P478</f>
        <v>383</v>
      </c>
      <c r="N476" s="129">
        <f>Data!S478</f>
        <v>0</v>
      </c>
      <c r="O476" s="129">
        <f>Data!V478</f>
        <v>0</v>
      </c>
      <c r="R476" s="129">
        <f>Data!Y478</f>
        <v>0</v>
      </c>
      <c r="U476" s="129">
        <f>Data!AB478</f>
        <v>90</v>
      </c>
      <c r="X476" s="129">
        <f>Data!AE478</f>
        <v>90</v>
      </c>
      <c r="Y476" s="129"/>
      <c r="AA476" s="129">
        <f>SUM(C476:X476)</f>
        <v>3345</v>
      </c>
      <c r="AB476" s="120"/>
    </row>
    <row r="477" spans="1:28">
      <c r="A477" s="159"/>
      <c r="B477" s="115">
        <v>2002</v>
      </c>
      <c r="C477" s="129">
        <f>Data!D479</f>
        <v>1500</v>
      </c>
      <c r="F477" s="129">
        <f>Data!G479</f>
        <v>910</v>
      </c>
      <c r="I477" s="129">
        <f>Data!J479</f>
        <v>0</v>
      </c>
      <c r="L477" s="129">
        <f>Data!M479</f>
        <v>320</v>
      </c>
      <c r="M477" s="129">
        <f>Data!P479</f>
        <v>432</v>
      </c>
      <c r="N477" s="129">
        <f>Data!S479</f>
        <v>0</v>
      </c>
      <c r="O477" s="129">
        <f>Data!V479</f>
        <v>0</v>
      </c>
      <c r="R477" s="129">
        <f>Data!Y479</f>
        <v>0</v>
      </c>
      <c r="U477" s="129">
        <f>Data!AB479</f>
        <v>0</v>
      </c>
      <c r="X477" s="129">
        <f>Data!AE479</f>
        <v>0</v>
      </c>
      <c r="Y477" s="129"/>
      <c r="AA477" s="129">
        <f t="shared" ref="AA477:AA485" si="148">SUM(C477:X477)</f>
        <v>3162</v>
      </c>
      <c r="AB477" s="120"/>
    </row>
    <row r="478" spans="1:28">
      <c r="A478" s="159"/>
      <c r="B478" s="115">
        <v>2003</v>
      </c>
      <c r="C478" s="129">
        <f>Data!D480</f>
        <v>1400</v>
      </c>
      <c r="F478" s="129">
        <f>Data!G480</f>
        <v>0</v>
      </c>
      <c r="I478" s="129">
        <f>Data!J480</f>
        <v>0</v>
      </c>
      <c r="L478" s="129">
        <f>Data!M480</f>
        <v>438</v>
      </c>
      <c r="M478" s="129">
        <f>Data!P480</f>
        <v>0</v>
      </c>
      <c r="N478" s="129">
        <f>Data!S480</f>
        <v>0</v>
      </c>
      <c r="O478" s="129">
        <f>Data!V480</f>
        <v>0</v>
      </c>
      <c r="R478" s="129">
        <f>Data!Y480</f>
        <v>0</v>
      </c>
      <c r="U478" s="129">
        <f>Data!AB480</f>
        <v>0</v>
      </c>
      <c r="X478" s="129">
        <f>Data!AE480</f>
        <v>260</v>
      </c>
      <c r="Y478" s="129"/>
      <c r="AA478" s="129">
        <f t="shared" si="148"/>
        <v>2098</v>
      </c>
      <c r="AB478" s="120"/>
    </row>
    <row r="479" spans="1:28">
      <c r="A479" s="159"/>
      <c r="B479" s="115">
        <v>2004</v>
      </c>
      <c r="C479" s="129">
        <f>Data!D481</f>
        <v>426</v>
      </c>
      <c r="F479" s="129">
        <f>Data!G481</f>
        <v>3696</v>
      </c>
      <c r="I479" s="129">
        <f>Data!J481</f>
        <v>0</v>
      </c>
      <c r="L479" s="129">
        <f>Data!M481</f>
        <v>1176</v>
      </c>
      <c r="M479" s="129">
        <f>Data!P481</f>
        <v>1176</v>
      </c>
      <c r="N479" s="129">
        <f>Data!S481</f>
        <v>3300</v>
      </c>
      <c r="O479" s="129">
        <f>Data!V481</f>
        <v>0</v>
      </c>
      <c r="R479" s="129">
        <f>Data!Y481</f>
        <v>1250</v>
      </c>
      <c r="U479" s="129">
        <f>Data!AB481</f>
        <v>3725</v>
      </c>
      <c r="X479" s="129">
        <f>Data!AE481</f>
        <v>0</v>
      </c>
      <c r="Y479" s="129"/>
      <c r="AA479" s="129">
        <f t="shared" si="148"/>
        <v>14749</v>
      </c>
      <c r="AB479" s="120"/>
    </row>
    <row r="480" spans="1:28">
      <c r="A480" s="159"/>
      <c r="B480" s="115">
        <v>2005</v>
      </c>
      <c r="C480" s="129">
        <f>Data!D482</f>
        <v>20271</v>
      </c>
      <c r="F480" s="129">
        <f>Data!G482</f>
        <v>467</v>
      </c>
      <c r="I480" s="129">
        <f>Data!J482</f>
        <v>0</v>
      </c>
      <c r="L480" s="129">
        <f>Data!M482</f>
        <v>0</v>
      </c>
      <c r="M480" s="129">
        <f>Data!P482</f>
        <v>0</v>
      </c>
      <c r="N480" s="129">
        <f>Data!S482</f>
        <v>404</v>
      </c>
      <c r="O480" s="129">
        <f>Data!V482</f>
        <v>0</v>
      </c>
      <c r="R480" s="129">
        <f>Data!Y482</f>
        <v>0</v>
      </c>
      <c r="U480" s="129">
        <f>Data!AB482</f>
        <v>2153</v>
      </c>
      <c r="X480" s="129">
        <f>Data!AE482</f>
        <v>623</v>
      </c>
      <c r="Y480" s="129"/>
      <c r="AA480" s="129">
        <f t="shared" si="148"/>
        <v>23918</v>
      </c>
      <c r="AB480" s="120"/>
    </row>
    <row r="481" spans="1:28">
      <c r="A481" s="159"/>
      <c r="B481" s="115">
        <v>2006</v>
      </c>
      <c r="C481" s="129">
        <f>Data!D483</f>
        <v>350</v>
      </c>
      <c r="F481" s="129">
        <f>Data!G483</f>
        <v>2357</v>
      </c>
      <c r="I481" s="129">
        <f>Data!J483</f>
        <v>5219</v>
      </c>
      <c r="L481" s="129">
        <f>Data!M483</f>
        <v>1861</v>
      </c>
      <c r="M481" s="129">
        <f>Data!P483</f>
        <v>500</v>
      </c>
      <c r="N481" s="129">
        <f>Data!S483</f>
        <v>796</v>
      </c>
      <c r="O481" s="129">
        <f>Data!V483</f>
        <v>73</v>
      </c>
      <c r="R481" s="129">
        <f>Data!Y483</f>
        <v>0</v>
      </c>
      <c r="U481" s="129">
        <f>Data!AB483</f>
        <v>551</v>
      </c>
      <c r="X481" s="129">
        <f>Data!AE483</f>
        <v>91</v>
      </c>
      <c r="Y481" s="129"/>
      <c r="AA481" s="129">
        <f t="shared" si="148"/>
        <v>11798</v>
      </c>
      <c r="AB481" s="120"/>
    </row>
    <row r="482" spans="1:28">
      <c r="A482" s="159"/>
      <c r="B482" s="115">
        <v>2007</v>
      </c>
      <c r="C482" s="129">
        <f>Data!D484</f>
        <v>19590</v>
      </c>
      <c r="F482" s="129">
        <f>Data!G484</f>
        <v>0</v>
      </c>
      <c r="I482" s="129">
        <f>Data!J484</f>
        <v>0</v>
      </c>
      <c r="L482" s="129">
        <f>Data!M484</f>
        <v>2600</v>
      </c>
      <c r="M482" s="129">
        <f>Data!P484</f>
        <v>0</v>
      </c>
      <c r="N482" s="129">
        <f>Data!S484</f>
        <v>0</v>
      </c>
      <c r="O482" s="129">
        <f>Data!V484</f>
        <v>0</v>
      </c>
      <c r="R482" s="129">
        <f>Data!Y484</f>
        <v>0</v>
      </c>
      <c r="U482" s="129">
        <f>Data!AB484</f>
        <v>312</v>
      </c>
      <c r="X482" s="129">
        <f>Data!AE484</f>
        <v>12570</v>
      </c>
      <c r="Y482" s="129"/>
      <c r="AA482" s="129">
        <f t="shared" si="148"/>
        <v>35072</v>
      </c>
      <c r="AB482" s="120"/>
    </row>
    <row r="483" spans="1:28">
      <c r="A483" s="159"/>
      <c r="B483" s="115">
        <v>2008</v>
      </c>
      <c r="C483" s="129">
        <f>Data!D485</f>
        <v>28206</v>
      </c>
      <c r="F483" s="129">
        <f>Data!G485</f>
        <v>7680</v>
      </c>
      <c r="I483" s="129">
        <f>Data!J485</f>
        <v>0</v>
      </c>
      <c r="L483" s="129">
        <f>Data!M485</f>
        <v>7680</v>
      </c>
      <c r="M483" s="129">
        <f>Data!P485</f>
        <v>0</v>
      </c>
      <c r="N483" s="129">
        <f>Data!S485</f>
        <v>304</v>
      </c>
      <c r="O483" s="129">
        <f>Data!V485</f>
        <v>0</v>
      </c>
      <c r="R483" s="129">
        <f>Data!Y485</f>
        <v>0</v>
      </c>
      <c r="U483" s="129">
        <f>Data!AB485</f>
        <v>0</v>
      </c>
      <c r="X483" s="129">
        <f>Data!AE485</f>
        <v>0</v>
      </c>
      <c r="Y483" s="129"/>
      <c r="AA483" s="129">
        <f t="shared" si="148"/>
        <v>43870</v>
      </c>
      <c r="AB483" s="120"/>
    </row>
    <row r="484" spans="1:28">
      <c r="A484" s="159"/>
      <c r="B484" s="115">
        <v>2009</v>
      </c>
      <c r="C484" s="129">
        <f>Data!D486</f>
        <v>61262</v>
      </c>
      <c r="F484" s="129">
        <f>Data!G486</f>
        <v>0</v>
      </c>
      <c r="I484" s="129">
        <f>Data!J486</f>
        <v>0</v>
      </c>
      <c r="L484" s="129">
        <f>Data!M486</f>
        <v>4828</v>
      </c>
      <c r="M484" s="129">
        <f>Data!P486</f>
        <v>0</v>
      </c>
      <c r="N484" s="129">
        <f>Data!S486</f>
        <v>0</v>
      </c>
      <c r="O484" s="129">
        <f>Data!V486</f>
        <v>0</v>
      </c>
      <c r="R484" s="129">
        <f>Data!Y486</f>
        <v>0</v>
      </c>
      <c r="U484" s="129">
        <f>Data!AB486</f>
        <v>63</v>
      </c>
      <c r="X484" s="129">
        <f>Data!AE486</f>
        <v>0</v>
      </c>
      <c r="Y484" s="129"/>
      <c r="AA484" s="129">
        <f t="shared" si="148"/>
        <v>66153</v>
      </c>
      <c r="AB484" s="120"/>
    </row>
    <row r="485" spans="1:28">
      <c r="A485" s="159"/>
      <c r="B485" s="115">
        <v>2010</v>
      </c>
      <c r="C485" s="129">
        <f>Data!D487</f>
        <v>41581</v>
      </c>
      <c r="F485" s="129">
        <f>Data!G487</f>
        <v>6998</v>
      </c>
      <c r="I485" s="129">
        <f>Data!J487</f>
        <v>0</v>
      </c>
      <c r="L485" s="129">
        <f>Data!M487</f>
        <v>0</v>
      </c>
      <c r="M485" s="129">
        <f>Data!P487</f>
        <v>0</v>
      </c>
      <c r="N485" s="129">
        <f>Data!S487</f>
        <v>0</v>
      </c>
      <c r="O485" s="129">
        <f>Data!V487</f>
        <v>0</v>
      </c>
      <c r="R485" s="129">
        <f>Data!Y487</f>
        <v>0</v>
      </c>
      <c r="U485" s="129">
        <f>Data!AB487</f>
        <v>7173</v>
      </c>
      <c r="X485" s="129">
        <f>Data!AE487</f>
        <v>0</v>
      </c>
      <c r="Y485" s="129"/>
      <c r="AA485" s="129">
        <f t="shared" si="148"/>
        <v>55752</v>
      </c>
      <c r="AB485" s="120"/>
    </row>
    <row r="486" spans="1:28" ht="11.25" customHeight="1">
      <c r="C486" s="129"/>
      <c r="F486" s="129"/>
      <c r="I486" s="129"/>
      <c r="L486" s="129"/>
      <c r="M486" s="129"/>
      <c r="N486" s="129"/>
      <c r="O486" s="129"/>
      <c r="R486" s="129"/>
      <c r="U486" s="129"/>
      <c r="X486" s="129"/>
      <c r="Y486" s="129"/>
      <c r="AA486" s="129"/>
      <c r="AB486" s="120"/>
    </row>
    <row r="487" spans="1:28">
      <c r="A487" s="133"/>
      <c r="B487" s="115" t="s">
        <v>106</v>
      </c>
      <c r="C487" s="129">
        <f>SUM(C476:C478)</f>
        <v>4550</v>
      </c>
      <c r="F487" s="129">
        <f>SUM(F476:F478)</f>
        <v>2042</v>
      </c>
      <c r="I487" s="129">
        <f>SUM(I476:I478)</f>
        <v>0</v>
      </c>
      <c r="L487" s="129">
        <f>SUM(L476:L478)</f>
        <v>758</v>
      </c>
      <c r="M487" s="129">
        <f t="shared" ref="M487:O487" si="149">SUM(M476:M478)</f>
        <v>815</v>
      </c>
      <c r="N487" s="129">
        <f t="shared" si="149"/>
        <v>0</v>
      </c>
      <c r="O487" s="129">
        <f t="shared" si="149"/>
        <v>0</v>
      </c>
      <c r="R487" s="129">
        <f>SUM(R476:R478)</f>
        <v>0</v>
      </c>
      <c r="U487" s="129">
        <f>SUM(U476:U478)</f>
        <v>90</v>
      </c>
      <c r="X487" s="129">
        <f>SUM(X476:X478)</f>
        <v>350</v>
      </c>
      <c r="Y487" s="129"/>
      <c r="AA487" s="129">
        <f>SUM(AA476:AA478)</f>
        <v>8605</v>
      </c>
      <c r="AB487" s="120"/>
    </row>
    <row r="488" spans="1:28">
      <c r="A488" s="133"/>
      <c r="B488" s="115" t="s">
        <v>139</v>
      </c>
      <c r="C488" s="129">
        <f>SUM(C479:C485)</f>
        <v>171686</v>
      </c>
      <c r="D488" s="129">
        <f>SUM(C487:C488)</f>
        <v>176236</v>
      </c>
      <c r="E488" s="129">
        <f>SUM(C476:C485)</f>
        <v>176236</v>
      </c>
      <c r="F488" s="129">
        <f t="shared" ref="F488:X488" si="150">SUM(F479:F485)</f>
        <v>21198</v>
      </c>
      <c r="G488" s="129">
        <f>SUM(F487:F488)</f>
        <v>23240</v>
      </c>
      <c r="H488" s="129">
        <f>SUM(F476:F485)</f>
        <v>23240</v>
      </c>
      <c r="I488" s="129">
        <f t="shared" si="150"/>
        <v>5219</v>
      </c>
      <c r="J488" s="129">
        <f>SUM(I487:I488)</f>
        <v>5219</v>
      </c>
      <c r="K488" s="129">
        <f>SUM(I476:I485)</f>
        <v>5219</v>
      </c>
      <c r="L488" s="129">
        <f t="shared" si="150"/>
        <v>18145</v>
      </c>
      <c r="M488" s="129">
        <f t="shared" si="150"/>
        <v>1676</v>
      </c>
      <c r="N488" s="129">
        <f t="shared" si="150"/>
        <v>4804</v>
      </c>
      <c r="O488" s="129">
        <f t="shared" si="150"/>
        <v>73</v>
      </c>
      <c r="P488" s="129">
        <f>SUM(O487:O488)</f>
        <v>73</v>
      </c>
      <c r="Q488" s="129">
        <f>SUM(O476:O485)</f>
        <v>73</v>
      </c>
      <c r="R488" s="129">
        <f t="shared" si="150"/>
        <v>1250</v>
      </c>
      <c r="S488" s="129">
        <f>SUM(R487:R488)</f>
        <v>1250</v>
      </c>
      <c r="T488" s="129">
        <f>SUM(R476:R485)</f>
        <v>1250</v>
      </c>
      <c r="U488" s="129">
        <f t="shared" si="150"/>
        <v>13977</v>
      </c>
      <c r="V488" s="129">
        <f>SUM(U487:U488)</f>
        <v>14067</v>
      </c>
      <c r="W488" s="129">
        <f>SUM(U476:U485)</f>
        <v>14067</v>
      </c>
      <c r="X488" s="129">
        <f t="shared" si="150"/>
        <v>13284</v>
      </c>
      <c r="Y488" s="129">
        <f>SUM(X476:X485)</f>
        <v>13634</v>
      </c>
      <c r="Z488" s="129">
        <f>SUM(X487:X488)</f>
        <v>13634</v>
      </c>
      <c r="AA488" s="129">
        <f t="shared" ref="AA488" si="151">SUM(C488:X488)</f>
        <v>691482</v>
      </c>
      <c r="AB488" s="120"/>
    </row>
    <row r="489" spans="1:28">
      <c r="A489" s="133"/>
      <c r="C489" s="129"/>
      <c r="F489" s="129"/>
      <c r="I489" s="129"/>
      <c r="L489" s="129"/>
      <c r="M489" s="129"/>
      <c r="N489" s="129"/>
      <c r="O489" s="129"/>
      <c r="R489" s="129"/>
      <c r="U489" s="129"/>
      <c r="X489" s="129"/>
      <c r="Y489" s="129"/>
      <c r="AA489" s="129"/>
      <c r="AB489" s="120"/>
    </row>
    <row r="490" spans="1:28" ht="18.75" customHeight="1">
      <c r="A490" s="159" t="s">
        <v>19</v>
      </c>
      <c r="B490" s="115">
        <v>2001</v>
      </c>
      <c r="C490" s="129">
        <f>Data!D492</f>
        <v>71</v>
      </c>
      <c r="F490" s="129">
        <f>Data!G492</f>
        <v>370</v>
      </c>
      <c r="I490" s="129">
        <f>Data!J492</f>
        <v>0</v>
      </c>
      <c r="L490" s="129">
        <f>Data!M492</f>
        <v>0</v>
      </c>
      <c r="M490" s="129">
        <f>Data!P492</f>
        <v>0</v>
      </c>
      <c r="N490" s="129">
        <f>Data!S492</f>
        <v>0</v>
      </c>
      <c r="O490" s="129">
        <f>Data!V492</f>
        <v>0</v>
      </c>
      <c r="R490" s="129">
        <f>Data!Y492</f>
        <v>0</v>
      </c>
      <c r="U490" s="129">
        <f>Data!AB492</f>
        <v>465</v>
      </c>
      <c r="X490" s="129">
        <f>Data!AE492</f>
        <v>0</v>
      </c>
      <c r="Y490" s="129"/>
      <c r="AA490" s="129">
        <f>SUM(C490:X490)</f>
        <v>906</v>
      </c>
      <c r="AB490" s="120"/>
    </row>
    <row r="491" spans="1:28">
      <c r="A491" s="159"/>
      <c r="B491" s="115">
        <v>2002</v>
      </c>
      <c r="C491" s="129">
        <f>Data!D493</f>
        <v>0</v>
      </c>
      <c r="F491" s="129">
        <f>Data!G493</f>
        <v>137</v>
      </c>
      <c r="I491" s="129">
        <f>Data!J493</f>
        <v>0</v>
      </c>
      <c r="L491" s="129">
        <f>Data!M493</f>
        <v>0</v>
      </c>
      <c r="M491" s="129">
        <f>Data!P493</f>
        <v>0</v>
      </c>
      <c r="N491" s="129">
        <f>Data!S493</f>
        <v>0</v>
      </c>
      <c r="O491" s="129">
        <f>Data!V493</f>
        <v>0</v>
      </c>
      <c r="R491" s="129">
        <f>Data!Y493</f>
        <v>0</v>
      </c>
      <c r="U491" s="129">
        <f>Data!AB493</f>
        <v>0</v>
      </c>
      <c r="X491" s="129">
        <f>Data!AE493</f>
        <v>0</v>
      </c>
      <c r="Y491" s="129"/>
      <c r="AA491" s="129">
        <f t="shared" ref="AA491:AA499" si="152">SUM(C491:X491)</f>
        <v>137</v>
      </c>
      <c r="AB491" s="120"/>
    </row>
    <row r="492" spans="1:28">
      <c r="A492" s="159"/>
      <c r="B492" s="115">
        <v>2003</v>
      </c>
      <c r="C492" s="129">
        <f>Data!D494</f>
        <v>48840</v>
      </c>
      <c r="F492" s="129">
        <f>Data!G494</f>
        <v>0</v>
      </c>
      <c r="I492" s="129">
        <f>Data!J494</f>
        <v>0</v>
      </c>
      <c r="L492" s="129">
        <f>Data!M494</f>
        <v>0</v>
      </c>
      <c r="M492" s="129">
        <f>Data!P494</f>
        <v>0</v>
      </c>
      <c r="N492" s="129">
        <f>Data!S494</f>
        <v>0</v>
      </c>
      <c r="O492" s="129">
        <f>Data!V494</f>
        <v>0</v>
      </c>
      <c r="R492" s="129">
        <f>Data!Y494</f>
        <v>0</v>
      </c>
      <c r="U492" s="129">
        <f>Data!AB494</f>
        <v>379</v>
      </c>
      <c r="X492" s="129">
        <f>Data!AE494</f>
        <v>0</v>
      </c>
      <c r="Y492" s="129"/>
      <c r="AA492" s="129">
        <f t="shared" si="152"/>
        <v>49219</v>
      </c>
      <c r="AB492" s="120"/>
    </row>
    <row r="493" spans="1:28">
      <c r="A493" s="159"/>
      <c r="B493" s="115">
        <v>2004</v>
      </c>
      <c r="C493" s="129">
        <f>Data!D495</f>
        <v>8223</v>
      </c>
      <c r="F493" s="129">
        <f>Data!G495</f>
        <v>1210</v>
      </c>
      <c r="I493" s="129">
        <f>Data!J495</f>
        <v>0</v>
      </c>
      <c r="L493" s="129">
        <f>Data!M495</f>
        <v>0</v>
      </c>
      <c r="M493" s="129">
        <f>Data!P495</f>
        <v>0</v>
      </c>
      <c r="N493" s="129">
        <f>Data!S495</f>
        <v>0</v>
      </c>
      <c r="O493" s="129">
        <f>Data!V495</f>
        <v>0</v>
      </c>
      <c r="R493" s="129">
        <f>Data!Y495</f>
        <v>0</v>
      </c>
      <c r="U493" s="129">
        <f>Data!AB495</f>
        <v>4242</v>
      </c>
      <c r="X493" s="129">
        <f>Data!AE495</f>
        <v>650</v>
      </c>
      <c r="Y493" s="129"/>
      <c r="AA493" s="129">
        <f t="shared" si="152"/>
        <v>14325</v>
      </c>
      <c r="AB493" s="120"/>
    </row>
    <row r="494" spans="1:28">
      <c r="A494" s="159"/>
      <c r="B494" s="115">
        <v>2005</v>
      </c>
      <c r="C494" s="129">
        <f>Data!D496</f>
        <v>20700</v>
      </c>
      <c r="F494" s="129">
        <f>Data!G496</f>
        <v>213</v>
      </c>
      <c r="I494" s="129">
        <f>Data!J496</f>
        <v>0</v>
      </c>
      <c r="L494" s="129">
        <f>Data!M496</f>
        <v>0</v>
      </c>
      <c r="M494" s="129">
        <f>Data!P496</f>
        <v>0</v>
      </c>
      <c r="N494" s="129">
        <f>Data!S496</f>
        <v>0</v>
      </c>
      <c r="O494" s="129">
        <f>Data!V496</f>
        <v>0</v>
      </c>
      <c r="R494" s="129">
        <f>Data!Y496</f>
        <v>400</v>
      </c>
      <c r="U494" s="129">
        <f>Data!AB496</f>
        <v>551</v>
      </c>
      <c r="X494" s="129">
        <f>Data!AE496</f>
        <v>0</v>
      </c>
      <c r="Y494" s="129"/>
      <c r="AA494" s="129">
        <f t="shared" si="152"/>
        <v>21864</v>
      </c>
      <c r="AB494" s="120"/>
    </row>
    <row r="495" spans="1:28">
      <c r="A495" s="159"/>
      <c r="B495" s="115">
        <v>2006</v>
      </c>
      <c r="C495" s="129">
        <f>Data!D497</f>
        <v>15566.8</v>
      </c>
      <c r="F495" s="129">
        <f>Data!G497</f>
        <v>386</v>
      </c>
      <c r="I495" s="129">
        <f>Data!J497</f>
        <v>0</v>
      </c>
      <c r="L495" s="129">
        <f>Data!M497</f>
        <v>0</v>
      </c>
      <c r="M495" s="129">
        <f>Data!P497</f>
        <v>0</v>
      </c>
      <c r="N495" s="129">
        <f>Data!S497</f>
        <v>330</v>
      </c>
      <c r="O495" s="129">
        <f>Data!V497</f>
        <v>0</v>
      </c>
      <c r="R495" s="129">
        <f>Data!Y497</f>
        <v>0</v>
      </c>
      <c r="U495" s="129">
        <f>Data!AB497</f>
        <v>1171</v>
      </c>
      <c r="X495" s="129">
        <f>Data!AE497</f>
        <v>856</v>
      </c>
      <c r="Y495" s="129"/>
      <c r="AA495" s="129">
        <f t="shared" si="152"/>
        <v>18309.8</v>
      </c>
      <c r="AB495" s="120"/>
    </row>
    <row r="496" spans="1:28">
      <c r="A496" s="159"/>
      <c r="B496" s="115">
        <v>2007</v>
      </c>
      <c r="C496" s="129">
        <f>Data!D498</f>
        <v>0</v>
      </c>
      <c r="F496" s="129">
        <f>Data!G498</f>
        <v>16</v>
      </c>
      <c r="I496" s="129">
        <f>Data!J498</f>
        <v>0</v>
      </c>
      <c r="L496" s="129">
        <f>Data!M498</f>
        <v>0</v>
      </c>
      <c r="M496" s="129">
        <f>Data!P498</f>
        <v>0</v>
      </c>
      <c r="N496" s="129">
        <f>Data!S498</f>
        <v>0</v>
      </c>
      <c r="O496" s="129">
        <f>Data!V498</f>
        <v>0</v>
      </c>
      <c r="R496" s="129">
        <f>Data!Y498</f>
        <v>0</v>
      </c>
      <c r="U496" s="129">
        <f>Data!AB498</f>
        <v>17050</v>
      </c>
      <c r="X496" s="129">
        <f>Data!AE498</f>
        <v>0</v>
      </c>
      <c r="Y496" s="129"/>
      <c r="AA496" s="129">
        <f t="shared" si="152"/>
        <v>17066</v>
      </c>
      <c r="AB496" s="120"/>
    </row>
    <row r="497" spans="1:28">
      <c r="A497" s="159"/>
      <c r="B497" s="115">
        <v>2008</v>
      </c>
      <c r="C497" s="129">
        <f>Data!D499</f>
        <v>3600</v>
      </c>
      <c r="F497" s="129">
        <f>Data!G499</f>
        <v>0</v>
      </c>
      <c r="I497" s="129">
        <f>Data!J499</f>
        <v>0</v>
      </c>
      <c r="L497" s="129">
        <f>Data!M499</f>
        <v>0</v>
      </c>
      <c r="M497" s="129">
        <f>Data!P499</f>
        <v>0</v>
      </c>
      <c r="N497" s="129">
        <f>Data!S499</f>
        <v>0</v>
      </c>
      <c r="O497" s="129">
        <f>Data!V499</f>
        <v>0</v>
      </c>
      <c r="R497" s="129">
        <f>Data!Y499</f>
        <v>0</v>
      </c>
      <c r="U497" s="129">
        <f>Data!AB499</f>
        <v>0</v>
      </c>
      <c r="X497" s="129">
        <f>Data!AE499</f>
        <v>0</v>
      </c>
      <c r="Y497" s="129"/>
      <c r="AA497" s="129">
        <f t="shared" si="152"/>
        <v>3600</v>
      </c>
      <c r="AB497" s="120"/>
    </row>
    <row r="498" spans="1:28">
      <c r="A498" s="159"/>
      <c r="B498" s="115">
        <v>2009</v>
      </c>
      <c r="C498" s="129">
        <f>Data!D500</f>
        <v>5400</v>
      </c>
      <c r="F498" s="129">
        <f>Data!G500</f>
        <v>0</v>
      </c>
      <c r="I498" s="129">
        <f>Data!J500</f>
        <v>0</v>
      </c>
      <c r="L498" s="129">
        <f>Data!M500</f>
        <v>0</v>
      </c>
      <c r="M498" s="129">
        <f>Data!P500</f>
        <v>0</v>
      </c>
      <c r="N498" s="129">
        <f>Data!S500</f>
        <v>0</v>
      </c>
      <c r="O498" s="129">
        <f>Data!V500</f>
        <v>0</v>
      </c>
      <c r="R498" s="129">
        <f>Data!Y500</f>
        <v>0</v>
      </c>
      <c r="U498" s="129">
        <f>Data!AB500</f>
        <v>0</v>
      </c>
      <c r="X498" s="129">
        <f>Data!AE500</f>
        <v>0</v>
      </c>
      <c r="Y498" s="129"/>
      <c r="AA498" s="129">
        <f t="shared" si="152"/>
        <v>5400</v>
      </c>
      <c r="AB498" s="120"/>
    </row>
    <row r="499" spans="1:28">
      <c r="A499" s="159"/>
      <c r="B499" s="115">
        <v>2010</v>
      </c>
      <c r="C499" s="129">
        <f>Data!D501</f>
        <v>7480</v>
      </c>
      <c r="F499" s="129">
        <f>Data!G501</f>
        <v>0</v>
      </c>
      <c r="I499" s="129">
        <f>Data!J501</f>
        <v>0</v>
      </c>
      <c r="L499" s="129">
        <f>Data!M501</f>
        <v>0</v>
      </c>
      <c r="M499" s="129">
        <f>Data!P501</f>
        <v>0</v>
      </c>
      <c r="N499" s="129">
        <f>Data!S501</f>
        <v>0</v>
      </c>
      <c r="O499" s="129">
        <f>Data!V501</f>
        <v>0</v>
      </c>
      <c r="R499" s="129">
        <f>Data!Y501</f>
        <v>0</v>
      </c>
      <c r="U499" s="129">
        <f>Data!AB501</f>
        <v>0</v>
      </c>
      <c r="X499" s="129">
        <f>Data!AE501</f>
        <v>0</v>
      </c>
      <c r="Y499" s="129"/>
      <c r="AA499" s="129">
        <f t="shared" si="152"/>
        <v>7480</v>
      </c>
      <c r="AB499" s="120"/>
    </row>
    <row r="500" spans="1:28" ht="11.25" customHeight="1">
      <c r="C500" s="129"/>
      <c r="F500" s="129"/>
      <c r="I500" s="129"/>
      <c r="L500" s="129"/>
      <c r="M500" s="129"/>
      <c r="N500" s="129"/>
      <c r="O500" s="129"/>
      <c r="R500" s="129"/>
      <c r="U500" s="129"/>
      <c r="X500" s="129"/>
      <c r="Y500" s="129"/>
      <c r="AA500" s="129">
        <f t="shared" ref="AA500:AA502" si="153">SUM(C500:X500)</f>
        <v>0</v>
      </c>
      <c r="AB500" s="120"/>
    </row>
    <row r="501" spans="1:28">
      <c r="A501" s="133"/>
      <c r="B501" s="115" t="s">
        <v>106</v>
      </c>
      <c r="C501" s="129">
        <f>SUM(C490:C492)</f>
        <v>48911</v>
      </c>
      <c r="F501" s="129">
        <f t="shared" ref="F501:X501" si="154">SUM(F490:F492)</f>
        <v>507</v>
      </c>
      <c r="I501" s="129">
        <f t="shared" si="154"/>
        <v>0</v>
      </c>
      <c r="L501" s="129">
        <f t="shared" si="154"/>
        <v>0</v>
      </c>
      <c r="M501" s="129">
        <f t="shared" si="154"/>
        <v>0</v>
      </c>
      <c r="N501" s="129">
        <f t="shared" si="154"/>
        <v>0</v>
      </c>
      <c r="O501" s="129">
        <f t="shared" si="154"/>
        <v>0</v>
      </c>
      <c r="R501" s="129">
        <f t="shared" si="154"/>
        <v>0</v>
      </c>
      <c r="U501" s="129">
        <f t="shared" si="154"/>
        <v>844</v>
      </c>
      <c r="X501" s="129">
        <f t="shared" si="154"/>
        <v>0</v>
      </c>
      <c r="Y501" s="129"/>
      <c r="AA501" s="129">
        <f t="shared" si="153"/>
        <v>50262</v>
      </c>
      <c r="AB501" s="120"/>
    </row>
    <row r="502" spans="1:28">
      <c r="A502" s="133"/>
      <c r="B502" s="115" t="s">
        <v>139</v>
      </c>
      <c r="C502" s="129">
        <f>SUM(C493:C499)</f>
        <v>60969.8</v>
      </c>
      <c r="D502" s="129">
        <f>SUM(C501:C502)</f>
        <v>109880.8</v>
      </c>
      <c r="E502" s="129">
        <f>SUM(C490:C499)</f>
        <v>109880.8</v>
      </c>
      <c r="F502" s="129">
        <f t="shared" ref="F502:X502" si="155">SUM(F493:F499)</f>
        <v>1825</v>
      </c>
      <c r="G502" s="129">
        <f>SUM(F501:F502)</f>
        <v>2332</v>
      </c>
      <c r="H502" s="129">
        <f>SUM(F490:F499)</f>
        <v>2332</v>
      </c>
      <c r="I502" s="129">
        <f t="shared" si="155"/>
        <v>0</v>
      </c>
      <c r="J502" s="129">
        <f>SUM(I501:I502)</f>
        <v>0</v>
      </c>
      <c r="K502" s="129">
        <f>SUM(I490:I499)</f>
        <v>0</v>
      </c>
      <c r="L502" s="129">
        <f t="shared" si="155"/>
        <v>0</v>
      </c>
      <c r="M502" s="129">
        <f t="shared" si="155"/>
        <v>0</v>
      </c>
      <c r="N502" s="129">
        <f t="shared" si="155"/>
        <v>330</v>
      </c>
      <c r="O502" s="129">
        <f t="shared" si="155"/>
        <v>0</v>
      </c>
      <c r="P502" s="129">
        <f>SUM(O501:O502)</f>
        <v>0</v>
      </c>
      <c r="Q502" s="129">
        <f>SUM(O490:O499)</f>
        <v>0</v>
      </c>
      <c r="R502" s="129">
        <f t="shared" si="155"/>
        <v>400</v>
      </c>
      <c r="S502" s="129">
        <f>SUM(R501:R502)</f>
        <v>400</v>
      </c>
      <c r="T502" s="129">
        <f>SUM(R490:R499)</f>
        <v>400</v>
      </c>
      <c r="U502" s="129">
        <f t="shared" si="155"/>
        <v>23014</v>
      </c>
      <c r="V502" s="129">
        <f>SUM(U501:U502)</f>
        <v>23858</v>
      </c>
      <c r="W502" s="129">
        <f>SUM(U490:U499)</f>
        <v>23858</v>
      </c>
      <c r="X502" s="129">
        <f t="shared" si="155"/>
        <v>1506</v>
      </c>
      <c r="Y502" s="129">
        <f>SUM(X490:X499)</f>
        <v>1506</v>
      </c>
      <c r="Z502" s="129">
        <f>SUM(X501:X502)</f>
        <v>1506</v>
      </c>
      <c r="AA502" s="129">
        <f t="shared" si="153"/>
        <v>360986.4</v>
      </c>
      <c r="AB502" s="120"/>
    </row>
    <row r="503" spans="1:28">
      <c r="A503" s="133"/>
      <c r="C503" s="129"/>
      <c r="F503" s="129"/>
      <c r="I503" s="129"/>
      <c r="L503" s="129"/>
      <c r="M503" s="129"/>
      <c r="N503" s="129"/>
      <c r="O503" s="129"/>
      <c r="R503" s="129"/>
      <c r="U503" s="129"/>
      <c r="X503" s="129"/>
      <c r="Y503" s="129"/>
      <c r="AA503" s="129"/>
      <c r="AB503" s="120"/>
    </row>
    <row r="504" spans="1:28" ht="21" customHeight="1">
      <c r="A504" s="159" t="s">
        <v>53</v>
      </c>
      <c r="B504" s="115">
        <v>2001</v>
      </c>
      <c r="C504" s="129">
        <f>Data!D506</f>
        <v>184</v>
      </c>
      <c r="F504" s="129">
        <f>Data!G506</f>
        <v>352</v>
      </c>
      <c r="I504" s="129">
        <f>Data!J506</f>
        <v>0</v>
      </c>
      <c r="L504" s="129">
        <f>Data!M506</f>
        <v>0</v>
      </c>
      <c r="M504" s="129">
        <f>Data!P506</f>
        <v>0</v>
      </c>
      <c r="N504" s="129">
        <f>Data!S506</f>
        <v>0</v>
      </c>
      <c r="O504" s="129">
        <f>Data!V506</f>
        <v>0</v>
      </c>
      <c r="R504" s="129">
        <f>Data!Y506</f>
        <v>0</v>
      </c>
      <c r="U504" s="129">
        <f>Data!AB506</f>
        <v>0</v>
      </c>
      <c r="X504" s="129">
        <f>Data!AE506</f>
        <v>0</v>
      </c>
      <c r="Y504" s="129"/>
      <c r="AA504" s="129">
        <f>SUM(C504:X504)</f>
        <v>536</v>
      </c>
      <c r="AB504" s="120"/>
    </row>
    <row r="505" spans="1:28">
      <c r="A505" s="159"/>
      <c r="B505" s="115">
        <v>2002</v>
      </c>
      <c r="C505" s="129">
        <f>Data!D507</f>
        <v>170</v>
      </c>
      <c r="F505" s="129">
        <f>Data!G507</f>
        <v>354</v>
      </c>
      <c r="I505" s="129">
        <f>Data!J507</f>
        <v>0</v>
      </c>
      <c r="L505" s="129">
        <f>Data!M507</f>
        <v>0</v>
      </c>
      <c r="M505" s="129">
        <f>Data!P507</f>
        <v>0</v>
      </c>
      <c r="N505" s="129">
        <f>Data!S507</f>
        <v>0</v>
      </c>
      <c r="O505" s="129">
        <f>Data!V507</f>
        <v>0</v>
      </c>
      <c r="R505" s="129">
        <f>Data!Y507</f>
        <v>76</v>
      </c>
      <c r="U505" s="129">
        <f>Data!AB507</f>
        <v>0</v>
      </c>
      <c r="X505" s="129">
        <f>Data!AE507</f>
        <v>0</v>
      </c>
      <c r="Y505" s="129"/>
      <c r="AA505" s="129">
        <f t="shared" ref="AA505:AA513" si="156">SUM(C505:X505)</f>
        <v>600</v>
      </c>
      <c r="AB505" s="120"/>
    </row>
    <row r="506" spans="1:28">
      <c r="A506" s="159"/>
      <c r="B506" s="115">
        <v>2003</v>
      </c>
      <c r="C506" s="129">
        <f>Data!D508</f>
        <v>478</v>
      </c>
      <c r="F506" s="129">
        <f>Data!G508</f>
        <v>0</v>
      </c>
      <c r="I506" s="129">
        <f>Data!J508</f>
        <v>0</v>
      </c>
      <c r="L506" s="129">
        <f>Data!M508</f>
        <v>0</v>
      </c>
      <c r="M506" s="129">
        <f>Data!P508</f>
        <v>0</v>
      </c>
      <c r="N506" s="129">
        <f>Data!S508</f>
        <v>0</v>
      </c>
      <c r="O506" s="129">
        <f>Data!V508</f>
        <v>0</v>
      </c>
      <c r="R506" s="129">
        <f>Data!Y508</f>
        <v>860</v>
      </c>
      <c r="U506" s="129">
        <f>Data!AB508</f>
        <v>2415</v>
      </c>
      <c r="X506" s="129">
        <f>Data!AE508</f>
        <v>0</v>
      </c>
      <c r="Y506" s="129"/>
      <c r="AA506" s="129">
        <f t="shared" si="156"/>
        <v>3753</v>
      </c>
      <c r="AB506" s="120"/>
    </row>
    <row r="507" spans="1:28">
      <c r="A507" s="159"/>
      <c r="B507" s="115">
        <v>2004</v>
      </c>
      <c r="C507" s="129">
        <f>Data!D509</f>
        <v>155</v>
      </c>
      <c r="F507" s="129">
        <f>Data!G509</f>
        <v>175</v>
      </c>
      <c r="I507" s="129">
        <f>Data!J509</f>
        <v>0</v>
      </c>
      <c r="L507" s="129">
        <f>Data!M509</f>
        <v>0</v>
      </c>
      <c r="M507" s="129">
        <f>Data!P509</f>
        <v>0</v>
      </c>
      <c r="N507" s="129">
        <f>Data!S509</f>
        <v>0</v>
      </c>
      <c r="O507" s="129">
        <f>Data!V509</f>
        <v>0</v>
      </c>
      <c r="R507" s="129">
        <f>Data!Y509</f>
        <v>0</v>
      </c>
      <c r="U507" s="129">
        <f>Data!AB509</f>
        <v>515</v>
      </c>
      <c r="X507" s="129">
        <f>Data!AE509</f>
        <v>661</v>
      </c>
      <c r="Y507" s="129"/>
      <c r="AA507" s="129">
        <f t="shared" si="156"/>
        <v>1506</v>
      </c>
      <c r="AB507" s="120"/>
    </row>
    <row r="508" spans="1:28">
      <c r="A508" s="159"/>
      <c r="B508" s="115">
        <v>2005</v>
      </c>
      <c r="C508" s="129">
        <f>Data!D510</f>
        <v>10215</v>
      </c>
      <c r="F508" s="129">
        <f>Data!G510</f>
        <v>127</v>
      </c>
      <c r="I508" s="129">
        <f>Data!J510</f>
        <v>0</v>
      </c>
      <c r="L508" s="129">
        <f>Data!M510</f>
        <v>0</v>
      </c>
      <c r="M508" s="129">
        <f>Data!P510</f>
        <v>0</v>
      </c>
      <c r="N508" s="129">
        <f>Data!S510</f>
        <v>0</v>
      </c>
      <c r="O508" s="129">
        <f>Data!V510</f>
        <v>0</v>
      </c>
      <c r="R508" s="129">
        <f>Data!Y510</f>
        <v>69</v>
      </c>
      <c r="U508" s="129">
        <f>Data!AB510</f>
        <v>311</v>
      </c>
      <c r="X508" s="129">
        <f>Data!AE510</f>
        <v>0</v>
      </c>
      <c r="Y508" s="129"/>
      <c r="AA508" s="129">
        <f t="shared" si="156"/>
        <v>10722</v>
      </c>
      <c r="AB508" s="120"/>
    </row>
    <row r="509" spans="1:28">
      <c r="A509" s="159"/>
      <c r="B509" s="115">
        <v>2006</v>
      </c>
      <c r="C509" s="129">
        <f>Data!D511</f>
        <v>0</v>
      </c>
      <c r="F509" s="129">
        <f>Data!G511</f>
        <v>601</v>
      </c>
      <c r="I509" s="129">
        <f>Data!J511</f>
        <v>0</v>
      </c>
      <c r="L509" s="129">
        <f>Data!M511</f>
        <v>0</v>
      </c>
      <c r="M509" s="129">
        <f>Data!P511</f>
        <v>0</v>
      </c>
      <c r="N509" s="129">
        <f>Data!S511</f>
        <v>0</v>
      </c>
      <c r="O509" s="129">
        <f>Data!V511</f>
        <v>0</v>
      </c>
      <c r="R509" s="129">
        <f>Data!Y511</f>
        <v>0</v>
      </c>
      <c r="U509" s="129">
        <f>Data!AB511</f>
        <v>0</v>
      </c>
      <c r="X509" s="129">
        <f>Data!AE511</f>
        <v>351</v>
      </c>
      <c r="Y509" s="129"/>
      <c r="AA509" s="129">
        <f t="shared" si="156"/>
        <v>952</v>
      </c>
      <c r="AB509" s="120"/>
    </row>
    <row r="510" spans="1:28">
      <c r="A510" s="159"/>
      <c r="B510" s="115">
        <v>2007</v>
      </c>
      <c r="C510" s="129">
        <f>Data!D512</f>
        <v>70</v>
      </c>
      <c r="F510" s="129">
        <f>Data!G512</f>
        <v>1266</v>
      </c>
      <c r="I510" s="129">
        <f>Data!J512</f>
        <v>0</v>
      </c>
      <c r="L510" s="129">
        <f>Data!M512</f>
        <v>0</v>
      </c>
      <c r="M510" s="129">
        <f>Data!P512</f>
        <v>0</v>
      </c>
      <c r="N510" s="129">
        <f>Data!S512</f>
        <v>0</v>
      </c>
      <c r="O510" s="129">
        <f>Data!V512</f>
        <v>0</v>
      </c>
      <c r="R510" s="129">
        <f>Data!Y512</f>
        <v>877</v>
      </c>
      <c r="U510" s="129">
        <f>Data!AB512</f>
        <v>1968</v>
      </c>
      <c r="X510" s="129">
        <f>Data!AE512</f>
        <v>446</v>
      </c>
      <c r="Y510" s="129"/>
      <c r="AA510" s="129">
        <f t="shared" si="156"/>
        <v>4627</v>
      </c>
      <c r="AB510" s="120"/>
    </row>
    <row r="511" spans="1:28">
      <c r="A511" s="159"/>
      <c r="B511" s="115">
        <v>2008</v>
      </c>
      <c r="C511" s="129">
        <f>Data!D513</f>
        <v>611</v>
      </c>
      <c r="F511" s="129">
        <f>Data!G513</f>
        <v>0</v>
      </c>
      <c r="I511" s="129">
        <f>Data!J513</f>
        <v>0</v>
      </c>
      <c r="L511" s="129">
        <f>Data!M513</f>
        <v>0</v>
      </c>
      <c r="M511" s="129">
        <f>Data!P513</f>
        <v>0</v>
      </c>
      <c r="N511" s="129">
        <f>Data!S513</f>
        <v>0</v>
      </c>
      <c r="O511" s="129">
        <f>Data!V513</f>
        <v>0</v>
      </c>
      <c r="R511" s="129">
        <f>Data!Y513</f>
        <v>0</v>
      </c>
      <c r="U511" s="129">
        <f>Data!AB513</f>
        <v>1217</v>
      </c>
      <c r="X511" s="129">
        <f>Data!AE513</f>
        <v>0</v>
      </c>
      <c r="Y511" s="129"/>
      <c r="AA511" s="129">
        <f t="shared" si="156"/>
        <v>1828</v>
      </c>
      <c r="AB511" s="120"/>
    </row>
    <row r="512" spans="1:28">
      <c r="A512" s="159"/>
      <c r="B512" s="115">
        <v>2009</v>
      </c>
      <c r="C512" s="129">
        <f>Data!D514</f>
        <v>0</v>
      </c>
      <c r="F512" s="129">
        <f>Data!G514</f>
        <v>118</v>
      </c>
      <c r="I512" s="129">
        <f>Data!J514</f>
        <v>0</v>
      </c>
      <c r="L512" s="129">
        <f>Data!M514</f>
        <v>0</v>
      </c>
      <c r="M512" s="129">
        <f>Data!P514</f>
        <v>0</v>
      </c>
      <c r="N512" s="129">
        <f>Data!S514</f>
        <v>0</v>
      </c>
      <c r="O512" s="129">
        <f>Data!V514</f>
        <v>0</v>
      </c>
      <c r="R512" s="129">
        <f>Data!Y514</f>
        <v>0</v>
      </c>
      <c r="U512" s="129">
        <f>Data!AB514</f>
        <v>0</v>
      </c>
      <c r="X512" s="129">
        <f>Data!AE514</f>
        <v>0</v>
      </c>
      <c r="Y512" s="129"/>
      <c r="AA512" s="129">
        <f t="shared" si="156"/>
        <v>118</v>
      </c>
      <c r="AB512" s="120"/>
    </row>
    <row r="513" spans="1:28">
      <c r="A513" s="159"/>
      <c r="B513" s="115">
        <v>2010</v>
      </c>
      <c r="C513" s="129">
        <f>Data!D515</f>
        <v>0</v>
      </c>
      <c r="F513" s="129">
        <f>Data!G515</f>
        <v>247</v>
      </c>
      <c r="I513" s="129">
        <f>Data!J515</f>
        <v>0</v>
      </c>
      <c r="L513" s="129">
        <f>Data!M515</f>
        <v>0</v>
      </c>
      <c r="M513" s="129">
        <f>Data!P515</f>
        <v>0</v>
      </c>
      <c r="N513" s="129">
        <f>Data!S515</f>
        <v>0</v>
      </c>
      <c r="O513" s="129">
        <f>Data!V515</f>
        <v>0</v>
      </c>
      <c r="R513" s="129">
        <f>Data!Y515</f>
        <v>819</v>
      </c>
      <c r="U513" s="129">
        <f>Data!AB515</f>
        <v>3559</v>
      </c>
      <c r="X513" s="129">
        <f>Data!AE515</f>
        <v>0</v>
      </c>
      <c r="Y513" s="129"/>
      <c r="AA513" s="129">
        <f t="shared" si="156"/>
        <v>4625</v>
      </c>
      <c r="AB513" s="120"/>
    </row>
    <row r="514" spans="1:28" ht="11.25" customHeight="1">
      <c r="C514" s="129"/>
      <c r="F514" s="129"/>
      <c r="I514" s="129"/>
      <c r="L514" s="129"/>
      <c r="M514" s="129"/>
      <c r="N514" s="129"/>
      <c r="O514" s="129"/>
      <c r="R514" s="129"/>
      <c r="U514" s="129"/>
      <c r="X514" s="129"/>
      <c r="Y514" s="129"/>
      <c r="AA514" s="129"/>
      <c r="AB514" s="120"/>
    </row>
    <row r="515" spans="1:28">
      <c r="A515" s="133"/>
      <c r="B515" s="115" t="s">
        <v>106</v>
      </c>
      <c r="C515" s="129">
        <f>SUM(C504:C506)</f>
        <v>832</v>
      </c>
      <c r="F515" s="129">
        <f>SUM(F504:F506)</f>
        <v>706</v>
      </c>
      <c r="I515" s="129">
        <f>Data!J517</f>
        <v>0</v>
      </c>
      <c r="L515" s="129">
        <f>Data!M517</f>
        <v>0</v>
      </c>
      <c r="M515" s="129">
        <f>Data!P517</f>
        <v>0</v>
      </c>
      <c r="N515" s="129">
        <f>Data!S517</f>
        <v>0</v>
      </c>
      <c r="O515" s="129">
        <f>Data!V517</f>
        <v>0</v>
      </c>
      <c r="R515" s="129">
        <f>SUM(R504:R506)</f>
        <v>936</v>
      </c>
      <c r="U515" s="129">
        <f>SUM(U504:U506)</f>
        <v>2415</v>
      </c>
      <c r="X515" s="129">
        <f>SUM(X504:X506)</f>
        <v>0</v>
      </c>
      <c r="Y515" s="129"/>
      <c r="AA515" s="129">
        <f t="shared" ref="AA515" si="157">SUM(C515:X515)</f>
        <v>4889</v>
      </c>
      <c r="AB515" s="120"/>
    </row>
    <row r="516" spans="1:28">
      <c r="A516" s="133"/>
      <c r="B516" s="115" t="s">
        <v>139</v>
      </c>
      <c r="C516" s="129">
        <f>SUM(C507:C513)</f>
        <v>11051</v>
      </c>
      <c r="D516" s="129">
        <f>SUM(C515:C516)</f>
        <v>11883</v>
      </c>
      <c r="E516" s="129">
        <f>SUM(C504:C513)</f>
        <v>11883</v>
      </c>
      <c r="F516" s="129">
        <f t="shared" ref="F516:X516" si="158">SUM(F507:F513)</f>
        <v>2534</v>
      </c>
      <c r="G516" s="129">
        <f>SUM(F515:F516)</f>
        <v>3240</v>
      </c>
      <c r="H516" s="129">
        <f>SUM(F504:F513)</f>
        <v>3240</v>
      </c>
      <c r="I516" s="129">
        <f t="shared" si="158"/>
        <v>0</v>
      </c>
      <c r="J516" s="129">
        <f>SUM(I515:I516)</f>
        <v>0</v>
      </c>
      <c r="K516" s="129">
        <f>SUM(I504:I513)</f>
        <v>0</v>
      </c>
      <c r="L516" s="129">
        <f t="shared" si="158"/>
        <v>0</v>
      </c>
      <c r="M516" s="129">
        <f t="shared" si="158"/>
        <v>0</v>
      </c>
      <c r="N516" s="129">
        <f t="shared" si="158"/>
        <v>0</v>
      </c>
      <c r="O516" s="129">
        <f t="shared" si="158"/>
        <v>0</v>
      </c>
      <c r="P516" s="129">
        <f>SUM(O515:O516)</f>
        <v>0</v>
      </c>
      <c r="Q516" s="129">
        <f>SUM(O504:O513)</f>
        <v>0</v>
      </c>
      <c r="R516" s="129">
        <f t="shared" si="158"/>
        <v>1765</v>
      </c>
      <c r="S516" s="129">
        <f>SUM(R515:R516)</f>
        <v>2701</v>
      </c>
      <c r="T516" s="129">
        <f>SUM(R504:R513)</f>
        <v>2701</v>
      </c>
      <c r="U516" s="129">
        <f t="shared" si="158"/>
        <v>7570</v>
      </c>
      <c r="V516" s="129">
        <f>SUM(U515:U516)</f>
        <v>9985</v>
      </c>
      <c r="W516" s="129">
        <f>SUM(U504:U513)</f>
        <v>9985</v>
      </c>
      <c r="X516" s="129">
        <f t="shared" si="158"/>
        <v>1458</v>
      </c>
      <c r="Y516" s="129">
        <f>SUM(X504:X513)</f>
        <v>1458</v>
      </c>
      <c r="Z516" s="129">
        <f>SUM(X515:X516)</f>
        <v>1458</v>
      </c>
      <c r="AA516" s="129">
        <f t="shared" ref="AA516" si="159">SUM(C516:X516)</f>
        <v>79996</v>
      </c>
      <c r="AB516" s="120"/>
    </row>
    <row r="517" spans="1:28">
      <c r="A517" s="133"/>
      <c r="C517" s="129"/>
      <c r="F517" s="129"/>
      <c r="I517" s="129"/>
      <c r="L517" s="129"/>
      <c r="M517" s="129"/>
      <c r="N517" s="129"/>
      <c r="O517" s="129"/>
      <c r="R517" s="129"/>
      <c r="U517" s="129"/>
      <c r="X517" s="129"/>
      <c r="Y517" s="129"/>
      <c r="AA517" s="129"/>
      <c r="AB517" s="120"/>
    </row>
    <row r="518" spans="1:28" ht="12.75" customHeight="1">
      <c r="A518" s="159" t="s">
        <v>54</v>
      </c>
      <c r="B518" s="115">
        <v>2001</v>
      </c>
      <c r="C518" s="129">
        <f>Data!D520</f>
        <v>194</v>
      </c>
      <c r="F518" s="129">
        <f>Data!G520</f>
        <v>293</v>
      </c>
      <c r="I518" s="129">
        <f>Data!J520</f>
        <v>0</v>
      </c>
      <c r="L518" s="129">
        <f>Data!M520</f>
        <v>0</v>
      </c>
      <c r="M518" s="129">
        <f>Data!P520</f>
        <v>426</v>
      </c>
      <c r="N518" s="129">
        <f>Data!S520</f>
        <v>426</v>
      </c>
      <c r="O518" s="129">
        <f>Data!V520</f>
        <v>0</v>
      </c>
      <c r="R518" s="129">
        <f>Data!Y520</f>
        <v>0</v>
      </c>
      <c r="U518" s="129">
        <f>Data!AB520</f>
        <v>0</v>
      </c>
      <c r="X518" s="129">
        <f>Data!AE520</f>
        <v>0</v>
      </c>
      <c r="Y518" s="129"/>
      <c r="AA518" s="129">
        <f>SUM(C518:X518)</f>
        <v>1339</v>
      </c>
      <c r="AB518" s="120"/>
    </row>
    <row r="519" spans="1:28">
      <c r="A519" s="159"/>
      <c r="B519" s="115">
        <v>2002</v>
      </c>
      <c r="C519" s="129">
        <f>Data!D521</f>
        <v>202</v>
      </c>
      <c r="F519" s="129">
        <f>Data!G521</f>
        <v>84</v>
      </c>
      <c r="I519" s="129">
        <f>Data!J521</f>
        <v>0</v>
      </c>
      <c r="L519" s="129">
        <f>Data!M521</f>
        <v>0</v>
      </c>
      <c r="M519" s="129">
        <f>Data!P521</f>
        <v>0</v>
      </c>
      <c r="N519" s="129">
        <f>Data!S521</f>
        <v>0</v>
      </c>
      <c r="O519" s="129">
        <f>Data!V521</f>
        <v>0</v>
      </c>
      <c r="R519" s="129">
        <f>Data!Y521</f>
        <v>76</v>
      </c>
      <c r="U519" s="129">
        <f>Data!AB521</f>
        <v>1082</v>
      </c>
      <c r="X519" s="129">
        <f>Data!AE521</f>
        <v>0</v>
      </c>
      <c r="Y519" s="129"/>
      <c r="AA519" s="129">
        <f t="shared" ref="AA519:AA527" si="160">SUM(C519:X519)</f>
        <v>1444</v>
      </c>
      <c r="AB519" s="120"/>
    </row>
    <row r="520" spans="1:28">
      <c r="A520" s="159"/>
      <c r="B520" s="115">
        <v>2003</v>
      </c>
      <c r="C520" s="129">
        <f>Data!D522</f>
        <v>287</v>
      </c>
      <c r="F520" s="129">
        <f>Data!G522</f>
        <v>353</v>
      </c>
      <c r="I520" s="129">
        <f>Data!J522</f>
        <v>0</v>
      </c>
      <c r="L520" s="129">
        <f>Data!M522</f>
        <v>0</v>
      </c>
      <c r="M520" s="129">
        <f>Data!P522</f>
        <v>0</v>
      </c>
      <c r="N520" s="129">
        <f>Data!S522</f>
        <v>460</v>
      </c>
      <c r="O520" s="129">
        <f>Data!V522</f>
        <v>0</v>
      </c>
      <c r="R520" s="129">
        <f>Data!Y522</f>
        <v>0</v>
      </c>
      <c r="U520" s="129">
        <f>Data!AB522</f>
        <v>1082</v>
      </c>
      <c r="X520" s="129">
        <f>Data!AE522</f>
        <v>0</v>
      </c>
      <c r="Y520" s="129"/>
      <c r="AA520" s="129">
        <f t="shared" si="160"/>
        <v>2182</v>
      </c>
      <c r="AB520" s="120"/>
    </row>
    <row r="521" spans="1:28">
      <c r="A521" s="159"/>
      <c r="B521" s="115">
        <v>2004</v>
      </c>
      <c r="C521" s="129">
        <f>Data!D523</f>
        <v>0</v>
      </c>
      <c r="F521" s="129">
        <f>Data!G523</f>
        <v>839</v>
      </c>
      <c r="I521" s="129">
        <f>Data!J523</f>
        <v>0</v>
      </c>
      <c r="L521" s="129">
        <f>Data!M523</f>
        <v>0</v>
      </c>
      <c r="M521" s="129">
        <f>Data!P523</f>
        <v>0</v>
      </c>
      <c r="N521" s="129">
        <f>Data!S523</f>
        <v>1124</v>
      </c>
      <c r="O521" s="129">
        <f>Data!V523</f>
        <v>0</v>
      </c>
      <c r="R521" s="129">
        <f>Data!Y523</f>
        <v>0</v>
      </c>
      <c r="U521" s="129">
        <f>Data!AB523</f>
        <v>0</v>
      </c>
      <c r="X521" s="129">
        <f>Data!AE523</f>
        <v>0</v>
      </c>
      <c r="Y521" s="129"/>
      <c r="AA521" s="129">
        <f t="shared" si="160"/>
        <v>1963</v>
      </c>
      <c r="AB521" s="120"/>
    </row>
    <row r="522" spans="1:28">
      <c r="A522" s="159"/>
      <c r="B522" s="115">
        <v>2005</v>
      </c>
      <c r="C522" s="129">
        <f>Data!D524</f>
        <v>0</v>
      </c>
      <c r="F522" s="129">
        <f>Data!G524</f>
        <v>679</v>
      </c>
      <c r="I522" s="129">
        <f>Data!J524</f>
        <v>0</v>
      </c>
      <c r="L522" s="129">
        <f>Data!M524</f>
        <v>0</v>
      </c>
      <c r="M522" s="129">
        <f>Data!P524</f>
        <v>0</v>
      </c>
      <c r="N522" s="129">
        <f>Data!S524</f>
        <v>0</v>
      </c>
      <c r="O522" s="129">
        <f>Data!V524</f>
        <v>0</v>
      </c>
      <c r="R522" s="129">
        <f>Data!Y524</f>
        <v>0</v>
      </c>
      <c r="U522" s="129">
        <f>Data!AB524</f>
        <v>0</v>
      </c>
      <c r="X522" s="129">
        <f>Data!AE524</f>
        <v>0</v>
      </c>
      <c r="Y522" s="129"/>
      <c r="AA522" s="129">
        <f t="shared" si="160"/>
        <v>679</v>
      </c>
      <c r="AB522" s="120"/>
    </row>
    <row r="523" spans="1:28">
      <c r="A523" s="159"/>
      <c r="B523" s="115">
        <v>2006</v>
      </c>
      <c r="C523" s="129">
        <f>Data!D525</f>
        <v>151</v>
      </c>
      <c r="F523" s="129">
        <f>Data!G525</f>
        <v>671</v>
      </c>
      <c r="I523" s="129">
        <f>Data!J525</f>
        <v>0</v>
      </c>
      <c r="L523" s="129">
        <f>Data!M525</f>
        <v>0</v>
      </c>
      <c r="M523" s="129">
        <f>Data!P525</f>
        <v>0</v>
      </c>
      <c r="N523" s="129">
        <f>Data!S525</f>
        <v>460</v>
      </c>
      <c r="O523" s="129">
        <f>Data!V525</f>
        <v>0</v>
      </c>
      <c r="R523" s="129">
        <f>Data!Y525</f>
        <v>0</v>
      </c>
      <c r="U523" s="129">
        <f>Data!AB525</f>
        <v>0</v>
      </c>
      <c r="X523" s="129">
        <f>Data!AE525</f>
        <v>0</v>
      </c>
      <c r="Y523" s="129"/>
      <c r="AA523" s="129">
        <f t="shared" si="160"/>
        <v>1282</v>
      </c>
      <c r="AB523" s="120"/>
    </row>
    <row r="524" spans="1:28">
      <c r="A524" s="159"/>
      <c r="B524" s="115">
        <v>2007</v>
      </c>
      <c r="C524" s="129">
        <f>Data!D526</f>
        <v>2724</v>
      </c>
      <c r="F524" s="129">
        <f>Data!G526</f>
        <v>452</v>
      </c>
      <c r="I524" s="129">
        <f>Data!J526</f>
        <v>0</v>
      </c>
      <c r="L524" s="129">
        <f>Data!M526</f>
        <v>0</v>
      </c>
      <c r="M524" s="129">
        <f>Data!P526</f>
        <v>0</v>
      </c>
      <c r="N524" s="129">
        <f>Data!S526</f>
        <v>0</v>
      </c>
      <c r="O524" s="129">
        <f>Data!V526</f>
        <v>0</v>
      </c>
      <c r="R524" s="129">
        <f>Data!Y526</f>
        <v>0</v>
      </c>
      <c r="U524" s="129">
        <f>Data!AB526</f>
        <v>613</v>
      </c>
      <c r="X524" s="129">
        <f>Data!AE526</f>
        <v>0</v>
      </c>
      <c r="Y524" s="129"/>
      <c r="AA524" s="129">
        <f t="shared" si="160"/>
        <v>3789</v>
      </c>
      <c r="AB524" s="120"/>
    </row>
    <row r="525" spans="1:28">
      <c r="A525" s="159"/>
      <c r="B525" s="115">
        <v>2008</v>
      </c>
      <c r="C525" s="129">
        <f>Data!D527</f>
        <v>27599</v>
      </c>
      <c r="F525" s="129">
        <f>Data!G527</f>
        <v>0</v>
      </c>
      <c r="I525" s="129">
        <f>Data!J527</f>
        <v>0</v>
      </c>
      <c r="L525" s="129">
        <f>Data!M527</f>
        <v>0</v>
      </c>
      <c r="M525" s="129">
        <f>Data!P527</f>
        <v>0</v>
      </c>
      <c r="N525" s="129">
        <f>Data!S527</f>
        <v>0</v>
      </c>
      <c r="O525" s="129">
        <f>Data!V527</f>
        <v>0</v>
      </c>
      <c r="R525" s="129">
        <f>Data!Y527</f>
        <v>0</v>
      </c>
      <c r="U525" s="129">
        <f>Data!AB527</f>
        <v>17962</v>
      </c>
      <c r="X525" s="129">
        <f>Data!AE527</f>
        <v>3606</v>
      </c>
      <c r="Y525" s="129"/>
      <c r="AA525" s="129">
        <f t="shared" si="160"/>
        <v>49167</v>
      </c>
      <c r="AB525" s="120"/>
    </row>
    <row r="526" spans="1:28">
      <c r="A526" s="159"/>
      <c r="B526" s="115">
        <v>2009</v>
      </c>
      <c r="C526" s="129">
        <f>Data!D528</f>
        <v>39560</v>
      </c>
      <c r="F526" s="129">
        <f>Data!G528</f>
        <v>6642</v>
      </c>
      <c r="I526" s="129">
        <f>Data!J528</f>
        <v>0</v>
      </c>
      <c r="L526" s="129">
        <f>Data!M528</f>
        <v>0</v>
      </c>
      <c r="M526" s="129">
        <f>Data!P528</f>
        <v>0</v>
      </c>
      <c r="N526" s="129">
        <f>Data!S528</f>
        <v>0</v>
      </c>
      <c r="O526" s="129">
        <f>Data!V528</f>
        <v>0</v>
      </c>
      <c r="R526" s="129">
        <f>Data!Y528</f>
        <v>410</v>
      </c>
      <c r="U526" s="129">
        <f>Data!AB528</f>
        <v>0</v>
      </c>
      <c r="X526" s="129">
        <f>Data!AE528</f>
        <v>0</v>
      </c>
      <c r="Y526" s="129"/>
      <c r="AA526" s="129">
        <f t="shared" si="160"/>
        <v>46612</v>
      </c>
      <c r="AB526" s="120"/>
    </row>
    <row r="527" spans="1:28">
      <c r="A527" s="159"/>
      <c r="B527" s="115">
        <v>2010</v>
      </c>
      <c r="C527" s="129">
        <f>Data!D529</f>
        <v>17928</v>
      </c>
      <c r="F527" s="129">
        <f>Data!G529</f>
        <v>0</v>
      </c>
      <c r="I527" s="129">
        <f>Data!J529</f>
        <v>0</v>
      </c>
      <c r="L527" s="129">
        <f>Data!M529</f>
        <v>0</v>
      </c>
      <c r="M527" s="129">
        <f>Data!P529</f>
        <v>0</v>
      </c>
      <c r="N527" s="129">
        <f>Data!S529</f>
        <v>0</v>
      </c>
      <c r="O527" s="129">
        <f>Data!V529</f>
        <v>0</v>
      </c>
      <c r="R527" s="129">
        <f>Data!Y529</f>
        <v>0</v>
      </c>
      <c r="U527" s="129">
        <f>Data!AB529</f>
        <v>0</v>
      </c>
      <c r="X527" s="129">
        <f>Data!AE529</f>
        <v>0</v>
      </c>
      <c r="Y527" s="129"/>
      <c r="AA527" s="129">
        <f t="shared" si="160"/>
        <v>17928</v>
      </c>
      <c r="AB527" s="120"/>
    </row>
    <row r="528" spans="1:28" ht="11.25" customHeight="1">
      <c r="C528" s="129"/>
      <c r="F528" s="129"/>
      <c r="I528" s="129"/>
      <c r="L528" s="129"/>
      <c r="M528" s="129"/>
      <c r="N528" s="129"/>
      <c r="O528" s="129"/>
      <c r="R528" s="129"/>
      <c r="U528" s="129"/>
      <c r="X528" s="129"/>
      <c r="Y528" s="129"/>
      <c r="AA528" s="129">
        <f t="shared" ref="AA528:AA530" si="161">SUM(C528:X528)</f>
        <v>0</v>
      </c>
      <c r="AB528" s="120"/>
    </row>
    <row r="529" spans="1:28">
      <c r="A529" s="133"/>
      <c r="B529" s="115" t="s">
        <v>106</v>
      </c>
      <c r="C529" s="129">
        <f>SUM(C518:C520)</f>
        <v>683</v>
      </c>
      <c r="F529" s="129">
        <f t="shared" ref="F529:X529" si="162">SUM(F518:F520)</f>
        <v>730</v>
      </c>
      <c r="I529" s="129">
        <f t="shared" si="162"/>
        <v>0</v>
      </c>
      <c r="L529" s="129">
        <f t="shared" si="162"/>
        <v>0</v>
      </c>
      <c r="M529" s="129">
        <f t="shared" si="162"/>
        <v>426</v>
      </c>
      <c r="N529" s="129">
        <f t="shared" si="162"/>
        <v>886</v>
      </c>
      <c r="O529" s="129">
        <f t="shared" si="162"/>
        <v>0</v>
      </c>
      <c r="R529" s="129">
        <f t="shared" si="162"/>
        <v>76</v>
      </c>
      <c r="U529" s="129">
        <f t="shared" si="162"/>
        <v>2164</v>
      </c>
      <c r="X529" s="129">
        <f t="shared" si="162"/>
        <v>0</v>
      </c>
      <c r="Y529" s="129"/>
      <c r="AA529" s="129">
        <f t="shared" si="161"/>
        <v>4965</v>
      </c>
      <c r="AB529" s="120"/>
    </row>
    <row r="530" spans="1:28">
      <c r="A530" s="133"/>
      <c r="B530" s="115" t="s">
        <v>139</v>
      </c>
      <c r="C530" s="129">
        <f>SUM(C521:C527)</f>
        <v>87962</v>
      </c>
      <c r="D530" s="129">
        <f>SUM(C529:C530)</f>
        <v>88645</v>
      </c>
      <c r="E530" s="129">
        <f>SUM(C518:C527)</f>
        <v>88645</v>
      </c>
      <c r="F530" s="129">
        <f t="shared" ref="F530:X530" si="163">SUM(F521:F527)</f>
        <v>9283</v>
      </c>
      <c r="G530" s="129">
        <f>SUM(F529:F530)</f>
        <v>10013</v>
      </c>
      <c r="H530" s="129">
        <f>SUM(F518:F527)</f>
        <v>10013</v>
      </c>
      <c r="I530" s="129">
        <f t="shared" si="163"/>
        <v>0</v>
      </c>
      <c r="J530" s="129">
        <f>SUM(I529:I530)</f>
        <v>0</v>
      </c>
      <c r="K530" s="129">
        <f>SUM(I518:I527)</f>
        <v>0</v>
      </c>
      <c r="L530" s="129">
        <f t="shared" si="163"/>
        <v>0</v>
      </c>
      <c r="M530" s="129">
        <f t="shared" si="163"/>
        <v>0</v>
      </c>
      <c r="N530" s="129">
        <f t="shared" si="163"/>
        <v>1584</v>
      </c>
      <c r="O530" s="129">
        <f t="shared" si="163"/>
        <v>0</v>
      </c>
      <c r="P530" s="129">
        <f>SUM(O529:O530)</f>
        <v>0</v>
      </c>
      <c r="Q530" s="129">
        <f>SUM(O518:O527)</f>
        <v>0</v>
      </c>
      <c r="R530" s="129">
        <f t="shared" si="163"/>
        <v>410</v>
      </c>
      <c r="S530" s="129">
        <f>SUM(R529:R530)</f>
        <v>486</v>
      </c>
      <c r="T530" s="129">
        <f>SUM(R518:R527)</f>
        <v>486</v>
      </c>
      <c r="U530" s="129">
        <f t="shared" si="163"/>
        <v>18575</v>
      </c>
      <c r="V530" s="129">
        <f>SUM(U529:U530)</f>
        <v>20739</v>
      </c>
      <c r="W530" s="129">
        <f>SUM(U518:U527)</f>
        <v>20739</v>
      </c>
      <c r="X530" s="129">
        <f t="shared" si="163"/>
        <v>3606</v>
      </c>
      <c r="Y530" s="129">
        <f>SUM(X518:X527)</f>
        <v>3606</v>
      </c>
      <c r="Z530" s="129">
        <f>SUM(X529:X530)</f>
        <v>3606</v>
      </c>
      <c r="AA530" s="129">
        <f t="shared" si="161"/>
        <v>361186</v>
      </c>
      <c r="AB530" s="120"/>
    </row>
    <row r="531" spans="1:28">
      <c r="A531" s="133"/>
      <c r="C531" s="129"/>
      <c r="F531" s="129"/>
      <c r="I531" s="129"/>
      <c r="L531" s="129"/>
      <c r="M531" s="129"/>
      <c r="N531" s="129"/>
      <c r="O531" s="129"/>
      <c r="R531" s="129"/>
      <c r="U531" s="129"/>
      <c r="X531" s="129"/>
      <c r="Y531" s="129"/>
      <c r="AA531" s="129"/>
      <c r="AB531" s="120"/>
    </row>
    <row r="532" spans="1:28" ht="15.75" customHeight="1">
      <c r="A532" s="159" t="s">
        <v>11</v>
      </c>
      <c r="B532" s="115">
        <v>2001</v>
      </c>
      <c r="C532" s="129">
        <f>Data!D534</f>
        <v>60</v>
      </c>
      <c r="F532" s="129">
        <f>Data!G534</f>
        <v>1896</v>
      </c>
      <c r="I532" s="129">
        <f>Data!J534</f>
        <v>1683</v>
      </c>
      <c r="L532" s="129">
        <f>Data!M534</f>
        <v>0</v>
      </c>
      <c r="M532" s="129">
        <f>Data!P534</f>
        <v>0</v>
      </c>
      <c r="N532" s="129">
        <f>Data!S534</f>
        <v>0</v>
      </c>
      <c r="O532" s="129">
        <f>Data!V534</f>
        <v>218</v>
      </c>
      <c r="R532" s="129">
        <f>Data!Y534</f>
        <v>0</v>
      </c>
      <c r="U532" s="129">
        <f>Data!AB534</f>
        <v>533</v>
      </c>
      <c r="X532" s="129">
        <f>Data!AE534</f>
        <v>599</v>
      </c>
      <c r="Y532" s="129"/>
      <c r="AA532" s="129">
        <f>SUM(C532:X532)</f>
        <v>4989</v>
      </c>
      <c r="AB532" s="120"/>
    </row>
    <row r="533" spans="1:28">
      <c r="A533" s="159"/>
      <c r="B533" s="115">
        <v>2002</v>
      </c>
      <c r="C533" s="129">
        <f>Data!D535</f>
        <v>328</v>
      </c>
      <c r="F533" s="129">
        <f>Data!G535</f>
        <v>5827</v>
      </c>
      <c r="I533" s="129">
        <f>Data!J535</f>
        <v>0</v>
      </c>
      <c r="L533" s="129">
        <f>Data!M535</f>
        <v>3213</v>
      </c>
      <c r="M533" s="129">
        <f>Data!P535</f>
        <v>0</v>
      </c>
      <c r="N533" s="129">
        <f>Data!S535</f>
        <v>0</v>
      </c>
      <c r="O533" s="129">
        <f>Data!V535</f>
        <v>365</v>
      </c>
      <c r="R533" s="129">
        <f>Data!Y535</f>
        <v>622</v>
      </c>
      <c r="U533" s="129">
        <f>Data!AB535</f>
        <v>755</v>
      </c>
      <c r="X533" s="129">
        <f>Data!AE535</f>
        <v>0</v>
      </c>
      <c r="Y533" s="129"/>
      <c r="AA533" s="129">
        <f t="shared" ref="AA533:AA541" si="164">SUM(C533:X533)</f>
        <v>11110</v>
      </c>
      <c r="AB533" s="120"/>
    </row>
    <row r="534" spans="1:28">
      <c r="A534" s="159"/>
      <c r="B534" s="115">
        <v>2003</v>
      </c>
      <c r="C534" s="129">
        <f>Data!D536</f>
        <v>209</v>
      </c>
      <c r="F534" s="129">
        <f>Data!G536</f>
        <v>8303</v>
      </c>
      <c r="I534" s="129">
        <f>Data!J536</f>
        <v>0</v>
      </c>
      <c r="L534" s="129">
        <f>Data!M536</f>
        <v>0</v>
      </c>
      <c r="M534" s="129">
        <f>Data!P536</f>
        <v>954</v>
      </c>
      <c r="N534" s="129">
        <f>Data!S536</f>
        <v>0</v>
      </c>
      <c r="O534" s="129">
        <f>Data!V536</f>
        <v>0</v>
      </c>
      <c r="R534" s="129">
        <f>Data!Y536</f>
        <v>0</v>
      </c>
      <c r="U534" s="129">
        <f>Data!AB536</f>
        <v>0</v>
      </c>
      <c r="X534" s="129">
        <f>Data!AE536</f>
        <v>0</v>
      </c>
      <c r="Y534" s="129"/>
      <c r="AA534" s="129">
        <f t="shared" si="164"/>
        <v>9466</v>
      </c>
      <c r="AB534" s="120"/>
    </row>
    <row r="535" spans="1:28">
      <c r="A535" s="159"/>
      <c r="B535" s="115">
        <v>2004</v>
      </c>
      <c r="C535" s="129">
        <f>Data!D537</f>
        <v>15600</v>
      </c>
      <c r="F535" s="129">
        <f>Data!G537</f>
        <v>8191</v>
      </c>
      <c r="I535" s="129">
        <f>Data!J537</f>
        <v>0</v>
      </c>
      <c r="L535" s="129">
        <f>Data!M537</f>
        <v>3388</v>
      </c>
      <c r="M535" s="129">
        <f>Data!P537</f>
        <v>3388</v>
      </c>
      <c r="N535" s="129">
        <f>Data!S537</f>
        <v>186</v>
      </c>
      <c r="O535" s="129">
        <f>Data!V537</f>
        <v>0</v>
      </c>
      <c r="R535" s="129">
        <f>Data!Y537</f>
        <v>741</v>
      </c>
      <c r="U535" s="129">
        <f>Data!AB537</f>
        <v>637</v>
      </c>
      <c r="X535" s="129">
        <f>Data!AE537</f>
        <v>222</v>
      </c>
      <c r="Y535" s="129"/>
      <c r="AA535" s="129">
        <f t="shared" si="164"/>
        <v>32353</v>
      </c>
      <c r="AB535" s="120"/>
    </row>
    <row r="536" spans="1:28">
      <c r="A536" s="159"/>
      <c r="B536" s="115">
        <v>2005</v>
      </c>
      <c r="C536" s="129">
        <f>Data!D538</f>
        <v>4158</v>
      </c>
      <c r="F536" s="129">
        <f>Data!G538</f>
        <v>8855</v>
      </c>
      <c r="I536" s="129">
        <f>Data!J538</f>
        <v>5553</v>
      </c>
      <c r="L536" s="129">
        <f>Data!M538</f>
        <v>2811</v>
      </c>
      <c r="M536" s="129">
        <f>Data!P538</f>
        <v>3607</v>
      </c>
      <c r="N536" s="129">
        <f>Data!S538</f>
        <v>0</v>
      </c>
      <c r="O536" s="129">
        <f>Data!V538</f>
        <v>99</v>
      </c>
      <c r="R536" s="129">
        <f>Data!Y538</f>
        <v>777</v>
      </c>
      <c r="U536" s="129">
        <f>Data!AB538</f>
        <v>2812</v>
      </c>
      <c r="X536" s="129">
        <f>Data!AE538</f>
        <v>222</v>
      </c>
      <c r="Y536" s="129"/>
      <c r="AA536" s="129">
        <f t="shared" si="164"/>
        <v>28894</v>
      </c>
      <c r="AB536" s="120"/>
    </row>
    <row r="537" spans="1:28">
      <c r="A537" s="159"/>
      <c r="B537" s="115">
        <v>2006</v>
      </c>
      <c r="C537" s="129">
        <f>Data!D539</f>
        <v>77</v>
      </c>
      <c r="F537" s="129">
        <f>Data!G539</f>
        <v>5129</v>
      </c>
      <c r="I537" s="129">
        <f>Data!J539</f>
        <v>0</v>
      </c>
      <c r="L537" s="129">
        <f>Data!M539</f>
        <v>725</v>
      </c>
      <c r="M537" s="129">
        <f>Data!P539</f>
        <v>0</v>
      </c>
      <c r="N537" s="129">
        <f>Data!S539</f>
        <v>0</v>
      </c>
      <c r="O537" s="129">
        <f>Data!V539</f>
        <v>0</v>
      </c>
      <c r="R537" s="129">
        <f>Data!Y539</f>
        <v>460</v>
      </c>
      <c r="U537" s="129">
        <f>Data!AB539</f>
        <v>0</v>
      </c>
      <c r="X537" s="129">
        <f>Data!AE539</f>
        <v>2308</v>
      </c>
      <c r="Y537" s="129"/>
      <c r="AA537" s="129">
        <f t="shared" si="164"/>
        <v>8699</v>
      </c>
      <c r="AB537" s="120"/>
    </row>
    <row r="538" spans="1:28">
      <c r="A538" s="159"/>
      <c r="B538" s="115">
        <v>2007</v>
      </c>
      <c r="C538" s="129">
        <f>Data!D540</f>
        <v>0</v>
      </c>
      <c r="F538" s="129">
        <f>Data!G540</f>
        <v>7859</v>
      </c>
      <c r="I538" s="129">
        <f>Data!J540</f>
        <v>3199</v>
      </c>
      <c r="L538" s="129">
        <f>Data!M540</f>
        <v>2936</v>
      </c>
      <c r="M538" s="129">
        <f>Data!P540</f>
        <v>0</v>
      </c>
      <c r="N538" s="129">
        <f>Data!S540</f>
        <v>0</v>
      </c>
      <c r="O538" s="129">
        <f>Data!V540</f>
        <v>0</v>
      </c>
      <c r="R538" s="129">
        <f>Data!Y540</f>
        <v>0</v>
      </c>
      <c r="U538" s="129">
        <f>Data!AB540</f>
        <v>834</v>
      </c>
      <c r="X538" s="129">
        <f>Data!AE540</f>
        <v>0</v>
      </c>
      <c r="Y538" s="129"/>
      <c r="AA538" s="129">
        <f t="shared" si="164"/>
        <v>14828</v>
      </c>
      <c r="AB538" s="120"/>
    </row>
    <row r="539" spans="1:28">
      <c r="A539" s="159"/>
      <c r="B539" s="115">
        <v>2008</v>
      </c>
      <c r="C539" s="129">
        <f>Data!D541</f>
        <v>6085</v>
      </c>
      <c r="F539" s="129">
        <f>Data!G541</f>
        <v>10531</v>
      </c>
      <c r="I539" s="129">
        <f>Data!J541</f>
        <v>0</v>
      </c>
      <c r="L539" s="129">
        <f>Data!M541</f>
        <v>10531</v>
      </c>
      <c r="M539" s="129">
        <f>Data!P541</f>
        <v>0</v>
      </c>
      <c r="N539" s="129">
        <f>Data!S541</f>
        <v>0</v>
      </c>
      <c r="O539" s="129">
        <f>Data!V541</f>
        <v>0</v>
      </c>
      <c r="R539" s="129">
        <f>Data!Y541</f>
        <v>0</v>
      </c>
      <c r="U539" s="129">
        <f>Data!AB541</f>
        <v>0</v>
      </c>
      <c r="X539" s="129">
        <f>Data!AE541</f>
        <v>2367</v>
      </c>
      <c r="Y539" s="129"/>
      <c r="AA539" s="129">
        <f t="shared" si="164"/>
        <v>29514</v>
      </c>
      <c r="AB539" s="120"/>
    </row>
    <row r="540" spans="1:28">
      <c r="A540" s="159"/>
      <c r="B540" s="115">
        <v>2009</v>
      </c>
      <c r="C540" s="129">
        <f>Data!D542</f>
        <v>1350</v>
      </c>
      <c r="F540" s="129">
        <f>Data!G542</f>
        <v>7526</v>
      </c>
      <c r="I540" s="129">
        <f>Data!J542</f>
        <v>4448</v>
      </c>
      <c r="L540" s="129">
        <f>Data!M542</f>
        <v>3958</v>
      </c>
      <c r="M540" s="129">
        <f>Data!P542</f>
        <v>0</v>
      </c>
      <c r="N540" s="129">
        <f>Data!S542</f>
        <v>0</v>
      </c>
      <c r="O540" s="129">
        <f>Data!V542</f>
        <v>147</v>
      </c>
      <c r="R540" s="129">
        <f>Data!Y542</f>
        <v>0</v>
      </c>
      <c r="U540" s="129">
        <f>Data!AB542</f>
        <v>0</v>
      </c>
      <c r="X540" s="129">
        <f>Data!AE542</f>
        <v>5576</v>
      </c>
      <c r="Y540" s="129"/>
      <c r="AA540" s="129">
        <f t="shared" si="164"/>
        <v>23005</v>
      </c>
      <c r="AB540" s="120"/>
    </row>
    <row r="541" spans="1:28">
      <c r="A541" s="159"/>
      <c r="B541" s="115">
        <v>2010</v>
      </c>
      <c r="C541" s="129">
        <f>Data!D543</f>
        <v>69</v>
      </c>
      <c r="F541" s="129">
        <f>Data!G543</f>
        <v>5648</v>
      </c>
      <c r="I541" s="129">
        <f>Data!J543</f>
        <v>0</v>
      </c>
      <c r="L541" s="129">
        <f>Data!M543</f>
        <v>1017</v>
      </c>
      <c r="M541" s="129">
        <f>Data!P543</f>
        <v>0</v>
      </c>
      <c r="N541" s="129">
        <f>Data!S543</f>
        <v>0</v>
      </c>
      <c r="O541" s="129">
        <f>Data!V543</f>
        <v>452</v>
      </c>
      <c r="R541" s="129">
        <f>Data!Y543</f>
        <v>0</v>
      </c>
      <c r="U541" s="129">
        <f>Data!AB543</f>
        <v>1985</v>
      </c>
      <c r="X541" s="129">
        <f>Data!AE543</f>
        <v>0</v>
      </c>
      <c r="Y541" s="129"/>
      <c r="AA541" s="129">
        <f t="shared" si="164"/>
        <v>9171</v>
      </c>
      <c r="AB541" s="120"/>
    </row>
    <row r="542" spans="1:28" ht="11.25" customHeight="1">
      <c r="C542" s="129"/>
      <c r="F542" s="129"/>
      <c r="I542" s="129"/>
      <c r="L542" s="129"/>
      <c r="M542" s="129"/>
      <c r="N542" s="129"/>
      <c r="O542" s="129"/>
      <c r="R542" s="129"/>
      <c r="U542" s="129"/>
      <c r="X542" s="129"/>
      <c r="Y542" s="129"/>
      <c r="AA542" s="129">
        <f t="shared" ref="AA542:AA544" si="165">SUM(C542:X542)</f>
        <v>0</v>
      </c>
      <c r="AB542" s="120"/>
    </row>
    <row r="543" spans="1:28">
      <c r="A543" s="133"/>
      <c r="B543" s="115" t="s">
        <v>106</v>
      </c>
      <c r="C543" s="129">
        <f>SUM(C532:C534)</f>
        <v>597</v>
      </c>
      <c r="F543" s="129">
        <f t="shared" ref="F543:X543" si="166">SUM(F532:F534)</f>
        <v>16026</v>
      </c>
      <c r="I543" s="129">
        <f t="shared" si="166"/>
        <v>1683</v>
      </c>
      <c r="L543" s="129">
        <f t="shared" si="166"/>
        <v>3213</v>
      </c>
      <c r="M543" s="129">
        <f t="shared" si="166"/>
        <v>954</v>
      </c>
      <c r="N543" s="129">
        <f t="shared" si="166"/>
        <v>0</v>
      </c>
      <c r="O543" s="129">
        <f t="shared" si="166"/>
        <v>583</v>
      </c>
      <c r="R543" s="129">
        <f t="shared" si="166"/>
        <v>622</v>
      </c>
      <c r="U543" s="129">
        <f t="shared" si="166"/>
        <v>1288</v>
      </c>
      <c r="X543" s="129">
        <f t="shared" si="166"/>
        <v>599</v>
      </c>
      <c r="Y543" s="129"/>
      <c r="AA543" s="129">
        <f t="shared" si="165"/>
        <v>25565</v>
      </c>
      <c r="AB543" s="120"/>
    </row>
    <row r="544" spans="1:28">
      <c r="A544" s="133"/>
      <c r="B544" s="115" t="s">
        <v>139</v>
      </c>
      <c r="C544" s="129">
        <f>SUM(C535:C541)</f>
        <v>27339</v>
      </c>
      <c r="D544" s="129">
        <f>SUM(C543:C544)</f>
        <v>27936</v>
      </c>
      <c r="E544" s="129">
        <f>SUM(C532:C541)</f>
        <v>27936</v>
      </c>
      <c r="F544" s="129">
        <f t="shared" ref="F544:X544" si="167">SUM(F535:F541)</f>
        <v>53739</v>
      </c>
      <c r="G544" s="129">
        <f>SUM(F543:F544)</f>
        <v>69765</v>
      </c>
      <c r="H544" s="129">
        <f>SUM(F532:F541)</f>
        <v>69765</v>
      </c>
      <c r="I544" s="129">
        <f t="shared" si="167"/>
        <v>13200</v>
      </c>
      <c r="J544" s="129">
        <f>SUM(I543:I544)</f>
        <v>14883</v>
      </c>
      <c r="K544" s="129">
        <f>SUM(I532:I541)</f>
        <v>14883</v>
      </c>
      <c r="L544" s="129">
        <f t="shared" si="167"/>
        <v>25366</v>
      </c>
      <c r="M544" s="129">
        <f t="shared" si="167"/>
        <v>6995</v>
      </c>
      <c r="N544" s="129">
        <f t="shared" si="167"/>
        <v>186</v>
      </c>
      <c r="O544" s="129">
        <f t="shared" si="167"/>
        <v>698</v>
      </c>
      <c r="P544" s="129">
        <f>SUM(O543:O544)</f>
        <v>1281</v>
      </c>
      <c r="Q544" s="129">
        <f>SUM(O532:O541)</f>
        <v>1281</v>
      </c>
      <c r="R544" s="129">
        <f t="shared" si="167"/>
        <v>1978</v>
      </c>
      <c r="S544" s="129">
        <f>SUM(R543:R544)</f>
        <v>2600</v>
      </c>
      <c r="T544" s="129">
        <f>SUM(R532:R541)</f>
        <v>2600</v>
      </c>
      <c r="U544" s="129">
        <f t="shared" si="167"/>
        <v>6268</v>
      </c>
      <c r="V544" s="129">
        <f>SUM(U543:U544)</f>
        <v>7556</v>
      </c>
      <c r="W544" s="129">
        <f>SUM(U532:U541)</f>
        <v>7556</v>
      </c>
      <c r="X544" s="129">
        <f t="shared" si="167"/>
        <v>10695</v>
      </c>
      <c r="Y544" s="129">
        <f>SUM(X532:X541)</f>
        <v>11294</v>
      </c>
      <c r="Z544" s="129">
        <f>SUM(X543:X544)</f>
        <v>11294</v>
      </c>
      <c r="AA544" s="129">
        <f t="shared" si="165"/>
        <v>394506</v>
      </c>
      <c r="AB544" s="120"/>
    </row>
    <row r="545" spans="1:28">
      <c r="A545" s="133"/>
      <c r="C545" s="129"/>
      <c r="F545" s="129"/>
      <c r="I545" s="129"/>
      <c r="L545" s="129"/>
      <c r="M545" s="129"/>
      <c r="N545" s="129"/>
      <c r="O545" s="129"/>
      <c r="R545" s="129"/>
      <c r="U545" s="129"/>
      <c r="X545" s="129"/>
      <c r="Y545" s="129"/>
      <c r="AA545" s="129"/>
      <c r="AB545" s="120"/>
    </row>
    <row r="546" spans="1:28" ht="24.75" customHeight="1">
      <c r="A546" s="159" t="s">
        <v>55</v>
      </c>
      <c r="B546" s="115">
        <v>2001</v>
      </c>
      <c r="C546" s="129">
        <f>Data!D548</f>
        <v>0</v>
      </c>
      <c r="F546" s="129">
        <f>Data!G548</f>
        <v>0</v>
      </c>
      <c r="I546" s="129">
        <f>Data!J548</f>
        <v>0</v>
      </c>
      <c r="L546" s="129">
        <f>Data!M548</f>
        <v>0</v>
      </c>
      <c r="M546" s="129">
        <f>Data!P548</f>
        <v>0</v>
      </c>
      <c r="N546" s="129">
        <f>Data!S548</f>
        <v>0</v>
      </c>
      <c r="O546" s="129">
        <f>Data!V548</f>
        <v>0</v>
      </c>
      <c r="R546" s="129">
        <f>Data!Y548</f>
        <v>0</v>
      </c>
      <c r="U546" s="129">
        <f>Data!AB548</f>
        <v>0</v>
      </c>
      <c r="X546" s="129">
        <f>Data!AE548</f>
        <v>0</v>
      </c>
      <c r="Y546" s="129"/>
      <c r="AA546" s="129">
        <f>SUM(C546:X546)</f>
        <v>0</v>
      </c>
      <c r="AB546" s="120"/>
    </row>
    <row r="547" spans="1:28">
      <c r="A547" s="159"/>
      <c r="B547" s="115">
        <v>2002</v>
      </c>
      <c r="C547" s="129">
        <f>Data!D549</f>
        <v>0</v>
      </c>
      <c r="F547" s="129">
        <f>Data!G549</f>
        <v>0</v>
      </c>
      <c r="I547" s="129">
        <f>Data!J549</f>
        <v>0</v>
      </c>
      <c r="L547" s="129">
        <f>Data!M549</f>
        <v>0</v>
      </c>
      <c r="M547" s="129">
        <f>Data!P549</f>
        <v>0</v>
      </c>
      <c r="N547" s="129">
        <f>Data!S549</f>
        <v>0</v>
      </c>
      <c r="O547" s="129">
        <f>Data!V549</f>
        <v>0</v>
      </c>
      <c r="R547" s="129">
        <f>Data!Y549</f>
        <v>0</v>
      </c>
      <c r="U547" s="129">
        <f>Data!AB549</f>
        <v>0</v>
      </c>
      <c r="X547" s="129">
        <f>Data!AE549</f>
        <v>0</v>
      </c>
      <c r="Y547" s="129"/>
      <c r="AA547" s="129">
        <f t="shared" ref="AA547:AA555" si="168">SUM(C547:X547)</f>
        <v>0</v>
      </c>
      <c r="AB547" s="120"/>
    </row>
    <row r="548" spans="1:28">
      <c r="A548" s="159"/>
      <c r="B548" s="115">
        <v>2003</v>
      </c>
      <c r="C548" s="129">
        <f>Data!D550</f>
        <v>0</v>
      </c>
      <c r="F548" s="129">
        <f>Data!G550</f>
        <v>0</v>
      </c>
      <c r="I548" s="129">
        <f>Data!J550</f>
        <v>0</v>
      </c>
      <c r="L548" s="129">
        <f>Data!M550</f>
        <v>0</v>
      </c>
      <c r="M548" s="129">
        <f>Data!P550</f>
        <v>0</v>
      </c>
      <c r="N548" s="129">
        <f>Data!S550</f>
        <v>0</v>
      </c>
      <c r="O548" s="129">
        <f>Data!V550</f>
        <v>0</v>
      </c>
      <c r="R548" s="129">
        <f>Data!Y550</f>
        <v>0</v>
      </c>
      <c r="U548" s="129">
        <f>Data!AB550</f>
        <v>0</v>
      </c>
      <c r="X548" s="129">
        <f>Data!AE550</f>
        <v>0</v>
      </c>
      <c r="Y548" s="129"/>
      <c r="AA548" s="129">
        <f t="shared" si="168"/>
        <v>0</v>
      </c>
      <c r="AB548" s="120"/>
    </row>
    <row r="549" spans="1:28">
      <c r="A549" s="159"/>
      <c r="B549" s="115">
        <v>2004</v>
      </c>
      <c r="C549" s="129">
        <f>Data!D551</f>
        <v>0</v>
      </c>
      <c r="F549" s="129">
        <f>Data!G551</f>
        <v>0</v>
      </c>
      <c r="I549" s="129">
        <f>Data!J551</f>
        <v>0</v>
      </c>
      <c r="L549" s="129">
        <f>Data!M551</f>
        <v>0</v>
      </c>
      <c r="M549" s="129">
        <f>Data!P551</f>
        <v>0</v>
      </c>
      <c r="N549" s="129">
        <f>Data!S551</f>
        <v>0</v>
      </c>
      <c r="O549" s="129">
        <f>Data!V551</f>
        <v>0</v>
      </c>
      <c r="R549" s="129">
        <f>Data!Y551</f>
        <v>741</v>
      </c>
      <c r="U549" s="129">
        <f>Data!AB551</f>
        <v>637</v>
      </c>
      <c r="X549" s="129">
        <f>Data!AE551</f>
        <v>0</v>
      </c>
      <c r="Y549" s="129"/>
      <c r="AA549" s="129">
        <f t="shared" si="168"/>
        <v>1378</v>
      </c>
      <c r="AB549" s="120"/>
    </row>
    <row r="550" spans="1:28">
      <c r="A550" s="159"/>
      <c r="B550" s="115">
        <v>2005</v>
      </c>
      <c r="C550" s="129">
        <f>Data!D552</f>
        <v>28580</v>
      </c>
      <c r="F550" s="129">
        <f>Data!G552</f>
        <v>0</v>
      </c>
      <c r="I550" s="129">
        <f>Data!J552</f>
        <v>0</v>
      </c>
      <c r="L550" s="129">
        <f>Data!M552</f>
        <v>0</v>
      </c>
      <c r="M550" s="129">
        <f>Data!P552</f>
        <v>0</v>
      </c>
      <c r="N550" s="129">
        <f>Data!S552</f>
        <v>0</v>
      </c>
      <c r="O550" s="129">
        <f>Data!V552</f>
        <v>0</v>
      </c>
      <c r="R550" s="129">
        <f>Data!Y552</f>
        <v>0</v>
      </c>
      <c r="U550" s="129">
        <f>Data!AB552</f>
        <v>0</v>
      </c>
      <c r="X550" s="129">
        <f>Data!AE552</f>
        <v>0</v>
      </c>
      <c r="Y550" s="129"/>
      <c r="AA550" s="129">
        <f t="shared" si="168"/>
        <v>28580</v>
      </c>
      <c r="AB550" s="120"/>
    </row>
    <row r="551" spans="1:28">
      <c r="A551" s="159"/>
      <c r="B551" s="115">
        <v>2006</v>
      </c>
      <c r="C551" s="129">
        <f>Data!D553</f>
        <v>0</v>
      </c>
      <c r="F551" s="129">
        <f>Data!G553</f>
        <v>0</v>
      </c>
      <c r="I551" s="129">
        <f>Data!J553</f>
        <v>0</v>
      </c>
      <c r="L551" s="129">
        <f>Data!M553</f>
        <v>0</v>
      </c>
      <c r="M551" s="129">
        <f>Data!P553</f>
        <v>0</v>
      </c>
      <c r="N551" s="129">
        <f>Data!S553</f>
        <v>0</v>
      </c>
      <c r="O551" s="129">
        <f>Data!V553</f>
        <v>0</v>
      </c>
      <c r="R551" s="129">
        <f>Data!Y553</f>
        <v>0</v>
      </c>
      <c r="U551" s="129">
        <f>Data!AB553</f>
        <v>0</v>
      </c>
      <c r="X551" s="129">
        <f>Data!AE553</f>
        <v>0</v>
      </c>
      <c r="Y551" s="129"/>
      <c r="AA551" s="129">
        <f t="shared" si="168"/>
        <v>0</v>
      </c>
      <c r="AB551" s="120"/>
    </row>
    <row r="552" spans="1:28">
      <c r="A552" s="159"/>
      <c r="B552" s="115">
        <v>2007</v>
      </c>
      <c r="C552" s="129">
        <f>Data!D554</f>
        <v>0</v>
      </c>
      <c r="F552" s="129">
        <f>Data!G554</f>
        <v>0</v>
      </c>
      <c r="I552" s="129">
        <f>Data!J554</f>
        <v>0</v>
      </c>
      <c r="L552" s="129">
        <f>Data!M554</f>
        <v>0</v>
      </c>
      <c r="M552" s="129">
        <f>Data!P554</f>
        <v>0</v>
      </c>
      <c r="N552" s="129">
        <f>Data!S554</f>
        <v>0</v>
      </c>
      <c r="O552" s="129">
        <f>Data!V554</f>
        <v>0</v>
      </c>
      <c r="R552" s="129">
        <f>Data!Y554</f>
        <v>0</v>
      </c>
      <c r="U552" s="129">
        <f>Data!AB554</f>
        <v>0</v>
      </c>
      <c r="X552" s="129">
        <f>Data!AE554</f>
        <v>0</v>
      </c>
      <c r="Y552" s="129"/>
      <c r="AA552" s="129">
        <f t="shared" si="168"/>
        <v>0</v>
      </c>
      <c r="AB552" s="120"/>
    </row>
    <row r="553" spans="1:28">
      <c r="A553" s="159"/>
      <c r="B553" s="115">
        <v>2008</v>
      </c>
      <c r="C553" s="129">
        <f>Data!D555</f>
        <v>150000</v>
      </c>
      <c r="F553" s="129">
        <f>Data!G555</f>
        <v>0</v>
      </c>
      <c r="I553" s="129">
        <f>Data!J555</f>
        <v>0</v>
      </c>
      <c r="L553" s="129">
        <f>Data!M555</f>
        <v>0</v>
      </c>
      <c r="M553" s="129">
        <f>Data!P555</f>
        <v>0</v>
      </c>
      <c r="N553" s="129">
        <f>Data!S555</f>
        <v>0</v>
      </c>
      <c r="O553" s="129">
        <f>Data!V555</f>
        <v>0</v>
      </c>
      <c r="R553" s="129">
        <f>Data!Y555</f>
        <v>0</v>
      </c>
      <c r="U553" s="129">
        <f>Data!AB555</f>
        <v>0</v>
      </c>
      <c r="X553" s="129">
        <f>Data!AE555</f>
        <v>0</v>
      </c>
      <c r="Y553" s="129"/>
      <c r="AA553" s="129">
        <f t="shared" si="168"/>
        <v>150000</v>
      </c>
      <c r="AB553" s="120"/>
    </row>
    <row r="554" spans="1:28">
      <c r="A554" s="159"/>
      <c r="B554" s="115">
        <v>2009</v>
      </c>
      <c r="C554" s="129">
        <f>Data!D556</f>
        <v>5440</v>
      </c>
      <c r="F554" s="129">
        <f>Data!G556</f>
        <v>0</v>
      </c>
      <c r="I554" s="129">
        <f>Data!J556</f>
        <v>0</v>
      </c>
      <c r="L554" s="129">
        <f>Data!M556</f>
        <v>0</v>
      </c>
      <c r="M554" s="129">
        <f>Data!P556</f>
        <v>0</v>
      </c>
      <c r="N554" s="129">
        <f>Data!S556</f>
        <v>0</v>
      </c>
      <c r="O554" s="129">
        <f>Data!V556</f>
        <v>0</v>
      </c>
      <c r="R554" s="129">
        <f>Data!Y556</f>
        <v>0</v>
      </c>
      <c r="U554" s="129">
        <f>Data!AB556</f>
        <v>0</v>
      </c>
      <c r="X554" s="129">
        <f>Data!AE556</f>
        <v>0</v>
      </c>
      <c r="Y554" s="129"/>
      <c r="AA554" s="129">
        <f t="shared" si="168"/>
        <v>5440</v>
      </c>
      <c r="AB554" s="120"/>
    </row>
    <row r="555" spans="1:28">
      <c r="A555" s="159"/>
      <c r="B555" s="115">
        <v>2010</v>
      </c>
      <c r="C555" s="129">
        <f>Data!D557</f>
        <v>0</v>
      </c>
      <c r="F555" s="129">
        <f>Data!G557</f>
        <v>0</v>
      </c>
      <c r="I555" s="129">
        <f>Data!J557</f>
        <v>0</v>
      </c>
      <c r="L555" s="129">
        <f>Data!M557</f>
        <v>0</v>
      </c>
      <c r="M555" s="129">
        <f>Data!P557</f>
        <v>0</v>
      </c>
      <c r="N555" s="129">
        <f>Data!S557</f>
        <v>0</v>
      </c>
      <c r="O555" s="129">
        <f>Data!V557</f>
        <v>0</v>
      </c>
      <c r="R555" s="129">
        <f>Data!Y557</f>
        <v>0</v>
      </c>
      <c r="U555" s="129">
        <f>Data!AB557</f>
        <v>0</v>
      </c>
      <c r="X555" s="129">
        <f>Data!AE557</f>
        <v>0</v>
      </c>
      <c r="Y555" s="129"/>
      <c r="AA555" s="129">
        <f t="shared" si="168"/>
        <v>0</v>
      </c>
      <c r="AB555" s="120"/>
    </row>
    <row r="556" spans="1:28" ht="12.75" customHeight="1">
      <c r="C556" s="129"/>
      <c r="F556" s="129"/>
      <c r="I556" s="129"/>
      <c r="L556" s="129"/>
      <c r="M556" s="129"/>
      <c r="N556" s="129"/>
      <c r="O556" s="129"/>
      <c r="R556" s="129"/>
      <c r="U556" s="129"/>
      <c r="X556" s="129"/>
      <c r="Y556" s="129"/>
      <c r="AA556" s="129">
        <f t="shared" ref="AA556:AA558" si="169">SUM(C556:X556)</f>
        <v>0</v>
      </c>
      <c r="AB556" s="120"/>
    </row>
    <row r="557" spans="1:28">
      <c r="A557" s="133"/>
      <c r="B557" s="115" t="s">
        <v>106</v>
      </c>
      <c r="C557" s="129">
        <f>SUM(C546:C548)</f>
        <v>0</v>
      </c>
      <c r="F557" s="129">
        <f t="shared" ref="F557:X557" si="170">SUM(F546:F548)</f>
        <v>0</v>
      </c>
      <c r="I557" s="129">
        <f t="shared" si="170"/>
        <v>0</v>
      </c>
      <c r="L557" s="129">
        <f t="shared" si="170"/>
        <v>0</v>
      </c>
      <c r="M557" s="129">
        <f t="shared" si="170"/>
        <v>0</v>
      </c>
      <c r="N557" s="129">
        <f t="shared" si="170"/>
        <v>0</v>
      </c>
      <c r="O557" s="129">
        <f t="shared" si="170"/>
        <v>0</v>
      </c>
      <c r="R557" s="129">
        <f t="shared" si="170"/>
        <v>0</v>
      </c>
      <c r="U557" s="129">
        <f t="shared" si="170"/>
        <v>0</v>
      </c>
      <c r="X557" s="129">
        <f t="shared" si="170"/>
        <v>0</v>
      </c>
      <c r="Y557" s="129"/>
      <c r="AA557" s="129">
        <f t="shared" si="169"/>
        <v>0</v>
      </c>
      <c r="AB557" s="120"/>
    </row>
    <row r="558" spans="1:28">
      <c r="A558" s="133"/>
      <c r="B558" s="115" t="s">
        <v>139</v>
      </c>
      <c r="C558" s="129">
        <f>SUM(C549:C555)</f>
        <v>184020</v>
      </c>
      <c r="D558" s="129">
        <f>SUM(C557:C558)</f>
        <v>184020</v>
      </c>
      <c r="E558" s="129">
        <f>SUM(C546:C555)</f>
        <v>184020</v>
      </c>
      <c r="F558" s="129">
        <f t="shared" ref="F558:X558" si="171">SUM(F549:F555)</f>
        <v>0</v>
      </c>
      <c r="G558" s="129">
        <f>SUM(F557:F558)</f>
        <v>0</v>
      </c>
      <c r="H558" s="129">
        <f>SUM(F546:F555)</f>
        <v>0</v>
      </c>
      <c r="I558" s="129">
        <f t="shared" si="171"/>
        <v>0</v>
      </c>
      <c r="J558" s="129">
        <f>SUM(I557:I558)</f>
        <v>0</v>
      </c>
      <c r="K558" s="129">
        <f>SUM(I546:I555)</f>
        <v>0</v>
      </c>
      <c r="L558" s="129">
        <f t="shared" si="171"/>
        <v>0</v>
      </c>
      <c r="M558" s="129">
        <f t="shared" si="171"/>
        <v>0</v>
      </c>
      <c r="N558" s="129">
        <f t="shared" si="171"/>
        <v>0</v>
      </c>
      <c r="O558" s="129">
        <f t="shared" si="171"/>
        <v>0</v>
      </c>
      <c r="P558" s="129">
        <f>SUM(O557:O558)</f>
        <v>0</v>
      </c>
      <c r="Q558" s="129">
        <f>SUM(O546:O555)</f>
        <v>0</v>
      </c>
      <c r="R558" s="129">
        <f t="shared" si="171"/>
        <v>741</v>
      </c>
      <c r="S558" s="129">
        <f>SUM(R557:R558)</f>
        <v>741</v>
      </c>
      <c r="T558" s="129">
        <f>SUM(R546:R555)</f>
        <v>741</v>
      </c>
      <c r="U558" s="129">
        <f t="shared" si="171"/>
        <v>637</v>
      </c>
      <c r="V558" s="129">
        <f>SUM(U557:U558)</f>
        <v>637</v>
      </c>
      <c r="W558" s="129">
        <f>SUM(U546:U555)</f>
        <v>637</v>
      </c>
      <c r="X558" s="129">
        <f t="shared" si="171"/>
        <v>0</v>
      </c>
      <c r="Y558" s="129">
        <f>SUM(X546:X555)</f>
        <v>0</v>
      </c>
      <c r="Z558" s="129">
        <f>SUM(X557:X558)</f>
        <v>0</v>
      </c>
      <c r="AA558" s="129">
        <f t="shared" si="169"/>
        <v>556194</v>
      </c>
      <c r="AB558" s="120"/>
    </row>
    <row r="559" spans="1:28">
      <c r="A559" s="133"/>
      <c r="C559" s="129"/>
      <c r="F559" s="129"/>
      <c r="I559" s="129"/>
      <c r="L559" s="129"/>
      <c r="M559" s="129"/>
      <c r="N559" s="129"/>
      <c r="O559" s="129"/>
      <c r="R559" s="129"/>
      <c r="U559" s="129"/>
      <c r="X559" s="129"/>
      <c r="Y559" s="129"/>
      <c r="AA559" s="129"/>
      <c r="AB559" s="120"/>
    </row>
    <row r="560" spans="1:28" ht="18.75" customHeight="1">
      <c r="A560" s="160" t="s">
        <v>27</v>
      </c>
      <c r="B560" s="115">
        <v>2001</v>
      </c>
      <c r="C560" s="129">
        <f>Data!D562</f>
        <v>2287</v>
      </c>
      <c r="F560" s="129">
        <f>Data!G562</f>
        <v>6386</v>
      </c>
      <c r="I560" s="129">
        <f>Data!J562</f>
        <v>0</v>
      </c>
      <c r="L560" s="129">
        <f>Data!M562</f>
        <v>0</v>
      </c>
      <c r="M560" s="129">
        <f>Data!P562</f>
        <v>0</v>
      </c>
      <c r="N560" s="129">
        <f>Data!S562</f>
        <v>0</v>
      </c>
      <c r="O560" s="129">
        <f>Data!V562</f>
        <v>0</v>
      </c>
      <c r="R560" s="129">
        <f>Data!Y562</f>
        <v>1215</v>
      </c>
      <c r="U560" s="129">
        <f>Data!AB562</f>
        <v>1714</v>
      </c>
      <c r="X560" s="129">
        <f>Data!AE562</f>
        <v>11651</v>
      </c>
      <c r="Y560" s="129"/>
      <c r="AA560" s="129">
        <f>SUM(C560:X560)</f>
        <v>23253</v>
      </c>
      <c r="AB560" s="120"/>
    </row>
    <row r="561" spans="1:28">
      <c r="A561" s="160"/>
      <c r="B561" s="115">
        <v>2002</v>
      </c>
      <c r="C561" s="129">
        <f>Data!D563</f>
        <v>1214</v>
      </c>
      <c r="F561" s="129">
        <f>Data!G563</f>
        <v>5694</v>
      </c>
      <c r="I561" s="129">
        <f>Data!J563</f>
        <v>0</v>
      </c>
      <c r="L561" s="129">
        <f>Data!M563</f>
        <v>0</v>
      </c>
      <c r="M561" s="129">
        <f>Data!P563</f>
        <v>1226</v>
      </c>
      <c r="N561" s="129">
        <f>Data!S563</f>
        <v>0</v>
      </c>
      <c r="O561" s="129">
        <f>Data!V563</f>
        <v>0</v>
      </c>
      <c r="R561" s="129">
        <f>Data!Y563</f>
        <v>1106</v>
      </c>
      <c r="U561" s="129">
        <f>Data!AB563</f>
        <v>0</v>
      </c>
      <c r="X561" s="129">
        <f>Data!AE563</f>
        <v>1278</v>
      </c>
      <c r="Y561" s="129"/>
      <c r="AA561" s="129">
        <f t="shared" ref="AA561:AA569" si="172">SUM(C561:X561)</f>
        <v>10518</v>
      </c>
      <c r="AB561" s="120"/>
    </row>
    <row r="562" spans="1:28">
      <c r="A562" s="160"/>
      <c r="B562" s="115">
        <v>2003</v>
      </c>
      <c r="C562" s="129">
        <f>Data!D564</f>
        <v>3086</v>
      </c>
      <c r="F562" s="129">
        <f>Data!G564</f>
        <v>18514</v>
      </c>
      <c r="I562" s="129">
        <f>Data!J564</f>
        <v>0</v>
      </c>
      <c r="L562" s="129">
        <f>Data!M564</f>
        <v>1305</v>
      </c>
      <c r="M562" s="129">
        <f>Data!P564</f>
        <v>0</v>
      </c>
      <c r="N562" s="129">
        <f>Data!S564</f>
        <v>0</v>
      </c>
      <c r="O562" s="129">
        <f>Data!V564</f>
        <v>0</v>
      </c>
      <c r="R562" s="129">
        <f>Data!Y564</f>
        <v>0</v>
      </c>
      <c r="U562" s="129">
        <f>Data!AB564</f>
        <v>0</v>
      </c>
      <c r="X562" s="129">
        <f>Data!AE564</f>
        <v>1281</v>
      </c>
      <c r="Y562" s="129"/>
      <c r="AA562" s="129">
        <f t="shared" si="172"/>
        <v>24186</v>
      </c>
      <c r="AB562" s="120"/>
    </row>
    <row r="563" spans="1:28">
      <c r="A563" s="160"/>
      <c r="B563" s="115">
        <v>2004</v>
      </c>
      <c r="C563" s="129">
        <f>Data!D565</f>
        <v>1340</v>
      </c>
      <c r="F563" s="129">
        <f>Data!G565</f>
        <v>19590</v>
      </c>
      <c r="I563" s="129">
        <f>Data!J565</f>
        <v>0</v>
      </c>
      <c r="L563" s="129">
        <f>Data!M565</f>
        <v>0</v>
      </c>
      <c r="M563" s="129">
        <f>Data!P565</f>
        <v>0</v>
      </c>
      <c r="N563" s="129">
        <f>Data!S565</f>
        <v>0</v>
      </c>
      <c r="O563" s="129">
        <f>Data!V565</f>
        <v>0</v>
      </c>
      <c r="R563" s="129">
        <f>Data!Y565</f>
        <v>0</v>
      </c>
      <c r="U563" s="129">
        <f>Data!AB565</f>
        <v>0</v>
      </c>
      <c r="X563" s="129">
        <f>Data!AE565</f>
        <v>0</v>
      </c>
      <c r="Y563" s="129"/>
      <c r="AA563" s="129">
        <f t="shared" si="172"/>
        <v>20930</v>
      </c>
      <c r="AB563" s="120"/>
    </row>
    <row r="564" spans="1:28">
      <c r="A564" s="160"/>
      <c r="B564" s="115">
        <v>2005</v>
      </c>
      <c r="C564" s="129">
        <f>Data!D566</f>
        <v>958</v>
      </c>
      <c r="F564" s="129">
        <f>Data!G566</f>
        <v>24095</v>
      </c>
      <c r="I564" s="129">
        <f>Data!J566</f>
        <v>0</v>
      </c>
      <c r="L564" s="129">
        <f>Data!M566</f>
        <v>0</v>
      </c>
      <c r="M564" s="129">
        <f>Data!P566</f>
        <v>0</v>
      </c>
      <c r="N564" s="129">
        <f>Data!S566</f>
        <v>0</v>
      </c>
      <c r="O564" s="129">
        <f>Data!V566</f>
        <v>0</v>
      </c>
      <c r="R564" s="129">
        <f>Data!Y566</f>
        <v>0</v>
      </c>
      <c r="U564" s="129">
        <f>Data!AB566</f>
        <v>2462</v>
      </c>
      <c r="X564" s="129">
        <f>Data!AE566</f>
        <v>2316</v>
      </c>
      <c r="Y564" s="129"/>
      <c r="AA564" s="129">
        <f t="shared" si="172"/>
        <v>29831</v>
      </c>
      <c r="AB564" s="120"/>
    </row>
    <row r="565" spans="1:28">
      <c r="A565" s="160"/>
      <c r="B565" s="115">
        <v>2006</v>
      </c>
      <c r="C565" s="129">
        <f>Data!D567</f>
        <v>429</v>
      </c>
      <c r="F565" s="129">
        <f>Data!G567</f>
        <v>12000</v>
      </c>
      <c r="I565" s="129">
        <f>Data!J567</f>
        <v>13514</v>
      </c>
      <c r="L565" s="129">
        <f>Data!M567</f>
        <v>11275</v>
      </c>
      <c r="M565" s="129">
        <f>Data!P567</f>
        <v>0</v>
      </c>
      <c r="N565" s="129">
        <f>Data!S567</f>
        <v>0</v>
      </c>
      <c r="O565" s="129">
        <f>Data!V567</f>
        <v>0</v>
      </c>
      <c r="R565" s="129">
        <f>Data!Y567</f>
        <v>0</v>
      </c>
      <c r="U565" s="129">
        <f>Data!AB567</f>
        <v>0</v>
      </c>
      <c r="X565" s="129">
        <f>Data!AE567</f>
        <v>0</v>
      </c>
      <c r="Y565" s="129"/>
      <c r="AA565" s="129">
        <f t="shared" si="172"/>
        <v>37218</v>
      </c>
      <c r="AB565" s="120"/>
    </row>
    <row r="566" spans="1:28">
      <c r="A566" s="160"/>
      <c r="B566" s="115">
        <v>2007</v>
      </c>
      <c r="C566" s="129">
        <f>Data!D568</f>
        <v>1301</v>
      </c>
      <c r="F566" s="129">
        <f>Data!G568</f>
        <v>7501</v>
      </c>
      <c r="I566" s="129">
        <f>Data!J568</f>
        <v>0</v>
      </c>
      <c r="L566" s="129">
        <f>Data!M568</f>
        <v>0</v>
      </c>
      <c r="M566" s="129">
        <f>Data!P568</f>
        <v>0</v>
      </c>
      <c r="N566" s="129">
        <f>Data!S568</f>
        <v>0</v>
      </c>
      <c r="O566" s="129">
        <f>Data!V568</f>
        <v>354</v>
      </c>
      <c r="R566" s="129">
        <f>Data!Y568</f>
        <v>1965</v>
      </c>
      <c r="U566" s="129">
        <f>Data!AB568</f>
        <v>0</v>
      </c>
      <c r="X566" s="129">
        <f>Data!AE568</f>
        <v>5666</v>
      </c>
      <c r="Y566" s="129"/>
      <c r="AA566" s="129">
        <f t="shared" si="172"/>
        <v>16787</v>
      </c>
      <c r="AB566" s="120"/>
    </row>
    <row r="567" spans="1:28">
      <c r="A567" s="160"/>
      <c r="B567" s="115">
        <v>2008</v>
      </c>
      <c r="C567" s="129">
        <f>Data!D569</f>
        <v>0</v>
      </c>
      <c r="F567" s="129">
        <f>Data!G569</f>
        <v>0</v>
      </c>
      <c r="I567" s="129">
        <f>Data!J569</f>
        <v>0</v>
      </c>
      <c r="L567" s="129">
        <f>Data!M569</f>
        <v>0</v>
      </c>
      <c r="M567" s="129">
        <f>Data!P569</f>
        <v>0</v>
      </c>
      <c r="N567" s="129">
        <f>Data!S569</f>
        <v>0</v>
      </c>
      <c r="O567" s="129">
        <f>Data!V569</f>
        <v>0</v>
      </c>
      <c r="R567" s="129">
        <f>Data!Y569</f>
        <v>0</v>
      </c>
      <c r="U567" s="129">
        <f>Data!AB569</f>
        <v>0</v>
      </c>
      <c r="X567" s="129">
        <f>Data!AE569</f>
        <v>0</v>
      </c>
      <c r="Y567" s="129"/>
      <c r="AA567" s="129">
        <f t="shared" si="172"/>
        <v>0</v>
      </c>
      <c r="AB567" s="120"/>
    </row>
    <row r="568" spans="1:28">
      <c r="A568" s="160"/>
      <c r="B568" s="115">
        <v>2008</v>
      </c>
      <c r="C568" s="129">
        <f>Data!D570</f>
        <v>0</v>
      </c>
      <c r="F568" s="129">
        <f>Data!G570</f>
        <v>0</v>
      </c>
      <c r="I568" s="129">
        <f>Data!J570</f>
        <v>0</v>
      </c>
      <c r="L568" s="129">
        <f>Data!M570</f>
        <v>0</v>
      </c>
      <c r="M568" s="129">
        <f>Data!P570</f>
        <v>0</v>
      </c>
      <c r="N568" s="129">
        <f>Data!S570</f>
        <v>0</v>
      </c>
      <c r="O568" s="129">
        <f>Data!V570</f>
        <v>0</v>
      </c>
      <c r="R568" s="129">
        <f>Data!Y570</f>
        <v>0</v>
      </c>
      <c r="U568" s="129">
        <f>Data!AB570</f>
        <v>0</v>
      </c>
      <c r="X568" s="129">
        <f>Data!AE570</f>
        <v>0</v>
      </c>
      <c r="Y568" s="129"/>
      <c r="AA568" s="129">
        <f t="shared" si="172"/>
        <v>0</v>
      </c>
      <c r="AB568" s="120"/>
    </row>
    <row r="569" spans="1:28">
      <c r="A569" s="160"/>
      <c r="B569" s="115">
        <v>2010</v>
      </c>
      <c r="C569" s="129">
        <f>Data!D571</f>
        <v>0</v>
      </c>
      <c r="F569" s="129">
        <f>Data!G571</f>
        <v>0</v>
      </c>
      <c r="I569" s="129">
        <f>Data!J571</f>
        <v>0</v>
      </c>
      <c r="L569" s="129">
        <f>Data!M571</f>
        <v>0</v>
      </c>
      <c r="M569" s="129">
        <f>Data!P571</f>
        <v>0</v>
      </c>
      <c r="N569" s="129">
        <f>Data!S571</f>
        <v>0</v>
      </c>
      <c r="O569" s="129">
        <f>Data!V571</f>
        <v>0</v>
      </c>
      <c r="R569" s="129">
        <f>Data!Y571</f>
        <v>0</v>
      </c>
      <c r="U569" s="129">
        <f>Data!AB571</f>
        <v>0</v>
      </c>
      <c r="X569" s="129">
        <f>Data!AE571</f>
        <v>0</v>
      </c>
      <c r="Y569" s="129"/>
      <c r="AA569" s="129">
        <f t="shared" si="172"/>
        <v>0</v>
      </c>
      <c r="AB569" s="120"/>
    </row>
    <row r="570" spans="1:28">
      <c r="C570" s="129"/>
      <c r="F570" s="129"/>
      <c r="I570" s="129"/>
      <c r="L570" s="129"/>
      <c r="M570" s="129"/>
      <c r="N570" s="129"/>
      <c r="O570" s="129"/>
      <c r="R570" s="129"/>
      <c r="U570" s="129"/>
      <c r="X570" s="129"/>
      <c r="Y570" s="129"/>
      <c r="AA570" s="129"/>
      <c r="AB570" s="120"/>
    </row>
    <row r="571" spans="1:28">
      <c r="A571" s="133"/>
      <c r="B571" s="115" t="s">
        <v>106</v>
      </c>
      <c r="C571" s="129">
        <f>SUM(C560:C562)</f>
        <v>6587</v>
      </c>
      <c r="F571" s="129">
        <f t="shared" ref="F571:X571" si="173">SUM(F560:F562)</f>
        <v>30594</v>
      </c>
      <c r="I571" s="129">
        <f t="shared" si="173"/>
        <v>0</v>
      </c>
      <c r="L571" s="129">
        <f t="shared" si="173"/>
        <v>1305</v>
      </c>
      <c r="M571" s="129">
        <f t="shared" si="173"/>
        <v>1226</v>
      </c>
      <c r="N571" s="129">
        <f t="shared" si="173"/>
        <v>0</v>
      </c>
      <c r="O571" s="129">
        <f t="shared" si="173"/>
        <v>0</v>
      </c>
      <c r="R571" s="129">
        <f t="shared" si="173"/>
        <v>2321</v>
      </c>
      <c r="U571" s="129">
        <f t="shared" si="173"/>
        <v>1714</v>
      </c>
      <c r="X571" s="129">
        <f t="shared" si="173"/>
        <v>14210</v>
      </c>
      <c r="Y571" s="129"/>
      <c r="AA571" s="129">
        <f t="shared" ref="AA571:AA572" si="174">SUM(C571:X571)</f>
        <v>57957</v>
      </c>
      <c r="AB571" s="120"/>
    </row>
    <row r="572" spans="1:28">
      <c r="A572" s="133"/>
      <c r="B572" s="115" t="s">
        <v>139</v>
      </c>
      <c r="C572" s="129">
        <f>SUM(C563:C569)</f>
        <v>4028</v>
      </c>
      <c r="D572" s="129">
        <f>SUM(C571:C572)</f>
        <v>10615</v>
      </c>
      <c r="E572" s="129">
        <f>SUM(C560:C569)</f>
        <v>10615</v>
      </c>
      <c r="F572" s="129">
        <f>SUM(F563:F569)</f>
        <v>63186</v>
      </c>
      <c r="G572" s="129">
        <f>SUM(F571:F572)</f>
        <v>93780</v>
      </c>
      <c r="H572" s="129">
        <f>SUM(F560:F569)</f>
        <v>93780</v>
      </c>
      <c r="I572" s="129">
        <f>SUM(I563:I569)</f>
        <v>13514</v>
      </c>
      <c r="J572" s="129">
        <f>SUM(I571:I572)</f>
        <v>13514</v>
      </c>
      <c r="K572" s="129">
        <f>SUM(I560:I569)</f>
        <v>13514</v>
      </c>
      <c r="L572" s="129">
        <f>SUM(L563:L569)</f>
        <v>11275</v>
      </c>
      <c r="M572" s="129">
        <f>SUM(M563:M569)</f>
        <v>0</v>
      </c>
      <c r="N572" s="129">
        <f>SUM(N563:N570)</f>
        <v>0</v>
      </c>
      <c r="O572" s="129">
        <f>SUM(O563:O569)</f>
        <v>354</v>
      </c>
      <c r="P572" s="129">
        <f>SUM(O571:O572)</f>
        <v>354</v>
      </c>
      <c r="Q572" s="129">
        <f>SUM(O560:O569)</f>
        <v>354</v>
      </c>
      <c r="R572" s="129">
        <f>SUM(R563:R569)</f>
        <v>1965</v>
      </c>
      <c r="S572" s="129">
        <f>SUM(R571:R572)</f>
        <v>4286</v>
      </c>
      <c r="T572" s="129">
        <f>SUM(R560:R569)</f>
        <v>4286</v>
      </c>
      <c r="U572" s="129">
        <f>SUM(U563:U569)</f>
        <v>2462</v>
      </c>
      <c r="V572" s="129">
        <f>SUM(U571:U572)</f>
        <v>4176</v>
      </c>
      <c r="W572" s="129">
        <f>SUM(U560:U569)</f>
        <v>4176</v>
      </c>
      <c r="X572" s="129">
        <f>SUM(X563:X569)</f>
        <v>7982</v>
      </c>
      <c r="Y572" s="129">
        <f>SUM(X560:X569)</f>
        <v>22192</v>
      </c>
      <c r="Z572" s="129">
        <f>SUM(X571:X572)</f>
        <v>22192</v>
      </c>
      <c r="AA572" s="129">
        <f t="shared" si="174"/>
        <v>358216</v>
      </c>
      <c r="AB572" s="120"/>
    </row>
    <row r="573" spans="1:28">
      <c r="A573" s="133"/>
      <c r="C573" s="129">
        <f>Data!D575</f>
        <v>0</v>
      </c>
      <c r="F573" s="129">
        <f>Data!G575</f>
        <v>0</v>
      </c>
      <c r="I573" s="129">
        <f>Data!J575</f>
        <v>0</v>
      </c>
      <c r="L573" s="129">
        <f>Data!M575</f>
        <v>0</v>
      </c>
      <c r="M573" s="129">
        <f>Data!P575</f>
        <v>0</v>
      </c>
      <c r="N573" s="129">
        <f>Data!S575</f>
        <v>0</v>
      </c>
      <c r="O573" s="129">
        <f>Data!V575</f>
        <v>0</v>
      </c>
      <c r="R573" s="129">
        <f>Data!Y575</f>
        <v>0</v>
      </c>
      <c r="U573" s="129">
        <f>Data!AB575</f>
        <v>0</v>
      </c>
      <c r="X573" s="129">
        <f>Data!AE575</f>
        <v>0</v>
      </c>
      <c r="Y573" s="129"/>
      <c r="AA573" s="129">
        <f>SUM(C573:X573)</f>
        <v>0</v>
      </c>
      <c r="AB573" s="120"/>
    </row>
    <row r="574" spans="1:28" ht="16.5" customHeight="1">
      <c r="A574" s="159" t="s">
        <v>56</v>
      </c>
      <c r="B574" s="115">
        <v>2001</v>
      </c>
      <c r="C574" s="129">
        <f>Data!D576</f>
        <v>9220</v>
      </c>
      <c r="F574" s="129">
        <f>Data!G576</f>
        <v>1160</v>
      </c>
      <c r="I574" s="129">
        <f>Data!J576</f>
        <v>0</v>
      </c>
      <c r="L574" s="129">
        <f>Data!M576</f>
        <v>640</v>
      </c>
      <c r="M574" s="129">
        <f>Data!P576</f>
        <v>0</v>
      </c>
      <c r="N574" s="129">
        <f>Data!S576</f>
        <v>0</v>
      </c>
      <c r="O574" s="129">
        <f>Data!V576</f>
        <v>0</v>
      </c>
      <c r="R574" s="129">
        <f>Data!Y576</f>
        <v>0</v>
      </c>
      <c r="U574" s="129">
        <f>Data!AB576</f>
        <v>0</v>
      </c>
      <c r="X574" s="129">
        <f>Data!AE576</f>
        <v>0</v>
      </c>
      <c r="Y574" s="129"/>
      <c r="AA574" s="129">
        <f>SUM(C574:X574)</f>
        <v>11020</v>
      </c>
      <c r="AB574" s="120"/>
    </row>
    <row r="575" spans="1:28">
      <c r="A575" s="159"/>
      <c r="B575" s="115">
        <v>2002</v>
      </c>
      <c r="C575" s="129">
        <f>Data!D577</f>
        <v>4139</v>
      </c>
      <c r="F575" s="129">
        <f>Data!G577</f>
        <v>3850</v>
      </c>
      <c r="I575" s="129">
        <f>Data!J577</f>
        <v>0</v>
      </c>
      <c r="L575" s="129">
        <f>Data!M577</f>
        <v>780</v>
      </c>
      <c r="M575" s="129">
        <f>Data!P577</f>
        <v>0</v>
      </c>
      <c r="N575" s="129">
        <f>Data!S577</f>
        <v>0</v>
      </c>
      <c r="O575" s="129">
        <f>Data!V577</f>
        <v>958</v>
      </c>
      <c r="R575" s="129">
        <f>Data!Y577</f>
        <v>0</v>
      </c>
      <c r="U575" s="129">
        <f>Data!AB577</f>
        <v>0</v>
      </c>
      <c r="X575" s="129">
        <f>Data!AE577</f>
        <v>0</v>
      </c>
      <c r="Y575" s="129"/>
      <c r="AA575" s="129">
        <f t="shared" ref="AA575:AA583" si="175">SUM(C575:X575)</f>
        <v>9727</v>
      </c>
      <c r="AB575" s="120"/>
    </row>
    <row r="576" spans="1:28">
      <c r="A576" s="159"/>
      <c r="B576" s="115">
        <v>2003</v>
      </c>
      <c r="C576" s="129">
        <f>Data!D578</f>
        <v>2487</v>
      </c>
      <c r="F576" s="129">
        <f>Data!G578</f>
        <v>6630</v>
      </c>
      <c r="I576" s="129">
        <f>Data!J578</f>
        <v>0</v>
      </c>
      <c r="L576" s="129">
        <f>Data!M578</f>
        <v>320</v>
      </c>
      <c r="M576" s="129">
        <f>Data!P578</f>
        <v>0</v>
      </c>
      <c r="N576" s="129">
        <f>Data!S578</f>
        <v>0</v>
      </c>
      <c r="O576" s="129">
        <f>Data!V578</f>
        <v>0</v>
      </c>
      <c r="R576" s="129">
        <f>Data!Y578</f>
        <v>860</v>
      </c>
      <c r="U576" s="129">
        <f>Data!AB578</f>
        <v>60</v>
      </c>
      <c r="X576" s="129">
        <f>Data!AE578</f>
        <v>0</v>
      </c>
      <c r="Y576" s="129"/>
      <c r="AA576" s="129">
        <f t="shared" si="175"/>
        <v>10357</v>
      </c>
      <c r="AB576" s="120"/>
    </row>
    <row r="577" spans="1:28">
      <c r="A577" s="159"/>
      <c r="B577" s="115">
        <v>2004</v>
      </c>
      <c r="C577" s="129">
        <f>Data!D579</f>
        <v>3777</v>
      </c>
      <c r="F577" s="129">
        <f>Data!G579</f>
        <v>26600</v>
      </c>
      <c r="I577" s="129">
        <f>Data!J579</f>
        <v>0</v>
      </c>
      <c r="L577" s="129">
        <f>Data!M579</f>
        <v>430</v>
      </c>
      <c r="M577" s="129">
        <f>Data!P579</f>
        <v>0</v>
      </c>
      <c r="N577" s="129">
        <f>Data!S579</f>
        <v>120</v>
      </c>
      <c r="O577" s="129">
        <f>Data!V579</f>
        <v>350</v>
      </c>
      <c r="R577" s="129">
        <f>Data!Y579</f>
        <v>0</v>
      </c>
      <c r="U577" s="129">
        <f>Data!AB579</f>
        <v>960</v>
      </c>
      <c r="X577" s="129">
        <f>Data!AE579</f>
        <v>750</v>
      </c>
      <c r="Y577" s="129"/>
      <c r="AA577" s="129">
        <f t="shared" si="175"/>
        <v>32987</v>
      </c>
      <c r="AB577" s="120"/>
    </row>
    <row r="578" spans="1:28">
      <c r="A578" s="159"/>
      <c r="B578" s="115">
        <v>2005</v>
      </c>
      <c r="C578" s="129">
        <f>Data!D580</f>
        <v>1786</v>
      </c>
      <c r="F578" s="129">
        <f>Data!G580</f>
        <v>6639</v>
      </c>
      <c r="I578" s="129">
        <f>Data!J580</f>
        <v>0</v>
      </c>
      <c r="L578" s="129">
        <f>Data!M580</f>
        <v>2135</v>
      </c>
      <c r="M578" s="129">
        <f>Data!P580</f>
        <v>2520</v>
      </c>
      <c r="N578" s="129">
        <f>Data!S580</f>
        <v>0</v>
      </c>
      <c r="O578" s="129">
        <f>Data!V580</f>
        <v>0</v>
      </c>
      <c r="R578" s="129">
        <f>Data!Y580</f>
        <v>0</v>
      </c>
      <c r="U578" s="129">
        <f>Data!AB580</f>
        <v>0</v>
      </c>
      <c r="X578" s="129">
        <f>Data!AE580</f>
        <v>0</v>
      </c>
      <c r="Y578" s="129"/>
      <c r="AA578" s="129">
        <f t="shared" si="175"/>
        <v>13080</v>
      </c>
      <c r="AB578" s="120"/>
    </row>
    <row r="579" spans="1:28">
      <c r="A579" s="159"/>
      <c r="B579" s="115">
        <v>2006</v>
      </c>
      <c r="C579" s="129">
        <f>Data!D581</f>
        <v>1787</v>
      </c>
      <c r="F579" s="129">
        <f>Data!G581</f>
        <v>6615</v>
      </c>
      <c r="I579" s="129">
        <f>Data!J581</f>
        <v>780</v>
      </c>
      <c r="L579" s="129">
        <f>Data!M581</f>
        <v>1920</v>
      </c>
      <c r="M579" s="129">
        <f>Data!P581</f>
        <v>1200</v>
      </c>
      <c r="N579" s="129">
        <f>Data!S581</f>
        <v>0</v>
      </c>
      <c r="O579" s="129">
        <f>Data!V581</f>
        <v>0</v>
      </c>
      <c r="R579" s="129">
        <f>Data!Y581</f>
        <v>0</v>
      </c>
      <c r="U579" s="129">
        <f>Data!AB581</f>
        <v>600</v>
      </c>
      <c r="X579" s="129">
        <f>Data!AE581</f>
        <v>0</v>
      </c>
      <c r="Y579" s="129"/>
      <c r="AA579" s="129">
        <f t="shared" si="175"/>
        <v>12902</v>
      </c>
      <c r="AB579" s="120"/>
    </row>
    <row r="580" spans="1:28">
      <c r="A580" s="159"/>
      <c r="B580" s="115">
        <v>2007</v>
      </c>
      <c r="C580" s="129">
        <f>Data!D582</f>
        <v>1097</v>
      </c>
      <c r="F580" s="129">
        <f>Data!G582</f>
        <v>12906</v>
      </c>
      <c r="I580" s="129">
        <f>Data!J582</f>
        <v>1310</v>
      </c>
      <c r="L580" s="129">
        <f>Data!M582</f>
        <v>5334</v>
      </c>
      <c r="M580" s="129">
        <f>Data!P582</f>
        <v>0</v>
      </c>
      <c r="N580" s="129">
        <f>Data!S582</f>
        <v>0</v>
      </c>
      <c r="O580" s="129">
        <f>Data!V582</f>
        <v>351</v>
      </c>
      <c r="R580" s="129">
        <f>Data!Y582</f>
        <v>152</v>
      </c>
      <c r="U580" s="129">
        <f>Data!AB582</f>
        <v>504</v>
      </c>
      <c r="X580" s="129">
        <f>Data!AE582</f>
        <v>0</v>
      </c>
      <c r="Y580" s="129"/>
      <c r="AA580" s="129">
        <f t="shared" si="175"/>
        <v>21654</v>
      </c>
      <c r="AB580" s="120"/>
    </row>
    <row r="581" spans="1:28">
      <c r="A581" s="159"/>
      <c r="B581" s="115">
        <v>2008</v>
      </c>
      <c r="C581" s="129">
        <f>Data!D583</f>
        <v>914</v>
      </c>
      <c r="F581" s="129">
        <f>Data!G583</f>
        <v>5890</v>
      </c>
      <c r="I581" s="129">
        <f>Data!J583</f>
        <v>0</v>
      </c>
      <c r="L581" s="129">
        <f>Data!M583</f>
        <v>1339</v>
      </c>
      <c r="M581" s="129">
        <f>Data!P583</f>
        <v>0</v>
      </c>
      <c r="N581" s="129">
        <f>Data!S583</f>
        <v>696</v>
      </c>
      <c r="O581" s="129">
        <f>Data!V583</f>
        <v>0</v>
      </c>
      <c r="R581" s="129">
        <f>Data!Y583</f>
        <v>0</v>
      </c>
      <c r="U581" s="129">
        <f>Data!AB583</f>
        <v>704</v>
      </c>
      <c r="X581" s="129">
        <f>Data!AE583</f>
        <v>2360</v>
      </c>
      <c r="Y581" s="129"/>
      <c r="AA581" s="129">
        <f t="shared" si="175"/>
        <v>11903</v>
      </c>
      <c r="AB581" s="120"/>
    </row>
    <row r="582" spans="1:28">
      <c r="A582" s="159"/>
      <c r="B582" s="115">
        <v>2009</v>
      </c>
      <c r="C582" s="129">
        <f>Data!D584</f>
        <v>17066</v>
      </c>
      <c r="F582" s="129">
        <f>Data!G584</f>
        <v>4014</v>
      </c>
      <c r="I582" s="129">
        <f>Data!J584</f>
        <v>1428</v>
      </c>
      <c r="L582" s="129">
        <f>Data!M584</f>
        <v>4238</v>
      </c>
      <c r="M582" s="129">
        <f>Data!P584</f>
        <v>0</v>
      </c>
      <c r="N582" s="129">
        <f>Data!S584</f>
        <v>0</v>
      </c>
      <c r="O582" s="129">
        <f>Data!V584</f>
        <v>108</v>
      </c>
      <c r="R582" s="129">
        <f>Data!Y584</f>
        <v>0</v>
      </c>
      <c r="U582" s="129">
        <f>Data!AB584</f>
        <v>0</v>
      </c>
      <c r="X582" s="129">
        <f>Data!AE584</f>
        <v>1433</v>
      </c>
      <c r="Y582" s="129"/>
      <c r="AA582" s="129">
        <f t="shared" si="175"/>
        <v>28287</v>
      </c>
      <c r="AB582" s="120"/>
    </row>
    <row r="583" spans="1:28">
      <c r="A583" s="159"/>
      <c r="B583" s="115">
        <v>2010</v>
      </c>
      <c r="C583" s="129">
        <f>Data!D585</f>
        <v>1518</v>
      </c>
      <c r="F583" s="129">
        <f>Data!G585</f>
        <v>5540</v>
      </c>
      <c r="I583" s="129">
        <f>Data!J585</f>
        <v>0</v>
      </c>
      <c r="L583" s="129">
        <f>Data!M585</f>
        <v>1280</v>
      </c>
      <c r="M583" s="129">
        <f>Data!P585</f>
        <v>0</v>
      </c>
      <c r="N583" s="129">
        <f>Data!S585</f>
        <v>0</v>
      </c>
      <c r="O583" s="129">
        <f>Data!V585</f>
        <v>750</v>
      </c>
      <c r="R583" s="129">
        <f>Data!Y585</f>
        <v>0</v>
      </c>
      <c r="U583" s="129">
        <f>Data!AB585</f>
        <v>650</v>
      </c>
      <c r="X583" s="129">
        <f>Data!AE585</f>
        <v>350</v>
      </c>
      <c r="Y583" s="129"/>
      <c r="AA583" s="129">
        <f t="shared" si="175"/>
        <v>10088</v>
      </c>
      <c r="AB583" s="120"/>
    </row>
    <row r="584" spans="1:28" ht="11.25" customHeight="1">
      <c r="C584" s="129"/>
      <c r="F584" s="129"/>
      <c r="I584" s="129"/>
      <c r="L584" s="129"/>
      <c r="M584" s="129"/>
      <c r="N584" s="129"/>
      <c r="O584" s="129"/>
      <c r="R584" s="129"/>
      <c r="U584" s="129"/>
      <c r="X584" s="129"/>
      <c r="Y584" s="129"/>
      <c r="AA584" s="129">
        <f t="shared" ref="AA584:AA586" si="176">SUM(C584:X584)</f>
        <v>0</v>
      </c>
      <c r="AB584" s="120"/>
    </row>
    <row r="585" spans="1:28">
      <c r="A585" s="133"/>
      <c r="B585" s="115" t="s">
        <v>106</v>
      </c>
      <c r="C585" s="129">
        <f>SUM(C574:C576)</f>
        <v>15846</v>
      </c>
      <c r="F585" s="129">
        <f t="shared" ref="F585:X585" si="177">SUM(F574:F576)</f>
        <v>11640</v>
      </c>
      <c r="I585" s="129">
        <f t="shared" si="177"/>
        <v>0</v>
      </c>
      <c r="L585" s="129">
        <f t="shared" si="177"/>
        <v>1740</v>
      </c>
      <c r="M585" s="129">
        <f t="shared" si="177"/>
        <v>0</v>
      </c>
      <c r="N585" s="129">
        <f t="shared" si="177"/>
        <v>0</v>
      </c>
      <c r="O585" s="129">
        <f t="shared" si="177"/>
        <v>958</v>
      </c>
      <c r="R585" s="129">
        <f t="shared" si="177"/>
        <v>860</v>
      </c>
      <c r="U585" s="129">
        <f t="shared" si="177"/>
        <v>60</v>
      </c>
      <c r="X585" s="129">
        <f t="shared" si="177"/>
        <v>0</v>
      </c>
      <c r="Y585" s="129"/>
      <c r="AA585" s="129">
        <f t="shared" si="176"/>
        <v>31104</v>
      </c>
      <c r="AB585" s="120"/>
    </row>
    <row r="586" spans="1:28">
      <c r="A586" s="133"/>
      <c r="B586" s="115" t="s">
        <v>139</v>
      </c>
      <c r="C586" s="129">
        <f>SUM(C577:C583)</f>
        <v>27945</v>
      </c>
      <c r="D586" s="129">
        <f>SUM(C585:C586)</f>
        <v>43791</v>
      </c>
      <c r="E586" s="129">
        <f>SUM(C574:C583)</f>
        <v>43791</v>
      </c>
      <c r="F586" s="129">
        <f t="shared" ref="F586:X586" si="178">SUM(F577:F583)</f>
        <v>68204</v>
      </c>
      <c r="G586" s="129">
        <f>SUM(F585:F586)</f>
        <v>79844</v>
      </c>
      <c r="H586" s="129">
        <f>SUM(F574:F583)</f>
        <v>79844</v>
      </c>
      <c r="I586" s="129">
        <f t="shared" si="178"/>
        <v>3518</v>
      </c>
      <c r="J586" s="129">
        <f>SUM(I585:I586)</f>
        <v>3518</v>
      </c>
      <c r="K586" s="129">
        <f>SUM(I574:I583)</f>
        <v>3518</v>
      </c>
      <c r="L586" s="129">
        <f t="shared" si="178"/>
        <v>16676</v>
      </c>
      <c r="M586" s="129">
        <f t="shared" si="178"/>
        <v>3720</v>
      </c>
      <c r="N586" s="129">
        <f t="shared" si="178"/>
        <v>816</v>
      </c>
      <c r="O586" s="129">
        <f t="shared" si="178"/>
        <v>1559</v>
      </c>
      <c r="P586" s="129">
        <f>SUM(O585:O586)</f>
        <v>2517</v>
      </c>
      <c r="Q586" s="129">
        <f>SUM(O574:O583)</f>
        <v>2517</v>
      </c>
      <c r="R586" s="129">
        <f t="shared" si="178"/>
        <v>152</v>
      </c>
      <c r="S586" s="129">
        <f>SUM(R585:R586)</f>
        <v>1012</v>
      </c>
      <c r="T586" s="129">
        <f>SUM(R574:R583)</f>
        <v>1012</v>
      </c>
      <c r="U586" s="129">
        <f t="shared" si="178"/>
        <v>3418</v>
      </c>
      <c r="V586" s="129">
        <f>SUM(U585:U586)</f>
        <v>3478</v>
      </c>
      <c r="W586" s="129">
        <f>SUM(U574:U583)</f>
        <v>3478</v>
      </c>
      <c r="X586" s="129">
        <f t="shared" si="178"/>
        <v>4893</v>
      </c>
      <c r="Y586" s="129">
        <f>SUM(X574:X583)</f>
        <v>4893</v>
      </c>
      <c r="Z586" s="129">
        <f>SUM(X585:X586)</f>
        <v>4893</v>
      </c>
      <c r="AA586" s="129">
        <f t="shared" si="176"/>
        <v>399221</v>
      </c>
      <c r="AB586" s="120"/>
    </row>
    <row r="587" spans="1:28">
      <c r="A587" s="133"/>
      <c r="C587" s="129">
        <f>Data!D589</f>
        <v>0</v>
      </c>
      <c r="F587" s="129">
        <f>Data!G589</f>
        <v>0</v>
      </c>
      <c r="I587" s="129">
        <f>Data!J589</f>
        <v>0</v>
      </c>
      <c r="L587" s="129">
        <f>Data!M589</f>
        <v>0</v>
      </c>
      <c r="M587" s="129">
        <f>Data!P589</f>
        <v>0</v>
      </c>
      <c r="N587" s="129">
        <f>Data!S589</f>
        <v>0</v>
      </c>
      <c r="O587" s="129">
        <f>Data!V589</f>
        <v>0</v>
      </c>
      <c r="R587" s="129">
        <f>Data!Y589</f>
        <v>0</v>
      </c>
      <c r="U587" s="129">
        <f>Data!AB589</f>
        <v>0</v>
      </c>
      <c r="X587" s="129">
        <f>Data!AE589</f>
        <v>0</v>
      </c>
      <c r="Y587" s="129"/>
      <c r="AA587" s="129">
        <f>SUM(C587:X587)</f>
        <v>0</v>
      </c>
      <c r="AB587" s="120"/>
    </row>
    <row r="588" spans="1:28" ht="18" customHeight="1">
      <c r="A588" s="159" t="s">
        <v>24</v>
      </c>
      <c r="B588" s="115">
        <v>2001</v>
      </c>
      <c r="C588" s="129">
        <f>Data!D590</f>
        <v>101</v>
      </c>
      <c r="F588" s="129">
        <f>Data!G590</f>
        <v>4698</v>
      </c>
      <c r="I588" s="129">
        <f>Data!J590</f>
        <v>0</v>
      </c>
      <c r="L588" s="129">
        <f>Data!M590</f>
        <v>2453</v>
      </c>
      <c r="M588" s="129">
        <f>Data!P590</f>
        <v>422</v>
      </c>
      <c r="N588" s="129">
        <f>Data!S590</f>
        <v>258</v>
      </c>
      <c r="O588" s="129">
        <f>Data!V590</f>
        <v>0</v>
      </c>
      <c r="R588" s="129">
        <f>Data!Y590</f>
        <v>0</v>
      </c>
      <c r="U588" s="129">
        <f>Data!AB590</f>
        <v>0</v>
      </c>
      <c r="X588" s="129">
        <f>Data!AE590</f>
        <v>0</v>
      </c>
      <c r="Y588" s="129"/>
      <c r="AA588" s="129">
        <f>SUM(C588:X588)</f>
        <v>7932</v>
      </c>
      <c r="AB588" s="120"/>
    </row>
    <row r="589" spans="1:28">
      <c r="A589" s="159"/>
      <c r="B589" s="115">
        <v>2002</v>
      </c>
      <c r="C589" s="129">
        <f>Data!D591</f>
        <v>419</v>
      </c>
      <c r="F589" s="129">
        <f>Data!G591</f>
        <v>6451</v>
      </c>
      <c r="I589" s="129">
        <f>Data!J591</f>
        <v>0</v>
      </c>
      <c r="L589" s="129">
        <f>Data!M591</f>
        <v>6603</v>
      </c>
      <c r="M589" s="129">
        <f>Data!P591</f>
        <v>0</v>
      </c>
      <c r="N589" s="129">
        <f>Data!S591</f>
        <v>130</v>
      </c>
      <c r="O589" s="129">
        <f>Data!V591</f>
        <v>0</v>
      </c>
      <c r="R589" s="129">
        <f>Data!Y591</f>
        <v>447</v>
      </c>
      <c r="U589" s="129">
        <f>Data!AB591</f>
        <v>391</v>
      </c>
      <c r="X589" s="129">
        <f>Data!AE591</f>
        <v>0</v>
      </c>
      <c r="Y589" s="129"/>
      <c r="AA589" s="129">
        <f t="shared" ref="AA589:AA597" si="179">SUM(C589:X589)</f>
        <v>14441</v>
      </c>
      <c r="AB589" s="120"/>
    </row>
    <row r="590" spans="1:28">
      <c r="A590" s="159"/>
      <c r="B590" s="115">
        <v>2003</v>
      </c>
      <c r="C590" s="129">
        <f>Data!D592</f>
        <v>358</v>
      </c>
      <c r="F590" s="129">
        <f>Data!G592</f>
        <v>4754</v>
      </c>
      <c r="I590" s="129">
        <f>Data!J592</f>
        <v>0</v>
      </c>
      <c r="L590" s="129">
        <f>Data!M592</f>
        <v>4905</v>
      </c>
      <c r="M590" s="129">
        <f>Data!P592</f>
        <v>0</v>
      </c>
      <c r="N590" s="129">
        <f>Data!S592</f>
        <v>1705</v>
      </c>
      <c r="O590" s="129">
        <f>Data!V592</f>
        <v>1108</v>
      </c>
      <c r="R590" s="129">
        <f>Data!Y592</f>
        <v>0</v>
      </c>
      <c r="U590" s="129">
        <f>Data!AB592</f>
        <v>416</v>
      </c>
      <c r="X590" s="129">
        <f>Data!AE592</f>
        <v>0</v>
      </c>
      <c r="Y590" s="129"/>
      <c r="AA590" s="129">
        <f t="shared" si="179"/>
        <v>13246</v>
      </c>
      <c r="AB590" s="120"/>
    </row>
    <row r="591" spans="1:28">
      <c r="A591" s="159"/>
      <c r="B591" s="115">
        <v>2004</v>
      </c>
      <c r="C591" s="129">
        <f>Data!D593</f>
        <v>131</v>
      </c>
      <c r="F591" s="129">
        <f>Data!G593</f>
        <v>9371</v>
      </c>
      <c r="I591" s="129">
        <f>Data!J593</f>
        <v>0</v>
      </c>
      <c r="L591" s="129">
        <f>Data!M593</f>
        <v>16969</v>
      </c>
      <c r="M591" s="129">
        <f>Data!P593</f>
        <v>1905</v>
      </c>
      <c r="N591" s="129">
        <f>Data!S593</f>
        <v>2217</v>
      </c>
      <c r="O591" s="129">
        <f>Data!V593</f>
        <v>0</v>
      </c>
      <c r="R591" s="129">
        <f>Data!Y593</f>
        <v>783</v>
      </c>
      <c r="U591" s="129">
        <f>Data!AB593</f>
        <v>7250</v>
      </c>
      <c r="X591" s="129">
        <f>Data!AE593</f>
        <v>2776</v>
      </c>
      <c r="Y591" s="129"/>
      <c r="AA591" s="129">
        <f t="shared" si="179"/>
        <v>41402</v>
      </c>
      <c r="AB591" s="120"/>
    </row>
    <row r="592" spans="1:28">
      <c r="A592" s="159"/>
      <c r="B592" s="115">
        <v>2005</v>
      </c>
      <c r="C592" s="129">
        <f>Data!D594</f>
        <v>423</v>
      </c>
      <c r="F592" s="129">
        <f>Data!G594</f>
        <v>13867</v>
      </c>
      <c r="I592" s="129">
        <f>Data!J594</f>
        <v>0</v>
      </c>
      <c r="L592" s="129">
        <f>Data!M594</f>
        <v>21832</v>
      </c>
      <c r="M592" s="129">
        <f>Data!P594</f>
        <v>0</v>
      </c>
      <c r="N592" s="129">
        <f>Data!S594</f>
        <v>0</v>
      </c>
      <c r="O592" s="129">
        <f>Data!V594</f>
        <v>0</v>
      </c>
      <c r="R592" s="129">
        <f>Data!Y594</f>
        <v>0</v>
      </c>
      <c r="U592" s="129">
        <f>Data!AB594</f>
        <v>0</v>
      </c>
      <c r="X592" s="129">
        <f>Data!AE594</f>
        <v>64</v>
      </c>
      <c r="Y592" s="129"/>
      <c r="AA592" s="129">
        <f t="shared" si="179"/>
        <v>36186</v>
      </c>
      <c r="AB592" s="120"/>
    </row>
    <row r="593" spans="1:28">
      <c r="A593" s="159"/>
      <c r="B593" s="115">
        <v>2006</v>
      </c>
      <c r="C593" s="129">
        <f>Data!D595</f>
        <v>486</v>
      </c>
      <c r="F593" s="129">
        <f>Data!G595</f>
        <v>19027</v>
      </c>
      <c r="I593" s="129">
        <f>Data!J595</f>
        <v>0</v>
      </c>
      <c r="L593" s="129">
        <f>Data!M595</f>
        <v>33478</v>
      </c>
      <c r="M593" s="129">
        <f>Data!P595</f>
        <v>0</v>
      </c>
      <c r="N593" s="129">
        <f>Data!S595</f>
        <v>0</v>
      </c>
      <c r="O593" s="129">
        <f>Data!V595</f>
        <v>0</v>
      </c>
      <c r="R593" s="129">
        <f>Data!Y595</f>
        <v>0</v>
      </c>
      <c r="U593" s="129">
        <f>Data!AB595</f>
        <v>326</v>
      </c>
      <c r="X593" s="129">
        <f>Data!AE595</f>
        <v>238</v>
      </c>
      <c r="Y593" s="129"/>
      <c r="AA593" s="129">
        <f t="shared" si="179"/>
        <v>53555</v>
      </c>
      <c r="AB593" s="120"/>
    </row>
    <row r="594" spans="1:28">
      <c r="A594" s="159"/>
      <c r="B594" s="115">
        <v>2007</v>
      </c>
      <c r="C594" s="129">
        <f>Data!D596</f>
        <v>382</v>
      </c>
      <c r="F594" s="129">
        <f>Data!G596</f>
        <v>15898</v>
      </c>
      <c r="I594" s="129">
        <f>Data!J596</f>
        <v>0</v>
      </c>
      <c r="L594" s="129">
        <f>Data!M596</f>
        <v>27632</v>
      </c>
      <c r="M594" s="129">
        <f>Data!P596</f>
        <v>0</v>
      </c>
      <c r="N594" s="129">
        <f>Data!S596</f>
        <v>0</v>
      </c>
      <c r="O594" s="129">
        <f>Data!V596</f>
        <v>0</v>
      </c>
      <c r="R594" s="129">
        <f>Data!Y596</f>
        <v>0</v>
      </c>
      <c r="U594" s="129">
        <f>Data!AB596</f>
        <v>7572</v>
      </c>
      <c r="X594" s="129">
        <f>Data!AE596</f>
        <v>0</v>
      </c>
      <c r="Y594" s="129"/>
      <c r="AA594" s="129">
        <f t="shared" si="179"/>
        <v>51484</v>
      </c>
      <c r="AB594" s="120"/>
    </row>
    <row r="595" spans="1:28">
      <c r="A595" s="159"/>
      <c r="B595" s="115">
        <v>2008</v>
      </c>
      <c r="C595" s="129">
        <f>Data!D597</f>
        <v>868</v>
      </c>
      <c r="F595" s="129">
        <f>Data!G597</f>
        <v>23320</v>
      </c>
      <c r="I595" s="129">
        <f>Data!J597</f>
        <v>6147</v>
      </c>
      <c r="L595" s="129">
        <f>Data!M597</f>
        <v>21289</v>
      </c>
      <c r="M595" s="129">
        <f>Data!P597</f>
        <v>0</v>
      </c>
      <c r="N595" s="129">
        <f>Data!S597</f>
        <v>0</v>
      </c>
      <c r="O595" s="129">
        <f>Data!V597</f>
        <v>0</v>
      </c>
      <c r="R595" s="129">
        <f>Data!Y597</f>
        <v>1900</v>
      </c>
      <c r="U595" s="129">
        <f>Data!AB597</f>
        <v>3960</v>
      </c>
      <c r="X595" s="129">
        <f>Data!AE597</f>
        <v>5293</v>
      </c>
      <c r="Y595" s="129"/>
      <c r="AA595" s="129">
        <f t="shared" si="179"/>
        <v>62777</v>
      </c>
      <c r="AB595" s="120"/>
    </row>
    <row r="596" spans="1:28">
      <c r="A596" s="159"/>
      <c r="B596" s="115">
        <v>2009</v>
      </c>
      <c r="C596" s="129">
        <f>Data!D598</f>
        <v>723</v>
      </c>
      <c r="F596" s="129">
        <f>Data!G598</f>
        <v>30306</v>
      </c>
      <c r="I596" s="129">
        <f>Data!J598</f>
        <v>3165</v>
      </c>
      <c r="L596" s="129">
        <f>Data!M598</f>
        <v>13431</v>
      </c>
      <c r="M596" s="129">
        <f>Data!P598</f>
        <v>0</v>
      </c>
      <c r="N596" s="129">
        <f>Data!S598</f>
        <v>0</v>
      </c>
      <c r="O596" s="129">
        <f>Data!V598</f>
        <v>0</v>
      </c>
      <c r="R596" s="129">
        <f>Data!Y598</f>
        <v>3124</v>
      </c>
      <c r="U596" s="129">
        <f>Data!AB598</f>
        <v>1761</v>
      </c>
      <c r="X596" s="129">
        <f>Data!AE598</f>
        <v>521</v>
      </c>
      <c r="Y596" s="129"/>
      <c r="AA596" s="129">
        <f t="shared" si="179"/>
        <v>53031</v>
      </c>
      <c r="AB596" s="120"/>
    </row>
    <row r="597" spans="1:28">
      <c r="A597" s="159"/>
      <c r="B597" s="115">
        <v>2010</v>
      </c>
      <c r="C597" s="129">
        <f>Data!D599</f>
        <v>638</v>
      </c>
      <c r="F597" s="129">
        <f>Data!G599</f>
        <v>37795</v>
      </c>
      <c r="I597" s="129">
        <f>Data!J599</f>
        <v>1494</v>
      </c>
      <c r="L597" s="129">
        <f>Data!M599</f>
        <v>38467</v>
      </c>
      <c r="M597" s="129">
        <f>Data!P599</f>
        <v>0</v>
      </c>
      <c r="N597" s="129">
        <f>Data!S599</f>
        <v>0</v>
      </c>
      <c r="O597" s="129">
        <f>Data!V599</f>
        <v>452</v>
      </c>
      <c r="R597" s="129">
        <f>Data!Y599</f>
        <v>4344</v>
      </c>
      <c r="U597" s="129">
        <f>Data!AB599</f>
        <v>1933</v>
      </c>
      <c r="X597" s="129">
        <f>Data!AE599</f>
        <v>167</v>
      </c>
      <c r="Y597" s="129"/>
      <c r="AA597" s="129">
        <f t="shared" si="179"/>
        <v>85290</v>
      </c>
      <c r="AB597" s="120"/>
    </row>
    <row r="598" spans="1:28" ht="11.25" customHeight="1">
      <c r="C598" s="129"/>
      <c r="F598" s="129"/>
      <c r="I598" s="129"/>
      <c r="L598" s="129"/>
      <c r="M598" s="129"/>
      <c r="N598" s="129"/>
      <c r="O598" s="129"/>
      <c r="R598" s="129"/>
      <c r="U598" s="129"/>
      <c r="X598" s="129"/>
      <c r="Y598" s="129"/>
      <c r="AA598" s="129">
        <f t="shared" ref="AA598:AA600" si="180">SUM(C598:X598)</f>
        <v>0</v>
      </c>
      <c r="AB598" s="120"/>
    </row>
    <row r="599" spans="1:28">
      <c r="A599" s="133"/>
      <c r="B599" s="115" t="s">
        <v>106</v>
      </c>
      <c r="C599" s="129">
        <f>SUM(C588:C590)</f>
        <v>878</v>
      </c>
      <c r="F599" s="129">
        <f t="shared" ref="F599:X599" si="181">SUM(F588:F590)</f>
        <v>15903</v>
      </c>
      <c r="I599" s="129">
        <f t="shared" si="181"/>
        <v>0</v>
      </c>
      <c r="L599" s="129">
        <f t="shared" si="181"/>
        <v>13961</v>
      </c>
      <c r="M599" s="129">
        <f t="shared" si="181"/>
        <v>422</v>
      </c>
      <c r="N599" s="129">
        <f t="shared" si="181"/>
        <v>2093</v>
      </c>
      <c r="O599" s="129">
        <f t="shared" si="181"/>
        <v>1108</v>
      </c>
      <c r="R599" s="129">
        <f t="shared" si="181"/>
        <v>447</v>
      </c>
      <c r="U599" s="129">
        <f t="shared" si="181"/>
        <v>807</v>
      </c>
      <c r="X599" s="129">
        <f t="shared" si="181"/>
        <v>0</v>
      </c>
      <c r="Y599" s="129"/>
      <c r="AA599" s="129">
        <f t="shared" si="180"/>
        <v>35619</v>
      </c>
      <c r="AB599" s="120"/>
    </row>
    <row r="600" spans="1:28">
      <c r="A600" s="133"/>
      <c r="B600" s="115" t="s">
        <v>139</v>
      </c>
      <c r="C600" s="129">
        <f>SUM(C591:C597)</f>
        <v>3651</v>
      </c>
      <c r="D600" s="129">
        <f>SUM(C599:C600)</f>
        <v>4529</v>
      </c>
      <c r="E600" s="129">
        <f>SUM(C588:C597)</f>
        <v>4529</v>
      </c>
      <c r="F600" s="129">
        <f t="shared" ref="F600:X600" si="182">SUM(F591:F597)</f>
        <v>149584</v>
      </c>
      <c r="G600" s="129">
        <f>SUM(F599:F600)</f>
        <v>165487</v>
      </c>
      <c r="H600" s="129">
        <f>SUM(F588:F597)</f>
        <v>165487</v>
      </c>
      <c r="I600" s="129">
        <f t="shared" si="182"/>
        <v>10806</v>
      </c>
      <c r="J600" s="129">
        <f>SUM(I599:I600)</f>
        <v>10806</v>
      </c>
      <c r="K600" s="129">
        <f>SUM(I588:I597)</f>
        <v>10806</v>
      </c>
      <c r="L600" s="129">
        <f t="shared" si="182"/>
        <v>173098</v>
      </c>
      <c r="M600" s="129">
        <f t="shared" si="182"/>
        <v>1905</v>
      </c>
      <c r="N600" s="129">
        <f t="shared" si="182"/>
        <v>2217</v>
      </c>
      <c r="O600" s="129">
        <f t="shared" si="182"/>
        <v>452</v>
      </c>
      <c r="P600" s="129">
        <f>SUM(O599:O600)</f>
        <v>1560</v>
      </c>
      <c r="Q600" s="129">
        <f>SUM(O588:O597)</f>
        <v>1560</v>
      </c>
      <c r="R600" s="129">
        <f t="shared" si="182"/>
        <v>10151</v>
      </c>
      <c r="S600" s="129">
        <f>SUM(R599:R600)</f>
        <v>10598</v>
      </c>
      <c r="T600" s="129">
        <f>SUM(R588:R597)</f>
        <v>10598</v>
      </c>
      <c r="U600" s="129">
        <f t="shared" si="182"/>
        <v>22802</v>
      </c>
      <c r="V600" s="129">
        <f>SUM(U599:U600)</f>
        <v>23609</v>
      </c>
      <c r="W600" s="129">
        <f>SUM(U588:U597)</f>
        <v>23609</v>
      </c>
      <c r="X600" s="129">
        <f t="shared" si="182"/>
        <v>9059</v>
      </c>
      <c r="Y600" s="129">
        <f>SUM(X588:X597)</f>
        <v>9059</v>
      </c>
      <c r="Z600" s="129">
        <f>SUM(X599:X600)</f>
        <v>9059</v>
      </c>
      <c r="AA600" s="129">
        <f t="shared" si="180"/>
        <v>816903</v>
      </c>
      <c r="AB600" s="120"/>
    </row>
    <row r="601" spans="1:28">
      <c r="A601" s="133"/>
      <c r="C601" s="129">
        <f>Data!D603</f>
        <v>0</v>
      </c>
      <c r="F601" s="129">
        <f>Data!G603</f>
        <v>0</v>
      </c>
      <c r="I601" s="129">
        <f>Data!J603</f>
        <v>0</v>
      </c>
      <c r="L601" s="129">
        <f>Data!M603</f>
        <v>0</v>
      </c>
      <c r="M601" s="129">
        <f>Data!P603</f>
        <v>0</v>
      </c>
      <c r="N601" s="129">
        <f>Data!S603</f>
        <v>0</v>
      </c>
      <c r="O601" s="129">
        <f>Data!V603</f>
        <v>0</v>
      </c>
      <c r="R601" s="129">
        <f>Data!Y603</f>
        <v>0</v>
      </c>
      <c r="U601" s="129">
        <f>Data!AB603</f>
        <v>0</v>
      </c>
      <c r="X601" s="129">
        <f>Data!AE603</f>
        <v>0</v>
      </c>
      <c r="Y601" s="129"/>
      <c r="AA601" s="129">
        <f>SUM(C601:X601)</f>
        <v>0</v>
      </c>
      <c r="AB601" s="120"/>
    </row>
    <row r="602" spans="1:28" ht="18.75" customHeight="1">
      <c r="A602" s="159" t="s">
        <v>57</v>
      </c>
      <c r="B602" s="115">
        <v>2001</v>
      </c>
      <c r="C602" s="129">
        <f>Data!D604</f>
        <v>0</v>
      </c>
      <c r="F602" s="129">
        <f>Data!G604</f>
        <v>0</v>
      </c>
      <c r="I602" s="129">
        <f>Data!J604</f>
        <v>0</v>
      </c>
      <c r="L602" s="129">
        <f>Data!M604</f>
        <v>0</v>
      </c>
      <c r="M602" s="129">
        <f>Data!P604</f>
        <v>0</v>
      </c>
      <c r="N602" s="129">
        <f>Data!S604</f>
        <v>0</v>
      </c>
      <c r="O602" s="129">
        <f>Data!V604</f>
        <v>0</v>
      </c>
      <c r="R602" s="129">
        <f>Data!Y604</f>
        <v>0</v>
      </c>
      <c r="U602" s="129">
        <f>Data!AB604</f>
        <v>0</v>
      </c>
      <c r="X602" s="129">
        <f>Data!AE604</f>
        <v>0</v>
      </c>
      <c r="Y602" s="129"/>
      <c r="AA602" s="129">
        <f>SUM(C602:X602)</f>
        <v>0</v>
      </c>
      <c r="AB602" s="120"/>
    </row>
    <row r="603" spans="1:28">
      <c r="A603" s="159"/>
      <c r="B603" s="115">
        <v>2002</v>
      </c>
      <c r="C603" s="129">
        <f>Data!D605</f>
        <v>28</v>
      </c>
      <c r="F603" s="129">
        <f>Data!G605</f>
        <v>165</v>
      </c>
      <c r="I603" s="129">
        <f>Data!J605</f>
        <v>0</v>
      </c>
      <c r="L603" s="129">
        <f>Data!M605</f>
        <v>332</v>
      </c>
      <c r="M603" s="129">
        <f>Data!P605</f>
        <v>0</v>
      </c>
      <c r="N603" s="129">
        <f>Data!S605</f>
        <v>185</v>
      </c>
      <c r="O603" s="129">
        <f>Data!V605</f>
        <v>0</v>
      </c>
      <c r="R603" s="129">
        <f>Data!Y605</f>
        <v>0</v>
      </c>
      <c r="U603" s="129">
        <f>Data!AB605</f>
        <v>180</v>
      </c>
      <c r="X603" s="129">
        <f>Data!AE605</f>
        <v>600</v>
      </c>
      <c r="Y603" s="129"/>
      <c r="AA603" s="129">
        <f t="shared" ref="AA603:AA611" si="183">SUM(C603:X603)</f>
        <v>1490</v>
      </c>
      <c r="AB603" s="120"/>
    </row>
    <row r="604" spans="1:28">
      <c r="A604" s="159"/>
      <c r="B604" s="115">
        <v>2003</v>
      </c>
      <c r="C604" s="129">
        <f>Data!D606</f>
        <v>0</v>
      </c>
      <c r="F604" s="129">
        <f>Data!G606</f>
        <v>0</v>
      </c>
      <c r="I604" s="129">
        <f>Data!J606</f>
        <v>0</v>
      </c>
      <c r="L604" s="129">
        <f>Data!M606</f>
        <v>0</v>
      </c>
      <c r="M604" s="129">
        <f>Data!P606</f>
        <v>0</v>
      </c>
      <c r="N604" s="129">
        <f>Data!S606</f>
        <v>0</v>
      </c>
      <c r="O604" s="129">
        <f>Data!V606</f>
        <v>0</v>
      </c>
      <c r="R604" s="129">
        <f>Data!Y606</f>
        <v>0</v>
      </c>
      <c r="U604" s="129">
        <f>Data!AB606</f>
        <v>0</v>
      </c>
      <c r="X604" s="129">
        <f>Data!AE606</f>
        <v>0</v>
      </c>
      <c r="Y604" s="129"/>
      <c r="AA604" s="129">
        <f t="shared" si="183"/>
        <v>0</v>
      </c>
      <c r="AB604" s="120"/>
    </row>
    <row r="605" spans="1:28">
      <c r="A605" s="159"/>
      <c r="B605" s="115">
        <v>2004</v>
      </c>
      <c r="C605" s="129">
        <f>Data!D607</f>
        <v>243</v>
      </c>
      <c r="F605" s="129">
        <f>Data!G607</f>
        <v>1338</v>
      </c>
      <c r="I605" s="129">
        <f>Data!J607</f>
        <v>0</v>
      </c>
      <c r="L605" s="129">
        <f>Data!M607</f>
        <v>0</v>
      </c>
      <c r="M605" s="129">
        <f>Data!P607</f>
        <v>219</v>
      </c>
      <c r="N605" s="129">
        <f>Data!S607</f>
        <v>0</v>
      </c>
      <c r="O605" s="129">
        <f>Data!V607</f>
        <v>240</v>
      </c>
      <c r="R605" s="129">
        <f>Data!Y607</f>
        <v>0</v>
      </c>
      <c r="U605" s="129">
        <f>Data!AB607</f>
        <v>0</v>
      </c>
      <c r="X605" s="129">
        <f>Data!AE607</f>
        <v>0</v>
      </c>
      <c r="Y605" s="129"/>
      <c r="AA605" s="129">
        <f t="shared" si="183"/>
        <v>2040</v>
      </c>
      <c r="AB605" s="120"/>
    </row>
    <row r="606" spans="1:28">
      <c r="A606" s="159"/>
      <c r="B606" s="115">
        <v>2005</v>
      </c>
      <c r="C606" s="129">
        <f>Data!D608</f>
        <v>213</v>
      </c>
      <c r="F606" s="129">
        <f>Data!G608</f>
        <v>3537</v>
      </c>
      <c r="I606" s="129">
        <f>Data!J608</f>
        <v>0</v>
      </c>
      <c r="L606" s="129">
        <f>Data!M608</f>
        <v>0</v>
      </c>
      <c r="M606" s="129">
        <f>Data!P608</f>
        <v>309</v>
      </c>
      <c r="N606" s="129">
        <f>Data!S608</f>
        <v>0</v>
      </c>
      <c r="O606" s="129">
        <f>Data!V608</f>
        <v>0</v>
      </c>
      <c r="R606" s="129">
        <f>Data!Y608</f>
        <v>0</v>
      </c>
      <c r="U606" s="129">
        <f>Data!AB608</f>
        <v>0</v>
      </c>
      <c r="X606" s="129">
        <f>Data!AE608</f>
        <v>1497</v>
      </c>
      <c r="Y606" s="129"/>
      <c r="AA606" s="129">
        <f t="shared" si="183"/>
        <v>5556</v>
      </c>
      <c r="AB606" s="120"/>
    </row>
    <row r="607" spans="1:28">
      <c r="A607" s="159"/>
      <c r="B607" s="115">
        <v>2006</v>
      </c>
      <c r="C607" s="129">
        <f>Data!D609</f>
        <v>0</v>
      </c>
      <c r="F607" s="129">
        <f>Data!G609</f>
        <v>2601</v>
      </c>
      <c r="I607" s="129">
        <f>Data!J609</f>
        <v>0</v>
      </c>
      <c r="L607" s="129">
        <f>Data!M609</f>
        <v>0</v>
      </c>
      <c r="M607" s="129">
        <f>Data!P609</f>
        <v>0</v>
      </c>
      <c r="N607" s="129">
        <f>Data!S609</f>
        <v>0</v>
      </c>
      <c r="O607" s="129">
        <f>Data!V609</f>
        <v>0</v>
      </c>
      <c r="R607" s="129">
        <f>Data!Y609</f>
        <v>100</v>
      </c>
      <c r="U607" s="129">
        <f>Data!AB609</f>
        <v>471</v>
      </c>
      <c r="X607" s="129">
        <f>Data!AE609</f>
        <v>0</v>
      </c>
      <c r="Y607" s="129"/>
      <c r="AA607" s="129">
        <f t="shared" si="183"/>
        <v>3172</v>
      </c>
      <c r="AB607" s="120"/>
    </row>
    <row r="608" spans="1:28">
      <c r="A608" s="159"/>
      <c r="B608" s="115">
        <v>2007</v>
      </c>
      <c r="C608" s="129">
        <f>Data!D610</f>
        <v>0</v>
      </c>
      <c r="F608" s="129">
        <f>Data!G610</f>
        <v>3080</v>
      </c>
      <c r="I608" s="129">
        <f>Data!J610</f>
        <v>0</v>
      </c>
      <c r="L608" s="129">
        <f>Data!M610</f>
        <v>0</v>
      </c>
      <c r="M608" s="129">
        <f>Data!P610</f>
        <v>0</v>
      </c>
      <c r="N608" s="129">
        <f>Data!S610</f>
        <v>0</v>
      </c>
      <c r="O608" s="129">
        <f>Data!V610</f>
        <v>0</v>
      </c>
      <c r="R608" s="129">
        <f>Data!Y610</f>
        <v>0</v>
      </c>
      <c r="U608" s="129">
        <f>Data!AB610</f>
        <v>0</v>
      </c>
      <c r="X608" s="129">
        <f>Data!AE610</f>
        <v>0</v>
      </c>
      <c r="Y608" s="129"/>
      <c r="AA608" s="129">
        <f t="shared" si="183"/>
        <v>3080</v>
      </c>
      <c r="AB608" s="120"/>
    </row>
    <row r="609" spans="1:28">
      <c r="A609" s="159"/>
      <c r="B609" s="115">
        <v>2008</v>
      </c>
      <c r="C609" s="129">
        <f>Data!D611</f>
        <v>169</v>
      </c>
      <c r="F609" s="129">
        <f>Data!G611</f>
        <v>2269</v>
      </c>
      <c r="I609" s="129">
        <f>Data!J611</f>
        <v>0</v>
      </c>
      <c r="L609" s="129">
        <f>Data!M611</f>
        <v>0</v>
      </c>
      <c r="M609" s="129">
        <f>Data!P611</f>
        <v>0</v>
      </c>
      <c r="N609" s="129">
        <f>Data!S611</f>
        <v>0</v>
      </c>
      <c r="O609" s="129">
        <f>Data!V611</f>
        <v>0</v>
      </c>
      <c r="R609" s="129">
        <f>Data!Y611</f>
        <v>0</v>
      </c>
      <c r="U609" s="129">
        <f>Data!AB611</f>
        <v>193</v>
      </c>
      <c r="X609" s="129">
        <f>Data!AE611</f>
        <v>0</v>
      </c>
      <c r="Y609" s="129"/>
      <c r="AA609" s="129">
        <f t="shared" si="183"/>
        <v>2631</v>
      </c>
      <c r="AB609" s="120"/>
    </row>
    <row r="610" spans="1:28">
      <c r="A610" s="159"/>
      <c r="B610" s="115">
        <v>2009</v>
      </c>
      <c r="C610" s="129">
        <f>Data!D612</f>
        <v>0</v>
      </c>
      <c r="F610" s="129">
        <f>Data!G612</f>
        <v>2620</v>
      </c>
      <c r="I610" s="129">
        <f>Data!J612</f>
        <v>0</v>
      </c>
      <c r="L610" s="129">
        <f>Data!M612</f>
        <v>0</v>
      </c>
      <c r="M610" s="129">
        <f>Data!P612</f>
        <v>0</v>
      </c>
      <c r="N610" s="129">
        <f>Data!S612</f>
        <v>0</v>
      </c>
      <c r="O610" s="129">
        <f>Data!V612</f>
        <v>48</v>
      </c>
      <c r="R610" s="129">
        <f>Data!Y612</f>
        <v>0</v>
      </c>
      <c r="U610" s="129">
        <f>Data!AB612</f>
        <v>3065</v>
      </c>
      <c r="X610" s="129">
        <f>Data!AE612</f>
        <v>584</v>
      </c>
      <c r="Y610" s="129"/>
      <c r="AA610" s="129">
        <f t="shared" si="183"/>
        <v>6317</v>
      </c>
      <c r="AB610" s="120"/>
    </row>
    <row r="611" spans="1:28">
      <c r="A611" s="159"/>
      <c r="B611" s="115">
        <v>2010</v>
      </c>
      <c r="C611" s="129">
        <f>Data!D613</f>
        <v>0</v>
      </c>
      <c r="F611" s="129">
        <f>Data!G613</f>
        <v>8329</v>
      </c>
      <c r="I611" s="129">
        <f>Data!J613</f>
        <v>0</v>
      </c>
      <c r="L611" s="129">
        <f>Data!M613</f>
        <v>0</v>
      </c>
      <c r="M611" s="129">
        <f>Data!P613</f>
        <v>403</v>
      </c>
      <c r="N611" s="129">
        <f>Data!S613</f>
        <v>0</v>
      </c>
      <c r="O611" s="129">
        <f>Data!V613</f>
        <v>0</v>
      </c>
      <c r="R611" s="129">
        <f>Data!Y613</f>
        <v>0</v>
      </c>
      <c r="U611" s="129">
        <f>Data!AB613</f>
        <v>0</v>
      </c>
      <c r="X611" s="129">
        <f>Data!AE613</f>
        <v>1250</v>
      </c>
      <c r="Y611" s="129"/>
      <c r="AA611" s="129">
        <f t="shared" si="183"/>
        <v>9982</v>
      </c>
      <c r="AB611" s="120"/>
    </row>
    <row r="612" spans="1:28" ht="11.25" customHeight="1">
      <c r="C612" s="129"/>
      <c r="F612" s="129"/>
      <c r="I612" s="129"/>
      <c r="L612" s="129"/>
      <c r="M612" s="129"/>
      <c r="N612" s="129"/>
      <c r="O612" s="129"/>
      <c r="R612" s="129"/>
      <c r="U612" s="129"/>
      <c r="X612" s="129"/>
      <c r="Y612" s="129"/>
      <c r="AA612" s="129">
        <f t="shared" ref="AA612:AA614" si="184">SUM(C612:X612)</f>
        <v>0</v>
      </c>
      <c r="AB612" s="120"/>
    </row>
    <row r="613" spans="1:28">
      <c r="A613" s="133"/>
      <c r="B613" s="115" t="s">
        <v>106</v>
      </c>
      <c r="C613" s="129">
        <f>SUM(C602:C604)</f>
        <v>28</v>
      </c>
      <c r="F613" s="129">
        <f t="shared" ref="F613:X613" si="185">SUM(F602:F604)</f>
        <v>165</v>
      </c>
      <c r="I613" s="129">
        <f t="shared" si="185"/>
        <v>0</v>
      </c>
      <c r="L613" s="129">
        <f t="shared" si="185"/>
        <v>332</v>
      </c>
      <c r="M613" s="129">
        <f t="shared" si="185"/>
        <v>0</v>
      </c>
      <c r="N613" s="129">
        <f t="shared" si="185"/>
        <v>185</v>
      </c>
      <c r="O613" s="129">
        <f t="shared" si="185"/>
        <v>0</v>
      </c>
      <c r="R613" s="129">
        <f t="shared" si="185"/>
        <v>0</v>
      </c>
      <c r="U613" s="129">
        <f t="shared" si="185"/>
        <v>180</v>
      </c>
      <c r="X613" s="129">
        <f t="shared" si="185"/>
        <v>600</v>
      </c>
      <c r="Y613" s="129"/>
      <c r="AA613" s="129">
        <f t="shared" si="184"/>
        <v>1490</v>
      </c>
      <c r="AB613" s="120"/>
    </row>
    <row r="614" spans="1:28">
      <c r="A614" s="133"/>
      <c r="B614" s="115" t="s">
        <v>139</v>
      </c>
      <c r="C614" s="129">
        <f>SUM(C605:C611)</f>
        <v>625</v>
      </c>
      <c r="D614" s="129">
        <f>SUM(C613:C614)</f>
        <v>653</v>
      </c>
      <c r="E614" s="129">
        <f>SUM(C602:C611)</f>
        <v>653</v>
      </c>
      <c r="F614" s="129">
        <f t="shared" ref="F614:X614" si="186">SUM(F605:F611)</f>
        <v>23774</v>
      </c>
      <c r="G614" s="129">
        <f>SUM(F613:F614)</f>
        <v>23939</v>
      </c>
      <c r="H614" s="129">
        <f>SUM(F602:F611)</f>
        <v>23939</v>
      </c>
      <c r="I614" s="129">
        <f t="shared" si="186"/>
        <v>0</v>
      </c>
      <c r="J614" s="129">
        <f>SUM(I613:I614)</f>
        <v>0</v>
      </c>
      <c r="K614" s="129">
        <f>SUM(I602:I611)</f>
        <v>0</v>
      </c>
      <c r="L614" s="129">
        <f t="shared" si="186"/>
        <v>0</v>
      </c>
      <c r="M614" s="129">
        <f t="shared" si="186"/>
        <v>931</v>
      </c>
      <c r="N614" s="129">
        <f t="shared" si="186"/>
        <v>0</v>
      </c>
      <c r="O614" s="129">
        <f t="shared" si="186"/>
        <v>288</v>
      </c>
      <c r="P614" s="129">
        <f>SUM(O613:O614)</f>
        <v>288</v>
      </c>
      <c r="Q614" s="129">
        <f>SUM(O602:O611)</f>
        <v>288</v>
      </c>
      <c r="R614" s="129">
        <f t="shared" si="186"/>
        <v>100</v>
      </c>
      <c r="S614" s="129">
        <f>SUM(R613:R614)</f>
        <v>100</v>
      </c>
      <c r="T614" s="129">
        <f>SUM(R602:R611)</f>
        <v>100</v>
      </c>
      <c r="U614" s="129">
        <f t="shared" si="186"/>
        <v>3729</v>
      </c>
      <c r="V614" s="129">
        <f>SUM(U613:U614)</f>
        <v>3909</v>
      </c>
      <c r="W614" s="129">
        <f>SUM(U602:U611)</f>
        <v>3909</v>
      </c>
      <c r="X614" s="129">
        <f t="shared" si="186"/>
        <v>3331</v>
      </c>
      <c r="Y614" s="129">
        <f>SUM(X602:X611)</f>
        <v>3931</v>
      </c>
      <c r="Z614" s="129">
        <f>SUM(X613:X614)</f>
        <v>3931</v>
      </c>
      <c r="AA614" s="129">
        <f t="shared" si="184"/>
        <v>90556</v>
      </c>
      <c r="AB614" s="120"/>
    </row>
    <row r="615" spans="1:28">
      <c r="A615" s="133"/>
      <c r="C615" s="129">
        <f>Data!D617</f>
        <v>0</v>
      </c>
      <c r="F615" s="129">
        <f>Data!G617</f>
        <v>0</v>
      </c>
      <c r="I615" s="129">
        <f>Data!J617</f>
        <v>0</v>
      </c>
      <c r="L615" s="129">
        <f>Data!M617</f>
        <v>0</v>
      </c>
      <c r="M615" s="129">
        <f>Data!P617</f>
        <v>0</v>
      </c>
      <c r="N615" s="129">
        <f>Data!S617</f>
        <v>0</v>
      </c>
      <c r="O615" s="129">
        <f>Data!V617</f>
        <v>0</v>
      </c>
      <c r="R615" s="129">
        <f>Data!Y617</f>
        <v>0</v>
      </c>
      <c r="U615" s="129">
        <f>Data!AB617</f>
        <v>0</v>
      </c>
      <c r="X615" s="129">
        <f>Data!AE617</f>
        <v>0</v>
      </c>
      <c r="Y615" s="129"/>
      <c r="AA615" s="129">
        <f>SUM(C615:X615)</f>
        <v>0</v>
      </c>
      <c r="AB615" s="120"/>
    </row>
    <row r="616" spans="1:28" ht="17.25" customHeight="1">
      <c r="A616" s="159" t="s">
        <v>12</v>
      </c>
      <c r="B616" s="115">
        <v>2001</v>
      </c>
      <c r="C616" s="129">
        <f>Data!D618</f>
        <v>1200</v>
      </c>
      <c r="F616" s="129">
        <f>Data!G618</f>
        <v>470</v>
      </c>
      <c r="I616" s="129">
        <f>Data!J618</f>
        <v>0</v>
      </c>
      <c r="L616" s="129">
        <f>Data!M618</f>
        <v>90</v>
      </c>
      <c r="M616" s="129">
        <f>Data!P618</f>
        <v>0</v>
      </c>
      <c r="N616" s="129">
        <f>Data!S618</f>
        <v>0</v>
      </c>
      <c r="O616" s="129">
        <f>Data!V618</f>
        <v>0</v>
      </c>
      <c r="R616" s="129">
        <f>Data!Y618</f>
        <v>0</v>
      </c>
      <c r="U616" s="129">
        <f>Data!AB618</f>
        <v>0</v>
      </c>
      <c r="X616" s="129">
        <f>Data!AE618</f>
        <v>0</v>
      </c>
      <c r="Y616" s="129"/>
      <c r="AA616" s="129">
        <f>SUM(C616:X616)</f>
        <v>1760</v>
      </c>
      <c r="AB616" s="120"/>
    </row>
    <row r="617" spans="1:28">
      <c r="A617" s="159"/>
      <c r="B617" s="115">
        <v>2002</v>
      </c>
      <c r="C617" s="129">
        <f>Data!D619</f>
        <v>1200</v>
      </c>
      <c r="F617" s="129">
        <f>Data!G619</f>
        <v>470</v>
      </c>
      <c r="I617" s="129">
        <f>Data!J619</f>
        <v>0</v>
      </c>
      <c r="L617" s="129">
        <f>Data!M619</f>
        <v>90</v>
      </c>
      <c r="M617" s="129">
        <f>Data!P619</f>
        <v>0</v>
      </c>
      <c r="N617" s="129">
        <f>Data!S619</f>
        <v>148</v>
      </c>
      <c r="O617" s="129">
        <f>Data!V619</f>
        <v>0</v>
      </c>
      <c r="R617" s="129">
        <f>Data!Y619</f>
        <v>0</v>
      </c>
      <c r="U617" s="129">
        <f>Data!AB619</f>
        <v>0</v>
      </c>
      <c r="X617" s="129">
        <f>Data!AE619</f>
        <v>4332</v>
      </c>
      <c r="Y617" s="129"/>
      <c r="AA617" s="129">
        <f t="shared" ref="AA617:AA625" si="187">SUM(C617:X617)</f>
        <v>6240</v>
      </c>
      <c r="AB617" s="120"/>
    </row>
    <row r="618" spans="1:28">
      <c r="A618" s="159"/>
      <c r="B618" s="115">
        <v>2003</v>
      </c>
      <c r="C618" s="129">
        <f>Data!D620</f>
        <v>0</v>
      </c>
      <c r="F618" s="129">
        <f>Data!G620</f>
        <v>0</v>
      </c>
      <c r="I618" s="129">
        <f>Data!J620</f>
        <v>0</v>
      </c>
      <c r="L618" s="129">
        <f>Data!M620</f>
        <v>0</v>
      </c>
      <c r="M618" s="129">
        <f>Data!P620</f>
        <v>0</v>
      </c>
      <c r="N618" s="129">
        <f>Data!S620</f>
        <v>0</v>
      </c>
      <c r="O618" s="129">
        <f>Data!V620</f>
        <v>0</v>
      </c>
      <c r="R618" s="129">
        <f>Data!Y620</f>
        <v>0</v>
      </c>
      <c r="U618" s="129">
        <f>Data!AB620</f>
        <v>0</v>
      </c>
      <c r="X618" s="129">
        <f>Data!AE620</f>
        <v>0</v>
      </c>
      <c r="Y618" s="129"/>
      <c r="AA618" s="129">
        <f t="shared" si="187"/>
        <v>0</v>
      </c>
      <c r="AB618" s="120"/>
    </row>
    <row r="619" spans="1:28">
      <c r="A619" s="159"/>
      <c r="B619" s="115">
        <v>2004</v>
      </c>
      <c r="C619" s="129">
        <f>Data!D621</f>
        <v>4457</v>
      </c>
      <c r="F619" s="129">
        <f>Data!G621</f>
        <v>9138</v>
      </c>
      <c r="I619" s="129">
        <f>Data!J621</f>
        <v>1072</v>
      </c>
      <c r="L619" s="129">
        <f>Data!M621</f>
        <v>721</v>
      </c>
      <c r="M619" s="129">
        <f>Data!P621</f>
        <v>0</v>
      </c>
      <c r="N619" s="129">
        <f>Data!S621</f>
        <v>303</v>
      </c>
      <c r="O619" s="129">
        <f>Data!V621</f>
        <v>857</v>
      </c>
      <c r="R619" s="129">
        <f>Data!Y621</f>
        <v>0</v>
      </c>
      <c r="U619" s="129">
        <f>Data!AB621</f>
        <v>0</v>
      </c>
      <c r="X619" s="129">
        <f>Data!AE621</f>
        <v>4332</v>
      </c>
      <c r="Y619" s="129"/>
      <c r="AA619" s="129">
        <f t="shared" si="187"/>
        <v>20880</v>
      </c>
      <c r="AB619" s="120"/>
    </row>
    <row r="620" spans="1:28">
      <c r="A620" s="159"/>
      <c r="B620" s="115">
        <v>2005</v>
      </c>
      <c r="C620" s="129">
        <f>Data!D622</f>
        <v>4564</v>
      </c>
      <c r="F620" s="129">
        <f>Data!G622</f>
        <v>5927</v>
      </c>
      <c r="I620" s="129">
        <f>Data!J622</f>
        <v>0</v>
      </c>
      <c r="L620" s="129">
        <f>Data!M622</f>
        <v>0</v>
      </c>
      <c r="M620" s="129">
        <f>Data!P622</f>
        <v>0</v>
      </c>
      <c r="N620" s="129">
        <f>Data!S622</f>
        <v>0</v>
      </c>
      <c r="O620" s="129">
        <f>Data!V622</f>
        <v>0</v>
      </c>
      <c r="R620" s="129">
        <f>Data!Y622</f>
        <v>0</v>
      </c>
      <c r="U620" s="129">
        <f>Data!AB622</f>
        <v>648</v>
      </c>
      <c r="X620" s="129">
        <f>Data!AE622</f>
        <v>5927</v>
      </c>
      <c r="Y620" s="129"/>
      <c r="AA620" s="129">
        <f t="shared" si="187"/>
        <v>17066</v>
      </c>
      <c r="AB620" s="120"/>
    </row>
    <row r="621" spans="1:28">
      <c r="A621" s="159"/>
      <c r="B621" s="115">
        <v>2006</v>
      </c>
      <c r="C621" s="129">
        <f>Data!D623</f>
        <v>16394</v>
      </c>
      <c r="F621" s="129">
        <f>Data!G623</f>
        <v>8276</v>
      </c>
      <c r="I621" s="129">
        <f>Data!J623</f>
        <v>0</v>
      </c>
      <c r="L621" s="129">
        <f>Data!M623</f>
        <v>1356</v>
      </c>
      <c r="M621" s="129">
        <f>Data!P623</f>
        <v>0</v>
      </c>
      <c r="N621" s="129">
        <f>Data!S623</f>
        <v>784</v>
      </c>
      <c r="O621" s="129">
        <f>Data!V623</f>
        <v>730</v>
      </c>
      <c r="R621" s="129">
        <f>Data!Y623</f>
        <v>2539</v>
      </c>
      <c r="U621" s="129">
        <f>Data!AB623</f>
        <v>2598</v>
      </c>
      <c r="X621" s="129">
        <f>Data!AE623</f>
        <v>5249</v>
      </c>
      <c r="Y621" s="129"/>
      <c r="AA621" s="129">
        <f t="shared" si="187"/>
        <v>37926</v>
      </c>
      <c r="AB621" s="120"/>
    </row>
    <row r="622" spans="1:28">
      <c r="A622" s="159"/>
      <c r="B622" s="115">
        <v>2007</v>
      </c>
      <c r="C622" s="129">
        <f>Data!D624</f>
        <v>20280</v>
      </c>
      <c r="F622" s="129">
        <f>Data!G624</f>
        <v>5188</v>
      </c>
      <c r="I622" s="129">
        <f>Data!J624</f>
        <v>1032</v>
      </c>
      <c r="L622" s="129">
        <f>Data!M624</f>
        <v>0</v>
      </c>
      <c r="M622" s="129">
        <f>Data!P624</f>
        <v>0</v>
      </c>
      <c r="N622" s="129">
        <f>Data!S624</f>
        <v>0</v>
      </c>
      <c r="O622" s="129">
        <f>Data!V624</f>
        <v>1199</v>
      </c>
      <c r="R622" s="129">
        <f>Data!Y624</f>
        <v>363</v>
      </c>
      <c r="U622" s="129">
        <f>Data!AB624</f>
        <v>1255</v>
      </c>
      <c r="X622" s="129">
        <f>Data!AE624</f>
        <v>931</v>
      </c>
      <c r="Y622" s="129"/>
      <c r="AA622" s="129">
        <f t="shared" si="187"/>
        <v>30248</v>
      </c>
      <c r="AB622" s="120"/>
    </row>
    <row r="623" spans="1:28">
      <c r="A623" s="159"/>
      <c r="B623" s="115">
        <v>2008</v>
      </c>
      <c r="C623" s="129">
        <f>Data!D625</f>
        <v>10880</v>
      </c>
      <c r="F623" s="129">
        <f>Data!G625</f>
        <v>0</v>
      </c>
      <c r="I623" s="129">
        <f>Data!J625</f>
        <v>0</v>
      </c>
      <c r="L623" s="129">
        <f>Data!M625</f>
        <v>1980</v>
      </c>
      <c r="M623" s="129">
        <f>Data!P625</f>
        <v>0</v>
      </c>
      <c r="N623" s="129">
        <f>Data!S625</f>
        <v>0</v>
      </c>
      <c r="O623" s="129">
        <f>Data!V625</f>
        <v>866</v>
      </c>
      <c r="R623" s="129">
        <f>Data!Y625</f>
        <v>916</v>
      </c>
      <c r="U623" s="129">
        <f>Data!AB625</f>
        <v>20458</v>
      </c>
      <c r="X623" s="129">
        <f>Data!AE625</f>
        <v>1047</v>
      </c>
      <c r="Y623" s="129"/>
      <c r="AA623" s="129">
        <f t="shared" si="187"/>
        <v>36147</v>
      </c>
      <c r="AB623" s="120"/>
    </row>
    <row r="624" spans="1:28">
      <c r="A624" s="159"/>
      <c r="B624" s="115">
        <v>2009</v>
      </c>
      <c r="C624" s="129">
        <f>Data!D626</f>
        <v>5600</v>
      </c>
      <c r="F624" s="129">
        <f>Data!G626</f>
        <v>3129</v>
      </c>
      <c r="I624" s="129">
        <f>Data!J626</f>
        <v>0</v>
      </c>
      <c r="L624" s="129">
        <f>Data!M626</f>
        <v>975</v>
      </c>
      <c r="M624" s="129">
        <f>Data!P626</f>
        <v>0</v>
      </c>
      <c r="N624" s="129">
        <f>Data!S626</f>
        <v>0</v>
      </c>
      <c r="O624" s="129">
        <f>Data!V626</f>
        <v>0</v>
      </c>
      <c r="R624" s="129">
        <f>Data!Y626</f>
        <v>0</v>
      </c>
      <c r="U624" s="129">
        <f>Data!AB626</f>
        <v>0</v>
      </c>
      <c r="X624" s="129">
        <f>Data!AE626</f>
        <v>1985</v>
      </c>
      <c r="Y624" s="129"/>
      <c r="AA624" s="129">
        <f t="shared" si="187"/>
        <v>11689</v>
      </c>
      <c r="AB624" s="120"/>
    </row>
    <row r="625" spans="1:28">
      <c r="A625" s="159"/>
      <c r="B625" s="115">
        <v>2010</v>
      </c>
      <c r="C625" s="129">
        <f>Data!D627</f>
        <v>0</v>
      </c>
      <c r="F625" s="129">
        <f>Data!G627</f>
        <v>3392</v>
      </c>
      <c r="I625" s="129">
        <f>Data!J627</f>
        <v>0</v>
      </c>
      <c r="L625" s="129">
        <f>Data!M627</f>
        <v>2257</v>
      </c>
      <c r="M625" s="129">
        <f>Data!P627</f>
        <v>0</v>
      </c>
      <c r="N625" s="129">
        <f>Data!S627</f>
        <v>0</v>
      </c>
      <c r="O625" s="129">
        <f>Data!V627</f>
        <v>0</v>
      </c>
      <c r="R625" s="129">
        <f>Data!Y627</f>
        <v>734</v>
      </c>
      <c r="U625" s="129">
        <f>Data!AB627</f>
        <v>1176</v>
      </c>
      <c r="X625" s="129">
        <f>Data!AE627</f>
        <v>4626</v>
      </c>
      <c r="Y625" s="129"/>
      <c r="AA625" s="129">
        <f t="shared" si="187"/>
        <v>12185</v>
      </c>
      <c r="AB625" s="120"/>
    </row>
    <row r="626" spans="1:28" ht="11.25" customHeight="1">
      <c r="C626" s="129"/>
      <c r="F626" s="129"/>
      <c r="I626" s="129"/>
      <c r="L626" s="129"/>
      <c r="M626" s="129"/>
      <c r="N626" s="129"/>
      <c r="O626" s="129"/>
      <c r="R626" s="129"/>
      <c r="U626" s="129"/>
      <c r="X626" s="129"/>
      <c r="Y626" s="129"/>
      <c r="AA626" s="129">
        <f t="shared" ref="AA626:AA628" si="188">SUM(C626:X626)</f>
        <v>0</v>
      </c>
      <c r="AB626" s="120"/>
    </row>
    <row r="627" spans="1:28">
      <c r="A627" s="133"/>
      <c r="B627" s="115" t="s">
        <v>106</v>
      </c>
      <c r="C627" s="129">
        <f>SUM(C616:C618)</f>
        <v>2400</v>
      </c>
      <c r="F627" s="129">
        <f t="shared" ref="F627:X627" si="189">SUM(F616:F618)</f>
        <v>940</v>
      </c>
      <c r="I627" s="129">
        <f t="shared" si="189"/>
        <v>0</v>
      </c>
      <c r="L627" s="129">
        <f t="shared" si="189"/>
        <v>180</v>
      </c>
      <c r="M627" s="129">
        <f t="shared" si="189"/>
        <v>0</v>
      </c>
      <c r="N627" s="129">
        <f t="shared" si="189"/>
        <v>148</v>
      </c>
      <c r="O627" s="129">
        <f t="shared" si="189"/>
        <v>0</v>
      </c>
      <c r="R627" s="129">
        <f t="shared" si="189"/>
        <v>0</v>
      </c>
      <c r="U627" s="129">
        <f t="shared" si="189"/>
        <v>0</v>
      </c>
      <c r="X627" s="129">
        <f t="shared" si="189"/>
        <v>4332</v>
      </c>
      <c r="Y627" s="129"/>
      <c r="AA627" s="129">
        <f t="shared" si="188"/>
        <v>8000</v>
      </c>
      <c r="AB627" s="120"/>
    </row>
    <row r="628" spans="1:28">
      <c r="A628" s="133"/>
      <c r="B628" s="115" t="s">
        <v>139</v>
      </c>
      <c r="C628" s="129">
        <f>SUM(C619:C625)</f>
        <v>62175</v>
      </c>
      <c r="D628" s="129">
        <f>SUM(C627:C628)</f>
        <v>64575</v>
      </c>
      <c r="E628" s="129">
        <f>SUM(C616:C625)</f>
        <v>64575</v>
      </c>
      <c r="F628" s="129">
        <f t="shared" ref="F628:X628" si="190">SUM(F619:F625)</f>
        <v>35050</v>
      </c>
      <c r="G628" s="129">
        <f>SUM(F627:F628)</f>
        <v>35990</v>
      </c>
      <c r="H628" s="129">
        <f>SUM(F616:F625)</f>
        <v>35990</v>
      </c>
      <c r="I628" s="129">
        <f t="shared" si="190"/>
        <v>2104</v>
      </c>
      <c r="J628" s="129">
        <f>SUM(I627:I628)</f>
        <v>2104</v>
      </c>
      <c r="K628" s="129">
        <f>SUM(I616:I625)</f>
        <v>2104</v>
      </c>
      <c r="L628" s="129">
        <f t="shared" si="190"/>
        <v>7289</v>
      </c>
      <c r="M628" s="129">
        <f t="shared" si="190"/>
        <v>0</v>
      </c>
      <c r="N628" s="129">
        <f t="shared" si="190"/>
        <v>1087</v>
      </c>
      <c r="O628" s="129">
        <f t="shared" si="190"/>
        <v>3652</v>
      </c>
      <c r="P628" s="129">
        <f>SUM(O627:O628)</f>
        <v>3652</v>
      </c>
      <c r="Q628" s="129">
        <f>SUM(O616:O625)</f>
        <v>3652</v>
      </c>
      <c r="R628" s="129">
        <f t="shared" si="190"/>
        <v>4552</v>
      </c>
      <c r="S628" s="129">
        <f>SUM(R627:R628)</f>
        <v>4552</v>
      </c>
      <c r="T628" s="129">
        <f>SUM(R616:R625)</f>
        <v>4552</v>
      </c>
      <c r="U628" s="129">
        <f t="shared" si="190"/>
        <v>26135</v>
      </c>
      <c r="V628" s="129">
        <f>SUM(U627:U628)</f>
        <v>26135</v>
      </c>
      <c r="W628" s="129">
        <f>SUM(U616:U625)</f>
        <v>26135</v>
      </c>
      <c r="X628" s="129">
        <f t="shared" si="190"/>
        <v>24097</v>
      </c>
      <c r="Y628" s="129">
        <f>SUM(X616:X625)</f>
        <v>28429</v>
      </c>
      <c r="Z628" s="129">
        <f>SUM(X627:X628)</f>
        <v>28429</v>
      </c>
      <c r="AA628" s="129">
        <f t="shared" si="188"/>
        <v>440157</v>
      </c>
      <c r="AB628" s="120"/>
    </row>
    <row r="629" spans="1:28">
      <c r="A629" s="133"/>
      <c r="C629" s="129">
        <f>Data!D631</f>
        <v>0</v>
      </c>
      <c r="F629" s="129">
        <f>Data!G631</f>
        <v>0</v>
      </c>
      <c r="I629" s="129">
        <f>Data!J631</f>
        <v>0</v>
      </c>
      <c r="L629" s="129">
        <f>Data!M631</f>
        <v>0</v>
      </c>
      <c r="M629" s="129">
        <f>Data!P631</f>
        <v>0</v>
      </c>
      <c r="N629" s="129">
        <f>Data!S631</f>
        <v>0</v>
      </c>
      <c r="O629" s="129">
        <f>Data!V631</f>
        <v>0</v>
      </c>
      <c r="R629" s="129">
        <f>Data!Y631</f>
        <v>0</v>
      </c>
      <c r="U629" s="129">
        <f>Data!AB631</f>
        <v>0</v>
      </c>
      <c r="X629" s="129">
        <f>Data!AE631</f>
        <v>0</v>
      </c>
      <c r="Y629" s="129"/>
      <c r="AA629" s="129">
        <f>SUM(C629:X629)</f>
        <v>0</v>
      </c>
      <c r="AB629" s="120"/>
    </row>
    <row r="630" spans="1:28" ht="23.25" customHeight="1">
      <c r="A630" s="159" t="s">
        <v>58</v>
      </c>
      <c r="B630" s="115">
        <v>2001</v>
      </c>
      <c r="C630" s="129">
        <f>Data!D632</f>
        <v>846</v>
      </c>
      <c r="F630" s="129">
        <f>Data!G632</f>
        <v>2492</v>
      </c>
      <c r="I630" s="129">
        <f>Data!J632</f>
        <v>0</v>
      </c>
      <c r="L630" s="129">
        <f>Data!M632</f>
        <v>2459</v>
      </c>
      <c r="M630" s="129">
        <f>Data!P632</f>
        <v>0</v>
      </c>
      <c r="N630" s="129">
        <f>Data!S632</f>
        <v>421</v>
      </c>
      <c r="O630" s="129">
        <f>Data!V632</f>
        <v>0</v>
      </c>
      <c r="R630" s="129">
        <f>Data!Y632</f>
        <v>0</v>
      </c>
      <c r="U630" s="129">
        <f>Data!AB632</f>
        <v>0</v>
      </c>
      <c r="X630" s="129">
        <f>Data!AE632</f>
        <v>0</v>
      </c>
      <c r="Y630" s="129"/>
      <c r="AA630" s="129">
        <f>SUM(C630:X630)</f>
        <v>6218</v>
      </c>
      <c r="AB630" s="120"/>
    </row>
    <row r="631" spans="1:28">
      <c r="A631" s="159"/>
      <c r="B631" s="115">
        <v>2002</v>
      </c>
      <c r="C631" s="129">
        <f>Data!D633</f>
        <v>25275</v>
      </c>
      <c r="F631" s="129">
        <f>Data!G633</f>
        <v>0</v>
      </c>
      <c r="I631" s="129">
        <f>Data!J633</f>
        <v>0</v>
      </c>
      <c r="L631" s="129">
        <f>Data!M633</f>
        <v>0</v>
      </c>
      <c r="M631" s="129">
        <f>Data!P633</f>
        <v>0</v>
      </c>
      <c r="N631" s="129">
        <f>Data!S633</f>
        <v>0</v>
      </c>
      <c r="O631" s="129">
        <f>Data!V633</f>
        <v>0</v>
      </c>
      <c r="R631" s="129">
        <f>Data!Y633</f>
        <v>0</v>
      </c>
      <c r="U631" s="129">
        <f>Data!AB633</f>
        <v>0</v>
      </c>
      <c r="X631" s="129">
        <f>Data!AE633</f>
        <v>0</v>
      </c>
      <c r="Y631" s="129"/>
      <c r="AA631" s="129">
        <f t="shared" ref="AA631:AA639" si="191">SUM(C631:X631)</f>
        <v>25275</v>
      </c>
      <c r="AB631" s="120"/>
    </row>
    <row r="632" spans="1:28">
      <c r="A632" s="159"/>
      <c r="B632" s="115">
        <v>2003</v>
      </c>
      <c r="C632" s="129">
        <f>Data!D634</f>
        <v>0</v>
      </c>
      <c r="F632" s="129">
        <f>Data!G634</f>
        <v>0</v>
      </c>
      <c r="I632" s="129">
        <f>Data!J634</f>
        <v>0</v>
      </c>
      <c r="L632" s="129">
        <f>Data!M634</f>
        <v>0</v>
      </c>
      <c r="M632" s="129">
        <f>Data!P634</f>
        <v>0</v>
      </c>
      <c r="N632" s="129">
        <f>Data!S634</f>
        <v>0</v>
      </c>
      <c r="O632" s="129">
        <f>Data!V634</f>
        <v>0</v>
      </c>
      <c r="R632" s="129">
        <f>Data!Y634</f>
        <v>0</v>
      </c>
      <c r="U632" s="129">
        <f>Data!AB634</f>
        <v>0</v>
      </c>
      <c r="X632" s="129">
        <f>Data!AE634</f>
        <v>0</v>
      </c>
      <c r="Y632" s="129"/>
      <c r="AA632" s="129">
        <f t="shared" si="191"/>
        <v>0</v>
      </c>
      <c r="AB632" s="120"/>
    </row>
    <row r="633" spans="1:28">
      <c r="A633" s="159"/>
      <c r="B633" s="115">
        <v>2004</v>
      </c>
      <c r="C633" s="129">
        <f>Data!D635</f>
        <v>0</v>
      </c>
      <c r="F633" s="129">
        <f>Data!G635</f>
        <v>0</v>
      </c>
      <c r="I633" s="129">
        <f>Data!J635</f>
        <v>0</v>
      </c>
      <c r="L633" s="129">
        <f>Data!M635</f>
        <v>0</v>
      </c>
      <c r="M633" s="129">
        <f>Data!P635</f>
        <v>0</v>
      </c>
      <c r="N633" s="129">
        <f>Data!S635</f>
        <v>0</v>
      </c>
      <c r="O633" s="129">
        <f>Data!V635</f>
        <v>0</v>
      </c>
      <c r="R633" s="129">
        <f>Data!Y635</f>
        <v>0</v>
      </c>
      <c r="U633" s="129">
        <f>Data!AB635</f>
        <v>0</v>
      </c>
      <c r="X633" s="129">
        <f>Data!AE635</f>
        <v>0</v>
      </c>
      <c r="Y633" s="129"/>
      <c r="AA633" s="129">
        <f t="shared" si="191"/>
        <v>0</v>
      </c>
      <c r="AB633" s="120"/>
    </row>
    <row r="634" spans="1:28">
      <c r="A634" s="159"/>
      <c r="B634" s="115">
        <v>2005</v>
      </c>
      <c r="C634" s="129">
        <f>Data!D636</f>
        <v>26700</v>
      </c>
      <c r="F634" s="129">
        <f>Data!G636</f>
        <v>0</v>
      </c>
      <c r="I634" s="129">
        <f>Data!J636</f>
        <v>0</v>
      </c>
      <c r="L634" s="129">
        <f>Data!M636</f>
        <v>0</v>
      </c>
      <c r="M634" s="129">
        <f>Data!P636</f>
        <v>0</v>
      </c>
      <c r="N634" s="129">
        <f>Data!S636</f>
        <v>0</v>
      </c>
      <c r="O634" s="129">
        <f>Data!V636</f>
        <v>0</v>
      </c>
      <c r="R634" s="129">
        <f>Data!Y636</f>
        <v>0</v>
      </c>
      <c r="U634" s="129">
        <f>Data!AB636</f>
        <v>0</v>
      </c>
      <c r="X634" s="129">
        <f>Data!AE636</f>
        <v>0</v>
      </c>
      <c r="Y634" s="129"/>
      <c r="AA634" s="129">
        <f t="shared" si="191"/>
        <v>26700</v>
      </c>
      <c r="AB634" s="120"/>
    </row>
    <row r="635" spans="1:28">
      <c r="A635" s="159"/>
      <c r="B635" s="115">
        <v>2006</v>
      </c>
      <c r="C635" s="129">
        <f>Data!D637</f>
        <v>3496</v>
      </c>
      <c r="F635" s="129">
        <f>Data!G637</f>
        <v>0</v>
      </c>
      <c r="I635" s="129">
        <f>Data!J637</f>
        <v>0</v>
      </c>
      <c r="L635" s="129">
        <f>Data!M637</f>
        <v>0</v>
      </c>
      <c r="M635" s="129">
        <f>Data!P637</f>
        <v>0</v>
      </c>
      <c r="N635" s="129">
        <f>Data!S637</f>
        <v>0</v>
      </c>
      <c r="O635" s="129">
        <f>Data!V637</f>
        <v>0</v>
      </c>
      <c r="R635" s="129">
        <f>Data!Y637</f>
        <v>0</v>
      </c>
      <c r="U635" s="129">
        <f>Data!AB637</f>
        <v>0</v>
      </c>
      <c r="X635" s="129">
        <f>Data!AE637</f>
        <v>0</v>
      </c>
      <c r="Y635" s="129"/>
      <c r="AA635" s="129">
        <f t="shared" si="191"/>
        <v>3496</v>
      </c>
      <c r="AB635" s="120"/>
    </row>
    <row r="636" spans="1:28">
      <c r="A636" s="159"/>
      <c r="B636" s="115">
        <v>2007</v>
      </c>
      <c r="C636" s="129">
        <f>Data!D638</f>
        <v>0</v>
      </c>
      <c r="F636" s="129">
        <f>Data!G638</f>
        <v>8968</v>
      </c>
      <c r="I636" s="129">
        <f>Data!J638</f>
        <v>0</v>
      </c>
      <c r="L636" s="129">
        <f>Data!M638</f>
        <v>0</v>
      </c>
      <c r="M636" s="129">
        <f>Data!P638</f>
        <v>0</v>
      </c>
      <c r="N636" s="129">
        <f>Data!S638</f>
        <v>0</v>
      </c>
      <c r="O636" s="129">
        <f>Data!V638</f>
        <v>0</v>
      </c>
      <c r="R636" s="129">
        <f>Data!Y638</f>
        <v>0</v>
      </c>
      <c r="U636" s="129">
        <f>Data!AB638</f>
        <v>0</v>
      </c>
      <c r="X636" s="129">
        <f>Data!AE638</f>
        <v>0</v>
      </c>
      <c r="Y636" s="129"/>
      <c r="AA636" s="129">
        <f t="shared" si="191"/>
        <v>8968</v>
      </c>
      <c r="AB636" s="120"/>
    </row>
    <row r="637" spans="1:28">
      <c r="A637" s="159"/>
      <c r="B637" s="115">
        <v>2008</v>
      </c>
      <c r="C637" s="129">
        <f>Data!D639</f>
        <v>25680</v>
      </c>
      <c r="F637" s="129">
        <f>Data!G639</f>
        <v>0</v>
      </c>
      <c r="I637" s="129">
        <f>Data!J639</f>
        <v>0</v>
      </c>
      <c r="L637" s="129">
        <f>Data!M639</f>
        <v>0</v>
      </c>
      <c r="M637" s="129">
        <f>Data!P639</f>
        <v>0</v>
      </c>
      <c r="N637" s="129">
        <f>Data!S639</f>
        <v>0</v>
      </c>
      <c r="O637" s="129">
        <f>Data!V639</f>
        <v>0</v>
      </c>
      <c r="R637" s="129">
        <f>Data!Y639</f>
        <v>0</v>
      </c>
      <c r="U637" s="129">
        <f>Data!AB639</f>
        <v>0</v>
      </c>
      <c r="X637" s="129">
        <f>Data!AE639</f>
        <v>0</v>
      </c>
      <c r="Y637" s="129"/>
      <c r="AA637" s="129">
        <f t="shared" si="191"/>
        <v>25680</v>
      </c>
      <c r="AB637" s="120"/>
    </row>
    <row r="638" spans="1:28">
      <c r="A638" s="159"/>
      <c r="B638" s="115">
        <v>2009</v>
      </c>
      <c r="C638" s="129">
        <f>Data!D640</f>
        <v>22630</v>
      </c>
      <c r="F638" s="129">
        <f>Data!G640</f>
        <v>0</v>
      </c>
      <c r="I638" s="129">
        <f>Data!J640</f>
        <v>0</v>
      </c>
      <c r="L638" s="129">
        <f>Data!M640</f>
        <v>0</v>
      </c>
      <c r="M638" s="129">
        <f>Data!P640</f>
        <v>0</v>
      </c>
      <c r="N638" s="129">
        <f>Data!S640</f>
        <v>0</v>
      </c>
      <c r="O638" s="129">
        <f>Data!V640</f>
        <v>0</v>
      </c>
      <c r="R638" s="129">
        <f>Data!Y640</f>
        <v>0</v>
      </c>
      <c r="U638" s="129">
        <f>Data!AB640</f>
        <v>0</v>
      </c>
      <c r="X638" s="129">
        <f>Data!AE640</f>
        <v>0</v>
      </c>
      <c r="Y638" s="129"/>
      <c r="AA638" s="129">
        <f t="shared" si="191"/>
        <v>22630</v>
      </c>
      <c r="AB638" s="120"/>
    </row>
    <row r="639" spans="1:28">
      <c r="A639" s="159"/>
      <c r="B639" s="115">
        <v>2010</v>
      </c>
      <c r="C639" s="129">
        <f>Data!D641</f>
        <v>14120</v>
      </c>
      <c r="F639" s="129">
        <f>Data!G641</f>
        <v>2080</v>
      </c>
      <c r="I639" s="129">
        <f>Data!J641</f>
        <v>0</v>
      </c>
      <c r="L639" s="129">
        <f>Data!M641</f>
        <v>0</v>
      </c>
      <c r="M639" s="129">
        <f>Data!P641</f>
        <v>0</v>
      </c>
      <c r="N639" s="129">
        <f>Data!S641</f>
        <v>0</v>
      </c>
      <c r="O639" s="129">
        <f>Data!V641</f>
        <v>0</v>
      </c>
      <c r="R639" s="129">
        <f>Data!Y641</f>
        <v>0</v>
      </c>
      <c r="U639" s="129">
        <f>Data!AB641</f>
        <v>0</v>
      </c>
      <c r="X639" s="129">
        <f>Data!AE641</f>
        <v>280</v>
      </c>
      <c r="Y639" s="129"/>
      <c r="AA639" s="129">
        <f t="shared" si="191"/>
        <v>16480</v>
      </c>
      <c r="AB639" s="120"/>
    </row>
    <row r="640" spans="1:28" ht="11.25" customHeight="1">
      <c r="C640" s="129"/>
      <c r="F640" s="129"/>
      <c r="I640" s="129"/>
      <c r="L640" s="129"/>
      <c r="M640" s="129"/>
      <c r="N640" s="129"/>
      <c r="O640" s="129"/>
      <c r="R640" s="129"/>
      <c r="U640" s="129"/>
      <c r="X640" s="129"/>
      <c r="Y640" s="129"/>
      <c r="AA640" s="129">
        <f t="shared" ref="AA640:AA642" si="192">SUM(C640:X640)</f>
        <v>0</v>
      </c>
      <c r="AB640" s="120"/>
    </row>
    <row r="641" spans="1:28">
      <c r="A641" s="133"/>
      <c r="B641" s="115" t="s">
        <v>106</v>
      </c>
      <c r="C641" s="129">
        <f>SUM(C630:C632)</f>
        <v>26121</v>
      </c>
      <c r="F641" s="129">
        <f t="shared" ref="F641:X641" si="193">SUM(F630:F632)</f>
        <v>2492</v>
      </c>
      <c r="I641" s="129">
        <f t="shared" si="193"/>
        <v>0</v>
      </c>
      <c r="L641" s="129">
        <f t="shared" si="193"/>
        <v>2459</v>
      </c>
      <c r="M641" s="129">
        <f t="shared" si="193"/>
        <v>0</v>
      </c>
      <c r="N641" s="129">
        <f t="shared" si="193"/>
        <v>421</v>
      </c>
      <c r="O641" s="129">
        <f t="shared" si="193"/>
        <v>0</v>
      </c>
      <c r="R641" s="129">
        <f t="shared" si="193"/>
        <v>0</v>
      </c>
      <c r="U641" s="129">
        <f t="shared" si="193"/>
        <v>0</v>
      </c>
      <c r="X641" s="129">
        <f t="shared" si="193"/>
        <v>0</v>
      </c>
      <c r="Y641" s="129"/>
      <c r="AA641" s="129">
        <f t="shared" si="192"/>
        <v>31493</v>
      </c>
      <c r="AB641" s="120"/>
    </row>
    <row r="642" spans="1:28">
      <c r="A642" s="133"/>
      <c r="B642" s="115" t="s">
        <v>139</v>
      </c>
      <c r="C642" s="129">
        <f>SUM(C633:C639)</f>
        <v>92626</v>
      </c>
      <c r="D642" s="129">
        <f>SUM(C641:C642)</f>
        <v>118747</v>
      </c>
      <c r="E642" s="129">
        <f>SUM(C630:C639)</f>
        <v>118747</v>
      </c>
      <c r="F642" s="129">
        <f t="shared" ref="F642:X642" si="194">SUM(F633:F639)</f>
        <v>11048</v>
      </c>
      <c r="G642" s="129">
        <f>SUM(F641:F642)</f>
        <v>13540</v>
      </c>
      <c r="H642" s="129">
        <f>SUM(F630:F639)</f>
        <v>13540</v>
      </c>
      <c r="I642" s="129">
        <f t="shared" si="194"/>
        <v>0</v>
      </c>
      <c r="J642" s="129">
        <f>SUM(I641:I642)</f>
        <v>0</v>
      </c>
      <c r="K642" s="129">
        <f>SUM(I630:I639)</f>
        <v>0</v>
      </c>
      <c r="L642" s="129">
        <f t="shared" si="194"/>
        <v>0</v>
      </c>
      <c r="M642" s="129">
        <f t="shared" si="194"/>
        <v>0</v>
      </c>
      <c r="N642" s="129">
        <f t="shared" si="194"/>
        <v>0</v>
      </c>
      <c r="O642" s="129">
        <f t="shared" si="194"/>
        <v>0</v>
      </c>
      <c r="P642" s="129">
        <f>SUM(O641:O642)</f>
        <v>0</v>
      </c>
      <c r="Q642" s="129">
        <f>SUM(O630:O639)</f>
        <v>0</v>
      </c>
      <c r="R642" s="129">
        <f t="shared" si="194"/>
        <v>0</v>
      </c>
      <c r="S642" s="129">
        <f>SUM(R641:R642)</f>
        <v>0</v>
      </c>
      <c r="T642" s="129">
        <f>SUM(R630:R639)</f>
        <v>0</v>
      </c>
      <c r="U642" s="129">
        <f t="shared" si="194"/>
        <v>0</v>
      </c>
      <c r="V642" s="129">
        <f>SUM(U641:U642)</f>
        <v>0</v>
      </c>
      <c r="W642" s="129">
        <f>SUM(U630:U639)</f>
        <v>0</v>
      </c>
      <c r="X642" s="129">
        <f t="shared" si="194"/>
        <v>280</v>
      </c>
      <c r="Y642" s="129">
        <f>SUM(X630:X639)</f>
        <v>280</v>
      </c>
      <c r="Z642" s="129">
        <f>SUM(X641:X642)</f>
        <v>280</v>
      </c>
      <c r="AA642" s="129">
        <f t="shared" si="192"/>
        <v>368528</v>
      </c>
      <c r="AB642" s="120"/>
    </row>
    <row r="643" spans="1:28">
      <c r="A643" s="133"/>
      <c r="C643" s="129">
        <f>Data!D645</f>
        <v>0</v>
      </c>
      <c r="F643" s="129">
        <f>Data!G645</f>
        <v>0</v>
      </c>
      <c r="I643" s="129">
        <f>Data!J645</f>
        <v>0</v>
      </c>
      <c r="L643" s="129">
        <f>Data!M645</f>
        <v>0</v>
      </c>
      <c r="M643" s="129">
        <f>Data!P645</f>
        <v>0</v>
      </c>
      <c r="N643" s="129">
        <f>Data!S645</f>
        <v>0</v>
      </c>
      <c r="O643" s="129">
        <f>Data!V645</f>
        <v>0</v>
      </c>
      <c r="R643" s="129">
        <f>Data!Y645</f>
        <v>0</v>
      </c>
      <c r="U643" s="129">
        <f>Data!AB645</f>
        <v>0</v>
      </c>
      <c r="X643" s="129">
        <f>Data!AE645</f>
        <v>0</v>
      </c>
      <c r="Y643" s="129"/>
      <c r="AA643" s="129">
        <f>SUM(C643:X643)</f>
        <v>0</v>
      </c>
      <c r="AB643" s="120"/>
    </row>
    <row r="644" spans="1:28" ht="15" customHeight="1">
      <c r="A644" s="159" t="s">
        <v>59</v>
      </c>
      <c r="B644" s="115">
        <v>2001</v>
      </c>
      <c r="C644" s="129">
        <f>Data!D646</f>
        <v>0</v>
      </c>
      <c r="F644" s="129">
        <f>Data!G646</f>
        <v>237</v>
      </c>
      <c r="I644" s="129">
        <f>Data!J646</f>
        <v>0</v>
      </c>
      <c r="L644" s="129">
        <f>Data!M646</f>
        <v>0</v>
      </c>
      <c r="M644" s="129">
        <f>Data!P646</f>
        <v>0</v>
      </c>
      <c r="N644" s="129">
        <f>Data!S646</f>
        <v>0</v>
      </c>
      <c r="O644" s="129">
        <f>Data!V646</f>
        <v>0</v>
      </c>
      <c r="R644" s="129">
        <f>Data!Y646</f>
        <v>0</v>
      </c>
      <c r="U644" s="129">
        <f>Data!AB646</f>
        <v>0</v>
      </c>
      <c r="X644" s="129">
        <f>Data!AE646</f>
        <v>1134</v>
      </c>
      <c r="Y644" s="129"/>
      <c r="AA644" s="129">
        <f>SUM(C644:X644)</f>
        <v>1371</v>
      </c>
      <c r="AB644" s="120"/>
    </row>
    <row r="645" spans="1:28">
      <c r="A645" s="159"/>
      <c r="B645" s="115">
        <v>2002</v>
      </c>
      <c r="C645" s="129">
        <f>Data!D647</f>
        <v>0</v>
      </c>
      <c r="F645" s="129">
        <f>Data!G647</f>
        <v>0</v>
      </c>
      <c r="I645" s="129">
        <f>Data!J647</f>
        <v>0</v>
      </c>
      <c r="L645" s="129">
        <f>Data!M647</f>
        <v>0</v>
      </c>
      <c r="M645" s="129">
        <f>Data!P647</f>
        <v>0</v>
      </c>
      <c r="N645" s="129">
        <f>Data!S647</f>
        <v>162</v>
      </c>
      <c r="O645" s="129">
        <f>Data!V647</f>
        <v>0</v>
      </c>
      <c r="R645" s="129">
        <f>Data!Y647</f>
        <v>0</v>
      </c>
      <c r="U645" s="129">
        <f>Data!AB647</f>
        <v>0</v>
      </c>
      <c r="X645" s="129">
        <f>Data!AE647</f>
        <v>0</v>
      </c>
      <c r="Y645" s="129"/>
      <c r="AA645" s="129">
        <f t="shared" ref="AA645:AA653" si="195">SUM(C645:X645)</f>
        <v>162</v>
      </c>
      <c r="AB645" s="120"/>
    </row>
    <row r="646" spans="1:28">
      <c r="A646" s="159"/>
      <c r="B646" s="115">
        <v>2003</v>
      </c>
      <c r="C646" s="129">
        <f>Data!D648</f>
        <v>0</v>
      </c>
      <c r="F646" s="129">
        <f>Data!G648</f>
        <v>325</v>
      </c>
      <c r="I646" s="129">
        <f>Data!J648</f>
        <v>0</v>
      </c>
      <c r="L646" s="129">
        <f>Data!M648</f>
        <v>0</v>
      </c>
      <c r="M646" s="129">
        <f>Data!P648</f>
        <v>0</v>
      </c>
      <c r="N646" s="129">
        <f>Data!S648</f>
        <v>0</v>
      </c>
      <c r="O646" s="129">
        <f>Data!V648</f>
        <v>0</v>
      </c>
      <c r="R646" s="129">
        <f>Data!Y648</f>
        <v>350</v>
      </c>
      <c r="U646" s="129">
        <f>Data!AB648</f>
        <v>0</v>
      </c>
      <c r="X646" s="129">
        <f>Data!AE648</f>
        <v>0</v>
      </c>
      <c r="Y646" s="129"/>
      <c r="AA646" s="129">
        <f t="shared" si="195"/>
        <v>675</v>
      </c>
      <c r="AB646" s="120"/>
    </row>
    <row r="647" spans="1:28">
      <c r="A647" s="159"/>
      <c r="B647" s="115">
        <v>2004</v>
      </c>
      <c r="C647" s="129">
        <f>Data!D649</f>
        <v>50</v>
      </c>
      <c r="F647" s="129">
        <f>Data!G649</f>
        <v>0</v>
      </c>
      <c r="I647" s="129">
        <f>Data!J649</f>
        <v>0</v>
      </c>
      <c r="L647" s="129">
        <f>Data!M649</f>
        <v>0</v>
      </c>
      <c r="M647" s="129">
        <f>Data!P649</f>
        <v>0</v>
      </c>
      <c r="N647" s="129">
        <f>Data!S649</f>
        <v>0</v>
      </c>
      <c r="O647" s="129">
        <f>Data!V649</f>
        <v>0</v>
      </c>
      <c r="R647" s="129">
        <f>Data!Y649</f>
        <v>0</v>
      </c>
      <c r="U647" s="129">
        <f>Data!AB649</f>
        <v>0</v>
      </c>
      <c r="X647" s="129">
        <f>Data!AE649</f>
        <v>0</v>
      </c>
      <c r="Y647" s="129"/>
      <c r="AA647" s="129">
        <f t="shared" si="195"/>
        <v>50</v>
      </c>
      <c r="AB647" s="120"/>
    </row>
    <row r="648" spans="1:28">
      <c r="A648" s="159"/>
      <c r="B648" s="115">
        <v>2005</v>
      </c>
      <c r="C648" s="129">
        <f>Data!D650</f>
        <v>0</v>
      </c>
      <c r="F648" s="129">
        <f>Data!G650</f>
        <v>208</v>
      </c>
      <c r="I648" s="129">
        <f>Data!J650</f>
        <v>0</v>
      </c>
      <c r="L648" s="129">
        <f>Data!M650</f>
        <v>0</v>
      </c>
      <c r="M648" s="129">
        <f>Data!P650</f>
        <v>0</v>
      </c>
      <c r="N648" s="129">
        <f>Data!S650</f>
        <v>0</v>
      </c>
      <c r="O648" s="129">
        <f>Data!V650</f>
        <v>0</v>
      </c>
      <c r="R648" s="129">
        <f>Data!Y650</f>
        <v>0</v>
      </c>
      <c r="U648" s="129">
        <f>Data!AB650</f>
        <v>0</v>
      </c>
      <c r="X648" s="129">
        <f>Data!AE650</f>
        <v>0</v>
      </c>
      <c r="Y648" s="129"/>
      <c r="AA648" s="129">
        <f t="shared" si="195"/>
        <v>208</v>
      </c>
      <c r="AB648" s="120"/>
    </row>
    <row r="649" spans="1:28">
      <c r="A649" s="159"/>
      <c r="B649" s="115">
        <v>2006</v>
      </c>
      <c r="C649" s="129">
        <f>Data!D651</f>
        <v>0</v>
      </c>
      <c r="F649" s="129">
        <f>Data!G651</f>
        <v>998</v>
      </c>
      <c r="I649" s="129">
        <f>Data!J651</f>
        <v>360</v>
      </c>
      <c r="L649" s="129">
        <f>Data!M651</f>
        <v>360</v>
      </c>
      <c r="M649" s="129">
        <f>Data!P651</f>
        <v>0</v>
      </c>
      <c r="N649" s="129">
        <f>Data!S651</f>
        <v>0</v>
      </c>
      <c r="O649" s="129">
        <f>Data!V651</f>
        <v>0</v>
      </c>
      <c r="R649" s="129">
        <f>Data!Y651</f>
        <v>0</v>
      </c>
      <c r="U649" s="129">
        <f>Data!AB651</f>
        <v>7055</v>
      </c>
      <c r="X649" s="129">
        <f>Data!AE651</f>
        <v>234</v>
      </c>
      <c r="Y649" s="129"/>
      <c r="AA649" s="129">
        <f t="shared" si="195"/>
        <v>9007</v>
      </c>
      <c r="AB649" s="120"/>
    </row>
    <row r="650" spans="1:28">
      <c r="A650" s="159"/>
      <c r="B650" s="115">
        <v>2007</v>
      </c>
      <c r="C650" s="129">
        <f>Data!D652</f>
        <v>0</v>
      </c>
      <c r="F650" s="129">
        <f>Data!G652</f>
        <v>1880</v>
      </c>
      <c r="I650" s="129">
        <f>Data!J652</f>
        <v>0</v>
      </c>
      <c r="L650" s="129">
        <f>Data!M652</f>
        <v>0</v>
      </c>
      <c r="M650" s="129">
        <f>Data!P652</f>
        <v>0</v>
      </c>
      <c r="N650" s="129">
        <f>Data!S652</f>
        <v>0</v>
      </c>
      <c r="O650" s="129">
        <f>Data!V652</f>
        <v>0</v>
      </c>
      <c r="R650" s="129">
        <f>Data!Y652</f>
        <v>0</v>
      </c>
      <c r="U650" s="129">
        <f>Data!AB652</f>
        <v>25001</v>
      </c>
      <c r="X650" s="129">
        <f>Data!AE652</f>
        <v>0</v>
      </c>
      <c r="Y650" s="129"/>
      <c r="AA650" s="129">
        <f t="shared" si="195"/>
        <v>26881</v>
      </c>
      <c r="AB650" s="120"/>
    </row>
    <row r="651" spans="1:28">
      <c r="A651" s="159"/>
      <c r="B651" s="115">
        <v>2008</v>
      </c>
      <c r="C651" s="129">
        <f>Data!D653</f>
        <v>0</v>
      </c>
      <c r="F651" s="129">
        <f>Data!G653</f>
        <v>832</v>
      </c>
      <c r="I651" s="129">
        <f>Data!J653</f>
        <v>0</v>
      </c>
      <c r="L651" s="129">
        <f>Data!M653</f>
        <v>0</v>
      </c>
      <c r="M651" s="129">
        <f>Data!P653</f>
        <v>0</v>
      </c>
      <c r="N651" s="129">
        <f>Data!S653</f>
        <v>0</v>
      </c>
      <c r="O651" s="129">
        <f>Data!V653</f>
        <v>0</v>
      </c>
      <c r="R651" s="129">
        <f>Data!Y653</f>
        <v>0</v>
      </c>
      <c r="U651" s="129">
        <f>Data!AB653</f>
        <v>441</v>
      </c>
      <c r="X651" s="129">
        <f>Data!AE653</f>
        <v>0</v>
      </c>
      <c r="Y651" s="129"/>
      <c r="AA651" s="129">
        <f t="shared" si="195"/>
        <v>1273</v>
      </c>
      <c r="AB651" s="120"/>
    </row>
    <row r="652" spans="1:28">
      <c r="A652" s="159"/>
      <c r="B652" s="115">
        <v>2009</v>
      </c>
      <c r="C652" s="129">
        <f>Data!D654</f>
        <v>65</v>
      </c>
      <c r="F652" s="129">
        <f>Data!G654</f>
        <v>444</v>
      </c>
      <c r="I652" s="129">
        <f>Data!J654</f>
        <v>0</v>
      </c>
      <c r="L652" s="129">
        <f>Data!M654</f>
        <v>0</v>
      </c>
      <c r="M652" s="129">
        <f>Data!P654</f>
        <v>0</v>
      </c>
      <c r="N652" s="129">
        <f>Data!S654</f>
        <v>0</v>
      </c>
      <c r="O652" s="129">
        <f>Data!V654</f>
        <v>0</v>
      </c>
      <c r="R652" s="129">
        <f>Data!Y654</f>
        <v>145</v>
      </c>
      <c r="U652" s="129">
        <f>Data!AB654</f>
        <v>162</v>
      </c>
      <c r="X652" s="129">
        <f>Data!AE654</f>
        <v>360</v>
      </c>
      <c r="Y652" s="129"/>
      <c r="AA652" s="129">
        <f t="shared" si="195"/>
        <v>1176</v>
      </c>
      <c r="AB652" s="120"/>
    </row>
    <row r="653" spans="1:28">
      <c r="A653" s="159"/>
      <c r="B653" s="115">
        <v>2010</v>
      </c>
      <c r="C653" s="129">
        <f>Data!D655</f>
        <v>0</v>
      </c>
      <c r="F653" s="129">
        <f>Data!G655</f>
        <v>203</v>
      </c>
      <c r="I653" s="129">
        <f>Data!J655</f>
        <v>0</v>
      </c>
      <c r="L653" s="129">
        <f>Data!M655</f>
        <v>0</v>
      </c>
      <c r="M653" s="129">
        <f>Data!P655</f>
        <v>0</v>
      </c>
      <c r="N653" s="129">
        <f>Data!S655</f>
        <v>0</v>
      </c>
      <c r="O653" s="129">
        <f>Data!V655</f>
        <v>0</v>
      </c>
      <c r="R653" s="129">
        <f>Data!Y655</f>
        <v>0</v>
      </c>
      <c r="U653" s="129">
        <f>Data!AB655</f>
        <v>0</v>
      </c>
      <c r="X653" s="129">
        <f>Data!AE655</f>
        <v>0</v>
      </c>
      <c r="Y653" s="129"/>
      <c r="AA653" s="129">
        <f t="shared" si="195"/>
        <v>203</v>
      </c>
      <c r="AB653" s="120"/>
    </row>
    <row r="654" spans="1:28" ht="11.25" customHeight="1">
      <c r="C654" s="129"/>
      <c r="F654" s="129"/>
      <c r="I654" s="129"/>
      <c r="L654" s="129"/>
      <c r="M654" s="129"/>
      <c r="N654" s="129"/>
      <c r="O654" s="129"/>
      <c r="R654" s="129"/>
      <c r="U654" s="129"/>
      <c r="X654" s="129"/>
      <c r="Y654" s="129"/>
      <c r="AA654" s="129">
        <f t="shared" ref="AA654:AA656" si="196">SUM(C654:X654)</f>
        <v>0</v>
      </c>
      <c r="AB654" s="120"/>
    </row>
    <row r="655" spans="1:28">
      <c r="A655" s="133"/>
      <c r="B655" s="115" t="s">
        <v>106</v>
      </c>
      <c r="C655" s="129">
        <f>SUM(C644:C646)</f>
        <v>0</v>
      </c>
      <c r="F655" s="129">
        <f t="shared" ref="F655:X655" si="197">SUM(F644:F646)</f>
        <v>562</v>
      </c>
      <c r="I655" s="129">
        <f t="shared" si="197"/>
        <v>0</v>
      </c>
      <c r="L655" s="129">
        <f t="shared" si="197"/>
        <v>0</v>
      </c>
      <c r="M655" s="129">
        <f t="shared" si="197"/>
        <v>0</v>
      </c>
      <c r="N655" s="129">
        <f t="shared" si="197"/>
        <v>162</v>
      </c>
      <c r="O655" s="129">
        <f t="shared" si="197"/>
        <v>0</v>
      </c>
      <c r="R655" s="129">
        <f t="shared" si="197"/>
        <v>350</v>
      </c>
      <c r="U655" s="129">
        <f t="shared" si="197"/>
        <v>0</v>
      </c>
      <c r="X655" s="129">
        <f t="shared" si="197"/>
        <v>1134</v>
      </c>
      <c r="Y655" s="129"/>
      <c r="AA655" s="129">
        <f t="shared" si="196"/>
        <v>2208</v>
      </c>
      <c r="AB655" s="120"/>
    </row>
    <row r="656" spans="1:28">
      <c r="A656" s="133"/>
      <c r="B656" s="115" t="s">
        <v>133</v>
      </c>
      <c r="C656" s="129">
        <f>SUM(C647:C653)</f>
        <v>115</v>
      </c>
      <c r="D656" s="129">
        <f>SUM(C655:C656)</f>
        <v>115</v>
      </c>
      <c r="E656" s="129">
        <f>SUM(C644:C653)</f>
        <v>115</v>
      </c>
      <c r="F656" s="129">
        <f t="shared" ref="F656:X656" si="198">SUM(F647:F653)</f>
        <v>4565</v>
      </c>
      <c r="G656" s="129">
        <f>SUM(F655:F656)</f>
        <v>5127</v>
      </c>
      <c r="H656" s="129">
        <f>SUM(F644:F653)</f>
        <v>5127</v>
      </c>
      <c r="I656" s="129">
        <f t="shared" si="198"/>
        <v>360</v>
      </c>
      <c r="J656" s="129">
        <f>SUM(I655:I656)</f>
        <v>360</v>
      </c>
      <c r="K656" s="129">
        <f>SUM(I644:I653)</f>
        <v>360</v>
      </c>
      <c r="L656" s="129">
        <f t="shared" si="198"/>
        <v>360</v>
      </c>
      <c r="M656" s="129">
        <f t="shared" si="198"/>
        <v>0</v>
      </c>
      <c r="N656" s="129">
        <f t="shared" si="198"/>
        <v>0</v>
      </c>
      <c r="O656" s="129">
        <f t="shared" si="198"/>
        <v>0</v>
      </c>
      <c r="P656" s="129">
        <f>SUM(O655:O656)</f>
        <v>0</v>
      </c>
      <c r="Q656" s="129">
        <f>SUM(O644:O653)</f>
        <v>0</v>
      </c>
      <c r="R656" s="129">
        <f t="shared" si="198"/>
        <v>145</v>
      </c>
      <c r="S656" s="129">
        <f>SUM(R655:R656)</f>
        <v>495</v>
      </c>
      <c r="T656" s="129">
        <f>SUM(R644:R653)</f>
        <v>495</v>
      </c>
      <c r="U656" s="129">
        <f t="shared" si="198"/>
        <v>32659</v>
      </c>
      <c r="V656" s="129">
        <f>SUM(U655:U656)</f>
        <v>32659</v>
      </c>
      <c r="W656" s="129">
        <f>SUM(U644:U653)</f>
        <v>32659</v>
      </c>
      <c r="X656" s="129">
        <f t="shared" si="198"/>
        <v>594</v>
      </c>
      <c r="Y656" s="129">
        <f>SUM(X644:X653)</f>
        <v>1728</v>
      </c>
      <c r="Z656" s="129">
        <f>SUM(X655:X656)</f>
        <v>1728</v>
      </c>
      <c r="AA656" s="129">
        <f t="shared" si="196"/>
        <v>116310</v>
      </c>
      <c r="AB656" s="120"/>
    </row>
    <row r="657" spans="1:28">
      <c r="A657" s="133"/>
      <c r="C657" s="129">
        <f>Data!D659</f>
        <v>0</v>
      </c>
      <c r="F657" s="129">
        <f>Data!G659</f>
        <v>0</v>
      </c>
      <c r="I657" s="129">
        <f>Data!J659</f>
        <v>0</v>
      </c>
      <c r="L657" s="129">
        <f>Data!M659</f>
        <v>0</v>
      </c>
      <c r="M657" s="129">
        <f>Data!P659</f>
        <v>0</v>
      </c>
      <c r="N657" s="129">
        <f>Data!S659</f>
        <v>0</v>
      </c>
      <c r="O657" s="129">
        <f>Data!V659</f>
        <v>0</v>
      </c>
      <c r="R657" s="129">
        <f>Data!Y659</f>
        <v>0</v>
      </c>
      <c r="U657" s="129">
        <f>Data!AB659</f>
        <v>0</v>
      </c>
      <c r="X657" s="129">
        <f>Data!AE659</f>
        <v>0</v>
      </c>
      <c r="Y657" s="129"/>
      <c r="AA657" s="129">
        <f>SUM(C657:X657)</f>
        <v>0</v>
      </c>
      <c r="AB657" s="120"/>
    </row>
    <row r="658" spans="1:28" ht="20.25" customHeight="1">
      <c r="A658" s="159" t="s">
        <v>60</v>
      </c>
      <c r="B658" s="115">
        <v>2001</v>
      </c>
      <c r="C658" s="129">
        <f>Data!D660</f>
        <v>0</v>
      </c>
      <c r="F658" s="129">
        <f>Data!G660</f>
        <v>0</v>
      </c>
      <c r="I658" s="129">
        <f>Data!J660</f>
        <v>0</v>
      </c>
      <c r="L658" s="129">
        <f>Data!M660</f>
        <v>0</v>
      </c>
      <c r="M658" s="129">
        <f>Data!P660</f>
        <v>0</v>
      </c>
      <c r="N658" s="129">
        <f>Data!S660</f>
        <v>0</v>
      </c>
      <c r="O658" s="129">
        <f>Data!V660</f>
        <v>0</v>
      </c>
      <c r="R658" s="129">
        <f>Data!Y660</f>
        <v>0</v>
      </c>
      <c r="U658" s="129">
        <f>Data!AB660</f>
        <v>0</v>
      </c>
      <c r="X658" s="129">
        <f>Data!AE660</f>
        <v>0</v>
      </c>
      <c r="Y658" s="129"/>
      <c r="AA658" s="129">
        <f>SUM(C658:X658)</f>
        <v>0</v>
      </c>
      <c r="AB658" s="120"/>
    </row>
    <row r="659" spans="1:28">
      <c r="A659" s="159"/>
      <c r="B659" s="115">
        <v>2002</v>
      </c>
      <c r="C659" s="129">
        <f>Data!D661</f>
        <v>0</v>
      </c>
      <c r="F659" s="129">
        <f>Data!G661</f>
        <v>0</v>
      </c>
      <c r="I659" s="129">
        <f>Data!J661</f>
        <v>0</v>
      </c>
      <c r="L659" s="129">
        <f>Data!M661</f>
        <v>0</v>
      </c>
      <c r="M659" s="129">
        <f>Data!P661</f>
        <v>0</v>
      </c>
      <c r="N659" s="129">
        <f>Data!S661</f>
        <v>0</v>
      </c>
      <c r="O659" s="129">
        <f>Data!V661</f>
        <v>0</v>
      </c>
      <c r="R659" s="129">
        <f>Data!Y661</f>
        <v>0</v>
      </c>
      <c r="U659" s="129">
        <f>Data!AB661</f>
        <v>0</v>
      </c>
      <c r="X659" s="129">
        <f>Data!AE661</f>
        <v>0</v>
      </c>
      <c r="Y659" s="129"/>
      <c r="AA659" s="129">
        <f t="shared" ref="AA659:AA667" si="199">SUM(C659:X659)</f>
        <v>0</v>
      </c>
      <c r="AB659" s="120"/>
    </row>
    <row r="660" spans="1:28">
      <c r="A660" s="159"/>
      <c r="B660" s="115">
        <v>2003</v>
      </c>
      <c r="C660" s="129">
        <f>Data!D662</f>
        <v>0</v>
      </c>
      <c r="F660" s="129">
        <f>Data!G662</f>
        <v>0</v>
      </c>
      <c r="I660" s="129">
        <f>Data!J662</f>
        <v>0</v>
      </c>
      <c r="L660" s="129">
        <f>Data!M662</f>
        <v>0</v>
      </c>
      <c r="M660" s="129">
        <f>Data!P662</f>
        <v>0</v>
      </c>
      <c r="N660" s="129">
        <f>Data!S662</f>
        <v>0</v>
      </c>
      <c r="O660" s="129">
        <f>Data!V662</f>
        <v>0</v>
      </c>
      <c r="R660" s="129">
        <f>Data!Y662</f>
        <v>0</v>
      </c>
      <c r="U660" s="129">
        <f>Data!AB662</f>
        <v>0</v>
      </c>
      <c r="X660" s="129">
        <f>Data!AE662</f>
        <v>0</v>
      </c>
      <c r="Y660" s="129"/>
      <c r="AA660" s="129">
        <f t="shared" si="199"/>
        <v>0</v>
      </c>
      <c r="AB660" s="120"/>
    </row>
    <row r="661" spans="1:28">
      <c r="A661" s="159"/>
      <c r="B661" s="115">
        <v>2004</v>
      </c>
      <c r="C661" s="129">
        <f>Data!D663</f>
        <v>29430</v>
      </c>
      <c r="F661" s="129">
        <f>Data!G663</f>
        <v>0</v>
      </c>
      <c r="I661" s="129">
        <f>Data!J663</f>
        <v>0</v>
      </c>
      <c r="L661" s="129">
        <f>Data!M663</f>
        <v>0</v>
      </c>
      <c r="M661" s="129">
        <f>Data!P663</f>
        <v>0</v>
      </c>
      <c r="N661" s="129">
        <f>Data!S663</f>
        <v>0</v>
      </c>
      <c r="O661" s="129">
        <f>Data!V663</f>
        <v>0</v>
      </c>
      <c r="R661" s="129">
        <f>Data!Y663</f>
        <v>0</v>
      </c>
      <c r="U661" s="129">
        <f>Data!AB663</f>
        <v>0</v>
      </c>
      <c r="X661" s="129">
        <f>Data!AE663</f>
        <v>0</v>
      </c>
      <c r="Y661" s="129"/>
      <c r="AA661" s="129">
        <f t="shared" si="199"/>
        <v>29430</v>
      </c>
      <c r="AB661" s="120"/>
    </row>
    <row r="662" spans="1:28">
      <c r="A662" s="159"/>
      <c r="B662" s="115">
        <v>2005</v>
      </c>
      <c r="C662" s="129">
        <f>Data!D664</f>
        <v>0</v>
      </c>
      <c r="F662" s="129">
        <f>Data!G664</f>
        <v>0</v>
      </c>
      <c r="I662" s="129">
        <f>Data!J664</f>
        <v>0</v>
      </c>
      <c r="L662" s="129">
        <f>Data!M664</f>
        <v>0</v>
      </c>
      <c r="M662" s="129">
        <f>Data!P664</f>
        <v>0</v>
      </c>
      <c r="N662" s="129">
        <f>Data!S664</f>
        <v>0</v>
      </c>
      <c r="O662" s="129">
        <f>Data!V664</f>
        <v>0</v>
      </c>
      <c r="R662" s="129">
        <f>Data!Y664</f>
        <v>0</v>
      </c>
      <c r="U662" s="129">
        <f>Data!AB664</f>
        <v>0</v>
      </c>
      <c r="X662" s="129">
        <f>Data!AE664</f>
        <v>0</v>
      </c>
      <c r="Y662" s="129"/>
      <c r="AA662" s="129">
        <f t="shared" si="199"/>
        <v>0</v>
      </c>
      <c r="AB662" s="120"/>
    </row>
    <row r="663" spans="1:28">
      <c r="A663" s="159"/>
      <c r="B663" s="115">
        <v>2006</v>
      </c>
      <c r="C663" s="129">
        <f>Data!D665</f>
        <v>34680</v>
      </c>
      <c r="F663" s="129">
        <f>Data!G665</f>
        <v>0</v>
      </c>
      <c r="I663" s="129">
        <f>Data!J665</f>
        <v>1080</v>
      </c>
      <c r="L663" s="129">
        <f>Data!M665</f>
        <v>480</v>
      </c>
      <c r="M663" s="129">
        <f>Data!P665</f>
        <v>2605</v>
      </c>
      <c r="N663" s="129">
        <f>Data!S665</f>
        <v>0</v>
      </c>
      <c r="O663" s="129">
        <f>Data!V665</f>
        <v>0</v>
      </c>
      <c r="R663" s="129">
        <f>Data!Y665</f>
        <v>386</v>
      </c>
      <c r="U663" s="129">
        <f>Data!AB665</f>
        <v>700</v>
      </c>
      <c r="X663" s="129">
        <f>Data!AE665</f>
        <v>0</v>
      </c>
      <c r="Y663" s="129"/>
      <c r="AA663" s="129">
        <f t="shared" si="199"/>
        <v>39931</v>
      </c>
      <c r="AB663" s="120"/>
    </row>
    <row r="664" spans="1:28">
      <c r="A664" s="159"/>
      <c r="B664" s="115">
        <v>2007</v>
      </c>
      <c r="C664" s="129">
        <f>Data!D666</f>
        <v>1098</v>
      </c>
      <c r="F664" s="129">
        <f>Data!G666</f>
        <v>0</v>
      </c>
      <c r="I664" s="129">
        <f>Data!J666</f>
        <v>0</v>
      </c>
      <c r="L664" s="129">
        <f>Data!M666</f>
        <v>0</v>
      </c>
      <c r="M664" s="129">
        <f>Data!P666</f>
        <v>405</v>
      </c>
      <c r="N664" s="129">
        <f>Data!S666</f>
        <v>0</v>
      </c>
      <c r="O664" s="129">
        <f>Data!V666</f>
        <v>0</v>
      </c>
      <c r="R664" s="129">
        <f>Data!Y666</f>
        <v>280</v>
      </c>
      <c r="U664" s="129">
        <f>Data!AB666</f>
        <v>1700</v>
      </c>
      <c r="X664" s="129">
        <f>Data!AE666</f>
        <v>2810</v>
      </c>
      <c r="Y664" s="129"/>
      <c r="AA664" s="129">
        <f t="shared" si="199"/>
        <v>6293</v>
      </c>
      <c r="AB664" s="120"/>
    </row>
    <row r="665" spans="1:28">
      <c r="A665" s="159"/>
      <c r="B665" s="115">
        <v>2008</v>
      </c>
      <c r="C665" s="129">
        <f>Data!D667</f>
        <v>385</v>
      </c>
      <c r="F665" s="129">
        <f>Data!G667</f>
        <v>1738</v>
      </c>
      <c r="I665" s="129">
        <f>Data!J667</f>
        <v>0</v>
      </c>
      <c r="L665" s="129">
        <f>Data!M667</f>
        <v>0</v>
      </c>
      <c r="M665" s="129">
        <f>Data!P667</f>
        <v>0</v>
      </c>
      <c r="N665" s="129">
        <f>Data!S667</f>
        <v>370</v>
      </c>
      <c r="O665" s="129">
        <f>Data!V667</f>
        <v>747</v>
      </c>
      <c r="R665" s="129">
        <f>Data!Y667</f>
        <v>0</v>
      </c>
      <c r="U665" s="129">
        <f>Data!AB667</f>
        <v>251</v>
      </c>
      <c r="X665" s="129">
        <f>Data!AE667</f>
        <v>0</v>
      </c>
      <c r="Y665" s="129"/>
      <c r="AA665" s="129">
        <f t="shared" si="199"/>
        <v>3491</v>
      </c>
      <c r="AB665" s="120"/>
    </row>
    <row r="666" spans="1:28">
      <c r="A666" s="159"/>
      <c r="B666" s="115">
        <v>2009</v>
      </c>
      <c r="C666" s="129">
        <f>Data!D668</f>
        <v>0</v>
      </c>
      <c r="F666" s="129">
        <f>Data!G668</f>
        <v>0</v>
      </c>
      <c r="I666" s="129">
        <f>Data!J668</f>
        <v>0</v>
      </c>
      <c r="L666" s="129">
        <f>Data!M668</f>
        <v>0</v>
      </c>
      <c r="M666" s="129">
        <f>Data!P668</f>
        <v>0</v>
      </c>
      <c r="N666" s="129">
        <f>Data!S668</f>
        <v>0</v>
      </c>
      <c r="O666" s="129">
        <f>Data!V668</f>
        <v>0</v>
      </c>
      <c r="R666" s="129">
        <f>Data!Y668</f>
        <v>0</v>
      </c>
      <c r="U666" s="129">
        <f>Data!AB668</f>
        <v>867</v>
      </c>
      <c r="X666" s="129">
        <f>Data!AE668</f>
        <v>0</v>
      </c>
      <c r="Y666" s="129"/>
      <c r="AA666" s="129">
        <f t="shared" si="199"/>
        <v>867</v>
      </c>
      <c r="AB666" s="120"/>
    </row>
    <row r="667" spans="1:28">
      <c r="A667" s="159"/>
      <c r="B667" s="115">
        <v>2010</v>
      </c>
      <c r="C667" s="129">
        <f>Data!D669</f>
        <v>0</v>
      </c>
      <c r="F667" s="129">
        <f>Data!G669</f>
        <v>0</v>
      </c>
      <c r="I667" s="129">
        <f>Data!J669</f>
        <v>0</v>
      </c>
      <c r="L667" s="129">
        <f>Data!M669</f>
        <v>0</v>
      </c>
      <c r="M667" s="129">
        <f>Data!P669</f>
        <v>0</v>
      </c>
      <c r="N667" s="129">
        <f>Data!S669</f>
        <v>0</v>
      </c>
      <c r="O667" s="129">
        <f>Data!V669</f>
        <v>0</v>
      </c>
      <c r="R667" s="129">
        <f>Data!Y669</f>
        <v>0</v>
      </c>
      <c r="U667" s="129">
        <f>Data!AB669</f>
        <v>0</v>
      </c>
      <c r="X667" s="129">
        <f>Data!AE669</f>
        <v>488</v>
      </c>
      <c r="Y667" s="129"/>
      <c r="AA667" s="129">
        <f t="shared" si="199"/>
        <v>488</v>
      </c>
      <c r="AB667" s="120"/>
    </row>
    <row r="668" spans="1:28" ht="11.25" customHeight="1">
      <c r="C668" s="129"/>
      <c r="F668" s="129"/>
      <c r="I668" s="129"/>
      <c r="L668" s="129"/>
      <c r="M668" s="129"/>
      <c r="N668" s="129"/>
      <c r="O668" s="129"/>
      <c r="R668" s="129"/>
      <c r="U668" s="129"/>
      <c r="X668" s="129"/>
      <c r="Y668" s="129"/>
      <c r="AA668" s="129"/>
      <c r="AB668" s="120"/>
    </row>
    <row r="669" spans="1:28">
      <c r="A669" s="133"/>
      <c r="B669" s="115" t="s">
        <v>106</v>
      </c>
      <c r="C669" s="129">
        <f>SUM(C658:C660)</f>
        <v>0</v>
      </c>
      <c r="F669" s="129">
        <f t="shared" ref="F669:X669" si="200">SUM(F658:F660)</f>
        <v>0</v>
      </c>
      <c r="I669" s="129">
        <f t="shared" si="200"/>
        <v>0</v>
      </c>
      <c r="L669" s="129">
        <f t="shared" si="200"/>
        <v>0</v>
      </c>
      <c r="M669" s="129">
        <f t="shared" si="200"/>
        <v>0</v>
      </c>
      <c r="N669" s="129">
        <f t="shared" si="200"/>
        <v>0</v>
      </c>
      <c r="O669" s="129">
        <f t="shared" si="200"/>
        <v>0</v>
      </c>
      <c r="R669" s="129">
        <f t="shared" si="200"/>
        <v>0</v>
      </c>
      <c r="U669" s="129">
        <f t="shared" si="200"/>
        <v>0</v>
      </c>
      <c r="X669" s="129">
        <f t="shared" si="200"/>
        <v>0</v>
      </c>
      <c r="Y669" s="129"/>
      <c r="AA669" s="129">
        <f t="shared" ref="AA669:AA670" si="201">SUM(C669:X669)</f>
        <v>0</v>
      </c>
      <c r="AB669" s="120"/>
    </row>
    <row r="670" spans="1:28">
      <c r="A670" s="133"/>
      <c r="B670" s="115" t="s">
        <v>139</v>
      </c>
      <c r="C670" s="129">
        <f>SUM(C661:C667)</f>
        <v>65593</v>
      </c>
      <c r="D670" s="129">
        <f>SUM(C669:C670)</f>
        <v>65593</v>
      </c>
      <c r="E670" s="129">
        <f>SUM(C658:C667)</f>
        <v>65593</v>
      </c>
      <c r="F670" s="129">
        <f t="shared" ref="F670:X670" si="202">SUM(F661:F667)</f>
        <v>1738</v>
      </c>
      <c r="G670" s="129">
        <f>SUM(F669:F670)</f>
        <v>1738</v>
      </c>
      <c r="H670" s="129">
        <f>SUM(F658:F667)</f>
        <v>1738</v>
      </c>
      <c r="I670" s="129">
        <f t="shared" si="202"/>
        <v>1080</v>
      </c>
      <c r="J670" s="129">
        <f>SUM(I669:I670)</f>
        <v>1080</v>
      </c>
      <c r="K670" s="129">
        <f>SUM(I658:I667)</f>
        <v>1080</v>
      </c>
      <c r="L670" s="129">
        <f t="shared" si="202"/>
        <v>480</v>
      </c>
      <c r="M670" s="129">
        <f t="shared" si="202"/>
        <v>3010</v>
      </c>
      <c r="N670" s="129">
        <f t="shared" si="202"/>
        <v>370</v>
      </c>
      <c r="O670" s="129">
        <f t="shared" si="202"/>
        <v>747</v>
      </c>
      <c r="P670" s="129">
        <f>SUM(O669:O670)</f>
        <v>747</v>
      </c>
      <c r="Q670" s="129">
        <f>SUM(O658:O667)</f>
        <v>747</v>
      </c>
      <c r="R670" s="129">
        <f t="shared" si="202"/>
        <v>666</v>
      </c>
      <c r="S670" s="129">
        <f>SUM(R669:R670)</f>
        <v>666</v>
      </c>
      <c r="T670" s="129">
        <f>SUM(R658:R667)</f>
        <v>666</v>
      </c>
      <c r="U670" s="129">
        <f t="shared" si="202"/>
        <v>3518</v>
      </c>
      <c r="V670" s="129">
        <f>SUM(U669:U670)</f>
        <v>3518</v>
      </c>
      <c r="W670" s="129">
        <f>SUM(U658:U667)</f>
        <v>3518</v>
      </c>
      <c r="X670" s="129">
        <f t="shared" si="202"/>
        <v>3298</v>
      </c>
      <c r="Y670" s="129">
        <f>SUM(X658:X667)</f>
        <v>3298</v>
      </c>
      <c r="Z670" s="129">
        <f>SUM(X669:X670)</f>
        <v>3298</v>
      </c>
      <c r="AA670" s="129">
        <f t="shared" si="201"/>
        <v>227184</v>
      </c>
      <c r="AB670" s="120"/>
    </row>
    <row r="671" spans="1:28">
      <c r="A671" s="133"/>
      <c r="C671" s="129">
        <f>Data!D673</f>
        <v>0</v>
      </c>
      <c r="F671" s="129">
        <f>Data!G673</f>
        <v>0</v>
      </c>
      <c r="I671" s="129">
        <f>Data!J673</f>
        <v>0</v>
      </c>
      <c r="L671" s="129">
        <f>Data!M673</f>
        <v>0</v>
      </c>
      <c r="M671" s="129">
        <f>Data!P673</f>
        <v>0</v>
      </c>
      <c r="N671" s="129">
        <f>Data!S673</f>
        <v>0</v>
      </c>
      <c r="O671" s="129">
        <f>Data!V673</f>
        <v>0</v>
      </c>
      <c r="R671" s="129">
        <f>Data!Y673</f>
        <v>0</v>
      </c>
      <c r="U671" s="129">
        <f>Data!AB673</f>
        <v>0</v>
      </c>
      <c r="X671" s="129">
        <f>Data!AE673</f>
        <v>0</v>
      </c>
      <c r="Y671" s="129"/>
      <c r="AA671" s="129">
        <f>SUM(C671:X671)</f>
        <v>0</v>
      </c>
      <c r="AB671" s="120"/>
    </row>
    <row r="672" spans="1:28" ht="18.75" customHeight="1">
      <c r="A672" s="159" t="s">
        <v>61</v>
      </c>
      <c r="B672" s="115">
        <v>2001</v>
      </c>
      <c r="C672" s="129">
        <f>Data!D674</f>
        <v>0</v>
      </c>
      <c r="F672" s="129">
        <f>Data!G674</f>
        <v>0</v>
      </c>
      <c r="I672" s="129">
        <f>Data!J674</f>
        <v>0</v>
      </c>
      <c r="L672" s="129">
        <f>Data!M674</f>
        <v>0</v>
      </c>
      <c r="M672" s="129">
        <f>Data!P674</f>
        <v>0</v>
      </c>
      <c r="N672" s="129">
        <f>Data!S674</f>
        <v>0</v>
      </c>
      <c r="O672" s="129">
        <f>Data!V674</f>
        <v>0</v>
      </c>
      <c r="R672" s="129">
        <f>Data!Y674</f>
        <v>0</v>
      </c>
      <c r="U672" s="129">
        <f>Data!AB674</f>
        <v>0</v>
      </c>
      <c r="X672" s="129">
        <f>Data!AE674</f>
        <v>0</v>
      </c>
      <c r="Y672" s="129"/>
      <c r="AA672" s="129">
        <f>SUM(C672:X672)</f>
        <v>0</v>
      </c>
      <c r="AB672" s="120"/>
    </row>
    <row r="673" spans="1:28">
      <c r="A673" s="159"/>
      <c r="B673" s="115">
        <v>2002</v>
      </c>
      <c r="C673" s="129">
        <f>Data!D675</f>
        <v>0</v>
      </c>
      <c r="F673" s="129">
        <f>Data!G675</f>
        <v>0</v>
      </c>
      <c r="I673" s="129">
        <f>Data!J675</f>
        <v>0</v>
      </c>
      <c r="L673" s="129">
        <f>Data!M675</f>
        <v>0</v>
      </c>
      <c r="M673" s="129">
        <f>Data!P675</f>
        <v>0</v>
      </c>
      <c r="N673" s="129">
        <f>Data!S675</f>
        <v>0</v>
      </c>
      <c r="O673" s="129">
        <f>Data!V675</f>
        <v>0</v>
      </c>
      <c r="R673" s="129">
        <f>Data!Y675</f>
        <v>0</v>
      </c>
      <c r="U673" s="129">
        <f>Data!AB675</f>
        <v>0</v>
      </c>
      <c r="X673" s="129">
        <f>Data!AE675</f>
        <v>0</v>
      </c>
      <c r="Y673" s="129"/>
      <c r="AA673" s="129">
        <f t="shared" ref="AA673:AA681" si="203">SUM(C673:X673)</f>
        <v>0</v>
      </c>
      <c r="AB673" s="120"/>
    </row>
    <row r="674" spans="1:28">
      <c r="A674" s="159"/>
      <c r="B674" s="115">
        <v>2003</v>
      </c>
      <c r="C674" s="129">
        <f>Data!D676</f>
        <v>0</v>
      </c>
      <c r="F674" s="129">
        <f>Data!G676</f>
        <v>0</v>
      </c>
      <c r="I674" s="129">
        <f>Data!J676</f>
        <v>0</v>
      </c>
      <c r="L674" s="129">
        <f>Data!M676</f>
        <v>0</v>
      </c>
      <c r="M674" s="129">
        <f>Data!P676</f>
        <v>0</v>
      </c>
      <c r="N674" s="129">
        <f>Data!S676</f>
        <v>0</v>
      </c>
      <c r="O674" s="129">
        <f>Data!V676</f>
        <v>0</v>
      </c>
      <c r="R674" s="129">
        <f>Data!Y676</f>
        <v>0</v>
      </c>
      <c r="U674" s="129">
        <f>Data!AB676</f>
        <v>0</v>
      </c>
      <c r="X674" s="129">
        <f>Data!AE676</f>
        <v>0</v>
      </c>
      <c r="Y674" s="129"/>
      <c r="AA674" s="129">
        <f t="shared" si="203"/>
        <v>0</v>
      </c>
      <c r="AB674" s="120"/>
    </row>
    <row r="675" spans="1:28">
      <c r="A675" s="159"/>
      <c r="B675" s="115">
        <v>2004</v>
      </c>
      <c r="C675" s="129">
        <f>Data!D677</f>
        <v>280</v>
      </c>
      <c r="F675" s="129">
        <f>Data!G677</f>
        <v>2730</v>
      </c>
      <c r="I675" s="129">
        <f>Data!J677</f>
        <v>0</v>
      </c>
      <c r="L675" s="129">
        <f>Data!M677</f>
        <v>0</v>
      </c>
      <c r="M675" s="129">
        <f>Data!P677</f>
        <v>0</v>
      </c>
      <c r="N675" s="129">
        <f>Data!S677</f>
        <v>0</v>
      </c>
      <c r="O675" s="129">
        <f>Data!V677</f>
        <v>0</v>
      </c>
      <c r="R675" s="129">
        <f>Data!Y677</f>
        <v>0</v>
      </c>
      <c r="U675" s="129">
        <f>Data!AB677</f>
        <v>0</v>
      </c>
      <c r="X675" s="129">
        <f>Data!AE677</f>
        <v>0</v>
      </c>
      <c r="Y675" s="129"/>
      <c r="AA675" s="129">
        <f t="shared" si="203"/>
        <v>3010</v>
      </c>
      <c r="AB675" s="120"/>
    </row>
    <row r="676" spans="1:28">
      <c r="A676" s="159"/>
      <c r="B676" s="115">
        <v>2005</v>
      </c>
      <c r="C676" s="129">
        <f>Data!D678</f>
        <v>0</v>
      </c>
      <c r="F676" s="129">
        <f>Data!G678</f>
        <v>0</v>
      </c>
      <c r="I676" s="129">
        <f>Data!J678</f>
        <v>0</v>
      </c>
      <c r="L676" s="129">
        <f>Data!M678</f>
        <v>0</v>
      </c>
      <c r="M676" s="129">
        <f>Data!P678</f>
        <v>0</v>
      </c>
      <c r="N676" s="129">
        <f>Data!S678</f>
        <v>660</v>
      </c>
      <c r="O676" s="129">
        <f>Data!V678</f>
        <v>0</v>
      </c>
      <c r="R676" s="129">
        <f>Data!Y678</f>
        <v>0</v>
      </c>
      <c r="U676" s="129">
        <f>Data!AB678</f>
        <v>0</v>
      </c>
      <c r="X676" s="129">
        <f>Data!AE678</f>
        <v>0</v>
      </c>
      <c r="Y676" s="129"/>
      <c r="AA676" s="129">
        <f t="shared" si="203"/>
        <v>660</v>
      </c>
      <c r="AB676" s="120"/>
    </row>
    <row r="677" spans="1:28">
      <c r="A677" s="159"/>
      <c r="B677" s="115">
        <v>2006</v>
      </c>
      <c r="C677" s="129">
        <f>Data!D679</f>
        <v>0</v>
      </c>
      <c r="F677" s="129">
        <f>Data!G679</f>
        <v>0</v>
      </c>
      <c r="I677" s="129">
        <f>Data!J679</f>
        <v>0</v>
      </c>
      <c r="L677" s="129">
        <f>Data!M679</f>
        <v>0</v>
      </c>
      <c r="M677" s="129">
        <f>Data!P679</f>
        <v>0</v>
      </c>
      <c r="N677" s="129">
        <f>Data!S679</f>
        <v>0</v>
      </c>
      <c r="O677" s="129">
        <f>Data!V679</f>
        <v>0</v>
      </c>
      <c r="R677" s="129">
        <f>Data!Y679</f>
        <v>0</v>
      </c>
      <c r="U677" s="129">
        <f>Data!AB679</f>
        <v>0</v>
      </c>
      <c r="X677" s="129">
        <f>Data!AE679</f>
        <v>0</v>
      </c>
      <c r="Y677" s="129"/>
      <c r="AA677" s="129">
        <f t="shared" si="203"/>
        <v>0</v>
      </c>
      <c r="AB677" s="120"/>
    </row>
    <row r="678" spans="1:28">
      <c r="A678" s="159"/>
      <c r="B678" s="115">
        <v>2007</v>
      </c>
      <c r="C678" s="129">
        <f>Data!D680</f>
        <v>0</v>
      </c>
      <c r="F678" s="129">
        <f>Data!G680</f>
        <v>0</v>
      </c>
      <c r="I678" s="129">
        <f>Data!J680</f>
        <v>0</v>
      </c>
      <c r="L678" s="129">
        <f>Data!M680</f>
        <v>0</v>
      </c>
      <c r="M678" s="129">
        <f>Data!P680</f>
        <v>0</v>
      </c>
      <c r="N678" s="129">
        <f>Data!S680</f>
        <v>0</v>
      </c>
      <c r="O678" s="129">
        <f>Data!V680</f>
        <v>0</v>
      </c>
      <c r="R678" s="129">
        <f>Data!Y680</f>
        <v>0</v>
      </c>
      <c r="U678" s="129">
        <f>Data!AB680</f>
        <v>0</v>
      </c>
      <c r="X678" s="129">
        <f>Data!AE680</f>
        <v>0</v>
      </c>
      <c r="Y678" s="129"/>
      <c r="AA678" s="129">
        <f t="shared" si="203"/>
        <v>0</v>
      </c>
      <c r="AB678" s="120"/>
    </row>
    <row r="679" spans="1:28">
      <c r="A679" s="159"/>
      <c r="B679" s="115">
        <v>2008</v>
      </c>
      <c r="C679" s="129">
        <f>Data!D681</f>
        <v>0</v>
      </c>
      <c r="F679" s="129">
        <f>Data!G681</f>
        <v>0</v>
      </c>
      <c r="I679" s="129">
        <f>Data!J681</f>
        <v>0</v>
      </c>
      <c r="L679" s="129">
        <f>Data!M681</f>
        <v>0</v>
      </c>
      <c r="M679" s="129">
        <f>Data!P681</f>
        <v>0</v>
      </c>
      <c r="N679" s="129">
        <f>Data!S681</f>
        <v>0</v>
      </c>
      <c r="O679" s="129">
        <f>Data!V681</f>
        <v>0</v>
      </c>
      <c r="R679" s="129">
        <f>Data!Y681</f>
        <v>0</v>
      </c>
      <c r="U679" s="129">
        <f>Data!AB681</f>
        <v>0</v>
      </c>
      <c r="X679" s="129">
        <f>Data!AE681</f>
        <v>0</v>
      </c>
      <c r="Y679" s="129"/>
      <c r="AA679" s="129">
        <f t="shared" si="203"/>
        <v>0</v>
      </c>
      <c r="AB679" s="120"/>
    </row>
    <row r="680" spans="1:28">
      <c r="A680" s="159"/>
      <c r="B680" s="115">
        <v>2009</v>
      </c>
      <c r="C680" s="129">
        <f>Data!D682</f>
        <v>40000</v>
      </c>
      <c r="F680" s="129">
        <f>Data!G682</f>
        <v>0</v>
      </c>
      <c r="I680" s="129">
        <f>Data!J682</f>
        <v>0</v>
      </c>
      <c r="L680" s="129">
        <f>Data!M682</f>
        <v>0</v>
      </c>
      <c r="M680" s="129">
        <f>Data!P682</f>
        <v>0</v>
      </c>
      <c r="N680" s="129">
        <f>Data!S682</f>
        <v>160</v>
      </c>
      <c r="O680" s="129">
        <f>Data!V682</f>
        <v>0</v>
      </c>
      <c r="R680" s="129">
        <f>Data!Y682</f>
        <v>0</v>
      </c>
      <c r="U680" s="129">
        <f>Data!AB682</f>
        <v>0</v>
      </c>
      <c r="X680" s="129">
        <f>Data!AE682</f>
        <v>0</v>
      </c>
      <c r="Y680" s="129"/>
      <c r="AA680" s="129">
        <f t="shared" si="203"/>
        <v>40160</v>
      </c>
      <c r="AB680" s="120"/>
    </row>
    <row r="681" spans="1:28">
      <c r="A681" s="159"/>
      <c r="B681" s="115">
        <v>2010</v>
      </c>
      <c r="C681" s="129">
        <f>Data!D683</f>
        <v>40000</v>
      </c>
      <c r="F681" s="129">
        <f>Data!G683</f>
        <v>0</v>
      </c>
      <c r="I681" s="129">
        <f>Data!J683</f>
        <v>0</v>
      </c>
      <c r="L681" s="129">
        <f>Data!M683</f>
        <v>0</v>
      </c>
      <c r="M681" s="129">
        <f>Data!P683</f>
        <v>0</v>
      </c>
      <c r="N681" s="129">
        <f>Data!S683</f>
        <v>0</v>
      </c>
      <c r="O681" s="129">
        <f>Data!V683</f>
        <v>0</v>
      </c>
      <c r="R681" s="129">
        <f>Data!Y683</f>
        <v>0</v>
      </c>
      <c r="U681" s="129">
        <f>Data!AB683</f>
        <v>0</v>
      </c>
      <c r="X681" s="129">
        <f>Data!AE683</f>
        <v>0</v>
      </c>
      <c r="Y681" s="129"/>
      <c r="AA681" s="129">
        <f t="shared" si="203"/>
        <v>40000</v>
      </c>
      <c r="AB681" s="120"/>
    </row>
    <row r="682" spans="1:28" ht="11.25" customHeight="1">
      <c r="C682" s="129"/>
      <c r="F682" s="129"/>
      <c r="I682" s="129"/>
      <c r="L682" s="129"/>
      <c r="M682" s="129"/>
      <c r="N682" s="129"/>
      <c r="O682" s="129"/>
      <c r="R682" s="129"/>
      <c r="U682" s="129"/>
      <c r="X682" s="129"/>
      <c r="Y682" s="129"/>
      <c r="AA682" s="129">
        <f t="shared" ref="AA682:AA684" si="204">SUM(C682:X682)</f>
        <v>0</v>
      </c>
      <c r="AB682" s="120"/>
    </row>
    <row r="683" spans="1:28">
      <c r="A683" s="133"/>
      <c r="B683" s="115" t="s">
        <v>106</v>
      </c>
      <c r="C683" s="129">
        <f>SUM(C672:C674)</f>
        <v>0</v>
      </c>
      <c r="F683" s="129">
        <f t="shared" ref="F683:X683" si="205">SUM(F672:F674)</f>
        <v>0</v>
      </c>
      <c r="I683" s="129">
        <f t="shared" si="205"/>
        <v>0</v>
      </c>
      <c r="L683" s="129">
        <f t="shared" si="205"/>
        <v>0</v>
      </c>
      <c r="M683" s="129">
        <f t="shared" si="205"/>
        <v>0</v>
      </c>
      <c r="N683" s="129">
        <f t="shared" si="205"/>
        <v>0</v>
      </c>
      <c r="O683" s="129">
        <f t="shared" si="205"/>
        <v>0</v>
      </c>
      <c r="R683" s="129">
        <f t="shared" si="205"/>
        <v>0</v>
      </c>
      <c r="U683" s="129">
        <f t="shared" si="205"/>
        <v>0</v>
      </c>
      <c r="X683" s="129">
        <f t="shared" si="205"/>
        <v>0</v>
      </c>
      <c r="Y683" s="129"/>
      <c r="AA683" s="129">
        <f t="shared" si="204"/>
        <v>0</v>
      </c>
      <c r="AB683" s="120"/>
    </row>
    <row r="684" spans="1:28">
      <c r="A684" s="133"/>
      <c r="B684" s="115" t="s">
        <v>139</v>
      </c>
      <c r="C684" s="129">
        <f>SUM(C675:C681)</f>
        <v>80280</v>
      </c>
      <c r="D684" s="129">
        <f>SUM(C683:C684)</f>
        <v>80280</v>
      </c>
      <c r="E684" s="129">
        <f>SUM(C672:C681)</f>
        <v>80280</v>
      </c>
      <c r="F684" s="129">
        <f t="shared" ref="F684:X684" si="206">SUM(F675:F681)</f>
        <v>2730</v>
      </c>
      <c r="G684" s="129">
        <f>SUM(F683:F684)</f>
        <v>2730</v>
      </c>
      <c r="H684" s="129">
        <f>SUM(F672:F681)</f>
        <v>2730</v>
      </c>
      <c r="I684" s="129">
        <f t="shared" si="206"/>
        <v>0</v>
      </c>
      <c r="J684" s="129">
        <f>SUM(I683:I684)</f>
        <v>0</v>
      </c>
      <c r="K684" s="129">
        <f>SUM(I672:I681)</f>
        <v>0</v>
      </c>
      <c r="L684" s="129">
        <f t="shared" si="206"/>
        <v>0</v>
      </c>
      <c r="M684" s="129">
        <f t="shared" si="206"/>
        <v>0</v>
      </c>
      <c r="N684" s="129">
        <f t="shared" si="206"/>
        <v>820</v>
      </c>
      <c r="O684" s="129">
        <f t="shared" si="206"/>
        <v>0</v>
      </c>
      <c r="P684" s="129">
        <f>SUM(O683:O684)</f>
        <v>0</v>
      </c>
      <c r="Q684" s="129">
        <f>SUM(O672:O681)</f>
        <v>0</v>
      </c>
      <c r="R684" s="129">
        <f t="shared" si="206"/>
        <v>0</v>
      </c>
      <c r="S684" s="129">
        <f>SUM(R683:R684)</f>
        <v>0</v>
      </c>
      <c r="T684" s="129">
        <f>SUM(R672:R681)</f>
        <v>0</v>
      </c>
      <c r="U684" s="129">
        <f t="shared" si="206"/>
        <v>0</v>
      </c>
      <c r="V684" s="129">
        <f>SUM(U683:U684)</f>
        <v>0</v>
      </c>
      <c r="W684" s="129">
        <f>SUM(U672:U681)</f>
        <v>0</v>
      </c>
      <c r="X684" s="129">
        <f t="shared" si="206"/>
        <v>0</v>
      </c>
      <c r="Y684" s="129">
        <f>SUM(X672:X681)</f>
        <v>0</v>
      </c>
      <c r="Z684" s="129">
        <f>SUM(X683:X684)</f>
        <v>0</v>
      </c>
      <c r="AA684" s="129">
        <f t="shared" si="204"/>
        <v>249850</v>
      </c>
      <c r="AB684" s="120"/>
    </row>
    <row r="685" spans="1:28">
      <c r="A685" s="133"/>
      <c r="C685" s="129">
        <f>Data!D687</f>
        <v>0</v>
      </c>
      <c r="F685" s="129">
        <f>Data!G687</f>
        <v>0</v>
      </c>
      <c r="I685" s="129">
        <f>Data!J687</f>
        <v>0</v>
      </c>
      <c r="L685" s="129">
        <f>Data!M687</f>
        <v>0</v>
      </c>
      <c r="M685" s="129">
        <f>Data!P687</f>
        <v>0</v>
      </c>
      <c r="N685" s="129">
        <f>Data!S687</f>
        <v>0</v>
      </c>
      <c r="O685" s="129">
        <f>Data!V687</f>
        <v>0</v>
      </c>
      <c r="R685" s="129">
        <f>Data!Y687</f>
        <v>0</v>
      </c>
      <c r="U685" s="129">
        <f>Data!AB687</f>
        <v>0</v>
      </c>
      <c r="X685" s="129">
        <f>Data!AE687</f>
        <v>0</v>
      </c>
      <c r="Y685" s="129"/>
      <c r="AA685" s="129">
        <f>SUM(C685:X685)</f>
        <v>0</v>
      </c>
      <c r="AB685" s="120"/>
    </row>
    <row r="686" spans="1:28" ht="18" customHeight="1">
      <c r="A686" s="159" t="s">
        <v>62</v>
      </c>
      <c r="B686" s="115">
        <v>2001</v>
      </c>
      <c r="C686" s="129">
        <f>Data!D688</f>
        <v>0</v>
      </c>
      <c r="F686" s="129">
        <f>Data!G688</f>
        <v>1159</v>
      </c>
      <c r="I686" s="129">
        <f>Data!J688</f>
        <v>0</v>
      </c>
      <c r="L686" s="129">
        <f>Data!M688</f>
        <v>0</v>
      </c>
      <c r="M686" s="129">
        <f>Data!P688</f>
        <v>0</v>
      </c>
      <c r="N686" s="129">
        <f>Data!S688</f>
        <v>0</v>
      </c>
      <c r="O686" s="129">
        <f>Data!V688</f>
        <v>0</v>
      </c>
      <c r="R686" s="129">
        <f>Data!Y688</f>
        <v>0</v>
      </c>
      <c r="U686" s="129">
        <f>Data!AB688</f>
        <v>0</v>
      </c>
      <c r="X686" s="129">
        <f>Data!AE688</f>
        <v>750</v>
      </c>
      <c r="Y686" s="129"/>
      <c r="AA686" s="129">
        <f>SUM(C686:X686)</f>
        <v>1909</v>
      </c>
      <c r="AB686" s="120"/>
    </row>
    <row r="687" spans="1:28">
      <c r="A687" s="159"/>
      <c r="B687" s="115">
        <v>2002</v>
      </c>
      <c r="C687" s="129">
        <f>Data!D689</f>
        <v>0</v>
      </c>
      <c r="F687" s="129">
        <f>Data!G689</f>
        <v>460</v>
      </c>
      <c r="I687" s="129">
        <f>Data!J689</f>
        <v>0</v>
      </c>
      <c r="L687" s="129">
        <f>Data!M689</f>
        <v>0</v>
      </c>
      <c r="M687" s="129">
        <f>Data!P689</f>
        <v>0</v>
      </c>
      <c r="N687" s="129">
        <f>Data!S689</f>
        <v>0</v>
      </c>
      <c r="O687" s="129">
        <f>Data!V689</f>
        <v>0</v>
      </c>
      <c r="R687" s="129">
        <f>Data!Y689</f>
        <v>0</v>
      </c>
      <c r="U687" s="129">
        <f>Data!AB689</f>
        <v>0</v>
      </c>
      <c r="X687" s="129">
        <f>Data!AE689</f>
        <v>0</v>
      </c>
      <c r="Y687" s="129"/>
      <c r="AA687" s="129">
        <f t="shared" ref="AA687:AA695" si="207">SUM(C687:X687)</f>
        <v>460</v>
      </c>
      <c r="AB687" s="120"/>
    </row>
    <row r="688" spans="1:28">
      <c r="A688" s="159"/>
      <c r="B688" s="115">
        <v>2003</v>
      </c>
      <c r="C688" s="129">
        <f>Data!D690</f>
        <v>0</v>
      </c>
      <c r="F688" s="129">
        <f>Data!G690</f>
        <v>368</v>
      </c>
      <c r="I688" s="129">
        <f>Data!J690</f>
        <v>0</v>
      </c>
      <c r="L688" s="129">
        <f>Data!M690</f>
        <v>0</v>
      </c>
      <c r="M688" s="129">
        <f>Data!P690</f>
        <v>0</v>
      </c>
      <c r="N688" s="129">
        <f>Data!S690</f>
        <v>0</v>
      </c>
      <c r="O688" s="129">
        <f>Data!V690</f>
        <v>0</v>
      </c>
      <c r="R688" s="129">
        <f>Data!Y690</f>
        <v>0</v>
      </c>
      <c r="U688" s="129">
        <f>Data!AB690</f>
        <v>0</v>
      </c>
      <c r="X688" s="129">
        <f>Data!AE690</f>
        <v>0</v>
      </c>
      <c r="Y688" s="129"/>
      <c r="AA688" s="129">
        <f t="shared" si="207"/>
        <v>368</v>
      </c>
      <c r="AB688" s="120"/>
    </row>
    <row r="689" spans="1:28">
      <c r="A689" s="159"/>
      <c r="B689" s="115">
        <v>2004</v>
      </c>
      <c r="C689" s="129">
        <f>Data!D691</f>
        <v>0</v>
      </c>
      <c r="F689" s="129">
        <f>Data!G691</f>
        <v>1000</v>
      </c>
      <c r="I689" s="129">
        <f>Data!J691</f>
        <v>0</v>
      </c>
      <c r="L689" s="129">
        <f>Data!M691</f>
        <v>0</v>
      </c>
      <c r="M689" s="129">
        <f>Data!P691</f>
        <v>327</v>
      </c>
      <c r="N689" s="129">
        <f>Data!S691</f>
        <v>0</v>
      </c>
      <c r="O689" s="129">
        <f>Data!V691</f>
        <v>0</v>
      </c>
      <c r="R689" s="129">
        <f>Data!Y691</f>
        <v>226</v>
      </c>
      <c r="U689" s="129">
        <f>Data!AB691</f>
        <v>0</v>
      </c>
      <c r="X689" s="129">
        <f>Data!AE691</f>
        <v>710</v>
      </c>
      <c r="Y689" s="129"/>
      <c r="AA689" s="129">
        <f t="shared" si="207"/>
        <v>2263</v>
      </c>
      <c r="AB689" s="120"/>
    </row>
    <row r="690" spans="1:28">
      <c r="A690" s="159"/>
      <c r="B690" s="115">
        <v>2005</v>
      </c>
      <c r="C690" s="129">
        <f>Data!D692</f>
        <v>46</v>
      </c>
      <c r="F690" s="129">
        <f>Data!G692</f>
        <v>908</v>
      </c>
      <c r="I690" s="129">
        <f>Data!J692</f>
        <v>0</v>
      </c>
      <c r="L690" s="129">
        <f>Data!M692</f>
        <v>0</v>
      </c>
      <c r="M690" s="129">
        <f>Data!P692</f>
        <v>0</v>
      </c>
      <c r="N690" s="129">
        <f>Data!S692</f>
        <v>0</v>
      </c>
      <c r="O690" s="129">
        <f>Data!V692</f>
        <v>0</v>
      </c>
      <c r="R690" s="129">
        <f>Data!Y692</f>
        <v>0</v>
      </c>
      <c r="U690" s="129">
        <f>Data!AB692</f>
        <v>0</v>
      </c>
      <c r="X690" s="129">
        <f>Data!AE692</f>
        <v>0</v>
      </c>
      <c r="Y690" s="129"/>
      <c r="AA690" s="129">
        <f t="shared" si="207"/>
        <v>954</v>
      </c>
      <c r="AB690" s="120"/>
    </row>
    <row r="691" spans="1:28">
      <c r="A691" s="159"/>
      <c r="B691" s="115">
        <v>2006</v>
      </c>
      <c r="C691" s="129">
        <f>Data!D693</f>
        <v>4136</v>
      </c>
      <c r="F691" s="129">
        <f>Data!G693</f>
        <v>1870</v>
      </c>
      <c r="I691" s="129">
        <f>Data!J693</f>
        <v>0</v>
      </c>
      <c r="L691" s="129">
        <f>Data!M693</f>
        <v>0</v>
      </c>
      <c r="M691" s="129">
        <f>Data!P693</f>
        <v>0</v>
      </c>
      <c r="N691" s="129">
        <f>Data!S693</f>
        <v>0</v>
      </c>
      <c r="O691" s="129">
        <f>Data!V693</f>
        <v>0</v>
      </c>
      <c r="R691" s="129">
        <f>Data!Y693</f>
        <v>0</v>
      </c>
      <c r="U691" s="129">
        <f>Data!AB693</f>
        <v>0</v>
      </c>
      <c r="X691" s="129">
        <f>Data!AE693</f>
        <v>0</v>
      </c>
      <c r="Y691" s="129"/>
      <c r="AA691" s="129">
        <f t="shared" si="207"/>
        <v>6006</v>
      </c>
      <c r="AB691" s="120"/>
    </row>
    <row r="692" spans="1:28">
      <c r="A692" s="159"/>
      <c r="B692" s="115">
        <v>2007</v>
      </c>
      <c r="C692" s="129">
        <f>Data!D694</f>
        <v>8833</v>
      </c>
      <c r="F692" s="129">
        <f>Data!G694</f>
        <v>623</v>
      </c>
      <c r="I692" s="129">
        <f>Data!J694</f>
        <v>0</v>
      </c>
      <c r="L692" s="129">
        <f>Data!M694</f>
        <v>0</v>
      </c>
      <c r="M692" s="129">
        <f>Data!P694</f>
        <v>0</v>
      </c>
      <c r="N692" s="129">
        <f>Data!S694</f>
        <v>0</v>
      </c>
      <c r="O692" s="129">
        <f>Data!V694</f>
        <v>0</v>
      </c>
      <c r="R692" s="129">
        <f>Data!Y694</f>
        <v>0</v>
      </c>
      <c r="U692" s="129">
        <f>Data!AB694</f>
        <v>790</v>
      </c>
      <c r="X692" s="129">
        <f>Data!AE694</f>
        <v>0</v>
      </c>
      <c r="Y692" s="129"/>
      <c r="AA692" s="129">
        <f t="shared" si="207"/>
        <v>10246</v>
      </c>
      <c r="AB692" s="120"/>
    </row>
    <row r="693" spans="1:28">
      <c r="A693" s="159"/>
      <c r="B693" s="115">
        <v>2008</v>
      </c>
      <c r="C693" s="129">
        <f>Data!D695</f>
        <v>0</v>
      </c>
      <c r="F693" s="129">
        <f>Data!G695</f>
        <v>3690</v>
      </c>
      <c r="I693" s="129">
        <f>Data!J695</f>
        <v>688</v>
      </c>
      <c r="L693" s="129">
        <f>Data!M695</f>
        <v>0</v>
      </c>
      <c r="M693" s="129">
        <f>Data!P695</f>
        <v>0</v>
      </c>
      <c r="N693" s="129">
        <f>Data!S695</f>
        <v>0</v>
      </c>
      <c r="O693" s="129">
        <f>Data!V695</f>
        <v>0</v>
      </c>
      <c r="R693" s="129">
        <f>Data!Y695</f>
        <v>0</v>
      </c>
      <c r="U693" s="129">
        <f>Data!AB695</f>
        <v>0</v>
      </c>
      <c r="X693" s="129">
        <f>Data!AE695</f>
        <v>324</v>
      </c>
      <c r="Y693" s="129"/>
      <c r="AA693" s="129">
        <f t="shared" si="207"/>
        <v>4702</v>
      </c>
      <c r="AB693" s="120"/>
    </row>
    <row r="694" spans="1:28">
      <c r="A694" s="159"/>
      <c r="B694" s="115">
        <v>2009</v>
      </c>
      <c r="C694" s="129">
        <f>Data!D696</f>
        <v>0</v>
      </c>
      <c r="F694" s="129">
        <f>Data!G696</f>
        <v>2139</v>
      </c>
      <c r="I694" s="129">
        <f>Data!J696</f>
        <v>0</v>
      </c>
      <c r="L694" s="129">
        <f>Data!M696</f>
        <v>0</v>
      </c>
      <c r="M694" s="129">
        <f>Data!P696</f>
        <v>0</v>
      </c>
      <c r="N694" s="129">
        <f>Data!S696</f>
        <v>0</v>
      </c>
      <c r="O694" s="129">
        <f>Data!V696</f>
        <v>0</v>
      </c>
      <c r="R694" s="129">
        <f>Data!Y696</f>
        <v>72</v>
      </c>
      <c r="U694" s="129">
        <f>Data!AB696</f>
        <v>0</v>
      </c>
      <c r="X694" s="129">
        <f>Data!AE696</f>
        <v>3816</v>
      </c>
      <c r="Y694" s="129"/>
      <c r="AA694" s="129">
        <f t="shared" si="207"/>
        <v>6027</v>
      </c>
      <c r="AB694" s="120"/>
    </row>
    <row r="695" spans="1:28">
      <c r="A695" s="159"/>
      <c r="B695" s="115">
        <v>2010</v>
      </c>
      <c r="C695" s="129">
        <f>Data!D697</f>
        <v>0</v>
      </c>
      <c r="F695" s="129">
        <f>Data!G697</f>
        <v>0</v>
      </c>
      <c r="I695" s="129">
        <f>Data!J697</f>
        <v>0</v>
      </c>
      <c r="L695" s="129">
        <f>Data!M697</f>
        <v>0</v>
      </c>
      <c r="M695" s="129">
        <f>Data!P697</f>
        <v>0</v>
      </c>
      <c r="N695" s="129">
        <f>Data!S697</f>
        <v>0</v>
      </c>
      <c r="O695" s="129">
        <f>Data!V697</f>
        <v>0</v>
      </c>
      <c r="R695" s="129">
        <f>Data!Y697</f>
        <v>0</v>
      </c>
      <c r="U695" s="129">
        <f>Data!AB697</f>
        <v>0</v>
      </c>
      <c r="X695" s="129">
        <f>Data!AE697</f>
        <v>198</v>
      </c>
      <c r="Y695" s="129"/>
      <c r="AA695" s="129">
        <f t="shared" si="207"/>
        <v>198</v>
      </c>
      <c r="AB695" s="120"/>
    </row>
    <row r="696" spans="1:28" ht="11.25" customHeight="1">
      <c r="C696" s="129"/>
      <c r="F696" s="129"/>
      <c r="I696" s="129"/>
      <c r="L696" s="129"/>
      <c r="M696" s="129"/>
      <c r="N696" s="129"/>
      <c r="O696" s="129"/>
      <c r="R696" s="129"/>
      <c r="U696" s="129"/>
      <c r="X696" s="129"/>
      <c r="Y696" s="129"/>
      <c r="AA696" s="129">
        <f t="shared" ref="AA696:AA698" si="208">SUM(C696:X696)</f>
        <v>0</v>
      </c>
      <c r="AB696" s="120"/>
    </row>
    <row r="697" spans="1:28">
      <c r="A697" s="133"/>
      <c r="B697" s="115" t="s">
        <v>106</v>
      </c>
      <c r="C697" s="129">
        <f>SUM(C686:C688)</f>
        <v>0</v>
      </c>
      <c r="F697" s="129">
        <f t="shared" ref="F697:X697" si="209">SUM(F686:F688)</f>
        <v>1987</v>
      </c>
      <c r="I697" s="129">
        <f t="shared" si="209"/>
        <v>0</v>
      </c>
      <c r="L697" s="129">
        <f t="shared" si="209"/>
        <v>0</v>
      </c>
      <c r="M697" s="129">
        <f t="shared" si="209"/>
        <v>0</v>
      </c>
      <c r="N697" s="129">
        <f t="shared" si="209"/>
        <v>0</v>
      </c>
      <c r="O697" s="129">
        <f t="shared" si="209"/>
        <v>0</v>
      </c>
      <c r="R697" s="129">
        <f t="shared" si="209"/>
        <v>0</v>
      </c>
      <c r="U697" s="129">
        <f t="shared" si="209"/>
        <v>0</v>
      </c>
      <c r="X697" s="129">
        <f t="shared" si="209"/>
        <v>750</v>
      </c>
      <c r="Y697" s="129"/>
      <c r="AA697" s="129">
        <f t="shared" si="208"/>
        <v>2737</v>
      </c>
      <c r="AB697" s="120"/>
    </row>
    <row r="698" spans="1:28">
      <c r="A698" s="133"/>
      <c r="B698" s="115" t="s">
        <v>139</v>
      </c>
      <c r="C698" s="129">
        <f>SUM(C689:C695)</f>
        <v>13015</v>
      </c>
      <c r="D698" s="129">
        <f>SUM(C697:C698)</f>
        <v>13015</v>
      </c>
      <c r="E698" s="129">
        <f>SUM(C686:C695)</f>
        <v>13015</v>
      </c>
      <c r="F698" s="129">
        <f t="shared" ref="F698:X698" si="210">SUM(F689:F695)</f>
        <v>10230</v>
      </c>
      <c r="G698" s="129">
        <f>SUM(F697:F698)</f>
        <v>12217</v>
      </c>
      <c r="H698" s="129">
        <f>SUM(F686:F695)</f>
        <v>12217</v>
      </c>
      <c r="I698" s="129">
        <f t="shared" si="210"/>
        <v>688</v>
      </c>
      <c r="J698" s="129">
        <f>SUM(I697:I698)</f>
        <v>688</v>
      </c>
      <c r="K698" s="129">
        <f>SUM(I686:I695)</f>
        <v>688</v>
      </c>
      <c r="L698" s="129">
        <f t="shared" si="210"/>
        <v>0</v>
      </c>
      <c r="M698" s="129">
        <f t="shared" si="210"/>
        <v>327</v>
      </c>
      <c r="N698" s="129">
        <f t="shared" si="210"/>
        <v>0</v>
      </c>
      <c r="O698" s="129">
        <f t="shared" si="210"/>
        <v>0</v>
      </c>
      <c r="P698" s="129">
        <f>SUM(O697:O698)</f>
        <v>0</v>
      </c>
      <c r="Q698" s="129">
        <f>SUM(O686:O695)</f>
        <v>0</v>
      </c>
      <c r="R698" s="129">
        <f t="shared" si="210"/>
        <v>298</v>
      </c>
      <c r="S698" s="129">
        <f>SUM(R697:R698)</f>
        <v>298</v>
      </c>
      <c r="T698" s="129">
        <f>SUM(R686:R695)</f>
        <v>298</v>
      </c>
      <c r="U698" s="129">
        <f t="shared" si="210"/>
        <v>790</v>
      </c>
      <c r="V698" s="129">
        <f>SUM(U697:U698)</f>
        <v>790</v>
      </c>
      <c r="W698" s="129">
        <f>SUM(U686:U695)</f>
        <v>790</v>
      </c>
      <c r="X698" s="129">
        <f t="shared" si="210"/>
        <v>5048</v>
      </c>
      <c r="Y698" s="129">
        <f>SUM(X686:X695)</f>
        <v>5798</v>
      </c>
      <c r="Z698" s="129">
        <f>SUM(X697:X698)</f>
        <v>5798</v>
      </c>
      <c r="AA698" s="129">
        <f t="shared" si="208"/>
        <v>84412</v>
      </c>
      <c r="AB698" s="120"/>
    </row>
    <row r="699" spans="1:28">
      <c r="A699" s="133"/>
      <c r="C699" s="129">
        <f>Data!D701</f>
        <v>0</v>
      </c>
      <c r="F699" s="129">
        <f>Data!G701</f>
        <v>0</v>
      </c>
      <c r="I699" s="129">
        <f>Data!J701</f>
        <v>0</v>
      </c>
      <c r="L699" s="129">
        <f>Data!M701</f>
        <v>0</v>
      </c>
      <c r="M699" s="129">
        <f>Data!P701</f>
        <v>0</v>
      </c>
      <c r="N699" s="129">
        <f>Data!S701</f>
        <v>0</v>
      </c>
      <c r="O699" s="129">
        <f>Data!V701</f>
        <v>0</v>
      </c>
      <c r="R699" s="129">
        <f>Data!Y701</f>
        <v>0</v>
      </c>
      <c r="U699" s="129">
        <f>Data!AB701</f>
        <v>0</v>
      </c>
      <c r="X699" s="129">
        <f>Data!AE701</f>
        <v>0</v>
      </c>
      <c r="Y699" s="129"/>
      <c r="AA699" s="129">
        <f>SUM(C699:X699)</f>
        <v>0</v>
      </c>
      <c r="AB699" s="120"/>
    </row>
    <row r="700" spans="1:28" ht="18" customHeight="1">
      <c r="A700" s="159" t="s">
        <v>63</v>
      </c>
      <c r="B700" s="115">
        <v>2001</v>
      </c>
      <c r="C700" s="129">
        <f>Data!D702</f>
        <v>0</v>
      </c>
      <c r="F700" s="129">
        <f>Data!G702</f>
        <v>0</v>
      </c>
      <c r="I700" s="129">
        <f>Data!J702</f>
        <v>0</v>
      </c>
      <c r="L700" s="129">
        <f>Data!M702</f>
        <v>0</v>
      </c>
      <c r="M700" s="129">
        <f>Data!P702</f>
        <v>0</v>
      </c>
      <c r="N700" s="129">
        <f>Data!S702</f>
        <v>0</v>
      </c>
      <c r="O700" s="129">
        <f>Data!V702</f>
        <v>0</v>
      </c>
      <c r="R700" s="129">
        <f>Data!Y702</f>
        <v>0</v>
      </c>
      <c r="U700" s="129">
        <f>Data!AB702</f>
        <v>0</v>
      </c>
      <c r="X700" s="129">
        <f>Data!AE702</f>
        <v>0</v>
      </c>
      <c r="Y700" s="129"/>
      <c r="AA700" s="129">
        <f>SUM(C700:X700)</f>
        <v>0</v>
      </c>
      <c r="AB700" s="120"/>
    </row>
    <row r="701" spans="1:28">
      <c r="A701" s="159"/>
      <c r="B701" s="115">
        <v>2002</v>
      </c>
      <c r="C701" s="129">
        <f>Data!D703</f>
        <v>0</v>
      </c>
      <c r="F701" s="129">
        <f>Data!G703</f>
        <v>0</v>
      </c>
      <c r="I701" s="129">
        <f>Data!J703</f>
        <v>0</v>
      </c>
      <c r="L701" s="129">
        <f>Data!M703</f>
        <v>0</v>
      </c>
      <c r="M701" s="129">
        <f>Data!P703</f>
        <v>0</v>
      </c>
      <c r="N701" s="129">
        <f>Data!S703</f>
        <v>0</v>
      </c>
      <c r="O701" s="129">
        <f>Data!V703</f>
        <v>0</v>
      </c>
      <c r="R701" s="129">
        <f>Data!Y703</f>
        <v>1223</v>
      </c>
      <c r="U701" s="129">
        <f>Data!AB703</f>
        <v>0</v>
      </c>
      <c r="X701" s="129">
        <f>Data!AE703</f>
        <v>0</v>
      </c>
      <c r="Y701" s="129"/>
      <c r="AA701" s="129">
        <f t="shared" ref="AA701:AA709" si="211">SUM(C701:X701)</f>
        <v>1223</v>
      </c>
      <c r="AB701" s="120"/>
    </row>
    <row r="702" spans="1:28">
      <c r="A702" s="159"/>
      <c r="B702" s="115">
        <v>2003</v>
      </c>
      <c r="C702" s="129">
        <f>Data!D704</f>
        <v>0</v>
      </c>
      <c r="F702" s="129">
        <f>Data!G704</f>
        <v>0</v>
      </c>
      <c r="I702" s="129">
        <f>Data!J704</f>
        <v>0</v>
      </c>
      <c r="L702" s="129">
        <f>Data!M704</f>
        <v>0</v>
      </c>
      <c r="M702" s="129">
        <f>Data!P704</f>
        <v>0</v>
      </c>
      <c r="N702" s="129">
        <f>Data!S704</f>
        <v>0</v>
      </c>
      <c r="O702" s="129">
        <f>Data!V704</f>
        <v>0</v>
      </c>
      <c r="R702" s="129">
        <f>Data!Y704</f>
        <v>0</v>
      </c>
      <c r="U702" s="129">
        <f>Data!AB704</f>
        <v>0</v>
      </c>
      <c r="X702" s="129">
        <f>Data!AE704</f>
        <v>0</v>
      </c>
      <c r="Y702" s="129"/>
      <c r="AA702" s="129">
        <f t="shared" si="211"/>
        <v>0</v>
      </c>
      <c r="AB702" s="120"/>
    </row>
    <row r="703" spans="1:28">
      <c r="A703" s="159"/>
      <c r="B703" s="115">
        <v>2004</v>
      </c>
      <c r="C703" s="129">
        <f>Data!D705</f>
        <v>0</v>
      </c>
      <c r="F703" s="129">
        <f>Data!G705</f>
        <v>0</v>
      </c>
      <c r="I703" s="129">
        <f>Data!J705</f>
        <v>0</v>
      </c>
      <c r="L703" s="129">
        <f>Data!M705</f>
        <v>0</v>
      </c>
      <c r="M703" s="129">
        <f>Data!P705</f>
        <v>0</v>
      </c>
      <c r="N703" s="129">
        <f>Data!S705</f>
        <v>0</v>
      </c>
      <c r="O703" s="129">
        <f>Data!V705</f>
        <v>0</v>
      </c>
      <c r="R703" s="129">
        <f>Data!Y705</f>
        <v>0</v>
      </c>
      <c r="U703" s="129">
        <f>Data!AB705</f>
        <v>0</v>
      </c>
      <c r="X703" s="129">
        <f>Data!AE705</f>
        <v>0</v>
      </c>
      <c r="Y703" s="129"/>
      <c r="AA703" s="129">
        <f t="shared" si="211"/>
        <v>0</v>
      </c>
      <c r="AB703" s="120"/>
    </row>
    <row r="704" spans="1:28">
      <c r="A704" s="159"/>
      <c r="B704" s="115">
        <v>2005</v>
      </c>
      <c r="C704" s="129">
        <f>Data!D706</f>
        <v>26230</v>
      </c>
      <c r="F704" s="129">
        <f>Data!G706</f>
        <v>0</v>
      </c>
      <c r="I704" s="129">
        <f>Data!J706</f>
        <v>0</v>
      </c>
      <c r="L704" s="129">
        <f>Data!M706</f>
        <v>0</v>
      </c>
      <c r="M704" s="129">
        <f>Data!P706</f>
        <v>0</v>
      </c>
      <c r="N704" s="129">
        <f>Data!S706</f>
        <v>0</v>
      </c>
      <c r="O704" s="129">
        <f>Data!V706</f>
        <v>0</v>
      </c>
      <c r="R704" s="129">
        <f>Data!Y706</f>
        <v>0</v>
      </c>
      <c r="U704" s="129">
        <f>Data!AB706</f>
        <v>0</v>
      </c>
      <c r="X704" s="129">
        <f>Data!AE706</f>
        <v>0</v>
      </c>
      <c r="Y704" s="129"/>
      <c r="AA704" s="129">
        <f t="shared" si="211"/>
        <v>26230</v>
      </c>
      <c r="AB704" s="120"/>
    </row>
    <row r="705" spans="1:28">
      <c r="A705" s="159"/>
      <c r="B705" s="115">
        <v>2006</v>
      </c>
      <c r="C705" s="129">
        <f>Data!D707</f>
        <v>16440</v>
      </c>
      <c r="F705" s="129">
        <f>Data!G707</f>
        <v>0</v>
      </c>
      <c r="I705" s="129">
        <f>Data!J707</f>
        <v>0</v>
      </c>
      <c r="L705" s="129">
        <f>Data!M707</f>
        <v>0</v>
      </c>
      <c r="M705" s="129">
        <f>Data!P707</f>
        <v>0</v>
      </c>
      <c r="N705" s="129">
        <f>Data!S707</f>
        <v>0</v>
      </c>
      <c r="O705" s="129">
        <f>Data!V707</f>
        <v>0</v>
      </c>
      <c r="R705" s="129">
        <f>Data!Y707</f>
        <v>0</v>
      </c>
      <c r="U705" s="129">
        <f>Data!AB707</f>
        <v>0</v>
      </c>
      <c r="X705" s="129">
        <f>Data!AE707</f>
        <v>0</v>
      </c>
      <c r="Y705" s="129"/>
      <c r="AA705" s="129">
        <f t="shared" si="211"/>
        <v>16440</v>
      </c>
      <c r="AB705" s="120"/>
    </row>
    <row r="706" spans="1:28">
      <c r="A706" s="159"/>
      <c r="B706" s="115">
        <v>2007</v>
      </c>
      <c r="C706" s="129">
        <f>Data!D708</f>
        <v>73720</v>
      </c>
      <c r="F706" s="129">
        <f>Data!G708</f>
        <v>0</v>
      </c>
      <c r="I706" s="129">
        <f>Data!J708</f>
        <v>0</v>
      </c>
      <c r="L706" s="129">
        <f>Data!M708</f>
        <v>0</v>
      </c>
      <c r="M706" s="129">
        <f>Data!P708</f>
        <v>0</v>
      </c>
      <c r="N706" s="129">
        <f>Data!S708</f>
        <v>0</v>
      </c>
      <c r="O706" s="129">
        <f>Data!V708</f>
        <v>0</v>
      </c>
      <c r="R706" s="129">
        <f>Data!Y708</f>
        <v>0</v>
      </c>
      <c r="U706" s="129">
        <f>Data!AB708</f>
        <v>0</v>
      </c>
      <c r="X706" s="129">
        <f>Data!AE708</f>
        <v>0</v>
      </c>
      <c r="Y706" s="129"/>
      <c r="AA706" s="129">
        <f t="shared" si="211"/>
        <v>73720</v>
      </c>
      <c r="AB706" s="120"/>
    </row>
    <row r="707" spans="1:28">
      <c r="A707" s="159"/>
      <c r="B707" s="115">
        <v>2008</v>
      </c>
      <c r="C707" s="129">
        <f>Data!D709</f>
        <v>30640</v>
      </c>
      <c r="F707" s="129">
        <f>Data!G709</f>
        <v>0</v>
      </c>
      <c r="I707" s="129">
        <f>Data!J709</f>
        <v>0</v>
      </c>
      <c r="L707" s="129">
        <f>Data!M709</f>
        <v>0</v>
      </c>
      <c r="M707" s="129">
        <f>Data!P709</f>
        <v>0</v>
      </c>
      <c r="N707" s="129">
        <f>Data!S709</f>
        <v>0</v>
      </c>
      <c r="O707" s="129">
        <f>Data!V709</f>
        <v>0</v>
      </c>
      <c r="R707" s="129">
        <f>Data!Y709</f>
        <v>0</v>
      </c>
      <c r="U707" s="129">
        <f>Data!AB709</f>
        <v>0</v>
      </c>
      <c r="X707" s="129">
        <f>Data!AE709</f>
        <v>0</v>
      </c>
      <c r="Y707" s="129"/>
      <c r="AA707" s="129">
        <f t="shared" si="211"/>
        <v>30640</v>
      </c>
      <c r="AB707" s="120"/>
    </row>
    <row r="708" spans="1:28">
      <c r="A708" s="159"/>
      <c r="B708" s="115">
        <v>2009</v>
      </c>
      <c r="C708" s="129">
        <f>Data!D710</f>
        <v>7640</v>
      </c>
      <c r="F708" s="129">
        <f>Data!G710</f>
        <v>0</v>
      </c>
      <c r="I708" s="129">
        <f>Data!J710</f>
        <v>0</v>
      </c>
      <c r="L708" s="129">
        <f>Data!M710</f>
        <v>0</v>
      </c>
      <c r="M708" s="129">
        <f>Data!P710</f>
        <v>0</v>
      </c>
      <c r="N708" s="129">
        <f>Data!S710</f>
        <v>0</v>
      </c>
      <c r="O708" s="129">
        <f>Data!V710</f>
        <v>0</v>
      </c>
      <c r="R708" s="129">
        <f>Data!Y710</f>
        <v>0</v>
      </c>
      <c r="U708" s="129">
        <f>Data!AB710</f>
        <v>0</v>
      </c>
      <c r="X708" s="129">
        <f>Data!AE710</f>
        <v>0</v>
      </c>
      <c r="Y708" s="129"/>
      <c r="AA708" s="129">
        <f t="shared" si="211"/>
        <v>7640</v>
      </c>
      <c r="AB708" s="120"/>
    </row>
    <row r="709" spans="1:28">
      <c r="A709" s="159"/>
      <c r="B709" s="115">
        <v>2010</v>
      </c>
      <c r="C709" s="129">
        <f>Data!D711</f>
        <v>4080</v>
      </c>
      <c r="F709" s="129">
        <f>Data!G711</f>
        <v>0</v>
      </c>
      <c r="I709" s="129">
        <f>Data!J711</f>
        <v>0</v>
      </c>
      <c r="L709" s="129">
        <f>Data!M711</f>
        <v>0</v>
      </c>
      <c r="M709" s="129">
        <f>Data!P711</f>
        <v>0</v>
      </c>
      <c r="N709" s="129">
        <f>Data!S711</f>
        <v>0</v>
      </c>
      <c r="O709" s="129">
        <f>Data!V711</f>
        <v>0</v>
      </c>
      <c r="R709" s="129">
        <f>Data!Y711</f>
        <v>0</v>
      </c>
      <c r="U709" s="129">
        <f>Data!AB711</f>
        <v>0</v>
      </c>
      <c r="X709" s="129">
        <f>Data!AE711</f>
        <v>0</v>
      </c>
      <c r="Y709" s="129"/>
      <c r="AA709" s="129">
        <f t="shared" si="211"/>
        <v>4080</v>
      </c>
      <c r="AB709" s="120"/>
    </row>
    <row r="710" spans="1:28">
      <c r="C710" s="129"/>
      <c r="F710" s="129"/>
      <c r="I710" s="129"/>
      <c r="L710" s="129"/>
      <c r="M710" s="129"/>
      <c r="N710" s="129"/>
      <c r="O710" s="129"/>
      <c r="R710" s="129"/>
      <c r="U710" s="129"/>
      <c r="X710" s="129"/>
      <c r="Y710" s="129"/>
      <c r="AA710" s="129">
        <f t="shared" ref="AA710:AA712" si="212">SUM(C710:X710)</f>
        <v>0</v>
      </c>
      <c r="AB710" s="120"/>
    </row>
    <row r="711" spans="1:28">
      <c r="B711" s="115" t="s">
        <v>106</v>
      </c>
      <c r="C711" s="129">
        <f>SUM(C700:C702)</f>
        <v>0</v>
      </c>
      <c r="F711" s="129">
        <f t="shared" ref="F711:X711" si="213">SUM(F700:F702)</f>
        <v>0</v>
      </c>
      <c r="I711" s="129">
        <f t="shared" si="213"/>
        <v>0</v>
      </c>
      <c r="L711" s="129">
        <f t="shared" si="213"/>
        <v>0</v>
      </c>
      <c r="M711" s="129">
        <f t="shared" si="213"/>
        <v>0</v>
      </c>
      <c r="N711" s="129">
        <f t="shared" si="213"/>
        <v>0</v>
      </c>
      <c r="O711" s="129">
        <f t="shared" si="213"/>
        <v>0</v>
      </c>
      <c r="R711" s="129">
        <f t="shared" si="213"/>
        <v>1223</v>
      </c>
      <c r="U711" s="129">
        <f t="shared" si="213"/>
        <v>0</v>
      </c>
      <c r="X711" s="129">
        <f t="shared" si="213"/>
        <v>0</v>
      </c>
      <c r="Y711" s="129"/>
      <c r="AA711" s="129">
        <f t="shared" si="212"/>
        <v>1223</v>
      </c>
      <c r="AB711" s="120"/>
    </row>
    <row r="712" spans="1:28">
      <c r="B712" s="115" t="s">
        <v>139</v>
      </c>
      <c r="C712" s="129">
        <f>SUM(C703:C709)</f>
        <v>158750</v>
      </c>
      <c r="D712" s="129">
        <f>SUM(C711:C712)</f>
        <v>158750</v>
      </c>
      <c r="E712" s="129">
        <f>SUM(C700:C709)</f>
        <v>158750</v>
      </c>
      <c r="F712" s="129">
        <f t="shared" ref="F712:X712" si="214">SUM(F703:F709)</f>
        <v>0</v>
      </c>
      <c r="G712" s="129">
        <f>SUM(F711:F712)</f>
        <v>0</v>
      </c>
      <c r="H712" s="129">
        <f>SUM(F700:F709)</f>
        <v>0</v>
      </c>
      <c r="I712" s="129">
        <f t="shared" si="214"/>
        <v>0</v>
      </c>
      <c r="J712" s="129">
        <f>SUM(I711:I712)</f>
        <v>0</v>
      </c>
      <c r="K712" s="129">
        <f>SUM(I700:I709)</f>
        <v>0</v>
      </c>
      <c r="L712" s="129">
        <f t="shared" si="214"/>
        <v>0</v>
      </c>
      <c r="M712" s="129">
        <f t="shared" si="214"/>
        <v>0</v>
      </c>
      <c r="N712" s="129">
        <f t="shared" si="214"/>
        <v>0</v>
      </c>
      <c r="O712" s="129">
        <f t="shared" si="214"/>
        <v>0</v>
      </c>
      <c r="P712" s="129">
        <f>SUM(O711:O712)</f>
        <v>0</v>
      </c>
      <c r="Q712" s="129">
        <f>SUM(O700:O709)</f>
        <v>0</v>
      </c>
      <c r="R712" s="129">
        <f t="shared" si="214"/>
        <v>0</v>
      </c>
      <c r="S712" s="129">
        <f>SUM(R711:R712)</f>
        <v>1223</v>
      </c>
      <c r="T712" s="129">
        <f>SUM(R700:R709)</f>
        <v>1223</v>
      </c>
      <c r="U712" s="129">
        <f t="shared" si="214"/>
        <v>0</v>
      </c>
      <c r="V712" s="129">
        <f>SUM(U711:U712)</f>
        <v>0</v>
      </c>
      <c r="W712" s="129">
        <f>SUM(U700:U709)</f>
        <v>0</v>
      </c>
      <c r="X712" s="129">
        <f t="shared" si="214"/>
        <v>0</v>
      </c>
      <c r="Y712" s="129">
        <f>SUM(X700:X709)</f>
        <v>0</v>
      </c>
      <c r="Z712" s="129">
        <f>SUM(X711:X712)</f>
        <v>0</v>
      </c>
      <c r="AA712" s="129">
        <f t="shared" si="212"/>
        <v>478696</v>
      </c>
      <c r="AB712" s="120"/>
    </row>
    <row r="713" spans="1:28">
      <c r="AA713" s="129">
        <f>SUM(C713:X713)</f>
        <v>0</v>
      </c>
      <c r="AB713" s="120"/>
    </row>
    <row r="714" spans="1:28">
      <c r="AB714" s="120"/>
    </row>
    <row r="715" spans="1:28">
      <c r="AB715" s="120"/>
    </row>
    <row r="716" spans="1:28">
      <c r="C716" s="129"/>
      <c r="D716" s="129">
        <f>SUM(D4:D713)</f>
        <v>3634934.8</v>
      </c>
      <c r="E716" s="129">
        <f>SUM(E4:E713)</f>
        <v>3634934.8</v>
      </c>
      <c r="F716" s="129"/>
      <c r="G716" s="129">
        <f>SUM(G4:G713)</f>
        <v>4008748</v>
      </c>
      <c r="H716" s="129">
        <f>SUM(H4:H713)</f>
        <v>4008748</v>
      </c>
      <c r="I716" s="129"/>
      <c r="J716" s="129">
        <f>SUM(J4:J713)</f>
        <v>1128579</v>
      </c>
      <c r="K716" s="129">
        <f>SUM(K4:K713)</f>
        <v>1128579</v>
      </c>
      <c r="L716" s="129">
        <f t="shared" ref="L716:N716" si="215">SUM(L4:L713)</f>
        <v>4633906</v>
      </c>
      <c r="M716" s="129">
        <f t="shared" si="215"/>
        <v>775474</v>
      </c>
      <c r="N716" s="129">
        <f t="shared" si="215"/>
        <v>266188</v>
      </c>
      <c r="O716" s="129"/>
      <c r="P716" s="129">
        <f>SUM(P4:P713)</f>
        <v>204591</v>
      </c>
      <c r="Q716" s="129">
        <f>SUM(Q4:Q713)</f>
        <v>204591</v>
      </c>
      <c r="R716" s="129"/>
      <c r="S716" s="129">
        <f>SUM(S4:S713)</f>
        <v>999869</v>
      </c>
      <c r="T716" s="129">
        <f>SUM(T4:T713)</f>
        <v>999118</v>
      </c>
      <c r="U716" s="129"/>
      <c r="V716" s="129">
        <f>SUM(V4:V713)</f>
        <v>2734840</v>
      </c>
      <c r="W716" s="129">
        <f>SUM(W4:W713)</f>
        <v>2735440</v>
      </c>
      <c r="X716" s="129"/>
      <c r="Y716" s="129">
        <f>SUM(Y5:Y713)</f>
        <v>2285799</v>
      </c>
      <c r="Z716" s="129">
        <f>SUM(Z5:Z713)</f>
        <v>2285799</v>
      </c>
      <c r="AB716" s="120"/>
    </row>
    <row r="717" spans="1:28">
      <c r="AB717" s="120"/>
    </row>
    <row r="718" spans="1:28">
      <c r="AB718" s="120"/>
    </row>
    <row r="724" spans="3:3">
      <c r="C724" s="116"/>
    </row>
  </sheetData>
  <mergeCells count="52">
    <mergeCell ref="A144:A153"/>
    <mergeCell ref="A130:A139"/>
    <mergeCell ref="A116:A125"/>
    <mergeCell ref="A1:B2"/>
    <mergeCell ref="A18:A27"/>
    <mergeCell ref="A32:A41"/>
    <mergeCell ref="A4:A13"/>
    <mergeCell ref="A46:A55"/>
    <mergeCell ref="A60:A69"/>
    <mergeCell ref="A74:A83"/>
    <mergeCell ref="A88:A97"/>
    <mergeCell ref="A102:A111"/>
    <mergeCell ref="A228:A237"/>
    <mergeCell ref="A242:A251"/>
    <mergeCell ref="A256:A265"/>
    <mergeCell ref="A172:A181"/>
    <mergeCell ref="A158:A167"/>
    <mergeCell ref="A186:A195"/>
    <mergeCell ref="A200:A209"/>
    <mergeCell ref="A214:A223"/>
    <mergeCell ref="A322:A331"/>
    <mergeCell ref="A336:A345"/>
    <mergeCell ref="A350:A359"/>
    <mergeCell ref="A364:A373"/>
    <mergeCell ref="A270:A277"/>
    <mergeCell ref="A284:A289"/>
    <mergeCell ref="A308:A317"/>
    <mergeCell ref="A290:A298"/>
    <mergeCell ref="A378:A387"/>
    <mergeCell ref="A392:A401"/>
    <mergeCell ref="A406:A415"/>
    <mergeCell ref="A420:A429"/>
    <mergeCell ref="A434:A443"/>
    <mergeCell ref="A448:A457"/>
    <mergeCell ref="A462:A471"/>
    <mergeCell ref="A476:A485"/>
    <mergeCell ref="A490:A499"/>
    <mergeCell ref="A504:A513"/>
    <mergeCell ref="A518:A527"/>
    <mergeCell ref="A532:A541"/>
    <mergeCell ref="A546:A555"/>
    <mergeCell ref="A560:A569"/>
    <mergeCell ref="A574:A583"/>
    <mergeCell ref="A658:A667"/>
    <mergeCell ref="A672:A681"/>
    <mergeCell ref="A686:A695"/>
    <mergeCell ref="A700:A709"/>
    <mergeCell ref="A588:A597"/>
    <mergeCell ref="A602:A611"/>
    <mergeCell ref="A616:A625"/>
    <mergeCell ref="A630:A639"/>
    <mergeCell ref="A644:A653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Introduction</vt:lpstr>
      <vt:lpstr>Data</vt:lpstr>
      <vt:lpstr>Dwellings - Small</vt:lpstr>
      <vt:lpstr>Dwellings - Large</vt:lpstr>
      <vt:lpstr>Flats</vt:lpstr>
      <vt:lpstr>Townhouses</vt:lpstr>
      <vt:lpstr>Other</vt:lpstr>
      <vt:lpstr>Schools, ETC</vt:lpstr>
      <vt:lpstr>Churches, ETC</vt:lpstr>
      <vt:lpstr>Office, Banking</vt:lpstr>
      <vt:lpstr>Retail</vt:lpstr>
      <vt:lpstr>Industrial, ETC</vt:lpstr>
      <vt:lpstr>Total Space</vt:lpstr>
      <vt:lpstr>Rank</vt:lpstr>
      <vt:lpstr>Urban-Rural</vt:lpstr>
      <vt:lpstr>Data1</vt:lpstr>
    </vt:vector>
  </TitlesOfParts>
  <Company>UKZN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2009-07-01T05:12:25Z</cp:lastPrinted>
  <dcterms:created xsi:type="dcterms:W3CDTF">2007-11-19T08:09:36Z</dcterms:created>
  <dcterms:modified xsi:type="dcterms:W3CDTF">2013-05-29T16:50:49Z</dcterms:modified>
</cp:coreProperties>
</file>