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35" windowHeight="7620" tabRatio="716"/>
  </bookViews>
  <sheets>
    <sheet name="Tourism and Migration" sheetId="1" r:id="rId1"/>
    <sheet name="Travellers" sheetId="2" r:id="rId2"/>
    <sheet name="Tourists" sheetId="3" r:id="rId3"/>
  </sheets>
  <calcPr calcId="125725"/>
</workbook>
</file>

<file path=xl/calcChain.xml><?xml version="1.0" encoding="utf-8"?>
<calcChain xmlns="http://schemas.openxmlformats.org/spreadsheetml/2006/main">
  <c r="C189" i="3"/>
  <c r="D189"/>
  <c r="C226" s="1"/>
  <c r="E189"/>
  <c r="F189"/>
  <c r="G189"/>
  <c r="H189"/>
  <c r="E226" s="1"/>
  <c r="I189"/>
  <c r="J189"/>
  <c r="K189"/>
  <c r="L189"/>
  <c r="G226" s="1"/>
  <c r="M189"/>
  <c r="N189"/>
  <c r="O189"/>
  <c r="P189"/>
  <c r="I226" s="1"/>
  <c r="I229" s="1"/>
  <c r="Q189"/>
  <c r="R189"/>
  <c r="S189"/>
  <c r="T189"/>
  <c r="K226" s="1"/>
  <c r="K229" s="1"/>
  <c r="U189"/>
  <c r="V189"/>
  <c r="W189"/>
  <c r="X189"/>
  <c r="M226" s="1"/>
  <c r="M229" s="1"/>
  <c r="Y189"/>
  <c r="Z189"/>
  <c r="AA189"/>
  <c r="C188"/>
  <c r="D188"/>
  <c r="E188"/>
  <c r="F188"/>
  <c r="G188"/>
  <c r="H188"/>
  <c r="I188"/>
  <c r="J188"/>
  <c r="K188"/>
  <c r="L188"/>
  <c r="M188"/>
  <c r="N188"/>
  <c r="O188"/>
  <c r="P188"/>
  <c r="Q188"/>
  <c r="R188"/>
  <c r="S188"/>
  <c r="T188"/>
  <c r="U188"/>
  <c r="V188"/>
  <c r="W188"/>
  <c r="X188"/>
  <c r="Y188"/>
  <c r="Z188"/>
  <c r="AA188"/>
  <c r="C187"/>
  <c r="D187"/>
  <c r="E187"/>
  <c r="F187"/>
  <c r="G187"/>
  <c r="H187"/>
  <c r="I187"/>
  <c r="J187"/>
  <c r="F224" s="1"/>
  <c r="K187"/>
  <c r="L187"/>
  <c r="M187"/>
  <c r="N187"/>
  <c r="H224" s="1"/>
  <c r="O187"/>
  <c r="P187"/>
  <c r="Q187"/>
  <c r="R187"/>
  <c r="J224" s="1"/>
  <c r="S187"/>
  <c r="T187"/>
  <c r="U187"/>
  <c r="V187"/>
  <c r="L224" s="1"/>
  <c r="W187"/>
  <c r="X187"/>
  <c r="Y187"/>
  <c r="Z187"/>
  <c r="N224" s="1"/>
  <c r="AA187"/>
  <c r="C186"/>
  <c r="D186"/>
  <c r="E186"/>
  <c r="F186"/>
  <c r="G186"/>
  <c r="H186"/>
  <c r="I186"/>
  <c r="J186"/>
  <c r="K186"/>
  <c r="L186"/>
  <c r="M186"/>
  <c r="N186"/>
  <c r="O186"/>
  <c r="P186"/>
  <c r="Q186"/>
  <c r="R186"/>
  <c r="S186"/>
  <c r="T186"/>
  <c r="U186"/>
  <c r="V186"/>
  <c r="W186"/>
  <c r="X186"/>
  <c r="Y186"/>
  <c r="Z186"/>
  <c r="N223" s="1"/>
  <c r="AA186"/>
  <c r="C185"/>
  <c r="D185"/>
  <c r="E185"/>
  <c r="F185"/>
  <c r="G185"/>
  <c r="H185"/>
  <c r="E222" s="1"/>
  <c r="I185"/>
  <c r="J185"/>
  <c r="K185"/>
  <c r="L185"/>
  <c r="G222" s="1"/>
  <c r="M185"/>
  <c r="N185"/>
  <c r="O185"/>
  <c r="P185"/>
  <c r="I222" s="1"/>
  <c r="Q185"/>
  <c r="R185"/>
  <c r="S185"/>
  <c r="T185"/>
  <c r="K222" s="1"/>
  <c r="U185"/>
  <c r="V185"/>
  <c r="W185"/>
  <c r="X185"/>
  <c r="M222" s="1"/>
  <c r="Y185"/>
  <c r="Z185"/>
  <c r="AA185"/>
  <c r="C184"/>
  <c r="D184"/>
  <c r="E184"/>
  <c r="F184"/>
  <c r="G184"/>
  <c r="H184"/>
  <c r="I184"/>
  <c r="J184"/>
  <c r="K184"/>
  <c r="L184"/>
  <c r="M184"/>
  <c r="N184"/>
  <c r="O184"/>
  <c r="P184"/>
  <c r="Q184"/>
  <c r="R184"/>
  <c r="S184"/>
  <c r="T184"/>
  <c r="U184"/>
  <c r="V184"/>
  <c r="W184"/>
  <c r="X184"/>
  <c r="Y184"/>
  <c r="Z184"/>
  <c r="AA184"/>
  <c r="C183"/>
  <c r="D183"/>
  <c r="E183"/>
  <c r="F183"/>
  <c r="G183"/>
  <c r="H183"/>
  <c r="I183"/>
  <c r="J183"/>
  <c r="K183"/>
  <c r="L183"/>
  <c r="M183"/>
  <c r="N183"/>
  <c r="O183"/>
  <c r="P183"/>
  <c r="Q183"/>
  <c r="R183"/>
  <c r="S183"/>
  <c r="T183"/>
  <c r="U183"/>
  <c r="V183"/>
  <c r="L220" s="1"/>
  <c r="W183"/>
  <c r="X183"/>
  <c r="Y183"/>
  <c r="Z183"/>
  <c r="N220" s="1"/>
  <c r="AA183"/>
  <c r="B189"/>
  <c r="B226" s="1"/>
  <c r="B188"/>
  <c r="B187"/>
  <c r="B224" s="1"/>
  <c r="B186"/>
  <c r="B223" s="1"/>
  <c r="B185"/>
  <c r="B184"/>
  <c r="B183"/>
  <c r="B220" s="1"/>
  <c r="C182"/>
  <c r="D182"/>
  <c r="E182"/>
  <c r="F182"/>
  <c r="F190" s="1"/>
  <c r="G182"/>
  <c r="H182"/>
  <c r="I182"/>
  <c r="J182"/>
  <c r="J190" s="1"/>
  <c r="K182"/>
  <c r="L182"/>
  <c r="M182"/>
  <c r="N182"/>
  <c r="N190" s="1"/>
  <c r="O182"/>
  <c r="P182"/>
  <c r="Q182"/>
  <c r="R182"/>
  <c r="R190" s="1"/>
  <c r="S182"/>
  <c r="T182"/>
  <c r="U182"/>
  <c r="V182"/>
  <c r="V190" s="1"/>
  <c r="W182"/>
  <c r="X182"/>
  <c r="Y182"/>
  <c r="Z182"/>
  <c r="Z190" s="1"/>
  <c r="AA182"/>
  <c r="B182"/>
  <c r="L227" l="1"/>
  <c r="AA190"/>
  <c r="W190"/>
  <c r="S190"/>
  <c r="O190"/>
  <c r="K190"/>
  <c r="G190"/>
  <c r="C190"/>
  <c r="M221"/>
  <c r="B190"/>
  <c r="X190"/>
  <c r="T190"/>
  <c r="P190"/>
  <c r="L190"/>
  <c r="H190"/>
  <c r="D190"/>
  <c r="B222"/>
  <c r="M220"/>
  <c r="N222"/>
  <c r="L222"/>
  <c r="J222"/>
  <c r="H222"/>
  <c r="F222"/>
  <c r="M224"/>
  <c r="K224"/>
  <c r="I224"/>
  <c r="G224"/>
  <c r="N226"/>
  <c r="L226"/>
  <c r="L229" s="1"/>
  <c r="J226"/>
  <c r="J229" s="1"/>
  <c r="H226"/>
  <c r="F226"/>
  <c r="D226"/>
  <c r="L228"/>
  <c r="Y190"/>
  <c r="U190"/>
  <c r="Q190"/>
  <c r="M190"/>
  <c r="I190"/>
  <c r="E190"/>
  <c r="B221"/>
  <c r="B225"/>
  <c r="N221"/>
  <c r="L221"/>
  <c r="M223"/>
  <c r="K221"/>
  <c r="J221"/>
  <c r="I221"/>
  <c r="H221"/>
  <c r="G221"/>
  <c r="F221"/>
  <c r="E221"/>
  <c r="D221"/>
  <c r="C221"/>
  <c r="L223"/>
  <c r="K223"/>
  <c r="J223"/>
  <c r="I223"/>
  <c r="H223"/>
  <c r="G223"/>
  <c r="F223"/>
  <c r="E223"/>
  <c r="D223"/>
  <c r="C223"/>
  <c r="N225"/>
  <c r="M225"/>
  <c r="L225"/>
  <c r="K225"/>
  <c r="J225"/>
  <c r="I225"/>
  <c r="H225"/>
  <c r="G225"/>
  <c r="F225"/>
  <c r="E225"/>
  <c r="D225"/>
  <c r="C225"/>
  <c r="K220"/>
  <c r="I220"/>
  <c r="H220"/>
  <c r="G220"/>
  <c r="F220"/>
  <c r="E220"/>
  <c r="D220"/>
  <c r="C220"/>
  <c r="D222"/>
  <c r="C222"/>
  <c r="E224"/>
  <c r="D224"/>
  <c r="C224"/>
  <c r="F219"/>
  <c r="H219"/>
  <c r="B219"/>
  <c r="C219"/>
  <c r="D219"/>
  <c r="E219"/>
  <c r="G219"/>
  <c r="G229" s="1"/>
  <c r="N219"/>
  <c r="C138"/>
  <c r="D138"/>
  <c r="E138"/>
  <c r="F138"/>
  <c r="G138"/>
  <c r="H138"/>
  <c r="I138"/>
  <c r="J138"/>
  <c r="K138"/>
  <c r="L138"/>
  <c r="M138"/>
  <c r="N138"/>
  <c r="O138"/>
  <c r="P138"/>
  <c r="Q138"/>
  <c r="R138"/>
  <c r="S138"/>
  <c r="T138"/>
  <c r="U138"/>
  <c r="V138"/>
  <c r="W138"/>
  <c r="X138"/>
  <c r="Y138"/>
  <c r="Z138"/>
  <c r="AA138"/>
  <c r="C137"/>
  <c r="D137"/>
  <c r="E137"/>
  <c r="F137"/>
  <c r="G137"/>
  <c r="H137"/>
  <c r="I137"/>
  <c r="J137"/>
  <c r="K137"/>
  <c r="L137"/>
  <c r="M137"/>
  <c r="N137"/>
  <c r="O137"/>
  <c r="P137"/>
  <c r="Q137"/>
  <c r="R137"/>
  <c r="S137"/>
  <c r="T137"/>
  <c r="U137"/>
  <c r="V137"/>
  <c r="W137"/>
  <c r="X137"/>
  <c r="Y137"/>
  <c r="Z137"/>
  <c r="AA137"/>
  <c r="C136"/>
  <c r="D136"/>
  <c r="E136"/>
  <c r="F136"/>
  <c r="G136"/>
  <c r="H136"/>
  <c r="I136"/>
  <c r="J136"/>
  <c r="K136"/>
  <c r="L136"/>
  <c r="M136"/>
  <c r="N136"/>
  <c r="O136"/>
  <c r="P136"/>
  <c r="Q136"/>
  <c r="R136"/>
  <c r="S136"/>
  <c r="T136"/>
  <c r="U136"/>
  <c r="V136"/>
  <c r="W136"/>
  <c r="X136"/>
  <c r="Y136"/>
  <c r="Z136"/>
  <c r="AA136"/>
  <c r="C135"/>
  <c r="D135"/>
  <c r="E135"/>
  <c r="F135"/>
  <c r="G135"/>
  <c r="H135"/>
  <c r="I135"/>
  <c r="J135"/>
  <c r="K135"/>
  <c r="L135"/>
  <c r="M135"/>
  <c r="N135"/>
  <c r="O135"/>
  <c r="P135"/>
  <c r="Q135"/>
  <c r="R135"/>
  <c r="S135"/>
  <c r="T135"/>
  <c r="U135"/>
  <c r="V135"/>
  <c r="W135"/>
  <c r="X135"/>
  <c r="Y135"/>
  <c r="Z135"/>
  <c r="AA135"/>
  <c r="C134"/>
  <c r="D134"/>
  <c r="E134"/>
  <c r="F134"/>
  <c r="G134"/>
  <c r="H134"/>
  <c r="I134"/>
  <c r="J134"/>
  <c r="K134"/>
  <c r="L134"/>
  <c r="M134"/>
  <c r="N134"/>
  <c r="O134"/>
  <c r="P134"/>
  <c r="Q134"/>
  <c r="R134"/>
  <c r="S134"/>
  <c r="T134"/>
  <c r="U134"/>
  <c r="V134"/>
  <c r="W134"/>
  <c r="X134"/>
  <c r="Y134"/>
  <c r="Z134"/>
  <c r="AA134"/>
  <c r="C133"/>
  <c r="D133"/>
  <c r="E133"/>
  <c r="F133"/>
  <c r="G133"/>
  <c r="H133"/>
  <c r="I133"/>
  <c r="J133"/>
  <c r="K133"/>
  <c r="L133"/>
  <c r="M133"/>
  <c r="N133"/>
  <c r="O133"/>
  <c r="P133"/>
  <c r="Q133"/>
  <c r="R133"/>
  <c r="S133"/>
  <c r="T133"/>
  <c r="U133"/>
  <c r="V133"/>
  <c r="W133"/>
  <c r="X133"/>
  <c r="Y133"/>
  <c r="Z133"/>
  <c r="AA133"/>
  <c r="C132"/>
  <c r="D132"/>
  <c r="E132"/>
  <c r="F132"/>
  <c r="G132"/>
  <c r="H132"/>
  <c r="I132"/>
  <c r="J132"/>
  <c r="K132"/>
  <c r="L132"/>
  <c r="M132"/>
  <c r="N132"/>
  <c r="O132"/>
  <c r="P132"/>
  <c r="Q132"/>
  <c r="R132"/>
  <c r="S132"/>
  <c r="T132"/>
  <c r="U132"/>
  <c r="V132"/>
  <c r="W132"/>
  <c r="X132"/>
  <c r="Y132"/>
  <c r="Z132"/>
  <c r="AA132"/>
  <c r="B138"/>
  <c r="B137"/>
  <c r="B136"/>
  <c r="B135"/>
  <c r="B134"/>
  <c r="B133"/>
  <c r="B132"/>
  <c r="C131"/>
  <c r="D131"/>
  <c r="E131"/>
  <c r="F131"/>
  <c r="G131"/>
  <c r="H131"/>
  <c r="I131"/>
  <c r="J131"/>
  <c r="K131"/>
  <c r="L131"/>
  <c r="M131"/>
  <c r="N131"/>
  <c r="O131"/>
  <c r="P131"/>
  <c r="Q131"/>
  <c r="R131"/>
  <c r="S131"/>
  <c r="T131"/>
  <c r="U131"/>
  <c r="V131"/>
  <c r="W131"/>
  <c r="X131"/>
  <c r="Y131"/>
  <c r="Z131"/>
  <c r="AA131"/>
  <c r="B131"/>
  <c r="C130"/>
  <c r="C139" s="1"/>
  <c r="D130"/>
  <c r="E130"/>
  <c r="F130"/>
  <c r="G130"/>
  <c r="G139" s="1"/>
  <c r="H130"/>
  <c r="I130"/>
  <c r="J130"/>
  <c r="K130"/>
  <c r="K139" s="1"/>
  <c r="L130"/>
  <c r="M130"/>
  <c r="N130"/>
  <c r="O130"/>
  <c r="O139" s="1"/>
  <c r="P130"/>
  <c r="Q130"/>
  <c r="R130"/>
  <c r="S130"/>
  <c r="S139" s="1"/>
  <c r="T130"/>
  <c r="U130"/>
  <c r="V130"/>
  <c r="W130"/>
  <c r="W139" s="1"/>
  <c r="X130"/>
  <c r="Y130"/>
  <c r="Z130"/>
  <c r="AA130"/>
  <c r="AA139" s="1"/>
  <c r="B130"/>
  <c r="C233" i="2"/>
  <c r="D233"/>
  <c r="E233"/>
  <c r="F233"/>
  <c r="G233"/>
  <c r="H233"/>
  <c r="I233"/>
  <c r="J233"/>
  <c r="K233"/>
  <c r="L233"/>
  <c r="M233"/>
  <c r="B233"/>
  <c r="C232"/>
  <c r="D232"/>
  <c r="E232"/>
  <c r="F232"/>
  <c r="G232"/>
  <c r="H232"/>
  <c r="I232"/>
  <c r="J232"/>
  <c r="K232"/>
  <c r="L232"/>
  <c r="M232"/>
  <c r="B232"/>
  <c r="M231"/>
  <c r="C231"/>
  <c r="D231"/>
  <c r="C311" s="1"/>
  <c r="E231"/>
  <c r="F231"/>
  <c r="G231"/>
  <c r="H231"/>
  <c r="E311" s="1"/>
  <c r="I231"/>
  <c r="J231"/>
  <c r="K231"/>
  <c r="L231"/>
  <c r="G311" s="1"/>
  <c r="B231"/>
  <c r="C230"/>
  <c r="D230"/>
  <c r="E230"/>
  <c r="F230"/>
  <c r="G230"/>
  <c r="H230"/>
  <c r="I230"/>
  <c r="J230"/>
  <c r="K230"/>
  <c r="L230"/>
  <c r="M230"/>
  <c r="B230"/>
  <c r="C229"/>
  <c r="D229"/>
  <c r="E229"/>
  <c r="F229"/>
  <c r="G229"/>
  <c r="H229"/>
  <c r="I229"/>
  <c r="J229"/>
  <c r="K229"/>
  <c r="L229"/>
  <c r="M229"/>
  <c r="B229"/>
  <c r="C228"/>
  <c r="D228"/>
  <c r="E228"/>
  <c r="F228"/>
  <c r="G228"/>
  <c r="H228"/>
  <c r="I228"/>
  <c r="J228"/>
  <c r="K228"/>
  <c r="L228"/>
  <c r="M228"/>
  <c r="B228"/>
  <c r="C227"/>
  <c r="D227"/>
  <c r="E227"/>
  <c r="F227"/>
  <c r="G227"/>
  <c r="H227"/>
  <c r="I227"/>
  <c r="J227"/>
  <c r="K227"/>
  <c r="L227"/>
  <c r="M227"/>
  <c r="B227"/>
  <c r="C226"/>
  <c r="C234" s="1"/>
  <c r="D226"/>
  <c r="E226"/>
  <c r="E234" s="1"/>
  <c r="F226"/>
  <c r="G226"/>
  <c r="G234" s="1"/>
  <c r="H226"/>
  <c r="I226"/>
  <c r="I234" s="1"/>
  <c r="J226"/>
  <c r="K226"/>
  <c r="K234" s="1"/>
  <c r="L226"/>
  <c r="M226"/>
  <c r="M234" s="1"/>
  <c r="B226"/>
  <c r="C133"/>
  <c r="D133"/>
  <c r="E133"/>
  <c r="F133"/>
  <c r="G133"/>
  <c r="H133"/>
  <c r="I133"/>
  <c r="J133"/>
  <c r="K133"/>
  <c r="L133"/>
  <c r="M133"/>
  <c r="B133"/>
  <c r="B127"/>
  <c r="C127"/>
  <c r="D127"/>
  <c r="E127"/>
  <c r="F127"/>
  <c r="G127"/>
  <c r="H127"/>
  <c r="I127"/>
  <c r="J127"/>
  <c r="K127"/>
  <c r="L127"/>
  <c r="M127"/>
  <c r="C134"/>
  <c r="D134"/>
  <c r="E134"/>
  <c r="F134"/>
  <c r="F148" s="1"/>
  <c r="G134"/>
  <c r="G148" s="1"/>
  <c r="H134"/>
  <c r="H148" s="1"/>
  <c r="I134"/>
  <c r="I148" s="1"/>
  <c r="J134"/>
  <c r="K134"/>
  <c r="L134"/>
  <c r="M134"/>
  <c r="B134"/>
  <c r="C135"/>
  <c r="C149" s="1"/>
  <c r="D135"/>
  <c r="D149" s="1"/>
  <c r="E135"/>
  <c r="E149" s="1"/>
  <c r="F135"/>
  <c r="F149" s="1"/>
  <c r="G135"/>
  <c r="G149" s="1"/>
  <c r="H135"/>
  <c r="H149" s="1"/>
  <c r="I135"/>
  <c r="I149" s="1"/>
  <c r="J135"/>
  <c r="K135"/>
  <c r="L135"/>
  <c r="M135"/>
  <c r="B135"/>
  <c r="B149" s="1"/>
  <c r="C136"/>
  <c r="C150" s="1"/>
  <c r="D136"/>
  <c r="D150" s="1"/>
  <c r="E136"/>
  <c r="E150" s="1"/>
  <c r="F136"/>
  <c r="F150" s="1"/>
  <c r="G136"/>
  <c r="G150" s="1"/>
  <c r="H136"/>
  <c r="H150" s="1"/>
  <c r="I136"/>
  <c r="I150" s="1"/>
  <c r="J136"/>
  <c r="K136"/>
  <c r="L136"/>
  <c r="M136"/>
  <c r="B136"/>
  <c r="B150" s="1"/>
  <c r="C137"/>
  <c r="D137"/>
  <c r="E137"/>
  <c r="F137"/>
  <c r="F151" s="1"/>
  <c r="G137"/>
  <c r="H137"/>
  <c r="H151" s="1"/>
  <c r="I137"/>
  <c r="J137"/>
  <c r="K137"/>
  <c r="L137"/>
  <c r="M137"/>
  <c r="B137"/>
  <c r="C141"/>
  <c r="D141"/>
  <c r="E141"/>
  <c r="F141"/>
  <c r="G141"/>
  <c r="H141"/>
  <c r="I141"/>
  <c r="J141"/>
  <c r="K141"/>
  <c r="L141"/>
  <c r="M141"/>
  <c r="B141"/>
  <c r="C140"/>
  <c r="D140"/>
  <c r="E140"/>
  <c r="F140"/>
  <c r="G140"/>
  <c r="H140"/>
  <c r="I140"/>
  <c r="J140"/>
  <c r="K140"/>
  <c r="L140"/>
  <c r="M140"/>
  <c r="B140"/>
  <c r="C139"/>
  <c r="D139"/>
  <c r="E139"/>
  <c r="F139"/>
  <c r="G139"/>
  <c r="H139"/>
  <c r="I139"/>
  <c r="J139"/>
  <c r="K139"/>
  <c r="L139"/>
  <c r="M139"/>
  <c r="B139"/>
  <c r="D138"/>
  <c r="D153" s="1"/>
  <c r="E138"/>
  <c r="F138"/>
  <c r="F153" s="1"/>
  <c r="G138"/>
  <c r="H138"/>
  <c r="H153" s="1"/>
  <c r="I138"/>
  <c r="J138"/>
  <c r="J153" s="1"/>
  <c r="K138"/>
  <c r="L138"/>
  <c r="L153" s="1"/>
  <c r="M138"/>
  <c r="C138"/>
  <c r="C153" s="1"/>
  <c r="B138"/>
  <c r="B153" s="1"/>
  <c r="D227" i="3" l="1"/>
  <c r="D228"/>
  <c r="F227"/>
  <c r="F228"/>
  <c r="I228"/>
  <c r="I227"/>
  <c r="M228"/>
  <c r="M227"/>
  <c r="F234" i="2"/>
  <c r="D306"/>
  <c r="E228" i="3"/>
  <c r="E227"/>
  <c r="H227"/>
  <c r="H228"/>
  <c r="J228"/>
  <c r="J227"/>
  <c r="K153" i="2"/>
  <c r="G153"/>
  <c r="J234"/>
  <c r="B307"/>
  <c r="D307"/>
  <c r="B308"/>
  <c r="D308"/>
  <c r="B309"/>
  <c r="F309"/>
  <c r="D309"/>
  <c r="B310"/>
  <c r="F310"/>
  <c r="D310"/>
  <c r="B311"/>
  <c r="F312"/>
  <c r="D312"/>
  <c r="F313"/>
  <c r="F316" s="1"/>
  <c r="D313"/>
  <c r="D316" s="1"/>
  <c r="B139" i="3"/>
  <c r="X139"/>
  <c r="T139"/>
  <c r="P139"/>
  <c r="L139"/>
  <c r="H139"/>
  <c r="D139"/>
  <c r="H229"/>
  <c r="G227"/>
  <c r="G228"/>
  <c r="B227"/>
  <c r="B229"/>
  <c r="B228"/>
  <c r="F311" i="2"/>
  <c r="D311"/>
  <c r="Y139" i="3"/>
  <c r="U139"/>
  <c r="Q139"/>
  <c r="M139"/>
  <c r="I139"/>
  <c r="E139"/>
  <c r="F229"/>
  <c r="N229"/>
  <c r="E229"/>
  <c r="H234" i="2"/>
  <c r="E306"/>
  <c r="D234"/>
  <c r="C306"/>
  <c r="N227" i="3"/>
  <c r="N228"/>
  <c r="C227"/>
  <c r="C228"/>
  <c r="K227"/>
  <c r="K228"/>
  <c r="M153" i="2"/>
  <c r="I153"/>
  <c r="E153"/>
  <c r="L234"/>
  <c r="E307"/>
  <c r="C307"/>
  <c r="E308"/>
  <c r="C308"/>
  <c r="G309"/>
  <c r="E309"/>
  <c r="C309"/>
  <c r="G310"/>
  <c r="E310"/>
  <c r="C310"/>
  <c r="G312"/>
  <c r="E312"/>
  <c r="C312"/>
  <c r="G313"/>
  <c r="G316" s="1"/>
  <c r="E313"/>
  <c r="E316" s="1"/>
  <c r="C313"/>
  <c r="C316" s="1"/>
  <c r="Z139" i="3"/>
  <c r="V139"/>
  <c r="R139"/>
  <c r="N139"/>
  <c r="J139"/>
  <c r="F139"/>
  <c r="D229"/>
  <c r="C229"/>
  <c r="B146"/>
  <c r="B234" i="2"/>
  <c r="B306"/>
  <c r="B312"/>
  <c r="B313"/>
  <c r="B316" s="1"/>
  <c r="B150" i="3"/>
  <c r="AA149"/>
  <c r="Y149"/>
  <c r="W149"/>
  <c r="U149"/>
  <c r="S149"/>
  <c r="Q149"/>
  <c r="O149"/>
  <c r="M149"/>
  <c r="K149"/>
  <c r="I149"/>
  <c r="G149"/>
  <c r="E149"/>
  <c r="C149"/>
  <c r="Z150"/>
  <c r="X150"/>
  <c r="V150"/>
  <c r="T150"/>
  <c r="R150"/>
  <c r="P150"/>
  <c r="N150"/>
  <c r="L150"/>
  <c r="J150"/>
  <c r="H150"/>
  <c r="F150"/>
  <c r="D150"/>
  <c r="AA151"/>
  <c r="Y151"/>
  <c r="W151"/>
  <c r="U151"/>
  <c r="S151"/>
  <c r="Q151"/>
  <c r="O151"/>
  <c r="M151"/>
  <c r="K151"/>
  <c r="I151"/>
  <c r="G151"/>
  <c r="E151"/>
  <c r="C151"/>
  <c r="B149"/>
  <c r="B151"/>
  <c r="Z149"/>
  <c r="X149"/>
  <c r="V149"/>
  <c r="T149"/>
  <c r="R149"/>
  <c r="P149"/>
  <c r="N149"/>
  <c r="L149"/>
  <c r="J149"/>
  <c r="H149"/>
  <c r="F149"/>
  <c r="D149"/>
  <c r="AA150"/>
  <c r="Y150"/>
  <c r="W150"/>
  <c r="U150"/>
  <c r="S150"/>
  <c r="Q150"/>
  <c r="O150"/>
  <c r="M150"/>
  <c r="K150"/>
  <c r="I150"/>
  <c r="G150"/>
  <c r="E150"/>
  <c r="C150"/>
  <c r="Z151"/>
  <c r="X151"/>
  <c r="V151"/>
  <c r="T151"/>
  <c r="R151"/>
  <c r="P151"/>
  <c r="N151"/>
  <c r="L151"/>
  <c r="J151"/>
  <c r="H151"/>
  <c r="F151"/>
  <c r="D151"/>
  <c r="B148"/>
  <c r="AA144"/>
  <c r="O144"/>
  <c r="M144"/>
  <c r="K144"/>
  <c r="I144"/>
  <c r="G144"/>
  <c r="E144"/>
  <c r="C144"/>
  <c r="AA145"/>
  <c r="O145"/>
  <c r="M145"/>
  <c r="K145"/>
  <c r="I145"/>
  <c r="G145"/>
  <c r="E145"/>
  <c r="C145"/>
  <c r="Z146"/>
  <c r="X146"/>
  <c r="V146"/>
  <c r="T146"/>
  <c r="P146"/>
  <c r="N146"/>
  <c r="L146"/>
  <c r="J146"/>
  <c r="H146"/>
  <c r="F146"/>
  <c r="D146"/>
  <c r="AA147"/>
  <c r="Y147"/>
  <c r="W147"/>
  <c r="U147"/>
  <c r="S147"/>
  <c r="Q147"/>
  <c r="O147"/>
  <c r="M147"/>
  <c r="K147"/>
  <c r="I147"/>
  <c r="G147"/>
  <c r="E147"/>
  <c r="C147"/>
  <c r="Z148"/>
  <c r="X148"/>
  <c r="V148"/>
  <c r="T148"/>
  <c r="R148"/>
  <c r="R152" s="1"/>
  <c r="P148"/>
  <c r="N148"/>
  <c r="L148"/>
  <c r="J148"/>
  <c r="H148"/>
  <c r="F148"/>
  <c r="D148"/>
  <c r="B144"/>
  <c r="Z144"/>
  <c r="N144"/>
  <c r="L144"/>
  <c r="J144"/>
  <c r="H144"/>
  <c r="F144"/>
  <c r="D144"/>
  <c r="B145"/>
  <c r="B147"/>
  <c r="Z145"/>
  <c r="N145"/>
  <c r="L145"/>
  <c r="J145"/>
  <c r="H145"/>
  <c r="F145"/>
  <c r="D145"/>
  <c r="AA146"/>
  <c r="Y146"/>
  <c r="W146"/>
  <c r="U146"/>
  <c r="Q146"/>
  <c r="O146"/>
  <c r="M146"/>
  <c r="K146"/>
  <c r="I146"/>
  <c r="G146"/>
  <c r="E146"/>
  <c r="C146"/>
  <c r="Z147"/>
  <c r="X147"/>
  <c r="V147"/>
  <c r="T147"/>
  <c r="P147"/>
  <c r="N147"/>
  <c r="L147"/>
  <c r="J147"/>
  <c r="H147"/>
  <c r="F147"/>
  <c r="D147"/>
  <c r="AA148"/>
  <c r="Y148"/>
  <c r="W148"/>
  <c r="U148"/>
  <c r="S148"/>
  <c r="Q148"/>
  <c r="O148"/>
  <c r="M148"/>
  <c r="K148"/>
  <c r="I148"/>
  <c r="G148"/>
  <c r="E148"/>
  <c r="C148"/>
  <c r="B154" i="2"/>
  <c r="L154"/>
  <c r="J154"/>
  <c r="H154"/>
  <c r="F154"/>
  <c r="D154"/>
  <c r="B155"/>
  <c r="L155"/>
  <c r="J155"/>
  <c r="H155"/>
  <c r="F155"/>
  <c r="D155"/>
  <c r="M154"/>
  <c r="K154"/>
  <c r="I154"/>
  <c r="G154"/>
  <c r="E154"/>
  <c r="C154"/>
  <c r="M155"/>
  <c r="K155"/>
  <c r="I155"/>
  <c r="G155"/>
  <c r="E155"/>
  <c r="C155"/>
  <c r="M152"/>
  <c r="K152"/>
  <c r="I152"/>
  <c r="G152"/>
  <c r="E152"/>
  <c r="C152"/>
  <c r="B152"/>
  <c r="L152"/>
  <c r="L156" s="1"/>
  <c r="J152"/>
  <c r="D152"/>
  <c r="F152"/>
  <c r="F156" s="1"/>
  <c r="G151"/>
  <c r="G156" s="1"/>
  <c r="H152"/>
  <c r="I151"/>
  <c r="I156" s="1"/>
  <c r="D151"/>
  <c r="B151"/>
  <c r="B156" s="1"/>
  <c r="B142"/>
  <c r="E151"/>
  <c r="E156" s="1"/>
  <c r="C151"/>
  <c r="L142"/>
  <c r="J142"/>
  <c r="H142"/>
  <c r="F142"/>
  <c r="D142"/>
  <c r="M142"/>
  <c r="K142"/>
  <c r="I142"/>
  <c r="G142"/>
  <c r="E142"/>
  <c r="C142"/>
  <c r="G314" l="1"/>
  <c r="G315"/>
  <c r="F315"/>
  <c r="F314"/>
  <c r="C314"/>
  <c r="C315"/>
  <c r="D315"/>
  <c r="D314"/>
  <c r="H156"/>
  <c r="J156"/>
  <c r="M156"/>
  <c r="B315"/>
  <c r="B314"/>
  <c r="K156"/>
  <c r="E315"/>
  <c r="E314"/>
  <c r="C156"/>
  <c r="D156"/>
  <c r="W152" i="3"/>
  <c r="Q152"/>
  <c r="U152"/>
  <c r="Y152"/>
  <c r="F152"/>
  <c r="J152"/>
  <c r="N152"/>
  <c r="B152"/>
  <c r="P152"/>
  <c r="V152"/>
  <c r="E152"/>
  <c r="I152"/>
  <c r="M152"/>
  <c r="AA152"/>
  <c r="D152"/>
  <c r="H152"/>
  <c r="L152"/>
  <c r="Z152"/>
  <c r="S152"/>
  <c r="T152"/>
  <c r="X152"/>
  <c r="C152"/>
  <c r="G152"/>
  <c r="K152"/>
  <c r="O152"/>
</calcChain>
</file>

<file path=xl/sharedStrings.xml><?xml version="1.0" encoding="utf-8"?>
<sst xmlns="http://schemas.openxmlformats.org/spreadsheetml/2006/main" count="323" uniqueCount="44">
  <si>
    <t>Europe</t>
  </si>
  <si>
    <t>King Shaka</t>
  </si>
  <si>
    <t>Total</t>
  </si>
  <si>
    <t>North America</t>
  </si>
  <si>
    <t>Central and South America</t>
  </si>
  <si>
    <t>Australasia</t>
  </si>
  <si>
    <t>Middle East</t>
  </si>
  <si>
    <t>Asia</t>
  </si>
  <si>
    <t>Africa</t>
  </si>
  <si>
    <t>SADC</t>
  </si>
  <si>
    <t>Other Africa</t>
  </si>
  <si>
    <t>East and Central Africa</t>
  </si>
  <si>
    <t>West Africa</t>
  </si>
  <si>
    <t>North Africa</t>
  </si>
  <si>
    <t xml:space="preserve">Unspecified </t>
  </si>
  <si>
    <t>South African residents</t>
  </si>
  <si>
    <t>Foreign travellers</t>
  </si>
  <si>
    <t>Visitors</t>
  </si>
  <si>
    <t>Arrivals</t>
  </si>
  <si>
    <t>Departures</t>
  </si>
  <si>
    <t>Same Day</t>
  </si>
  <si>
    <t>TOURISM AND MIGRATION</t>
  </si>
  <si>
    <t>NUMBER OF SOUTH AFRICAN RESIDENTS AND FOREIGN TRAVELLERS (KING SHAKA AIRPORT)</t>
  </si>
  <si>
    <t>NUMBER OF TOURISTS BY COUNTRY OF RESIDENCE TO KING SHAKA AIRPORT</t>
  </si>
  <si>
    <t>NUMBER OF TOURISTS FROM AFRICA TO KING SHAKA AIRPORT</t>
  </si>
  <si>
    <t>MONTHLY AVERAGE</t>
  </si>
  <si>
    <t>Average 2011</t>
  </si>
  <si>
    <t>Average 2012</t>
  </si>
  <si>
    <t>Average 2013</t>
  </si>
  <si>
    <t xml:space="preserve">Average 2006 </t>
  </si>
  <si>
    <t>Average 2007</t>
  </si>
  <si>
    <t>Average 2008</t>
  </si>
  <si>
    <t>Average 2009</t>
  </si>
  <si>
    <t>Average 2010</t>
  </si>
  <si>
    <t xml:space="preserve">Total </t>
  </si>
  <si>
    <t>Average</t>
  </si>
  <si>
    <t>AVERAGE MONTHLY PERCENTAGE CHANGE</t>
  </si>
  <si>
    <t>NUMBER OF SOUTH AFRICAN RESIDENTS AND FOREIGN TRAVELLERS TO AND FROM KING SHAKA AIRPORT</t>
  </si>
  <si>
    <t>Average 2005</t>
  </si>
  <si>
    <t>Overnight (Tourists)</t>
  </si>
  <si>
    <t>PER ANNUM TOTAL</t>
  </si>
  <si>
    <t>ANNUAL PROPORTIONAL CONTRIBUTION</t>
  </si>
  <si>
    <t>Range</t>
  </si>
  <si>
    <t>Change in Contribution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</si>
</sst>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AC09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17" fontId="0" fillId="0" borderId="0" xfId="0" applyNumberFormat="1"/>
    <xf numFmtId="17" fontId="1" fillId="4" borderId="11" xfId="0" applyNumberFormat="1" applyFont="1" applyFill="1" applyBorder="1" applyAlignment="1">
      <alignment horizontal="center"/>
    </xf>
    <xf numFmtId="17" fontId="1" fillId="4" borderId="12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17" fontId="1" fillId="4" borderId="10" xfId="0" applyNumberFormat="1" applyFont="1" applyFill="1" applyBorder="1" applyAlignment="1">
      <alignment horizontal="center" vertical="center"/>
    </xf>
    <xf numFmtId="17" fontId="1" fillId="4" borderId="11" xfId="0" applyNumberFormat="1" applyFont="1" applyFill="1" applyBorder="1" applyAlignment="1">
      <alignment horizontal="center" vertical="center"/>
    </xf>
    <xf numFmtId="17" fontId="1" fillId="4" borderId="12" xfId="0" applyNumberFormat="1" applyFont="1" applyFill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3" fontId="0" fillId="0" borderId="27" xfId="0" applyNumberForma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3" fontId="7" fillId="3" borderId="9" xfId="0" applyNumberFormat="1" applyFont="1" applyFill="1" applyBorder="1" applyAlignment="1">
      <alignment horizontal="center" vertical="center"/>
    </xf>
    <xf numFmtId="3" fontId="7" fillId="3" borderId="4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/>
    <xf numFmtId="0" fontId="9" fillId="0" borderId="0" xfId="0" applyFont="1" applyFill="1" applyBorder="1" applyAlignment="1">
      <alignment horizontal="center" vertical="center"/>
    </xf>
    <xf numFmtId="17" fontId="4" fillId="0" borderId="0" xfId="0" applyNumberFormat="1" applyFont="1" applyFill="1" applyBorder="1" applyAlignment="1">
      <alignment horizontal="center"/>
    </xf>
    <xf numFmtId="0" fontId="6" fillId="0" borderId="2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0" fontId="3" fillId="0" borderId="0" xfId="0" applyFont="1"/>
    <xf numFmtId="17" fontId="4" fillId="0" borderId="21" xfId="0" applyNumberFormat="1" applyFont="1" applyFill="1" applyBorder="1" applyAlignment="1">
      <alignment horizontal="center"/>
    </xf>
    <xf numFmtId="3" fontId="1" fillId="7" borderId="30" xfId="0" applyNumberFormat="1" applyFont="1" applyFill="1" applyBorder="1" applyAlignment="1">
      <alignment horizontal="center" vertical="center"/>
    </xf>
    <xf numFmtId="3" fontId="0" fillId="0" borderId="31" xfId="0" applyNumberForma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11" fillId="0" borderId="22" xfId="0" applyNumberFormat="1" applyFont="1" applyFill="1" applyBorder="1" applyAlignment="1">
      <alignment horizontal="center" vertical="center"/>
    </xf>
    <xf numFmtId="3" fontId="11" fillId="0" borderId="31" xfId="0" applyNumberFormat="1" applyFont="1" applyFill="1" applyBorder="1" applyAlignment="1">
      <alignment horizontal="center" vertical="center"/>
    </xf>
    <xf numFmtId="3" fontId="11" fillId="0" borderId="23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17" fontId="1" fillId="8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" fontId="1" fillId="3" borderId="3" xfId="0" applyNumberFormat="1" applyFont="1" applyFill="1" applyBorder="1" applyAlignment="1">
      <alignment horizontal="center" vertical="center"/>
    </xf>
    <xf numFmtId="17" fontId="1" fillId="9" borderId="11" xfId="0" applyNumberFormat="1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0" fontId="10" fillId="9" borderId="21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21" xfId="0" applyFill="1" applyBorder="1"/>
    <xf numFmtId="0" fontId="0" fillId="0" borderId="21" xfId="0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 wrapText="1"/>
    </xf>
    <xf numFmtId="2" fontId="1" fillId="3" borderId="31" xfId="0" applyNumberFormat="1" applyFont="1" applyFill="1" applyBorder="1" applyAlignment="1">
      <alignment horizontal="center" vertical="center"/>
    </xf>
    <xf numFmtId="2" fontId="1" fillId="3" borderId="22" xfId="0" applyNumberFormat="1" applyFont="1" applyFill="1" applyBorder="1" applyAlignment="1">
      <alignment horizontal="center" vertical="center"/>
    </xf>
    <xf numFmtId="2" fontId="1" fillId="3" borderId="23" xfId="0" applyNumberFormat="1" applyFont="1" applyFill="1" applyBorder="1" applyAlignment="1">
      <alignment horizontal="center" vertical="center"/>
    </xf>
    <xf numFmtId="2" fontId="1" fillId="3" borderId="21" xfId="0" applyNumberFormat="1" applyFont="1" applyFill="1" applyBorder="1" applyAlignment="1">
      <alignment horizontal="center" vertical="center"/>
    </xf>
    <xf numFmtId="2" fontId="1" fillId="3" borderId="0" xfId="0" applyNumberFormat="1" applyFont="1" applyFill="1" applyBorder="1" applyAlignment="1">
      <alignment horizontal="center" vertical="center"/>
    </xf>
    <xf numFmtId="2" fontId="1" fillId="3" borderId="24" xfId="0" applyNumberFormat="1" applyFont="1" applyFill="1" applyBorder="1" applyAlignment="1">
      <alignment horizontal="center" vertical="center"/>
    </xf>
    <xf numFmtId="2" fontId="1" fillId="3" borderId="27" xfId="0" applyNumberFormat="1" applyFont="1" applyFill="1" applyBorder="1" applyAlignment="1">
      <alignment horizontal="center" vertical="center"/>
    </xf>
    <xf numFmtId="2" fontId="1" fillId="3" borderId="25" xfId="0" applyNumberFormat="1" applyFont="1" applyFill="1" applyBorder="1" applyAlignment="1">
      <alignment horizontal="center" vertical="center"/>
    </xf>
    <xf numFmtId="2" fontId="1" fillId="3" borderId="26" xfId="0" applyNumberFormat="1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2" fontId="0" fillId="0" borderId="35" xfId="0" applyNumberForma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7" fillId="3" borderId="1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B050"/>
      <color rgb="FFC0504D"/>
      <color rgb="FF948A54"/>
      <color rgb="FFE46C0A"/>
      <color rgb="FF9BBB59"/>
      <color rgb="FF31859C"/>
      <color rgb="FFFCD5B4"/>
      <color rgb="FFE46D0A"/>
      <color rgb="FFFAC090"/>
      <color rgb="FFFDE9D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400"/>
              <a:t>South</a:t>
            </a:r>
            <a:r>
              <a:rPr lang="en-US" sz="1400" baseline="0"/>
              <a:t> African Residents</a:t>
            </a:r>
            <a:endParaRPr lang="en-US" sz="1400"/>
          </a:p>
        </c:rich>
      </c:tx>
      <c:layout>
        <c:manualLayout>
          <c:xMode val="edge"/>
          <c:yMode val="edge"/>
          <c:x val="0.38702311240221232"/>
          <c:y val="3.3604070550015602E-2"/>
        </c:manualLayout>
      </c:layout>
      <c:overlay val="1"/>
    </c:title>
    <c:plotArea>
      <c:layout>
        <c:manualLayout>
          <c:layoutTarget val="inner"/>
          <c:xMode val="edge"/>
          <c:yMode val="edge"/>
          <c:x val="5.7538414494304732E-2"/>
          <c:y val="3.4223826993893487E-2"/>
          <c:w val="0.93135377009912601"/>
          <c:h val="0.83410113577404588"/>
        </c:manualLayout>
      </c:layout>
      <c:barChart>
        <c:barDir val="col"/>
        <c:grouping val="clustered"/>
        <c:ser>
          <c:idx val="0"/>
          <c:order val="0"/>
          <c:tx>
            <c:strRef>
              <c:f>'Tourism and Migration'!$B$6:$C$6</c:f>
              <c:strCache>
                <c:ptCount val="1"/>
                <c:pt idx="0">
                  <c:v>Arrivals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'Tourism and Migration'!$A$32:$A$92</c:f>
              <c:numCache>
                <c:formatCode>mmm\-yy</c:formatCode>
                <c:ptCount val="61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</c:numCache>
            </c:numRef>
          </c:cat>
          <c:val>
            <c:numRef>
              <c:f>'Tourism and Migration'!$B$32:$B$92</c:f>
              <c:numCache>
                <c:formatCode>#,##0</c:formatCode>
                <c:ptCount val="61"/>
                <c:pt idx="0">
                  <c:v>1496</c:v>
                </c:pt>
                <c:pt idx="1">
                  <c:v>1296</c:v>
                </c:pt>
                <c:pt idx="2">
                  <c:v>1542</c:v>
                </c:pt>
                <c:pt idx="3">
                  <c:v>1212</c:v>
                </c:pt>
                <c:pt idx="4">
                  <c:v>1004</c:v>
                </c:pt>
                <c:pt idx="5">
                  <c:v>961</c:v>
                </c:pt>
                <c:pt idx="6">
                  <c:v>1248</c:v>
                </c:pt>
                <c:pt idx="7">
                  <c:v>712</c:v>
                </c:pt>
                <c:pt idx="8">
                  <c:v>1024</c:v>
                </c:pt>
                <c:pt idx="9">
                  <c:v>1227</c:v>
                </c:pt>
                <c:pt idx="10">
                  <c:v>970</c:v>
                </c:pt>
                <c:pt idx="11">
                  <c:v>1794</c:v>
                </c:pt>
                <c:pt idx="12">
                  <c:v>1760</c:v>
                </c:pt>
                <c:pt idx="13">
                  <c:v>699</c:v>
                </c:pt>
                <c:pt idx="14">
                  <c:v>793</c:v>
                </c:pt>
                <c:pt idx="15">
                  <c:v>1042</c:v>
                </c:pt>
                <c:pt idx="16">
                  <c:v>562</c:v>
                </c:pt>
                <c:pt idx="17">
                  <c:v>726</c:v>
                </c:pt>
                <c:pt idx="18">
                  <c:v>720</c:v>
                </c:pt>
                <c:pt idx="19">
                  <c:v>679</c:v>
                </c:pt>
                <c:pt idx="20">
                  <c:v>692</c:v>
                </c:pt>
                <c:pt idx="21">
                  <c:v>3390</c:v>
                </c:pt>
                <c:pt idx="22">
                  <c:v>3865</c:v>
                </c:pt>
                <c:pt idx="23">
                  <c:v>5772</c:v>
                </c:pt>
                <c:pt idx="24">
                  <c:v>5731</c:v>
                </c:pt>
                <c:pt idx="25">
                  <c:v>2678</c:v>
                </c:pt>
                <c:pt idx="26">
                  <c:v>3909</c:v>
                </c:pt>
                <c:pt idx="27">
                  <c:v>1769</c:v>
                </c:pt>
                <c:pt idx="28">
                  <c:v>3353</c:v>
                </c:pt>
                <c:pt idx="29">
                  <c:v>3773</c:v>
                </c:pt>
                <c:pt idx="30">
                  <c:v>4811</c:v>
                </c:pt>
                <c:pt idx="31">
                  <c:v>3520</c:v>
                </c:pt>
                <c:pt idx="32">
                  <c:v>4702</c:v>
                </c:pt>
                <c:pt idx="33">
                  <c:v>5265</c:v>
                </c:pt>
                <c:pt idx="34">
                  <c:v>4986</c:v>
                </c:pt>
                <c:pt idx="35">
                  <c:v>5936</c:v>
                </c:pt>
                <c:pt idx="36">
                  <c:v>6896</c:v>
                </c:pt>
                <c:pt idx="37">
                  <c:v>3142</c:v>
                </c:pt>
                <c:pt idx="38">
                  <c:v>5042</c:v>
                </c:pt>
                <c:pt idx="39">
                  <c:v>6012</c:v>
                </c:pt>
                <c:pt idx="40">
                  <c:v>5664</c:v>
                </c:pt>
                <c:pt idx="41">
                  <c:v>4428</c:v>
                </c:pt>
                <c:pt idx="42">
                  <c:v>6846</c:v>
                </c:pt>
                <c:pt idx="43">
                  <c:v>4226</c:v>
                </c:pt>
                <c:pt idx="44">
                  <c:v>4621</c:v>
                </c:pt>
                <c:pt idx="45">
                  <c:v>5317</c:v>
                </c:pt>
                <c:pt idx="46">
                  <c:v>4515</c:v>
                </c:pt>
                <c:pt idx="47">
                  <c:v>5836</c:v>
                </c:pt>
                <c:pt idx="48">
                  <c:v>6941</c:v>
                </c:pt>
                <c:pt idx="49">
                  <c:v>5140</c:v>
                </c:pt>
                <c:pt idx="50">
                  <c:v>5733</c:v>
                </c:pt>
                <c:pt idx="51">
                  <c:v>5995</c:v>
                </c:pt>
                <c:pt idx="52">
                  <c:v>5715</c:v>
                </c:pt>
                <c:pt idx="53">
                  <c:v>5471</c:v>
                </c:pt>
                <c:pt idx="54">
                  <c:v>7868</c:v>
                </c:pt>
                <c:pt idx="55">
                  <c:v>4680</c:v>
                </c:pt>
                <c:pt idx="56">
                  <c:v>5264</c:v>
                </c:pt>
                <c:pt idx="57">
                  <c:v>6044</c:v>
                </c:pt>
                <c:pt idx="58">
                  <c:v>4467</c:v>
                </c:pt>
                <c:pt idx="59">
                  <c:v>6777</c:v>
                </c:pt>
                <c:pt idx="60">
                  <c:v>6524</c:v>
                </c:pt>
              </c:numCache>
            </c:numRef>
          </c:val>
        </c:ser>
        <c:ser>
          <c:idx val="1"/>
          <c:order val="1"/>
          <c:tx>
            <c:strRef>
              <c:f>'Tourism and Migration'!$D$6:$E$6</c:f>
              <c:strCache>
                <c:ptCount val="1"/>
                <c:pt idx="0">
                  <c:v>Departures</c:v>
                </c:pt>
              </c:strCache>
            </c:strRef>
          </c:tx>
          <c:spPr>
            <a:solidFill>
              <a:srgbClr val="0070C0"/>
            </a:solidFill>
          </c:spPr>
          <c:cat>
            <c:numRef>
              <c:f>'Tourism and Migration'!$A$32:$A$92</c:f>
              <c:numCache>
                <c:formatCode>mmm\-yy</c:formatCode>
                <c:ptCount val="61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</c:numCache>
            </c:numRef>
          </c:cat>
          <c:val>
            <c:numRef>
              <c:f>'Tourism and Migration'!$D$32:$D$92</c:f>
              <c:numCache>
                <c:formatCode>#,##0</c:formatCode>
                <c:ptCount val="61"/>
                <c:pt idx="0">
                  <c:v>1266</c:v>
                </c:pt>
                <c:pt idx="1">
                  <c:v>1444</c:v>
                </c:pt>
                <c:pt idx="2">
                  <c:v>1745</c:v>
                </c:pt>
                <c:pt idx="3">
                  <c:v>391</c:v>
                </c:pt>
                <c:pt idx="4">
                  <c:v>948</c:v>
                </c:pt>
                <c:pt idx="5">
                  <c:v>1348</c:v>
                </c:pt>
                <c:pt idx="6">
                  <c:v>1200</c:v>
                </c:pt>
                <c:pt idx="7">
                  <c:v>795</c:v>
                </c:pt>
                <c:pt idx="8">
                  <c:v>1289</c:v>
                </c:pt>
                <c:pt idx="9">
                  <c:v>1062</c:v>
                </c:pt>
                <c:pt idx="10">
                  <c:v>1209</c:v>
                </c:pt>
                <c:pt idx="11">
                  <c:v>1842</c:v>
                </c:pt>
                <c:pt idx="12">
                  <c:v>1178</c:v>
                </c:pt>
                <c:pt idx="13">
                  <c:v>815</c:v>
                </c:pt>
                <c:pt idx="14">
                  <c:v>368</c:v>
                </c:pt>
                <c:pt idx="15">
                  <c:v>1001</c:v>
                </c:pt>
                <c:pt idx="16">
                  <c:v>552</c:v>
                </c:pt>
                <c:pt idx="17">
                  <c:v>811</c:v>
                </c:pt>
                <c:pt idx="18">
                  <c:v>732</c:v>
                </c:pt>
                <c:pt idx="19">
                  <c:v>779</c:v>
                </c:pt>
                <c:pt idx="20">
                  <c:v>785</c:v>
                </c:pt>
                <c:pt idx="21">
                  <c:v>3915</c:v>
                </c:pt>
                <c:pt idx="22">
                  <c:v>3782</c:v>
                </c:pt>
                <c:pt idx="23">
                  <c:v>6871</c:v>
                </c:pt>
                <c:pt idx="24">
                  <c:v>4403</c:v>
                </c:pt>
                <c:pt idx="25">
                  <c:v>2912</c:v>
                </c:pt>
                <c:pt idx="26">
                  <c:v>4761</c:v>
                </c:pt>
                <c:pt idx="27">
                  <c:v>1269</c:v>
                </c:pt>
                <c:pt idx="28">
                  <c:v>3133</c:v>
                </c:pt>
                <c:pt idx="29">
                  <c:v>4989</c:v>
                </c:pt>
                <c:pt idx="30">
                  <c:v>3564</c:v>
                </c:pt>
                <c:pt idx="31">
                  <c:v>4776</c:v>
                </c:pt>
                <c:pt idx="32">
                  <c:v>6286</c:v>
                </c:pt>
                <c:pt idx="33">
                  <c:v>4818</c:v>
                </c:pt>
                <c:pt idx="34">
                  <c:v>4421</c:v>
                </c:pt>
                <c:pt idx="35">
                  <c:v>7687</c:v>
                </c:pt>
                <c:pt idx="36">
                  <c:v>5063</c:v>
                </c:pt>
                <c:pt idx="37">
                  <c:v>3858</c:v>
                </c:pt>
                <c:pt idx="38">
                  <c:v>5933</c:v>
                </c:pt>
                <c:pt idx="39">
                  <c:v>5994</c:v>
                </c:pt>
                <c:pt idx="40">
                  <c:v>4986</c:v>
                </c:pt>
                <c:pt idx="41">
                  <c:v>6173</c:v>
                </c:pt>
                <c:pt idx="42">
                  <c:v>5032</c:v>
                </c:pt>
                <c:pt idx="43">
                  <c:v>4989</c:v>
                </c:pt>
                <c:pt idx="44">
                  <c:v>5529</c:v>
                </c:pt>
                <c:pt idx="45">
                  <c:v>4822</c:v>
                </c:pt>
                <c:pt idx="46">
                  <c:v>4251</c:v>
                </c:pt>
                <c:pt idx="47">
                  <c:v>6981</c:v>
                </c:pt>
                <c:pt idx="48">
                  <c:v>5661</c:v>
                </c:pt>
                <c:pt idx="49">
                  <c:v>5660</c:v>
                </c:pt>
                <c:pt idx="50">
                  <c:v>6336</c:v>
                </c:pt>
                <c:pt idx="51">
                  <c:v>5553</c:v>
                </c:pt>
                <c:pt idx="52">
                  <c:v>5631</c:v>
                </c:pt>
                <c:pt idx="53">
                  <c:v>7207</c:v>
                </c:pt>
                <c:pt idx="54">
                  <c:v>5138</c:v>
                </c:pt>
                <c:pt idx="55">
                  <c:v>5443</c:v>
                </c:pt>
                <c:pt idx="56">
                  <c:v>6595</c:v>
                </c:pt>
                <c:pt idx="57">
                  <c:v>4846</c:v>
                </c:pt>
                <c:pt idx="58">
                  <c:v>4352</c:v>
                </c:pt>
                <c:pt idx="59">
                  <c:v>9034</c:v>
                </c:pt>
                <c:pt idx="60">
                  <c:v>4309</c:v>
                </c:pt>
              </c:numCache>
            </c:numRef>
          </c:val>
        </c:ser>
        <c:axId val="121140352"/>
        <c:axId val="121141888"/>
      </c:barChart>
      <c:dateAx>
        <c:axId val="12114035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21141888"/>
        <c:crosses val="autoZero"/>
        <c:auto val="1"/>
        <c:lblOffset val="100"/>
      </c:dateAx>
      <c:valAx>
        <c:axId val="121141888"/>
        <c:scaling>
          <c:orientation val="minMax"/>
          <c:max val="9500"/>
          <c:min val="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21140352"/>
        <c:crosses val="autoZero"/>
        <c:crossBetween val="between"/>
        <c:majorUnit val="500"/>
        <c:minorUnit val="500"/>
      </c:valAx>
    </c:plotArea>
    <c:legend>
      <c:legendPos val="r"/>
      <c:layout>
        <c:manualLayout>
          <c:xMode val="edge"/>
          <c:yMode val="edge"/>
          <c:x val="0.12743034824009991"/>
          <c:y val="9.409102585581075E-2"/>
          <c:w val="0.12016074204316712"/>
          <c:h val="0.1423153319915889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400" baseline="0"/>
            </a:pPr>
            <a:r>
              <a:rPr lang="en-US" sz="1400" baseline="0"/>
              <a:t>Foreign Travellers</a:t>
            </a:r>
          </a:p>
        </c:rich>
      </c:tx>
      <c:layout>
        <c:manualLayout>
          <c:xMode val="edge"/>
          <c:yMode val="edge"/>
          <c:x val="0.421403882342402"/>
          <c:y val="3.1137730423448653E-2"/>
        </c:manualLayout>
      </c:layout>
      <c:overlay val="1"/>
    </c:title>
    <c:plotArea>
      <c:layout>
        <c:manualLayout>
          <c:layoutTarget val="inner"/>
          <c:xMode val="edge"/>
          <c:yMode val="edge"/>
          <c:x val="5.3457972038432833E-2"/>
          <c:y val="1.7307749975529252E-2"/>
          <c:w val="0.93411080995974949"/>
          <c:h val="0.85606107898742589"/>
        </c:manualLayout>
      </c:layout>
      <c:barChart>
        <c:barDir val="col"/>
        <c:grouping val="clustered"/>
        <c:ser>
          <c:idx val="0"/>
          <c:order val="0"/>
          <c:tx>
            <c:strRef>
              <c:f>'Tourism and Migration'!$F$6:$G$6</c:f>
              <c:strCache>
                <c:ptCount val="1"/>
                <c:pt idx="0">
                  <c:v>Arrivals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'Tourism and Migration'!$A$32:$A$92</c:f>
              <c:numCache>
                <c:formatCode>mmm\-yy</c:formatCode>
                <c:ptCount val="61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</c:numCache>
            </c:numRef>
          </c:cat>
          <c:val>
            <c:numRef>
              <c:f>'Tourism and Migration'!$F$32:$F$92</c:f>
              <c:numCache>
                <c:formatCode>#,##0</c:formatCode>
                <c:ptCount val="61"/>
                <c:pt idx="0">
                  <c:v>380</c:v>
                </c:pt>
                <c:pt idx="1">
                  <c:v>444</c:v>
                </c:pt>
                <c:pt idx="2">
                  <c:v>549</c:v>
                </c:pt>
                <c:pt idx="3">
                  <c:v>473</c:v>
                </c:pt>
                <c:pt idx="4">
                  <c:v>339</c:v>
                </c:pt>
                <c:pt idx="5">
                  <c:v>319</c:v>
                </c:pt>
                <c:pt idx="6">
                  <c:v>592</c:v>
                </c:pt>
                <c:pt idx="7">
                  <c:v>334</c:v>
                </c:pt>
                <c:pt idx="8">
                  <c:v>428</c:v>
                </c:pt>
                <c:pt idx="9">
                  <c:v>518</c:v>
                </c:pt>
                <c:pt idx="10">
                  <c:v>429</c:v>
                </c:pt>
                <c:pt idx="11">
                  <c:v>643</c:v>
                </c:pt>
                <c:pt idx="12">
                  <c:v>366</c:v>
                </c:pt>
                <c:pt idx="13">
                  <c:v>272</c:v>
                </c:pt>
                <c:pt idx="14">
                  <c:v>905</c:v>
                </c:pt>
                <c:pt idx="15">
                  <c:v>394</c:v>
                </c:pt>
                <c:pt idx="16">
                  <c:v>180</c:v>
                </c:pt>
                <c:pt idx="17">
                  <c:v>308</c:v>
                </c:pt>
                <c:pt idx="18">
                  <c:v>296</c:v>
                </c:pt>
                <c:pt idx="19">
                  <c:v>413</c:v>
                </c:pt>
                <c:pt idx="20">
                  <c:v>280</c:v>
                </c:pt>
                <c:pt idx="21">
                  <c:v>3078</c:v>
                </c:pt>
                <c:pt idx="22">
                  <c:v>2534</c:v>
                </c:pt>
                <c:pt idx="23">
                  <c:v>3728</c:v>
                </c:pt>
                <c:pt idx="24">
                  <c:v>2625</c:v>
                </c:pt>
                <c:pt idx="25">
                  <c:v>2968</c:v>
                </c:pt>
                <c:pt idx="26">
                  <c:v>4221</c:v>
                </c:pt>
                <c:pt idx="27">
                  <c:v>1407</c:v>
                </c:pt>
                <c:pt idx="28">
                  <c:v>3360</c:v>
                </c:pt>
                <c:pt idx="29">
                  <c:v>8057</c:v>
                </c:pt>
                <c:pt idx="30">
                  <c:v>3453</c:v>
                </c:pt>
                <c:pt idx="31">
                  <c:v>2279</c:v>
                </c:pt>
                <c:pt idx="32">
                  <c:v>2398</c:v>
                </c:pt>
                <c:pt idx="33">
                  <c:v>2742</c:v>
                </c:pt>
                <c:pt idx="34">
                  <c:v>2381</c:v>
                </c:pt>
                <c:pt idx="35">
                  <c:v>3231</c:v>
                </c:pt>
                <c:pt idx="36">
                  <c:v>2064</c:v>
                </c:pt>
                <c:pt idx="37">
                  <c:v>2522</c:v>
                </c:pt>
                <c:pt idx="38">
                  <c:v>2731</c:v>
                </c:pt>
                <c:pt idx="39">
                  <c:v>2976</c:v>
                </c:pt>
                <c:pt idx="40">
                  <c:v>2287</c:v>
                </c:pt>
                <c:pt idx="41">
                  <c:v>2393</c:v>
                </c:pt>
                <c:pt idx="42">
                  <c:v>3279</c:v>
                </c:pt>
                <c:pt idx="43">
                  <c:v>3209</c:v>
                </c:pt>
                <c:pt idx="44">
                  <c:v>2736</c:v>
                </c:pt>
                <c:pt idx="45">
                  <c:v>3438</c:v>
                </c:pt>
                <c:pt idx="46">
                  <c:v>4051</c:v>
                </c:pt>
                <c:pt idx="47">
                  <c:v>4199</c:v>
                </c:pt>
                <c:pt idx="48">
                  <c:v>2773</c:v>
                </c:pt>
                <c:pt idx="49">
                  <c:v>3264</c:v>
                </c:pt>
                <c:pt idx="50">
                  <c:v>3577</c:v>
                </c:pt>
                <c:pt idx="51">
                  <c:v>2863</c:v>
                </c:pt>
                <c:pt idx="52">
                  <c:v>2909</c:v>
                </c:pt>
                <c:pt idx="53">
                  <c:v>2962</c:v>
                </c:pt>
                <c:pt idx="54">
                  <c:v>3929</c:v>
                </c:pt>
                <c:pt idx="55">
                  <c:v>3138</c:v>
                </c:pt>
                <c:pt idx="56">
                  <c:v>3530</c:v>
                </c:pt>
                <c:pt idx="57">
                  <c:v>3912</c:v>
                </c:pt>
                <c:pt idx="58">
                  <c:v>3680</c:v>
                </c:pt>
                <c:pt idx="59">
                  <c:v>4786</c:v>
                </c:pt>
                <c:pt idx="60">
                  <c:v>2229</c:v>
                </c:pt>
              </c:numCache>
            </c:numRef>
          </c:val>
        </c:ser>
        <c:ser>
          <c:idx val="1"/>
          <c:order val="1"/>
          <c:tx>
            <c:strRef>
              <c:f>'Tourism and Migration'!$H$6:$I$6</c:f>
              <c:strCache>
                <c:ptCount val="1"/>
                <c:pt idx="0">
                  <c:v>Departures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</c:spPr>
          <c:cat>
            <c:numRef>
              <c:f>'Tourism and Migration'!$A$32:$A$92</c:f>
              <c:numCache>
                <c:formatCode>mmm\-yy</c:formatCode>
                <c:ptCount val="61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</c:numCache>
            </c:numRef>
          </c:cat>
          <c:val>
            <c:numRef>
              <c:f>'Tourism and Migration'!$H$32:$H$92</c:f>
              <c:numCache>
                <c:formatCode>#,##0</c:formatCode>
                <c:ptCount val="61"/>
                <c:pt idx="0">
                  <c:v>529</c:v>
                </c:pt>
                <c:pt idx="1">
                  <c:v>337</c:v>
                </c:pt>
                <c:pt idx="2">
                  <c:v>459</c:v>
                </c:pt>
                <c:pt idx="3">
                  <c:v>1205</c:v>
                </c:pt>
                <c:pt idx="4">
                  <c:v>385</c:v>
                </c:pt>
                <c:pt idx="5">
                  <c:v>339</c:v>
                </c:pt>
                <c:pt idx="6">
                  <c:v>551</c:v>
                </c:pt>
                <c:pt idx="7">
                  <c:v>355</c:v>
                </c:pt>
                <c:pt idx="8">
                  <c:v>338</c:v>
                </c:pt>
                <c:pt idx="9">
                  <c:v>454</c:v>
                </c:pt>
                <c:pt idx="10">
                  <c:v>631</c:v>
                </c:pt>
                <c:pt idx="11">
                  <c:v>406</c:v>
                </c:pt>
                <c:pt idx="12">
                  <c:v>486</c:v>
                </c:pt>
                <c:pt idx="13">
                  <c:v>241</c:v>
                </c:pt>
                <c:pt idx="14">
                  <c:v>257</c:v>
                </c:pt>
                <c:pt idx="15">
                  <c:v>312</c:v>
                </c:pt>
                <c:pt idx="16">
                  <c:v>218</c:v>
                </c:pt>
                <c:pt idx="17">
                  <c:v>295</c:v>
                </c:pt>
                <c:pt idx="18">
                  <c:v>277</c:v>
                </c:pt>
                <c:pt idx="19">
                  <c:v>425</c:v>
                </c:pt>
                <c:pt idx="20">
                  <c:v>205</c:v>
                </c:pt>
                <c:pt idx="21">
                  <c:v>2177</c:v>
                </c:pt>
                <c:pt idx="22">
                  <c:v>2382</c:v>
                </c:pt>
                <c:pt idx="23">
                  <c:v>2309</c:v>
                </c:pt>
                <c:pt idx="24">
                  <c:v>3028</c:v>
                </c:pt>
                <c:pt idx="25">
                  <c:v>1898</c:v>
                </c:pt>
                <c:pt idx="26">
                  <c:v>2976</c:v>
                </c:pt>
                <c:pt idx="27">
                  <c:v>1156</c:v>
                </c:pt>
                <c:pt idx="28">
                  <c:v>3105</c:v>
                </c:pt>
                <c:pt idx="29">
                  <c:v>6027</c:v>
                </c:pt>
                <c:pt idx="30">
                  <c:v>3042</c:v>
                </c:pt>
                <c:pt idx="31">
                  <c:v>2551</c:v>
                </c:pt>
                <c:pt idx="32">
                  <c:v>2100</c:v>
                </c:pt>
                <c:pt idx="33">
                  <c:v>2376</c:v>
                </c:pt>
                <c:pt idx="34">
                  <c:v>2491</c:v>
                </c:pt>
                <c:pt idx="35">
                  <c:v>2014</c:v>
                </c:pt>
                <c:pt idx="36">
                  <c:v>2936</c:v>
                </c:pt>
                <c:pt idx="37">
                  <c:v>2170</c:v>
                </c:pt>
                <c:pt idx="38">
                  <c:v>2528</c:v>
                </c:pt>
                <c:pt idx="39">
                  <c:v>2814</c:v>
                </c:pt>
                <c:pt idx="40">
                  <c:v>2493</c:v>
                </c:pt>
                <c:pt idx="41">
                  <c:v>2031</c:v>
                </c:pt>
                <c:pt idx="42">
                  <c:v>3170</c:v>
                </c:pt>
                <c:pt idx="43">
                  <c:v>3386</c:v>
                </c:pt>
                <c:pt idx="44">
                  <c:v>2570</c:v>
                </c:pt>
                <c:pt idx="45">
                  <c:v>2880</c:v>
                </c:pt>
                <c:pt idx="46">
                  <c:v>3372</c:v>
                </c:pt>
                <c:pt idx="47">
                  <c:v>3422</c:v>
                </c:pt>
                <c:pt idx="48">
                  <c:v>3393</c:v>
                </c:pt>
                <c:pt idx="49">
                  <c:v>3104</c:v>
                </c:pt>
                <c:pt idx="50">
                  <c:v>3248</c:v>
                </c:pt>
                <c:pt idx="51">
                  <c:v>3645</c:v>
                </c:pt>
                <c:pt idx="52">
                  <c:v>3422</c:v>
                </c:pt>
                <c:pt idx="53">
                  <c:v>2932</c:v>
                </c:pt>
                <c:pt idx="54">
                  <c:v>3212</c:v>
                </c:pt>
                <c:pt idx="55">
                  <c:v>3800</c:v>
                </c:pt>
                <c:pt idx="56">
                  <c:v>3175</c:v>
                </c:pt>
                <c:pt idx="57">
                  <c:v>3215</c:v>
                </c:pt>
                <c:pt idx="58">
                  <c:v>3624</c:v>
                </c:pt>
                <c:pt idx="59">
                  <c:v>3240</c:v>
                </c:pt>
                <c:pt idx="60">
                  <c:v>3690</c:v>
                </c:pt>
              </c:numCache>
            </c:numRef>
          </c:val>
        </c:ser>
        <c:axId val="121175424"/>
        <c:axId val="121341056"/>
      </c:barChart>
      <c:dateAx>
        <c:axId val="12117542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121341056"/>
        <c:crosses val="autoZero"/>
        <c:auto val="1"/>
        <c:lblOffset val="100"/>
      </c:dateAx>
      <c:valAx>
        <c:axId val="121341056"/>
        <c:scaling>
          <c:orientation val="minMax"/>
          <c:max val="9000"/>
          <c:min val="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121175424"/>
        <c:crosses val="autoZero"/>
        <c:crossBetween val="between"/>
        <c:majorUnit val="500"/>
      </c:valAx>
    </c:plotArea>
    <c:legend>
      <c:legendPos val="r"/>
      <c:layout>
        <c:manualLayout>
          <c:xMode val="edge"/>
          <c:yMode val="edge"/>
          <c:x val="0.13561596813768256"/>
          <c:y val="8.3585240170086395E-2"/>
          <c:w val="9.9518416320703226E-2"/>
          <c:h val="0.1404906062849615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400" baseline="0"/>
            </a:pPr>
            <a:r>
              <a:rPr lang="en-US" sz="1400" baseline="0"/>
              <a:t>Africa</a:t>
            </a:r>
          </a:p>
        </c:rich>
      </c:tx>
      <c:layout>
        <c:manualLayout>
          <c:xMode val="edge"/>
          <c:yMode val="edge"/>
          <c:x val="0.5425716810216531"/>
          <c:y val="2.8571428571428591E-2"/>
        </c:manualLayout>
      </c:layout>
      <c:overlay val="1"/>
    </c:title>
    <c:plotArea>
      <c:layout>
        <c:manualLayout>
          <c:layoutTarget val="inner"/>
          <c:xMode val="edge"/>
          <c:yMode val="edge"/>
          <c:x val="4.5447601851482874E-2"/>
          <c:y val="1.9248781402324711E-2"/>
          <c:w val="0.9474710450372763"/>
          <c:h val="0.84058811398575151"/>
        </c:manualLayout>
      </c:layout>
      <c:barChart>
        <c:barDir val="col"/>
        <c:grouping val="clustered"/>
        <c:ser>
          <c:idx val="0"/>
          <c:order val="0"/>
          <c:tx>
            <c:strRef>
              <c:f>'Tourism and Migration'!$P$6</c:f>
              <c:strCache>
                <c:ptCount val="1"/>
                <c:pt idx="0">
                  <c:v>King Shaka</c:v>
                </c:pt>
              </c:strCache>
            </c:strRef>
          </c:tx>
          <c:cat>
            <c:numRef>
              <c:f>'Tourism and Migration'!$O$7:$O$67</c:f>
              <c:numCache>
                <c:formatCode>mmm\-yy</c:formatCode>
                <c:ptCount val="61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</c:numCache>
            </c:numRef>
          </c:cat>
          <c:val>
            <c:numRef>
              <c:f>'Tourism and Migration'!$P$7:$P$67</c:f>
              <c:numCache>
                <c:formatCode>General</c:formatCode>
                <c:ptCount val="61"/>
                <c:pt idx="0">
                  <c:v>258</c:v>
                </c:pt>
                <c:pt idx="1">
                  <c:v>261</c:v>
                </c:pt>
                <c:pt idx="2">
                  <c:v>228</c:v>
                </c:pt>
                <c:pt idx="3">
                  <c:v>275</c:v>
                </c:pt>
                <c:pt idx="4">
                  <c:v>95</c:v>
                </c:pt>
                <c:pt idx="5">
                  <c:v>197</c:v>
                </c:pt>
                <c:pt idx="6">
                  <c:v>386</c:v>
                </c:pt>
                <c:pt idx="7">
                  <c:v>221</c:v>
                </c:pt>
                <c:pt idx="8">
                  <c:v>210</c:v>
                </c:pt>
                <c:pt idx="9">
                  <c:v>275</c:v>
                </c:pt>
                <c:pt idx="10">
                  <c:v>274</c:v>
                </c:pt>
                <c:pt idx="11">
                  <c:v>290</c:v>
                </c:pt>
                <c:pt idx="12">
                  <c:v>182</c:v>
                </c:pt>
                <c:pt idx="13">
                  <c:v>176</c:v>
                </c:pt>
                <c:pt idx="14">
                  <c:v>184</c:v>
                </c:pt>
                <c:pt idx="15">
                  <c:v>206</c:v>
                </c:pt>
                <c:pt idx="16">
                  <c:v>95</c:v>
                </c:pt>
                <c:pt idx="17">
                  <c:v>147</c:v>
                </c:pt>
                <c:pt idx="18">
                  <c:v>166</c:v>
                </c:pt>
                <c:pt idx="19">
                  <c:v>225</c:v>
                </c:pt>
                <c:pt idx="20">
                  <c:v>135</c:v>
                </c:pt>
                <c:pt idx="21">
                  <c:v>197</c:v>
                </c:pt>
                <c:pt idx="22">
                  <c:v>242</c:v>
                </c:pt>
                <c:pt idx="23">
                  <c:v>298</c:v>
                </c:pt>
                <c:pt idx="24">
                  <c:v>178</c:v>
                </c:pt>
                <c:pt idx="25">
                  <c:v>185</c:v>
                </c:pt>
                <c:pt idx="26">
                  <c:v>325</c:v>
                </c:pt>
                <c:pt idx="27">
                  <c:v>58</c:v>
                </c:pt>
                <c:pt idx="28">
                  <c:v>254</c:v>
                </c:pt>
                <c:pt idx="29">
                  <c:v>730</c:v>
                </c:pt>
                <c:pt idx="30">
                  <c:v>315</c:v>
                </c:pt>
                <c:pt idx="31">
                  <c:v>232</c:v>
                </c:pt>
                <c:pt idx="32">
                  <c:v>168</c:v>
                </c:pt>
                <c:pt idx="33">
                  <c:v>188</c:v>
                </c:pt>
                <c:pt idx="34">
                  <c:v>243</c:v>
                </c:pt>
                <c:pt idx="35">
                  <c:v>197</c:v>
                </c:pt>
                <c:pt idx="36">
                  <c:v>159</c:v>
                </c:pt>
                <c:pt idx="37">
                  <c:v>202</c:v>
                </c:pt>
                <c:pt idx="38">
                  <c:v>210</c:v>
                </c:pt>
                <c:pt idx="39">
                  <c:v>149</c:v>
                </c:pt>
                <c:pt idx="40">
                  <c:v>212</c:v>
                </c:pt>
                <c:pt idx="41">
                  <c:v>176</c:v>
                </c:pt>
                <c:pt idx="42">
                  <c:v>230</c:v>
                </c:pt>
                <c:pt idx="43">
                  <c:v>221</c:v>
                </c:pt>
                <c:pt idx="44">
                  <c:v>193</c:v>
                </c:pt>
                <c:pt idx="45">
                  <c:v>210</c:v>
                </c:pt>
                <c:pt idx="46">
                  <c:v>366</c:v>
                </c:pt>
                <c:pt idx="47">
                  <c:v>346</c:v>
                </c:pt>
                <c:pt idx="48">
                  <c:v>191</c:v>
                </c:pt>
                <c:pt idx="49">
                  <c:v>251</c:v>
                </c:pt>
                <c:pt idx="50">
                  <c:v>163</c:v>
                </c:pt>
                <c:pt idx="51">
                  <c:v>175</c:v>
                </c:pt>
                <c:pt idx="52">
                  <c:v>186</c:v>
                </c:pt>
                <c:pt idx="53">
                  <c:v>152</c:v>
                </c:pt>
                <c:pt idx="54">
                  <c:v>338</c:v>
                </c:pt>
                <c:pt idx="55">
                  <c:v>354</c:v>
                </c:pt>
                <c:pt idx="56">
                  <c:v>409</c:v>
                </c:pt>
                <c:pt idx="57">
                  <c:v>350</c:v>
                </c:pt>
                <c:pt idx="58">
                  <c:v>350</c:v>
                </c:pt>
                <c:pt idx="59">
                  <c:v>604</c:v>
                </c:pt>
                <c:pt idx="60">
                  <c:v>252</c:v>
                </c:pt>
              </c:numCache>
            </c:numRef>
          </c:val>
        </c:ser>
        <c:axId val="121357056"/>
        <c:axId val="121358592"/>
      </c:barChart>
      <c:dateAx>
        <c:axId val="12135705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121358592"/>
        <c:crosses val="autoZero"/>
        <c:auto val="1"/>
        <c:lblOffset val="100"/>
      </c:dateAx>
      <c:valAx>
        <c:axId val="121358592"/>
        <c:scaling>
          <c:orientation val="minMax"/>
          <c:max val="750"/>
          <c:min val="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121357056"/>
        <c:crosses val="autoZero"/>
        <c:crossBetween val="between"/>
        <c:majorUnit val="50"/>
      </c:valAx>
    </c:plotArea>
    <c:legend>
      <c:legendPos val="r"/>
      <c:layout>
        <c:manualLayout>
          <c:xMode val="edge"/>
          <c:yMode val="edge"/>
          <c:x val="9.3743000641184293E-2"/>
          <c:y val="4.3588488938882716E-2"/>
          <c:w val="0.18383768508403894"/>
          <c:h val="0.12213254593175871"/>
        </c:manualLayout>
      </c:layout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Annual % change -</a:t>
            </a:r>
            <a:r>
              <a:rPr lang="en-US" sz="1200" baseline="0"/>
              <a:t> </a:t>
            </a:r>
            <a:r>
              <a:rPr lang="en-US" sz="1200"/>
              <a:t>South</a:t>
            </a:r>
            <a:r>
              <a:rPr lang="en-US" sz="1200" baseline="0"/>
              <a:t> African Residents</a:t>
            </a:r>
            <a:endParaRPr lang="en-US" sz="1200"/>
          </a:p>
        </c:rich>
      </c:tx>
      <c:layout>
        <c:manualLayout>
          <c:xMode val="edge"/>
          <c:yMode val="edge"/>
          <c:x val="0.40981942640614905"/>
          <c:y val="3.7943927468703509E-2"/>
        </c:manualLayout>
      </c:layout>
      <c:overlay val="1"/>
    </c:title>
    <c:plotArea>
      <c:layout>
        <c:manualLayout>
          <c:layoutTarget val="inner"/>
          <c:xMode val="edge"/>
          <c:yMode val="edge"/>
          <c:x val="6.0201314458088032E-2"/>
          <c:y val="3.5616022454545482E-2"/>
          <c:w val="0.92550749967070767"/>
          <c:h val="0.92613038496977518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Travellers!$B$146</c:f>
              <c:strCache>
                <c:ptCount val="1"/>
                <c:pt idx="0">
                  <c:v>Arrivals</c:v>
                </c:pt>
              </c:strCache>
            </c:strRef>
          </c:tx>
          <c:cat>
            <c:numRef>
              <c:f>Travellers!$A$148:$A$155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Travellers!$B$148:$B$155</c:f>
              <c:numCache>
                <c:formatCode>0.00</c:formatCode>
                <c:ptCount val="8"/>
                <c:pt idx="0">
                  <c:v>0</c:v>
                </c:pt>
                <c:pt idx="1">
                  <c:v>13.31581971923487</c:v>
                </c:pt>
                <c:pt idx="2">
                  <c:v>4.9481996667391215</c:v>
                </c:pt>
                <c:pt idx="3">
                  <c:v>42.89658981085185</c:v>
                </c:pt>
                <c:pt idx="4">
                  <c:v>143.63768115942028</c:v>
                </c:pt>
                <c:pt idx="5">
                  <c:v>24.016021255923693</c:v>
                </c:pt>
                <c:pt idx="6">
                  <c:v>12.071308657766416</c:v>
                </c:pt>
                <c:pt idx="7">
                  <c:v>11.688422854697196</c:v>
                </c:pt>
              </c:numCache>
            </c:numRef>
          </c:val>
        </c:ser>
        <c:ser>
          <c:idx val="1"/>
          <c:order val="1"/>
          <c:tx>
            <c:strRef>
              <c:f>Travellers!$D$146</c:f>
              <c:strCache>
                <c:ptCount val="1"/>
                <c:pt idx="0">
                  <c:v>Departures</c:v>
                </c:pt>
              </c:strCache>
            </c:strRef>
          </c:tx>
          <c:cat>
            <c:numRef>
              <c:f>Travellers!$A$148:$A$155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Travellers!$D$148:$D$155</c:f>
              <c:numCache>
                <c:formatCode>0.00</c:formatCode>
                <c:ptCount val="8"/>
                <c:pt idx="0">
                  <c:v>0</c:v>
                </c:pt>
                <c:pt idx="1">
                  <c:v>13.533200429382012</c:v>
                </c:pt>
                <c:pt idx="2">
                  <c:v>-1.8099547511312339</c:v>
                </c:pt>
                <c:pt idx="3">
                  <c:v>48.490267556228076</c:v>
                </c:pt>
                <c:pt idx="4">
                  <c:v>145.58339895317062</c:v>
                </c:pt>
                <c:pt idx="5">
                  <c:v>19.977743827684421</c:v>
                </c:pt>
                <c:pt idx="6">
                  <c:v>12.332772633663987</c:v>
                </c:pt>
                <c:pt idx="7">
                  <c:v>-27.636587550380661</c:v>
                </c:pt>
              </c:numCache>
            </c:numRef>
          </c:val>
        </c:ser>
        <c:axId val="129051648"/>
        <c:axId val="129061632"/>
      </c:barChart>
      <c:catAx>
        <c:axId val="1290516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29061632"/>
        <c:crosses val="autoZero"/>
        <c:auto val="1"/>
        <c:lblAlgn val="ctr"/>
        <c:lblOffset val="100"/>
      </c:catAx>
      <c:valAx>
        <c:axId val="1290616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29051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061144453717475"/>
          <c:y val="0.10978488467353935"/>
          <c:w val="0.12442174457922502"/>
          <c:h val="0.21414401548574791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Annual % change - Foreign travellers </a:t>
            </a:r>
          </a:p>
        </c:rich>
      </c:tx>
      <c:layout>
        <c:manualLayout>
          <c:xMode val="edge"/>
          <c:yMode val="edge"/>
          <c:x val="0.38018962252217881"/>
          <c:y val="3.5967305539042288E-2"/>
        </c:manualLayout>
      </c:layout>
      <c:overlay val="1"/>
    </c:title>
    <c:plotArea>
      <c:layout>
        <c:manualLayout>
          <c:layoutTarget val="inner"/>
          <c:xMode val="edge"/>
          <c:yMode val="edge"/>
          <c:x val="5.5499511912247827E-2"/>
          <c:y val="3.1821668074549427E-2"/>
          <c:w val="0.93015590350212962"/>
          <c:h val="0.94168507727564066"/>
        </c:manualLayout>
      </c:layout>
      <c:barChart>
        <c:barDir val="col"/>
        <c:grouping val="clustered"/>
        <c:ser>
          <c:idx val="0"/>
          <c:order val="0"/>
          <c:tx>
            <c:strRef>
              <c:f>Travellers!$F$146</c:f>
              <c:strCache>
                <c:ptCount val="1"/>
                <c:pt idx="0">
                  <c:v>Arrivals</c:v>
                </c:pt>
              </c:strCache>
            </c:strRef>
          </c:tx>
          <c:cat>
            <c:numRef>
              <c:f>Travellers!$A$148:$A$155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Travellers!$F$148:$F$155</c:f>
              <c:numCache>
                <c:formatCode>0.00</c:formatCode>
                <c:ptCount val="8"/>
                <c:pt idx="0">
                  <c:v>15.033820641501189</c:v>
                </c:pt>
                <c:pt idx="1">
                  <c:v>5.8611532625189682</c:v>
                </c:pt>
                <c:pt idx="2">
                  <c:v>-2.3830854685540186</c:v>
                </c:pt>
                <c:pt idx="3">
                  <c:v>134.10425844346548</c:v>
                </c:pt>
                <c:pt idx="4">
                  <c:v>206.74298259369607</c:v>
                </c:pt>
                <c:pt idx="5">
                  <c:v>-8.2741168651909422</c:v>
                </c:pt>
                <c:pt idx="6">
                  <c:v>15.153964051832252</c:v>
                </c:pt>
                <c:pt idx="7">
                  <c:v>-35.270914502819259</c:v>
                </c:pt>
              </c:numCache>
            </c:numRef>
          </c:val>
        </c:ser>
        <c:ser>
          <c:idx val="1"/>
          <c:order val="1"/>
          <c:tx>
            <c:strRef>
              <c:f>Travellers!$H$146</c:f>
              <c:strCache>
                <c:ptCount val="1"/>
                <c:pt idx="0">
                  <c:v>Departures</c:v>
                </c:pt>
              </c:strCache>
            </c:strRef>
          </c:tx>
          <c:cat>
            <c:numRef>
              <c:f>Travellers!$A$148:$A$155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Travellers!$H$148:$H$155</c:f>
              <c:numCache>
                <c:formatCode>0.00</c:formatCode>
                <c:ptCount val="8"/>
                <c:pt idx="0">
                  <c:v>10.788973384030411</c:v>
                </c:pt>
                <c:pt idx="1">
                  <c:v>12.912912912912919</c:v>
                </c:pt>
                <c:pt idx="2">
                  <c:v>13.772796352583578</c:v>
                </c:pt>
                <c:pt idx="3">
                  <c:v>60.026715645349803</c:v>
                </c:pt>
                <c:pt idx="4">
                  <c:v>241.8614357262104</c:v>
                </c:pt>
                <c:pt idx="5">
                  <c:v>3.0765474301062139</c:v>
                </c:pt>
                <c:pt idx="6">
                  <c:v>18.470922657823035</c:v>
                </c:pt>
                <c:pt idx="7">
                  <c:v>10.672331917020749</c:v>
                </c:pt>
              </c:numCache>
            </c:numRef>
          </c:val>
        </c:ser>
        <c:axId val="129082496"/>
        <c:axId val="129084032"/>
      </c:barChart>
      <c:catAx>
        <c:axId val="1290824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29084032"/>
        <c:crosses val="autoZero"/>
        <c:auto val="1"/>
        <c:lblAlgn val="ctr"/>
        <c:lblOffset val="100"/>
      </c:catAx>
      <c:valAx>
        <c:axId val="129084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29082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518309898808563"/>
          <c:y val="0.16602488870274998"/>
          <c:w val="0.12012357315001244"/>
          <c:h val="0.21964000254371496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	Visitors</a:t>
            </a:r>
          </a:p>
        </c:rich>
      </c:tx>
      <c:layout>
        <c:manualLayout>
          <c:xMode val="edge"/>
          <c:yMode val="edge"/>
          <c:x val="0.42593564068157075"/>
          <c:y val="4.2105263157894736E-2"/>
        </c:manualLayout>
      </c:layout>
      <c:overlay val="1"/>
    </c:title>
    <c:plotArea>
      <c:layout>
        <c:manualLayout>
          <c:layoutTarget val="inner"/>
          <c:xMode val="edge"/>
          <c:yMode val="edge"/>
          <c:x val="6.2143048839152337E-2"/>
          <c:y val="3.8956209421190782E-2"/>
          <c:w val="0.92048013773197956"/>
          <c:h val="0.92208758115761735"/>
        </c:manualLayout>
      </c:layout>
      <c:barChart>
        <c:barDir val="col"/>
        <c:grouping val="clustered"/>
        <c:ser>
          <c:idx val="0"/>
          <c:order val="0"/>
          <c:tx>
            <c:strRef>
              <c:f>Travellers!$J$146</c:f>
              <c:strCache>
                <c:ptCount val="1"/>
                <c:pt idx="0">
                  <c:v>Same Day</c:v>
                </c:pt>
              </c:strCache>
            </c:strRef>
          </c:tx>
          <c:cat>
            <c:numRef>
              <c:f>Travellers!$A$152:$A$155</c:f>
              <c:numCache>
                <c:formatCode>General</c:formatCode>
                <c:ptCount val="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</c:numCache>
            </c:numRef>
          </c:cat>
          <c:val>
            <c:numRef>
              <c:f>Travellers!$J$152:$J$155</c:f>
              <c:numCache>
                <c:formatCode>0.00</c:formatCode>
                <c:ptCount val="4"/>
                <c:pt idx="0">
                  <c:v>407.14285714285705</c:v>
                </c:pt>
                <c:pt idx="1">
                  <c:v>-58.130601792573621</c:v>
                </c:pt>
                <c:pt idx="2">
                  <c:v>-30.581039755351679</c:v>
                </c:pt>
                <c:pt idx="3">
                  <c:v>-57.709251101321591</c:v>
                </c:pt>
              </c:numCache>
            </c:numRef>
          </c:val>
        </c:ser>
        <c:ser>
          <c:idx val="1"/>
          <c:order val="1"/>
          <c:tx>
            <c:strRef>
              <c:f>Travellers!$L$146</c:f>
              <c:strCache>
                <c:ptCount val="1"/>
                <c:pt idx="0">
                  <c:v>Overnight (Tourists)</c:v>
                </c:pt>
              </c:strCache>
            </c:strRef>
          </c:tx>
          <c:cat>
            <c:numRef>
              <c:f>Travellers!$A$152:$A$155</c:f>
              <c:numCache>
                <c:formatCode>General</c:formatCode>
                <c:ptCount val="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</c:numCache>
            </c:numRef>
          </c:cat>
          <c:val>
            <c:numRef>
              <c:f>Travellers!$L$152:$L$155</c:f>
              <c:numCache>
                <c:formatCode>0.00</c:formatCode>
                <c:ptCount val="4"/>
                <c:pt idx="0">
                  <c:v>208.31926051017686</c:v>
                </c:pt>
                <c:pt idx="1">
                  <c:v>-19.66905935599182</c:v>
                </c:pt>
                <c:pt idx="2">
                  <c:v>9.6820498098040684</c:v>
                </c:pt>
                <c:pt idx="3">
                  <c:v>-36.984687868080094</c:v>
                </c:pt>
              </c:numCache>
            </c:numRef>
          </c:val>
        </c:ser>
        <c:axId val="129104896"/>
        <c:axId val="127935232"/>
      </c:barChart>
      <c:catAx>
        <c:axId val="129104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7935232"/>
        <c:crosses val="autoZero"/>
        <c:auto val="1"/>
        <c:lblAlgn val="ctr"/>
        <c:lblOffset val="100"/>
      </c:catAx>
      <c:valAx>
        <c:axId val="1279352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9104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710383067068509"/>
          <c:y val="0.15935819864622219"/>
          <c:w val="0.15643314682127799"/>
          <c:h val="0.23917833954966175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 baseline="0"/>
              <a:t>Arrivals (Total</a:t>
            </a:r>
            <a:r>
              <a:rPr lang="en-US" sz="1100"/>
              <a:t>)</a:t>
            </a:r>
            <a:r>
              <a:rPr lang="en-US" sz="1100" baseline="0"/>
              <a:t> </a:t>
            </a:r>
            <a:endParaRPr lang="en-US" sz="1100"/>
          </a:p>
        </c:rich>
      </c:tx>
      <c:layout>
        <c:manualLayout>
          <c:xMode val="edge"/>
          <c:yMode val="edge"/>
          <c:x val="0.44553768461838072"/>
          <c:y val="6.0973254376260805E-2"/>
        </c:manualLayout>
      </c:layout>
      <c:overlay val="1"/>
    </c:title>
    <c:plotArea>
      <c:layout>
        <c:manualLayout>
          <c:layoutTarget val="inner"/>
          <c:xMode val="edge"/>
          <c:yMode val="edge"/>
          <c:x val="7.4486104645967999E-2"/>
          <c:y val="4.1120322769571095E-2"/>
          <c:w val="0.91296973245237112"/>
          <c:h val="0.86803383874536344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Travellers!$B$223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Travellers!$A$226:$A$233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Travellers!$C$226:$C$233</c:f>
              <c:numCache>
                <c:formatCode>#,##0</c:formatCode>
                <c:ptCount val="8"/>
                <c:pt idx="0">
                  <c:v>1674911</c:v>
                </c:pt>
                <c:pt idx="1">
                  <c:v>1754525</c:v>
                </c:pt>
                <c:pt idx="2">
                  <c:v>1764971</c:v>
                </c:pt>
                <c:pt idx="3">
                  <c:v>1644374</c:v>
                </c:pt>
                <c:pt idx="4">
                  <c:v>1845190</c:v>
                </c:pt>
                <c:pt idx="5">
                  <c:v>1853321</c:v>
                </c:pt>
                <c:pt idx="6">
                  <c:v>1812898</c:v>
                </c:pt>
                <c:pt idx="7">
                  <c:v>2080488</c:v>
                </c:pt>
              </c:numCache>
            </c:numRef>
          </c:val>
        </c:ser>
        <c:ser>
          <c:idx val="1"/>
          <c:order val="1"/>
          <c:tx>
            <c:strRef>
              <c:f>Travellers!$F$223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Travellers!$A$226:$A$233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Travellers!$G$226:$G$233</c:f>
              <c:numCache>
                <c:formatCode>#,##0</c:formatCode>
                <c:ptCount val="8"/>
                <c:pt idx="0">
                  <c:v>2317819</c:v>
                </c:pt>
                <c:pt idx="1">
                  <c:v>2500966</c:v>
                </c:pt>
                <c:pt idx="2">
                  <c:v>2581352</c:v>
                </c:pt>
                <c:pt idx="3">
                  <c:v>2408039</c:v>
                </c:pt>
                <c:pt idx="4">
                  <c:v>3178090</c:v>
                </c:pt>
                <c:pt idx="5">
                  <c:v>2902230</c:v>
                </c:pt>
                <c:pt idx="6">
                  <c:v>3480855</c:v>
                </c:pt>
                <c:pt idx="7">
                  <c:v>3574980</c:v>
                </c:pt>
              </c:numCache>
            </c:numRef>
          </c:val>
        </c:ser>
        <c:axId val="127968000"/>
        <c:axId val="127969536"/>
      </c:barChart>
      <c:catAx>
        <c:axId val="1279680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127969536"/>
        <c:crosses val="autoZero"/>
        <c:auto val="1"/>
        <c:lblAlgn val="ctr"/>
        <c:lblOffset val="100"/>
      </c:catAx>
      <c:valAx>
        <c:axId val="12796953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127968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068754475157788"/>
          <c:y val="8.4878098571012195E-2"/>
          <c:w val="0.23439823679403402"/>
          <c:h val="0.20049170299993493"/>
        </c:manualLayout>
      </c:layout>
      <c:txPr>
        <a:bodyPr/>
        <a:lstStyle/>
        <a:p>
          <a:pPr>
            <a:defRPr lang="en-ZA" sz="1100" baseline="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aseline="0"/>
            </a:pPr>
            <a:r>
              <a:rPr lang="en-US" sz="1200" baseline="0"/>
              <a:t>Departures (Total)</a:t>
            </a:r>
          </a:p>
        </c:rich>
      </c:tx>
      <c:layout>
        <c:manualLayout>
          <c:xMode val="edge"/>
          <c:yMode val="edge"/>
          <c:x val="0.43823206237796797"/>
          <c:y val="4.6997385169105475E-2"/>
        </c:manualLayout>
      </c:layout>
      <c:overlay val="1"/>
    </c:title>
    <c:plotArea>
      <c:layout>
        <c:manualLayout>
          <c:layoutTarget val="inner"/>
          <c:xMode val="edge"/>
          <c:yMode val="edge"/>
          <c:x val="7.1558277938160733E-2"/>
          <c:y val="3.2641349261623057E-2"/>
          <c:w val="0.91362910729280111"/>
          <c:h val="0.88125672734880234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Travellers!$B$223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Travellers!$A$226:$A$233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Travellers!$E$226:$E$233</c:f>
              <c:numCache>
                <c:formatCode>#,##0</c:formatCode>
                <c:ptCount val="8"/>
                <c:pt idx="0">
                  <c:v>1692415</c:v>
                </c:pt>
                <c:pt idx="1">
                  <c:v>1781677</c:v>
                </c:pt>
                <c:pt idx="2">
                  <c:v>1855835</c:v>
                </c:pt>
                <c:pt idx="3">
                  <c:v>1732221</c:v>
                </c:pt>
                <c:pt idx="4">
                  <c:v>1878270</c:v>
                </c:pt>
                <c:pt idx="5">
                  <c:v>1871338</c:v>
                </c:pt>
                <c:pt idx="6">
                  <c:v>1821560</c:v>
                </c:pt>
                <c:pt idx="7">
                  <c:v>1553796</c:v>
                </c:pt>
              </c:numCache>
            </c:numRef>
          </c:val>
        </c:ser>
        <c:ser>
          <c:idx val="1"/>
          <c:order val="1"/>
          <c:tx>
            <c:strRef>
              <c:f>Travellers!$F$223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Travellers!$A$226:$A$233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Travellers!$I$226:$I$233</c:f>
              <c:numCache>
                <c:formatCode>#,##0</c:formatCode>
                <c:ptCount val="8"/>
                <c:pt idx="0">
                  <c:v>2167810</c:v>
                </c:pt>
                <c:pt idx="1">
                  <c:v>2361491</c:v>
                </c:pt>
                <c:pt idx="2">
                  <c:v>2418377</c:v>
                </c:pt>
                <c:pt idx="3">
                  <c:v>2402410</c:v>
                </c:pt>
                <c:pt idx="4">
                  <c:v>2789488</c:v>
                </c:pt>
                <c:pt idx="5">
                  <c:v>2600027</c:v>
                </c:pt>
                <c:pt idx="6">
                  <c:v>2835908</c:v>
                </c:pt>
                <c:pt idx="7">
                  <c:v>3009096</c:v>
                </c:pt>
              </c:numCache>
            </c:numRef>
          </c:val>
        </c:ser>
        <c:axId val="121404032"/>
        <c:axId val="121409920"/>
      </c:barChart>
      <c:catAx>
        <c:axId val="1214040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121409920"/>
        <c:crosses val="autoZero"/>
        <c:auto val="1"/>
        <c:lblAlgn val="ctr"/>
        <c:lblOffset val="100"/>
      </c:catAx>
      <c:valAx>
        <c:axId val="12140992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121404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2673273900432914"/>
          <c:y val="8.4829170055782568E-2"/>
          <c:w val="0.1534132417057314"/>
          <c:h val="0.17910962528651733"/>
        </c:manualLayout>
      </c:layout>
      <c:txPr>
        <a:bodyPr/>
        <a:lstStyle/>
        <a:p>
          <a:pPr>
            <a:defRPr lang="en-ZA" sz="1100" baseline="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 baseline="0"/>
              <a:t>Visitors (Total)</a:t>
            </a:r>
          </a:p>
        </c:rich>
      </c:tx>
      <c:layout>
        <c:manualLayout>
          <c:xMode val="edge"/>
          <c:yMode val="edge"/>
          <c:x val="0.45018072507707402"/>
          <c:y val="4.5823375243380302E-2"/>
        </c:manualLayout>
      </c:layout>
      <c:overlay val="1"/>
    </c:title>
    <c:plotArea>
      <c:layout>
        <c:manualLayout>
          <c:layoutTarget val="inner"/>
          <c:xMode val="edge"/>
          <c:yMode val="edge"/>
          <c:x val="7.1558277938160733E-2"/>
          <c:y val="2.8528433720050744E-2"/>
          <c:w val="0.91650104285650624"/>
          <c:h val="0.88398815808523246"/>
        </c:manualLayout>
      </c:layout>
      <c:barChart>
        <c:barDir val="col"/>
        <c:grouping val="clustered"/>
        <c:ser>
          <c:idx val="0"/>
          <c:order val="0"/>
          <c:tx>
            <c:strRef>
              <c:f>Travellers!$J$224</c:f>
              <c:strCache>
                <c:ptCount val="1"/>
                <c:pt idx="0">
                  <c:v>Same Day</c:v>
                </c:pt>
              </c:strCache>
            </c:strRef>
          </c:tx>
          <c:cat>
            <c:numRef>
              <c:f>Travellers!$A$229:$A$233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Travellers!$K$229:$K$233</c:f>
              <c:numCache>
                <c:formatCode>#,##0</c:formatCode>
                <c:ptCount val="5"/>
                <c:pt idx="0">
                  <c:v>212103</c:v>
                </c:pt>
                <c:pt idx="1">
                  <c:v>322894</c:v>
                </c:pt>
                <c:pt idx="2">
                  <c:v>220253</c:v>
                </c:pt>
                <c:pt idx="3">
                  <c:v>201983</c:v>
                </c:pt>
                <c:pt idx="4">
                  <c:v>182376</c:v>
                </c:pt>
              </c:numCache>
            </c:numRef>
          </c:val>
        </c:ser>
        <c:ser>
          <c:idx val="1"/>
          <c:order val="1"/>
          <c:tx>
            <c:strRef>
              <c:f>Travellers!$L$224</c:f>
              <c:strCache>
                <c:ptCount val="1"/>
                <c:pt idx="0">
                  <c:v>Overnight (Tourists)</c:v>
                </c:pt>
              </c:strCache>
            </c:strRef>
          </c:tx>
          <c:cat>
            <c:numRef>
              <c:f>Travellers!$A$229:$A$233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Travellers!$M$229:$M$233</c:f>
              <c:numCache>
                <c:formatCode>#,##0</c:formatCode>
                <c:ptCount val="5"/>
                <c:pt idx="0">
                  <c:v>2095237</c:v>
                </c:pt>
                <c:pt idx="1">
                  <c:v>2738910</c:v>
                </c:pt>
                <c:pt idx="2">
                  <c:v>2503230</c:v>
                </c:pt>
                <c:pt idx="3">
                  <c:v>2936871</c:v>
                </c:pt>
                <c:pt idx="4">
                  <c:v>2959116</c:v>
                </c:pt>
              </c:numCache>
            </c:numRef>
          </c:val>
        </c:ser>
        <c:axId val="121520896"/>
        <c:axId val="121522432"/>
      </c:barChart>
      <c:catAx>
        <c:axId val="121520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1522432"/>
        <c:crosses val="autoZero"/>
        <c:auto val="1"/>
        <c:lblAlgn val="ctr"/>
        <c:lblOffset val="100"/>
      </c:catAx>
      <c:valAx>
        <c:axId val="12152243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1520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4544554312365024"/>
          <c:y val="6.5023640080840411E-2"/>
          <c:w val="0.14260682495745253"/>
          <c:h val="0.14080900808178209"/>
        </c:manualLayout>
      </c:layout>
      <c:txPr>
        <a:bodyPr/>
        <a:lstStyle/>
        <a:p>
          <a:pPr>
            <a:defRPr lang="en-ZA" sz="1100" baseline="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 sz="1200"/>
              <a:t>Proportional Contribution - Arrivals</a:t>
            </a:r>
          </a:p>
        </c:rich>
      </c:tx>
      <c:layout>
        <c:manualLayout>
          <c:xMode val="edge"/>
          <c:yMode val="edge"/>
          <c:x val="0.25482399911278736"/>
          <c:y val="6.421406035110433E-2"/>
        </c:manualLayout>
      </c:layout>
      <c:overlay val="1"/>
    </c:title>
    <c:plotArea>
      <c:layout>
        <c:manualLayout>
          <c:layoutTarget val="inner"/>
          <c:xMode val="edge"/>
          <c:yMode val="edge"/>
          <c:x val="9.2988355328823366E-2"/>
          <c:y val="5.1440233134044784E-2"/>
          <c:w val="0.87518582677165369"/>
          <c:h val="0.8382030049146505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Travellers!$B$304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Travellers!$A$306:$A$313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Travellers!$B$306:$B$313</c:f>
              <c:numCache>
                <c:formatCode>0.00</c:formatCode>
                <c:ptCount val="8"/>
                <c:pt idx="0">
                  <c:v>0.72726252320272533</c:v>
                </c:pt>
                <c:pt idx="1">
                  <c:v>0.78670865333922291</c:v>
                </c:pt>
                <c:pt idx="2">
                  <c:v>0.82075002932059504</c:v>
                </c:pt>
                <c:pt idx="3">
                  <c:v>1.2588377096694547</c:v>
                </c:pt>
                <c:pt idx="4">
                  <c:v>2.7332144657189774</c:v>
                </c:pt>
                <c:pt idx="5">
                  <c:v>3.3747526737138358</c:v>
                </c:pt>
                <c:pt idx="6">
                  <c:v>3.8664613232515013</c:v>
                </c:pt>
                <c:pt idx="7">
                  <c:v>3.762963304763113</c:v>
                </c:pt>
              </c:numCache>
            </c:numRef>
          </c:val>
        </c:ser>
        <c:ser>
          <c:idx val="1"/>
          <c:order val="1"/>
          <c:tx>
            <c:strRef>
              <c:f>Travellers!$D$304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Travellers!$A$306:$A$313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Travellers!$D$306:$D$313</c:f>
              <c:numCache>
                <c:formatCode>0.00</c:formatCode>
                <c:ptCount val="8"/>
                <c:pt idx="0">
                  <c:v>0.2274552068129565</c:v>
                </c:pt>
                <c:pt idx="1">
                  <c:v>0.22315377338196521</c:v>
                </c:pt>
                <c:pt idx="2">
                  <c:v>0.21105219280439089</c:v>
                </c:pt>
                <c:pt idx="3">
                  <c:v>0.52964258469235759</c:v>
                </c:pt>
                <c:pt idx="4">
                  <c:v>1.230990941099843</c:v>
                </c:pt>
                <c:pt idx="5">
                  <c:v>1.2364629956964128</c:v>
                </c:pt>
                <c:pt idx="6">
                  <c:v>1.18715085805068</c:v>
                </c:pt>
                <c:pt idx="7">
                  <c:v>0.74819998993001358</c:v>
                </c:pt>
              </c:numCache>
            </c:numRef>
          </c:val>
        </c:ser>
        <c:axId val="121539200"/>
        <c:axId val="121438592"/>
      </c:barChart>
      <c:catAx>
        <c:axId val="1215392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21438592"/>
        <c:crosses val="autoZero"/>
        <c:auto val="1"/>
        <c:lblAlgn val="ctr"/>
        <c:lblOffset val="100"/>
      </c:catAx>
      <c:valAx>
        <c:axId val="1214385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21539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462637240767439"/>
          <c:y val="0.1876260896165359"/>
          <c:w val="0.3451675723633138"/>
          <c:h val="0.23344149441792766"/>
        </c:manualLayout>
      </c:layout>
      <c:txPr>
        <a:bodyPr/>
        <a:lstStyle/>
        <a:p>
          <a:pPr>
            <a:defRPr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 sz="1200"/>
              <a:t>Proportional Contribution - Departures</a:t>
            </a:r>
          </a:p>
        </c:rich>
      </c:tx>
      <c:layout>
        <c:manualLayout>
          <c:xMode val="edge"/>
          <c:yMode val="edge"/>
          <c:x val="0.26349886100010439"/>
          <c:y val="5.6375827009284556E-2"/>
        </c:manualLayout>
      </c:layout>
      <c:overlay val="1"/>
    </c:title>
    <c:plotArea>
      <c:layout>
        <c:manualLayout>
          <c:layoutTarget val="inner"/>
          <c:xMode val="edge"/>
          <c:yMode val="edge"/>
          <c:x val="8.1340754504729482E-2"/>
          <c:y val="4.4708123509354006E-2"/>
          <c:w val="0.87558399900652351"/>
          <c:h val="0.83594951414690866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Travellers!$B$304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Travellers!$A$306:$A$313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Travellers!$C$306:$C$313</c:f>
              <c:numCache>
                <c:formatCode>0.00</c:formatCode>
                <c:ptCount val="8"/>
                <c:pt idx="0">
                  <c:v>0.77061477238147846</c:v>
                </c:pt>
                <c:pt idx="1">
                  <c:v>0.83107095169326417</c:v>
                </c:pt>
                <c:pt idx="2">
                  <c:v>0.78342093990036821</c:v>
                </c:pt>
                <c:pt idx="3">
                  <c:v>1.246319032040369</c:v>
                </c:pt>
                <c:pt idx="4">
                  <c:v>2.8227571115973742</c:v>
                </c:pt>
                <c:pt idx="5">
                  <c:v>3.3992255808410881</c:v>
                </c:pt>
                <c:pt idx="6">
                  <c:v>3.922791453479435</c:v>
                </c:pt>
                <c:pt idx="7">
                  <c:v>3.3278499880293166</c:v>
                </c:pt>
              </c:numCache>
            </c:numRef>
          </c:val>
        </c:ser>
        <c:ser>
          <c:idx val="1"/>
          <c:order val="1"/>
          <c:tx>
            <c:strRef>
              <c:f>Travellers!$D$304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Travellers!$A$306:$A$313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Travellers!$E$306:$E$313</c:f>
              <c:numCache>
                <c:formatCode>0.00</c:formatCode>
                <c:ptCount val="8"/>
                <c:pt idx="0">
                  <c:v>0.21505574750554707</c:v>
                </c:pt>
                <c:pt idx="1">
                  <c:v>0.2229100174423701</c:v>
                </c:pt>
                <c:pt idx="2">
                  <c:v>0.24764542501024447</c:v>
                </c:pt>
                <c:pt idx="3">
                  <c:v>0.39893273837521492</c:v>
                </c:pt>
                <c:pt idx="4">
                  <c:v>1.1745524626741537</c:v>
                </c:pt>
                <c:pt idx="5">
                  <c:v>1.2989095882465835</c:v>
                </c:pt>
                <c:pt idx="6">
                  <c:v>1.4108356124387675</c:v>
                </c:pt>
                <c:pt idx="7">
                  <c:v>1.471538295886871</c:v>
                </c:pt>
              </c:numCache>
            </c:numRef>
          </c:val>
        </c:ser>
        <c:axId val="121459456"/>
        <c:axId val="121460992"/>
      </c:barChart>
      <c:catAx>
        <c:axId val="1214594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21460992"/>
        <c:crosses val="autoZero"/>
        <c:auto val="1"/>
        <c:lblAlgn val="ctr"/>
        <c:lblOffset val="100"/>
      </c:catAx>
      <c:valAx>
        <c:axId val="1214609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21459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019080769197023"/>
          <c:y val="0.17349169296798764"/>
          <c:w val="0.34400412688506798"/>
          <c:h val="0.25435898021265596"/>
        </c:manualLayout>
      </c:layout>
      <c:txPr>
        <a:bodyPr/>
        <a:lstStyle/>
        <a:p>
          <a:pPr>
            <a:defRPr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 sz="1200"/>
              <a:t>Proportional</a:t>
            </a:r>
            <a:r>
              <a:rPr lang="en-US" sz="1200" baseline="0"/>
              <a:t> Contribution - Visitors</a:t>
            </a:r>
            <a:endParaRPr lang="en-US" sz="1200"/>
          </a:p>
        </c:rich>
      </c:tx>
      <c:layout>
        <c:manualLayout>
          <c:xMode val="edge"/>
          <c:yMode val="edge"/>
          <c:x val="0.28634711286089237"/>
          <c:y val="5.0965238569850468E-2"/>
        </c:manualLayout>
      </c:layout>
      <c:overlay val="1"/>
    </c:title>
    <c:plotArea>
      <c:layout>
        <c:manualLayout>
          <c:layoutTarget val="inner"/>
          <c:xMode val="edge"/>
          <c:yMode val="edge"/>
          <c:x val="8.4824270225626539E-2"/>
          <c:y val="5.1440233134044784E-2"/>
          <c:w val="0.89111018129182851"/>
          <c:h val="0.83601012216708803"/>
        </c:manualLayout>
      </c:layout>
      <c:barChart>
        <c:barDir val="col"/>
        <c:grouping val="clustered"/>
        <c:ser>
          <c:idx val="0"/>
          <c:order val="0"/>
          <c:tx>
            <c:strRef>
              <c:f>Travellers!$F$305</c:f>
              <c:strCache>
                <c:ptCount val="1"/>
                <c:pt idx="0">
                  <c:v>Same Day</c:v>
                </c:pt>
              </c:strCache>
            </c:strRef>
          </c:tx>
          <c:cat>
            <c:numRef>
              <c:f>Travellers!$A$309:$A$313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Travellers!$F$309:$F$313</c:f>
              <c:numCache>
                <c:formatCode>0.00</c:formatCode>
                <c:ptCount val="5"/>
                <c:pt idx="0">
                  <c:v>7.260623376378457E-2</c:v>
                </c:pt>
                <c:pt idx="1">
                  <c:v>0.24187504258363426</c:v>
                </c:pt>
                <c:pt idx="2">
                  <c:v>0.14846562816397507</c:v>
                </c:pt>
                <c:pt idx="3">
                  <c:v>0.11238569582588634</c:v>
                </c:pt>
                <c:pt idx="4">
                  <c:v>5.263850506645612E-2</c:v>
                </c:pt>
              </c:numCache>
            </c:numRef>
          </c:val>
        </c:ser>
        <c:ser>
          <c:idx val="1"/>
          <c:order val="1"/>
          <c:tx>
            <c:strRef>
              <c:f>Travellers!$G$305</c:f>
              <c:strCache>
                <c:ptCount val="1"/>
                <c:pt idx="0">
                  <c:v>Overnight (Tourists)</c:v>
                </c:pt>
              </c:strCache>
            </c:strRef>
          </c:tx>
          <c:cat>
            <c:numRef>
              <c:f>Travellers!$A$309:$A$313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Travellers!$G$309:$G$313</c:f>
              <c:numCache>
                <c:formatCode>0.00</c:formatCode>
                <c:ptCount val="5"/>
                <c:pt idx="0">
                  <c:v>0.53697982614854556</c:v>
                </c:pt>
                <c:pt idx="1">
                  <c:v>1.2665257346900776</c:v>
                </c:pt>
                <c:pt idx="2">
                  <c:v>1.1132017433475949</c:v>
                </c:pt>
                <c:pt idx="3">
                  <c:v>1.0406994382797201</c:v>
                </c:pt>
                <c:pt idx="4">
                  <c:v>0.65087005713868595</c:v>
                </c:pt>
              </c:numCache>
            </c:numRef>
          </c:val>
        </c:ser>
        <c:axId val="121492992"/>
        <c:axId val="121494528"/>
      </c:barChart>
      <c:catAx>
        <c:axId val="121492992"/>
        <c:scaling>
          <c:orientation val="minMax"/>
        </c:scaling>
        <c:axPos val="b"/>
        <c:numFmt formatCode="General" sourceLinked="1"/>
        <c:tickLblPos val="nextTo"/>
        <c:crossAx val="121494528"/>
        <c:crosses val="autoZero"/>
        <c:auto val="1"/>
        <c:lblAlgn val="ctr"/>
        <c:lblOffset val="100"/>
      </c:catAx>
      <c:valAx>
        <c:axId val="121494528"/>
        <c:scaling>
          <c:orientation val="minMax"/>
        </c:scaling>
        <c:axPos val="l"/>
        <c:numFmt formatCode="0.00" sourceLinked="1"/>
        <c:tickLblPos val="nextTo"/>
        <c:crossAx val="1214929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245975503062116"/>
          <c:y val="0.22162363502906138"/>
          <c:w val="0.27254024496937884"/>
          <c:h val="0.25096129852277421"/>
        </c:manualLayout>
      </c:layout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 sz="1200" baseline="0"/>
              <a:t>Annual % change </a:t>
            </a:r>
          </a:p>
        </c:rich>
      </c:tx>
      <c:layout>
        <c:manualLayout>
          <c:xMode val="edge"/>
          <c:yMode val="edge"/>
          <c:x val="0.43500678273653176"/>
          <c:y val="3.5638634179025998E-2"/>
        </c:manualLayout>
      </c:layout>
      <c:overlay val="1"/>
    </c:title>
    <c:plotArea>
      <c:layout>
        <c:manualLayout>
          <c:layoutTarget val="inner"/>
          <c:xMode val="edge"/>
          <c:yMode val="edge"/>
          <c:x val="3.4097854762176076E-2"/>
          <c:y val="3.2881011213326101E-2"/>
          <c:w val="0.9583710565354131"/>
          <c:h val="0.93298684781137553"/>
        </c:manualLayout>
      </c:layout>
      <c:barChart>
        <c:barDir val="col"/>
        <c:grouping val="clustered"/>
        <c:ser>
          <c:idx val="0"/>
          <c:order val="0"/>
          <c:tx>
            <c:strRef>
              <c:f>Tourists!$B$142</c:f>
              <c:strCache>
                <c:ptCount val="1"/>
                <c:pt idx="0">
                  <c:v>Europe</c:v>
                </c:pt>
              </c:strCache>
            </c:strRef>
          </c:tx>
          <c:spPr>
            <a:solidFill>
              <a:schemeClr val="accent2"/>
            </a:solidFill>
          </c:spPr>
          <c:dPt>
            <c:idx val="4"/>
            <c:spPr>
              <a:solidFill>
                <a:srgbClr val="C0504D"/>
              </a:solidFill>
            </c:spPr>
          </c:dPt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Tourists!$B$144:$B$151</c:f>
              <c:numCache>
                <c:formatCode>0.00</c:formatCode>
                <c:ptCount val="8"/>
                <c:pt idx="0">
                  <c:v>12.820512820512819</c:v>
                </c:pt>
                <c:pt idx="1">
                  <c:v>11.616161616161616</c:v>
                </c:pt>
                <c:pt idx="2">
                  <c:v>-6.7873303167420813</c:v>
                </c:pt>
                <c:pt idx="3">
                  <c:v>429.44983818770231</c:v>
                </c:pt>
                <c:pt idx="4">
                  <c:v>177.67420537897308</c:v>
                </c:pt>
                <c:pt idx="5">
                  <c:v>-14.946893401573933</c:v>
                </c:pt>
                <c:pt idx="6">
                  <c:v>17.35360724684568</c:v>
                </c:pt>
                <c:pt idx="7">
                  <c:v>-46.01091691018361</c:v>
                </c:pt>
              </c:numCache>
            </c:numRef>
          </c:val>
        </c:ser>
        <c:ser>
          <c:idx val="1"/>
          <c:order val="1"/>
          <c:tx>
            <c:strRef>
              <c:f>Tourists!$D$142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Tourists!$D$144:$D$151</c:f>
              <c:numCache>
                <c:formatCode>0.00</c:formatCode>
                <c:ptCount val="8"/>
                <c:pt idx="0">
                  <c:v>-14.860681114551083</c:v>
                </c:pt>
                <c:pt idx="1">
                  <c:v>-21.45454545454546</c:v>
                </c:pt>
                <c:pt idx="2">
                  <c:v>21.759259259259267</c:v>
                </c:pt>
                <c:pt idx="3">
                  <c:v>56.653992395437271</c:v>
                </c:pt>
                <c:pt idx="4">
                  <c:v>342.23300970873782</c:v>
                </c:pt>
                <c:pt idx="5">
                  <c:v>-13.336992316136111</c:v>
                </c:pt>
                <c:pt idx="6">
                  <c:v>0.94996833438885353</c:v>
                </c:pt>
                <c:pt idx="7">
                  <c:v>-48.808030112923468</c:v>
                </c:pt>
              </c:numCache>
            </c:numRef>
          </c:val>
        </c:ser>
        <c:ser>
          <c:idx val="2"/>
          <c:order val="2"/>
          <c:tx>
            <c:strRef>
              <c:f>Tourists!$F$142</c:f>
              <c:strCache>
                <c:ptCount val="1"/>
                <c:pt idx="0">
                  <c:v>Central and South America</c:v>
                </c:pt>
              </c:strCache>
            </c:strRef>
          </c:tx>
          <c:spPr>
            <a:solidFill>
              <a:srgbClr val="31859C"/>
            </a:solidFill>
          </c:spPr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Tourists!$F$144:$F$151</c:f>
              <c:numCache>
                <c:formatCode>0.00</c:formatCode>
                <c:ptCount val="8"/>
                <c:pt idx="0">
                  <c:v>39.393939393939398</c:v>
                </c:pt>
                <c:pt idx="1">
                  <c:v>-17.391304347826093</c:v>
                </c:pt>
                <c:pt idx="2">
                  <c:v>42.105263157894747</c:v>
                </c:pt>
                <c:pt idx="3">
                  <c:v>7.4074074074074012</c:v>
                </c:pt>
                <c:pt idx="4">
                  <c:v>1820.6896551724139</c:v>
                </c:pt>
                <c:pt idx="5">
                  <c:v>-86.983842010771994</c:v>
                </c:pt>
                <c:pt idx="6">
                  <c:v>14.482758620689653</c:v>
                </c:pt>
                <c:pt idx="7">
                  <c:v>-63.855421686746993</c:v>
                </c:pt>
              </c:numCache>
            </c:numRef>
          </c:val>
        </c:ser>
        <c:ser>
          <c:idx val="3"/>
          <c:order val="3"/>
          <c:tx>
            <c:strRef>
              <c:f>Tourists!$H$142</c:f>
              <c:strCache>
                <c:ptCount val="1"/>
                <c:pt idx="0">
                  <c:v>Australasia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Tourists!$H$144:$H$151</c:f>
              <c:numCache>
                <c:formatCode>0.00</c:formatCode>
                <c:ptCount val="8"/>
                <c:pt idx="0">
                  <c:v>103.38983050847457</c:v>
                </c:pt>
                <c:pt idx="1">
                  <c:v>21.944444444444454</c:v>
                </c:pt>
                <c:pt idx="2">
                  <c:v>-12.984054669703882</c:v>
                </c:pt>
                <c:pt idx="3">
                  <c:v>10.732984293193722</c:v>
                </c:pt>
                <c:pt idx="4">
                  <c:v>184.16075650118205</c:v>
                </c:pt>
                <c:pt idx="5">
                  <c:v>-8.3194675540765477</c:v>
                </c:pt>
                <c:pt idx="6">
                  <c:v>46.64246823956443</c:v>
                </c:pt>
                <c:pt idx="7">
                  <c:v>73.762376237623769</c:v>
                </c:pt>
              </c:numCache>
            </c:numRef>
          </c:val>
        </c:ser>
        <c:ser>
          <c:idx val="4"/>
          <c:order val="4"/>
          <c:tx>
            <c:strRef>
              <c:f>Tourists!$J$142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rgbClr val="E46C0A"/>
            </a:solidFill>
          </c:spPr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Tourists!$J$144:$J$151</c:f>
              <c:numCache>
                <c:formatCode>0.00</c:formatCode>
                <c:ptCount val="8"/>
                <c:pt idx="0">
                  <c:v>-36.363636363636367</c:v>
                </c:pt>
                <c:pt idx="1">
                  <c:v>104.76190476190477</c:v>
                </c:pt>
                <c:pt idx="2">
                  <c:v>-13.953488372093023</c:v>
                </c:pt>
                <c:pt idx="3">
                  <c:v>262.16216216216208</c:v>
                </c:pt>
                <c:pt idx="4">
                  <c:v>196.26865671641795</c:v>
                </c:pt>
                <c:pt idx="5">
                  <c:v>-4.0302267002518963</c:v>
                </c:pt>
                <c:pt idx="6">
                  <c:v>-9.7112860892388415</c:v>
                </c:pt>
                <c:pt idx="7">
                  <c:v>-37.209302325581397</c:v>
                </c:pt>
              </c:numCache>
            </c:numRef>
          </c:val>
        </c:ser>
        <c:ser>
          <c:idx val="5"/>
          <c:order val="5"/>
          <c:tx>
            <c:strRef>
              <c:f>Tourists!$L$142</c:f>
              <c:strCache>
                <c:ptCount val="1"/>
                <c:pt idx="0">
                  <c:v>Asia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Tourists!$L$144:$L$151</c:f>
              <c:numCache>
                <c:formatCode>0.00</c:formatCode>
                <c:ptCount val="8"/>
                <c:pt idx="0">
                  <c:v>112.04819277108433</c:v>
                </c:pt>
                <c:pt idx="1">
                  <c:v>-40.340909090909086</c:v>
                </c:pt>
                <c:pt idx="2">
                  <c:v>-5.3968253968254016</c:v>
                </c:pt>
                <c:pt idx="3">
                  <c:v>371.47651006711413</c:v>
                </c:pt>
                <c:pt idx="4">
                  <c:v>384.19928825622776</c:v>
                </c:pt>
                <c:pt idx="5">
                  <c:v>-6.5265324121711012</c:v>
                </c:pt>
                <c:pt idx="6">
                  <c:v>-19.028149080044031</c:v>
                </c:pt>
                <c:pt idx="7">
                  <c:v>-50.825402990872014</c:v>
                </c:pt>
              </c:numCache>
            </c:numRef>
          </c:val>
        </c:ser>
        <c:ser>
          <c:idx val="6"/>
          <c:order val="6"/>
          <c:tx>
            <c:strRef>
              <c:f>Tourists!$N$142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Tourists!$N$144:$N$151</c:f>
              <c:numCache>
                <c:formatCode>0.00</c:formatCode>
                <c:ptCount val="8"/>
                <c:pt idx="0">
                  <c:v>-13.435828877005346</c:v>
                </c:pt>
                <c:pt idx="1">
                  <c:v>145.48262548262548</c:v>
                </c:pt>
                <c:pt idx="2">
                  <c:v>-6.5743944636678266</c:v>
                </c:pt>
                <c:pt idx="3">
                  <c:v>-24.141414141414142</c:v>
                </c:pt>
                <c:pt idx="4">
                  <c:v>36.395916555703494</c:v>
                </c:pt>
                <c:pt idx="5">
                  <c:v>-12.984054669703863</c:v>
                </c:pt>
                <c:pt idx="6">
                  <c:v>31.750186985789064</c:v>
                </c:pt>
                <c:pt idx="7">
                  <c:v>-14.164064717570247</c:v>
                </c:pt>
              </c:numCache>
            </c:numRef>
          </c:val>
        </c:ser>
        <c:ser>
          <c:idx val="7"/>
          <c:order val="7"/>
          <c:tx>
            <c:strRef>
              <c:f>Tourists!$P$142</c:f>
              <c:strCache>
                <c:ptCount val="1"/>
                <c:pt idx="0">
                  <c:v>SADC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Tourists!$P$144:$P$151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-3.5117056856187294</c:v>
                </c:pt>
                <c:pt idx="3">
                  <c:v>-24.298093587521659</c:v>
                </c:pt>
                <c:pt idx="4">
                  <c:v>15.384615384615385</c:v>
                </c:pt>
                <c:pt idx="5">
                  <c:v>12.341269841269837</c:v>
                </c:pt>
                <c:pt idx="6">
                  <c:v>9.5019427764040945</c:v>
                </c:pt>
                <c:pt idx="7">
                  <c:v>-12.129032258064509</c:v>
                </c:pt>
              </c:numCache>
            </c:numRef>
          </c:val>
        </c:ser>
        <c:ser>
          <c:idx val="8"/>
          <c:order val="8"/>
          <c:tx>
            <c:strRef>
              <c:f>Tourists!$R$142</c:f>
              <c:strCache>
                <c:ptCount val="1"/>
                <c:pt idx="0">
                  <c:v>Other Africa</c:v>
                </c:pt>
              </c:strCache>
            </c:strRef>
          </c:tx>
          <c:spPr>
            <a:solidFill>
              <a:srgbClr val="948A54"/>
            </a:solidFill>
          </c:spPr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Tourists!$R$144:$R$151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764.0625</c:v>
                </c:pt>
                <c:pt idx="5">
                  <c:v>-10.849909584086799</c:v>
                </c:pt>
                <c:pt idx="6">
                  <c:v>-15.821501014198782</c:v>
                </c:pt>
                <c:pt idx="7">
                  <c:v>-27.710843373493983</c:v>
                </c:pt>
              </c:numCache>
            </c:numRef>
          </c:val>
        </c:ser>
        <c:ser>
          <c:idx val="9"/>
          <c:order val="9"/>
          <c:tx>
            <c:strRef>
              <c:f>Tourists!$T$142</c:f>
              <c:strCache>
                <c:ptCount val="1"/>
                <c:pt idx="0">
                  <c:v>East and Central Africa</c:v>
                </c:pt>
              </c:strCache>
            </c:strRef>
          </c:tx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Tourists!$T$144:$T$151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-57.668711656441715</c:v>
                </c:pt>
                <c:pt idx="3">
                  <c:v>-75.362318840579704</c:v>
                </c:pt>
                <c:pt idx="4">
                  <c:v>1076.4705882352941</c:v>
                </c:pt>
                <c:pt idx="5">
                  <c:v>-19.500000000000011</c:v>
                </c:pt>
                <c:pt idx="6">
                  <c:v>-40.993788819875768</c:v>
                </c:pt>
                <c:pt idx="7">
                  <c:v>-87.368421052631589</c:v>
                </c:pt>
              </c:numCache>
            </c:numRef>
          </c:val>
        </c:ser>
        <c:ser>
          <c:idx val="10"/>
          <c:order val="10"/>
          <c:tx>
            <c:strRef>
              <c:f>Tourists!$V$142</c:f>
              <c:strCache>
                <c:ptCount val="1"/>
                <c:pt idx="0">
                  <c:v>West Africa</c:v>
                </c:pt>
              </c:strCache>
            </c:strRef>
          </c:tx>
          <c:spPr>
            <a:solidFill>
              <a:srgbClr val="0070C0"/>
            </a:solidFill>
          </c:spPr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Tourists!$V$144:$V$151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33.333333333333329</c:v>
                </c:pt>
                <c:pt idx="3">
                  <c:v>25</c:v>
                </c:pt>
                <c:pt idx="4">
                  <c:v>693.33333333333326</c:v>
                </c:pt>
                <c:pt idx="5">
                  <c:v>-7.5630252100840343</c:v>
                </c:pt>
                <c:pt idx="6">
                  <c:v>5.454545454545455</c:v>
                </c:pt>
                <c:pt idx="7">
                  <c:v>-89.65517241379311</c:v>
                </c:pt>
              </c:numCache>
            </c:numRef>
          </c:val>
        </c:ser>
        <c:ser>
          <c:idx val="11"/>
          <c:order val="11"/>
          <c:tx>
            <c:strRef>
              <c:f>Tourists!$X$142</c:f>
              <c:strCache>
                <c:ptCount val="1"/>
                <c:pt idx="0">
                  <c:v>North Africa</c:v>
                </c:pt>
              </c:strCache>
            </c:strRef>
          </c:tx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Tourists!$X$144:$X$151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-80</c:v>
                </c:pt>
                <c:pt idx="3">
                  <c:v>825</c:v>
                </c:pt>
                <c:pt idx="4">
                  <c:v>532.43243243243251</c:v>
                </c:pt>
                <c:pt idx="5">
                  <c:v>-5.1282051282051277</c:v>
                </c:pt>
                <c:pt idx="6">
                  <c:v>-8.1081081081081088</c:v>
                </c:pt>
                <c:pt idx="7">
                  <c:v>35.294117647058826</c:v>
                </c:pt>
              </c:numCache>
            </c:numRef>
          </c:val>
        </c:ser>
        <c:ser>
          <c:idx val="12"/>
          <c:order val="12"/>
          <c:tx>
            <c:strRef>
              <c:f>Tourists!$Z$142</c:f>
              <c:strCache>
                <c:ptCount val="1"/>
                <c:pt idx="0">
                  <c:v>Unspecified </c:v>
                </c:pt>
              </c:strCache>
            </c:strRef>
          </c:tx>
          <c:cat>
            <c:numRef>
              <c:f>Tourists!$A$144:$A$151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Tourists!$Z$144:$Z$151</c:f>
              <c:numCache>
                <c:formatCode>0.00</c:formatCode>
                <c:ptCount val="8"/>
                <c:pt idx="0">
                  <c:v>257.14285714285711</c:v>
                </c:pt>
                <c:pt idx="1">
                  <c:v>-12.000000000000009</c:v>
                </c:pt>
                <c:pt idx="2">
                  <c:v>40.909090909090921</c:v>
                </c:pt>
                <c:pt idx="3">
                  <c:v>-38.70967741935484</c:v>
                </c:pt>
                <c:pt idx="4">
                  <c:v>2757.894736842105</c:v>
                </c:pt>
                <c:pt idx="5">
                  <c:v>-74.033149171270722</c:v>
                </c:pt>
                <c:pt idx="6">
                  <c:v>-26.241134751773053</c:v>
                </c:pt>
                <c:pt idx="7">
                  <c:v>-88.461538461538453</c:v>
                </c:pt>
              </c:numCache>
            </c:numRef>
          </c:val>
        </c:ser>
        <c:axId val="121944320"/>
        <c:axId val="121950208"/>
      </c:barChart>
      <c:catAx>
        <c:axId val="121944320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lang="en-ZA" sz="1100"/>
            </a:pPr>
            <a:endParaRPr lang="en-US"/>
          </a:p>
        </c:txPr>
        <c:crossAx val="121950208"/>
        <c:crosses val="autoZero"/>
        <c:auto val="1"/>
        <c:lblAlgn val="ctr"/>
        <c:lblOffset val="100"/>
      </c:catAx>
      <c:valAx>
        <c:axId val="1219502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21944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5.3563702580901693E-2"/>
          <c:y val="7.4054966387220394E-2"/>
          <c:w val="0.26971957474761582"/>
          <c:h val="0.50098659223207287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 sz="1200"/>
              <a:t>Total Number</a:t>
            </a:r>
            <a:r>
              <a:rPr lang="en-ZA" sz="1200" baseline="0"/>
              <a:t> of Tourists </a:t>
            </a:r>
            <a:endParaRPr lang="en-ZA" sz="1200"/>
          </a:p>
        </c:rich>
      </c:tx>
      <c:layout>
        <c:manualLayout>
          <c:xMode val="edge"/>
          <c:yMode val="edge"/>
          <c:x val="0.43821608725891525"/>
          <c:y val="3.5572129548912645E-2"/>
        </c:manualLayout>
      </c:layout>
      <c:overlay val="1"/>
    </c:title>
    <c:plotArea>
      <c:layout>
        <c:manualLayout>
          <c:layoutTarget val="inner"/>
          <c:xMode val="edge"/>
          <c:yMode val="edge"/>
          <c:x val="3.3940904785007817E-2"/>
          <c:y val="3.6185989240338536E-2"/>
          <c:w val="0.95558560536505532"/>
          <c:h val="0.88271862423981051"/>
        </c:manualLayout>
      </c:layout>
      <c:barChart>
        <c:barDir val="col"/>
        <c:grouping val="clustered"/>
        <c:ser>
          <c:idx val="0"/>
          <c:order val="0"/>
          <c:tx>
            <c:strRef>
              <c:f>Tourists!$B$180</c:f>
              <c:strCache>
                <c:ptCount val="1"/>
                <c:pt idx="0">
                  <c:v>Europe</c:v>
                </c:pt>
              </c:strCache>
            </c:strRef>
          </c:tx>
          <c:spPr>
            <a:solidFill>
              <a:srgbClr val="C0504D"/>
            </a:solidFill>
          </c:spPr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Tourists!$C$182:$C$189</c:f>
              <c:numCache>
                <c:formatCode>#,##0</c:formatCode>
                <c:ptCount val="8"/>
                <c:pt idx="0">
                  <c:v>1117244</c:v>
                </c:pt>
                <c:pt idx="1">
                  <c:v>1249776</c:v>
                </c:pt>
                <c:pt idx="2">
                  <c:v>1245094</c:v>
                </c:pt>
                <c:pt idx="3">
                  <c:v>1082597</c:v>
                </c:pt>
                <c:pt idx="4">
                  <c:v>1172892</c:v>
                </c:pt>
                <c:pt idx="5">
                  <c:v>1117783</c:v>
                </c:pt>
                <c:pt idx="6">
                  <c:v>1238066</c:v>
                </c:pt>
                <c:pt idx="7">
                  <c:v>1218852</c:v>
                </c:pt>
              </c:numCache>
            </c:numRef>
          </c:val>
        </c:ser>
        <c:ser>
          <c:idx val="1"/>
          <c:order val="1"/>
          <c:tx>
            <c:strRef>
              <c:f>Tourists!$D$180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Tourists!$E$182:$E$189</c:f>
              <c:numCache>
                <c:formatCode>#,##0</c:formatCode>
                <c:ptCount val="8"/>
                <c:pt idx="0">
                  <c:v>277813</c:v>
                </c:pt>
                <c:pt idx="1">
                  <c:v>303016</c:v>
                </c:pt>
                <c:pt idx="2">
                  <c:v>309773</c:v>
                </c:pt>
                <c:pt idx="3">
                  <c:v>249219</c:v>
                </c:pt>
                <c:pt idx="4">
                  <c:v>304945</c:v>
                </c:pt>
                <c:pt idx="5">
                  <c:v>309749</c:v>
                </c:pt>
                <c:pt idx="6">
                  <c:v>345814</c:v>
                </c:pt>
                <c:pt idx="7">
                  <c:v>287472</c:v>
                </c:pt>
              </c:numCache>
            </c:numRef>
          </c:val>
        </c:ser>
        <c:ser>
          <c:idx val="2"/>
          <c:order val="2"/>
          <c:tx>
            <c:strRef>
              <c:f>Tourists!$F$180</c:f>
              <c:strCache>
                <c:ptCount val="1"/>
                <c:pt idx="0">
                  <c:v>Central and South America</c:v>
                </c:pt>
              </c:strCache>
            </c:strRef>
          </c:tx>
          <c:spPr>
            <a:solidFill>
              <a:srgbClr val="31859C"/>
            </a:solidFill>
          </c:spPr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Tourists!$G$182:$G$189</c:f>
              <c:numCache>
                <c:formatCode>#,##0</c:formatCode>
                <c:ptCount val="8"/>
                <c:pt idx="0">
                  <c:v>50939</c:v>
                </c:pt>
                <c:pt idx="1">
                  <c:v>53791</c:v>
                </c:pt>
                <c:pt idx="2">
                  <c:v>57871</c:v>
                </c:pt>
                <c:pt idx="3">
                  <c:v>71823</c:v>
                </c:pt>
                <c:pt idx="4">
                  <c:v>115560</c:v>
                </c:pt>
                <c:pt idx="5">
                  <c:v>80490</c:v>
                </c:pt>
                <c:pt idx="6">
                  <c:v>112214</c:v>
                </c:pt>
                <c:pt idx="7">
                  <c:v>161028</c:v>
                </c:pt>
              </c:numCache>
            </c:numRef>
          </c:val>
        </c:ser>
        <c:ser>
          <c:idx val="3"/>
          <c:order val="3"/>
          <c:tx>
            <c:strRef>
              <c:f>Tourists!$H$180</c:f>
              <c:strCache>
                <c:ptCount val="1"/>
                <c:pt idx="0">
                  <c:v>Australasia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Tourists!$I$182:$I$189</c:f>
              <c:numCache>
                <c:formatCode>#,##0</c:formatCode>
                <c:ptCount val="8"/>
                <c:pt idx="0">
                  <c:v>100347</c:v>
                </c:pt>
                <c:pt idx="1">
                  <c:v>106636</c:v>
                </c:pt>
                <c:pt idx="2">
                  <c:v>111495</c:v>
                </c:pt>
                <c:pt idx="3">
                  <c:v>87098</c:v>
                </c:pt>
                <c:pt idx="4">
                  <c:v>118888</c:v>
                </c:pt>
                <c:pt idx="5">
                  <c:v>113484</c:v>
                </c:pt>
                <c:pt idx="6">
                  <c:v>123462</c:v>
                </c:pt>
                <c:pt idx="7">
                  <c:v>113604</c:v>
                </c:pt>
              </c:numCache>
            </c:numRef>
          </c:val>
        </c:ser>
        <c:ser>
          <c:idx val="4"/>
          <c:order val="4"/>
          <c:tx>
            <c:strRef>
              <c:f>Tourists!$J$180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rgbClr val="E46C0A"/>
            </a:solidFill>
          </c:spPr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Tourists!$K$182:$K$189</c:f>
              <c:numCache>
                <c:formatCode>#,##0</c:formatCode>
                <c:ptCount val="8"/>
                <c:pt idx="0">
                  <c:v>35978</c:v>
                </c:pt>
                <c:pt idx="1">
                  <c:v>39873</c:v>
                </c:pt>
                <c:pt idx="2">
                  <c:v>38708</c:v>
                </c:pt>
                <c:pt idx="3">
                  <c:v>31742</c:v>
                </c:pt>
                <c:pt idx="4">
                  <c:v>37183</c:v>
                </c:pt>
                <c:pt idx="5">
                  <c:v>34885</c:v>
                </c:pt>
                <c:pt idx="6">
                  <c:v>37174</c:v>
                </c:pt>
                <c:pt idx="7">
                  <c:v>38652</c:v>
                </c:pt>
              </c:numCache>
            </c:numRef>
          </c:val>
        </c:ser>
        <c:ser>
          <c:idx val="5"/>
          <c:order val="5"/>
          <c:tx>
            <c:strRef>
              <c:f>Tourists!$L$180</c:f>
              <c:strCache>
                <c:ptCount val="1"/>
                <c:pt idx="0">
                  <c:v>Asia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Tourists!$M$182:$M$189</c:f>
              <c:numCache>
                <c:formatCode>#,##0</c:formatCode>
                <c:ptCount val="8"/>
                <c:pt idx="0">
                  <c:v>187209</c:v>
                </c:pt>
                <c:pt idx="1">
                  <c:v>211969</c:v>
                </c:pt>
                <c:pt idx="2">
                  <c:v>196679</c:v>
                </c:pt>
                <c:pt idx="3">
                  <c:v>166549</c:v>
                </c:pt>
                <c:pt idx="4">
                  <c:v>230240</c:v>
                </c:pt>
                <c:pt idx="5">
                  <c:v>261492</c:v>
                </c:pt>
                <c:pt idx="6">
                  <c:v>355925</c:v>
                </c:pt>
                <c:pt idx="7">
                  <c:v>369960</c:v>
                </c:pt>
              </c:numCache>
            </c:numRef>
          </c:val>
        </c:ser>
        <c:ser>
          <c:idx val="6"/>
          <c:order val="6"/>
          <c:tx>
            <c:strRef>
              <c:f>Tourists!$N$180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Tourists!$O$182:$O$189</c:f>
              <c:numCache>
                <c:formatCode>#,##0</c:formatCode>
                <c:ptCount val="8"/>
                <c:pt idx="0">
                  <c:v>422001</c:v>
                </c:pt>
                <c:pt idx="1">
                  <c:v>522412</c:v>
                </c:pt>
                <c:pt idx="2">
                  <c:v>560094</c:v>
                </c:pt>
                <c:pt idx="3">
                  <c:v>457139</c:v>
                </c:pt>
                <c:pt idx="4">
                  <c:v>719296</c:v>
                </c:pt>
                <c:pt idx="5">
                  <c:v>568078</c:v>
                </c:pt>
                <c:pt idx="6">
                  <c:v>687127</c:v>
                </c:pt>
                <c:pt idx="7">
                  <c:v>755160</c:v>
                </c:pt>
              </c:numCache>
            </c:numRef>
          </c:val>
        </c:ser>
        <c:ser>
          <c:idx val="7"/>
          <c:order val="7"/>
          <c:tx>
            <c:strRef>
              <c:f>Tourists!$P$180</c:f>
              <c:strCache>
                <c:ptCount val="1"/>
                <c:pt idx="0">
                  <c:v>SADC</c:v>
                </c:pt>
              </c:strCache>
            </c:strRef>
          </c:tx>
          <c:dPt>
            <c:idx val="2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4"/>
            <c:spPr>
              <a:solidFill>
                <a:srgbClr val="8064A2">
                  <a:lumMod val="40000"/>
                  <a:lumOff val="60000"/>
                </a:srgbClr>
              </a:solidFill>
            </c:spPr>
          </c:dPt>
          <c:dPt>
            <c:idx val="6"/>
            <c:spPr>
              <a:solidFill>
                <a:srgbClr val="00B0F0"/>
              </a:solidFill>
            </c:spPr>
          </c:dPt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Tourists!$Q$182:$Q$189</c:f>
              <c:numCache>
                <c:formatCode>#,##0</c:formatCode>
                <c:ptCount val="8"/>
                <c:pt idx="0">
                  <c:v>0</c:v>
                </c:pt>
                <c:pt idx="1">
                  <c:v>393075</c:v>
                </c:pt>
                <c:pt idx="2">
                  <c:v>420015</c:v>
                </c:pt>
                <c:pt idx="3">
                  <c:v>318452</c:v>
                </c:pt>
                <c:pt idx="4">
                  <c:v>564825</c:v>
                </c:pt>
                <c:pt idx="5">
                  <c:v>403395</c:v>
                </c:pt>
                <c:pt idx="6">
                  <c:v>496823</c:v>
                </c:pt>
                <c:pt idx="7">
                  <c:v>518352</c:v>
                </c:pt>
              </c:numCache>
            </c:numRef>
          </c:val>
        </c:ser>
        <c:ser>
          <c:idx val="8"/>
          <c:order val="8"/>
          <c:tx>
            <c:strRef>
              <c:f>Tourists!$R$180</c:f>
              <c:strCache>
                <c:ptCount val="1"/>
                <c:pt idx="0">
                  <c:v>Other Africa</c:v>
                </c:pt>
              </c:strCache>
            </c:strRef>
          </c:tx>
          <c:spPr>
            <a:solidFill>
              <a:srgbClr val="EEECE1">
                <a:lumMod val="50000"/>
              </a:srgbClr>
            </a:solidFill>
          </c:spPr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Tourists!$S$182:$S$189</c:f>
              <c:numCache>
                <c:formatCode>#,##0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10864</c:v>
                </c:pt>
                <c:pt idx="3">
                  <c:v>99628</c:v>
                </c:pt>
                <c:pt idx="4">
                  <c:v>154471</c:v>
                </c:pt>
                <c:pt idx="5">
                  <c:v>164683</c:v>
                </c:pt>
                <c:pt idx="6">
                  <c:v>189324</c:v>
                </c:pt>
                <c:pt idx="7">
                  <c:v>236808</c:v>
                </c:pt>
              </c:numCache>
            </c:numRef>
          </c:val>
        </c:ser>
        <c:ser>
          <c:idx val="9"/>
          <c:order val="9"/>
          <c:tx>
            <c:strRef>
              <c:f>Tourists!$T$180</c:f>
              <c:strCache>
                <c:ptCount val="1"/>
                <c:pt idx="0">
                  <c:v>East and Central Africa</c:v>
                </c:pt>
              </c:strCache>
            </c:strRef>
          </c:tx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Tourists!$U$182:$U$189</c:f>
              <c:numCache>
                <c:formatCode>#,##0</c:formatCode>
                <c:ptCount val="8"/>
                <c:pt idx="0">
                  <c:v>0</c:v>
                </c:pt>
                <c:pt idx="1">
                  <c:v>59460</c:v>
                </c:pt>
                <c:pt idx="2">
                  <c:v>64338</c:v>
                </c:pt>
                <c:pt idx="3">
                  <c:v>61127</c:v>
                </c:pt>
                <c:pt idx="4">
                  <c:v>67454</c:v>
                </c:pt>
                <c:pt idx="5">
                  <c:v>64872</c:v>
                </c:pt>
                <c:pt idx="6">
                  <c:v>72084</c:v>
                </c:pt>
                <c:pt idx="7">
                  <c:v>87036</c:v>
                </c:pt>
              </c:numCache>
            </c:numRef>
          </c:val>
        </c:ser>
        <c:ser>
          <c:idx val="10"/>
          <c:order val="10"/>
          <c:tx>
            <c:strRef>
              <c:f>Tourists!$V$180</c:f>
              <c:strCache>
                <c:ptCount val="1"/>
                <c:pt idx="0">
                  <c:v>West Africa</c:v>
                </c:pt>
              </c:strCache>
            </c:strRef>
          </c:tx>
          <c:dPt>
            <c:idx val="6"/>
            <c:spPr>
              <a:solidFill>
                <a:srgbClr val="0070C0"/>
              </a:solidFill>
            </c:spPr>
          </c:dPt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Tourists!$W$182:$W$189</c:f>
              <c:numCache>
                <c:formatCode>#,##0</c:formatCode>
                <c:ptCount val="8"/>
                <c:pt idx="0">
                  <c:v>0</c:v>
                </c:pt>
                <c:pt idx="1">
                  <c:v>60792</c:v>
                </c:pt>
                <c:pt idx="2">
                  <c:v>64681</c:v>
                </c:pt>
                <c:pt idx="3">
                  <c:v>59080</c:v>
                </c:pt>
                <c:pt idx="4">
                  <c:v>72011</c:v>
                </c:pt>
                <c:pt idx="5">
                  <c:v>87840</c:v>
                </c:pt>
                <c:pt idx="6">
                  <c:v>103570</c:v>
                </c:pt>
                <c:pt idx="7">
                  <c:v>126660</c:v>
                </c:pt>
              </c:numCache>
            </c:numRef>
          </c:val>
        </c:ser>
        <c:ser>
          <c:idx val="11"/>
          <c:order val="11"/>
          <c:tx>
            <c:strRef>
              <c:f>Tourists!$X$180</c:f>
              <c:strCache>
                <c:ptCount val="1"/>
                <c:pt idx="0">
                  <c:v>North Africa</c:v>
                </c:pt>
              </c:strCache>
            </c:strRef>
          </c:tx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Tourists!$Y$182:$Y$189</c:f>
              <c:numCache>
                <c:formatCode>#,##0</c:formatCode>
                <c:ptCount val="8"/>
                <c:pt idx="0">
                  <c:v>0</c:v>
                </c:pt>
                <c:pt idx="1">
                  <c:v>9755</c:v>
                </c:pt>
                <c:pt idx="2">
                  <c:v>11222</c:v>
                </c:pt>
                <c:pt idx="3">
                  <c:v>17392</c:v>
                </c:pt>
                <c:pt idx="4">
                  <c:v>15006</c:v>
                </c:pt>
                <c:pt idx="5">
                  <c:v>11971</c:v>
                </c:pt>
                <c:pt idx="6">
                  <c:v>13639</c:v>
                </c:pt>
                <c:pt idx="7">
                  <c:v>23112</c:v>
                </c:pt>
              </c:numCache>
            </c:numRef>
          </c:val>
        </c:ser>
        <c:ser>
          <c:idx val="12"/>
          <c:order val="12"/>
          <c:tx>
            <c:strRef>
              <c:f>Tourists!$Z$180</c:f>
              <c:strCache>
                <c:ptCount val="1"/>
                <c:pt idx="0">
                  <c:v>Unspecified </c:v>
                </c:pt>
              </c:strCache>
            </c:strRef>
          </c:tx>
          <c:cat>
            <c:numRef>
              <c:f>Tourists!$A$182:$A$189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Tourists!$AA$182:$AA$189</c:f>
              <c:numCache>
                <c:formatCode>#,##0</c:formatCode>
                <c:ptCount val="8"/>
                <c:pt idx="0">
                  <c:v>10813</c:v>
                </c:pt>
                <c:pt idx="1">
                  <c:v>13391</c:v>
                </c:pt>
                <c:pt idx="2">
                  <c:v>22420</c:v>
                </c:pt>
                <c:pt idx="3">
                  <c:v>19365</c:v>
                </c:pt>
                <c:pt idx="4">
                  <c:v>41181</c:v>
                </c:pt>
                <c:pt idx="5">
                  <c:v>17269</c:v>
                </c:pt>
                <c:pt idx="6">
                  <c:v>17888</c:v>
                </c:pt>
                <c:pt idx="7">
                  <c:v>14388</c:v>
                </c:pt>
              </c:numCache>
            </c:numRef>
          </c:val>
        </c:ser>
        <c:axId val="121977856"/>
        <c:axId val="121991936"/>
      </c:barChart>
      <c:catAx>
        <c:axId val="1219778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21991936"/>
        <c:crosses val="autoZero"/>
        <c:auto val="1"/>
        <c:lblAlgn val="ctr"/>
        <c:lblOffset val="100"/>
      </c:catAx>
      <c:valAx>
        <c:axId val="12199193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21977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4.9203323418466803E-2"/>
          <c:y val="7.4819543082351961E-2"/>
          <c:w val="0.20774101405673978"/>
          <c:h val="0.45329083806845522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3.6486933966169068E-2"/>
          <c:y val="3.3768865065350817E-2"/>
          <c:w val="0.94972430223692861"/>
          <c:h val="0.87437309460898904"/>
        </c:manualLayout>
      </c:layout>
      <c:barChart>
        <c:barDir val="col"/>
        <c:grouping val="clustered"/>
        <c:ser>
          <c:idx val="0"/>
          <c:order val="0"/>
          <c:tx>
            <c:strRef>
              <c:f>Tourists!$B$218</c:f>
              <c:strCache>
                <c:ptCount val="1"/>
                <c:pt idx="0">
                  <c:v>Europe</c:v>
                </c:pt>
              </c:strCache>
            </c:strRef>
          </c:tx>
          <c:spPr>
            <a:solidFill>
              <a:srgbClr val="C0504D"/>
            </a:solidFill>
          </c:spPr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Tourists!$B$219:$B$226</c:f>
              <c:numCache>
                <c:formatCode>0.00</c:formatCode>
                <c:ptCount val="8"/>
                <c:pt idx="0">
                  <c:v>0.10633308391005009</c:v>
                </c:pt>
                <c:pt idx="1">
                  <c:v>0.10609901294311939</c:v>
                </c:pt>
                <c:pt idx="2">
                  <c:v>9.9269613378588292E-2</c:v>
                </c:pt>
                <c:pt idx="3">
                  <c:v>0.60447239369774719</c:v>
                </c:pt>
                <c:pt idx="4">
                  <c:v>1.5492475010486899</c:v>
                </c:pt>
                <c:pt idx="5">
                  <c:v>1.3826476158610392</c:v>
                </c:pt>
                <c:pt idx="6">
                  <c:v>1.4649461337279273</c:v>
                </c:pt>
                <c:pt idx="7">
                  <c:v>0.80337891721062105</c:v>
                </c:pt>
              </c:numCache>
            </c:numRef>
          </c:val>
        </c:ser>
        <c:ser>
          <c:idx val="1"/>
          <c:order val="1"/>
          <c:tx>
            <c:strRef>
              <c:f>Tourists!$C$218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Tourists!$C$219:$C$226</c:f>
              <c:numCache>
                <c:formatCode>0.00</c:formatCode>
                <c:ptCount val="8"/>
                <c:pt idx="0">
                  <c:v>9.8987448391543956E-2</c:v>
                </c:pt>
                <c:pt idx="1">
                  <c:v>7.1283364574807925E-2</c:v>
                </c:pt>
                <c:pt idx="2">
                  <c:v>8.4900879030774146E-2</c:v>
                </c:pt>
                <c:pt idx="3">
                  <c:v>0.16531644858538072</c:v>
                </c:pt>
                <c:pt idx="4">
                  <c:v>0.59748479233960217</c:v>
                </c:pt>
                <c:pt idx="5">
                  <c:v>0.50976758601319128</c:v>
                </c:pt>
                <c:pt idx="6">
                  <c:v>0.4609414309426455</c:v>
                </c:pt>
                <c:pt idx="7">
                  <c:v>0.28385373184170981</c:v>
                </c:pt>
              </c:numCache>
            </c:numRef>
          </c:val>
        </c:ser>
        <c:ser>
          <c:idx val="2"/>
          <c:order val="2"/>
          <c:tx>
            <c:strRef>
              <c:f>Tourists!$D$218</c:f>
              <c:strCache>
                <c:ptCount val="1"/>
                <c:pt idx="0">
                  <c:v>Central and South America</c:v>
                </c:pt>
              </c:strCache>
            </c:strRef>
          </c:tx>
          <c:spPr>
            <a:solidFill>
              <a:srgbClr val="31859C"/>
            </a:solidFill>
          </c:spPr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Tourists!$D$219:$D$226</c:f>
              <c:numCache>
                <c:formatCode>0.00</c:formatCode>
                <c:ptCount val="8"/>
                <c:pt idx="0">
                  <c:v>9.0304089204735066E-2</c:v>
                </c:pt>
                <c:pt idx="1">
                  <c:v>7.0643787994274135E-2</c:v>
                </c:pt>
                <c:pt idx="2">
                  <c:v>9.3310984776485639E-2</c:v>
                </c:pt>
                <c:pt idx="3">
                  <c:v>8.0754075992370139E-2</c:v>
                </c:pt>
                <c:pt idx="4">
                  <c:v>0.96400138456213225</c:v>
                </c:pt>
                <c:pt idx="5">
                  <c:v>0.18014660206236799</c:v>
                </c:pt>
                <c:pt idx="6">
                  <c:v>0.14793163063432371</c:v>
                </c:pt>
                <c:pt idx="7">
                  <c:v>3.7260600640882331E-2</c:v>
                </c:pt>
              </c:numCache>
            </c:numRef>
          </c:val>
        </c:ser>
        <c:ser>
          <c:idx val="3"/>
          <c:order val="3"/>
          <c:tx>
            <c:strRef>
              <c:f>Tourists!$E$218</c:f>
              <c:strCache>
                <c:ptCount val="1"/>
                <c:pt idx="0">
                  <c:v>Australasia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Tourists!$E$219:$E$226</c:f>
              <c:numCache>
                <c:formatCode>0.00</c:formatCode>
                <c:ptCount val="8"/>
                <c:pt idx="0">
                  <c:v>0.35875511973452123</c:v>
                </c:pt>
                <c:pt idx="1">
                  <c:v>0.41168085824674594</c:v>
                </c:pt>
                <c:pt idx="2">
                  <c:v>0.34261626081887081</c:v>
                </c:pt>
                <c:pt idx="3">
                  <c:v>0.48565983145422398</c:v>
                </c:pt>
                <c:pt idx="4">
                  <c:v>1.0110355965278246</c:v>
                </c:pt>
                <c:pt idx="5">
                  <c:v>0.97106199992950548</c:v>
                </c:pt>
                <c:pt idx="6">
                  <c:v>1.30890476421895</c:v>
                </c:pt>
                <c:pt idx="7">
                  <c:v>2.4717439526777225</c:v>
                </c:pt>
              </c:numCache>
            </c:numRef>
          </c:val>
        </c:ser>
        <c:ser>
          <c:idx val="4"/>
          <c:order val="4"/>
          <c:tx>
            <c:strRef>
              <c:f>Tourists!$F$218</c:f>
              <c:strCache>
                <c:ptCount val="1"/>
                <c:pt idx="0">
                  <c:v>Middle East</c:v>
                </c:pt>
              </c:strCache>
            </c:strRef>
          </c:tx>
          <c:dPt>
            <c:idx val="4"/>
            <c:spPr>
              <a:solidFill>
                <a:srgbClr val="E46C0A"/>
              </a:solidFill>
            </c:spPr>
          </c:dPt>
          <c:dPt>
            <c:idx val="6"/>
            <c:spPr>
              <a:solidFill>
                <a:srgbClr val="E46C0A"/>
              </a:solidFill>
            </c:spPr>
          </c:dPt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Tourists!$F$219:$F$226</c:f>
              <c:numCache>
                <c:formatCode>0.00</c:formatCode>
                <c:ptCount val="8"/>
                <c:pt idx="0">
                  <c:v>5.8369003279782089E-2</c:v>
                </c:pt>
                <c:pt idx="1">
                  <c:v>0.10784239961878965</c:v>
                </c:pt>
                <c:pt idx="2">
                  <c:v>9.558747545726981E-2</c:v>
                </c:pt>
                <c:pt idx="3">
                  <c:v>0.42215361350891567</c:v>
                </c:pt>
                <c:pt idx="4">
                  <c:v>1.0676922249415055</c:v>
                </c:pt>
                <c:pt idx="5">
                  <c:v>1.0921599541350151</c:v>
                </c:pt>
                <c:pt idx="6">
                  <c:v>0.92537795233227516</c:v>
                </c:pt>
                <c:pt idx="7">
                  <c:v>0.55883266066438997</c:v>
                </c:pt>
              </c:numCache>
            </c:numRef>
          </c:val>
        </c:ser>
        <c:ser>
          <c:idx val="5"/>
          <c:order val="5"/>
          <c:tx>
            <c:strRef>
              <c:f>Tourists!$G$218</c:f>
              <c:strCache>
                <c:ptCount val="1"/>
                <c:pt idx="0">
                  <c:v>Asia</c:v>
                </c:pt>
              </c:strCache>
            </c:strRef>
          </c:tx>
          <c:dPt>
            <c:idx val="4"/>
            <c:spPr>
              <a:solidFill>
                <a:srgbClr val="4BACC6">
                  <a:lumMod val="60000"/>
                  <a:lumOff val="40000"/>
                </a:srgbClr>
              </a:solidFill>
            </c:spPr>
          </c:dPt>
          <c:dPt>
            <c:idx val="6"/>
            <c:spPr>
              <a:solidFill>
                <a:srgbClr val="4BACC6">
                  <a:lumMod val="60000"/>
                  <a:lumOff val="40000"/>
                </a:srgbClr>
              </a:solidFill>
            </c:spPr>
          </c:dPt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Tourists!$G$219:$G$226</c:f>
              <c:numCache>
                <c:formatCode>0.00</c:formatCode>
                <c:ptCount val="8"/>
                <c:pt idx="0">
                  <c:v>0.28203772254539045</c:v>
                </c:pt>
                <c:pt idx="1">
                  <c:v>0.14860663587600076</c:v>
                </c:pt>
                <c:pt idx="2">
                  <c:v>0.15151592188286497</c:v>
                </c:pt>
                <c:pt idx="3">
                  <c:v>0.84359557847840572</c:v>
                </c:pt>
                <c:pt idx="4">
                  <c:v>2.9547428769979152</c:v>
                </c:pt>
                <c:pt idx="5">
                  <c:v>2.4318143576094107</c:v>
                </c:pt>
                <c:pt idx="6">
                  <c:v>1.4466530870267613</c:v>
                </c:pt>
                <c:pt idx="7">
                  <c:v>0.68439831333117096</c:v>
                </c:pt>
              </c:numCache>
            </c:numRef>
          </c:val>
        </c:ser>
        <c:ser>
          <c:idx val="6"/>
          <c:order val="6"/>
          <c:tx>
            <c:strRef>
              <c:f>Tourists!$H$218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Tourists!$H$219:$H$226</c:f>
              <c:numCache>
                <c:formatCode>0.00</c:formatCode>
                <c:ptCount val="8"/>
                <c:pt idx="0">
                  <c:v>0.30687131073149115</c:v>
                </c:pt>
                <c:pt idx="1">
                  <c:v>0.60852354080687276</c:v>
                </c:pt>
                <c:pt idx="2">
                  <c:v>0.53026813356329472</c:v>
                </c:pt>
                <c:pt idx="3">
                  <c:v>0.49284790840422715</c:v>
                </c:pt>
                <c:pt idx="4">
                  <c:v>0.42722328498976775</c:v>
                </c:pt>
                <c:pt idx="5">
                  <c:v>0.47071000813268599</c:v>
                </c:pt>
                <c:pt idx="6">
                  <c:v>0.51271453457657756</c:v>
                </c:pt>
                <c:pt idx="7">
                  <c:v>0.40044493882091214</c:v>
                </c:pt>
              </c:numCache>
            </c:numRef>
          </c:val>
        </c:ser>
        <c:ser>
          <c:idx val="7"/>
          <c:order val="7"/>
          <c:tx>
            <c:strRef>
              <c:f>Tourists!$I$218</c:f>
              <c:strCache>
                <c:ptCount val="1"/>
                <c:pt idx="0">
                  <c:v>SADC</c:v>
                </c:pt>
              </c:strCache>
            </c:strRef>
          </c:tx>
          <c:spPr>
            <a:solidFill>
              <a:srgbClr val="8064A2">
                <a:lumMod val="40000"/>
                <a:lumOff val="60000"/>
              </a:srgbClr>
            </a:solidFill>
          </c:spPr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Tourists!$I$219:$I$226</c:f>
              <c:numCache>
                <c:formatCode>0.00</c:formatCode>
                <c:ptCount val="8"/>
                <c:pt idx="0">
                  <c:v>0</c:v>
                </c:pt>
                <c:pt idx="1">
                  <c:v>0.76066908350823637</c:v>
                </c:pt>
                <c:pt idx="2">
                  <c:v>0.68688023046795954</c:v>
                </c:pt>
                <c:pt idx="3">
                  <c:v>0.68581764284727376</c:v>
                </c:pt>
                <c:pt idx="4">
                  <c:v>0.44615588899216574</c:v>
                </c:pt>
                <c:pt idx="5">
                  <c:v>0.70179352743588785</c:v>
                </c:pt>
                <c:pt idx="6">
                  <c:v>0.62396467152285617</c:v>
                </c:pt>
                <c:pt idx="7">
                  <c:v>0.52551162144643015</c:v>
                </c:pt>
              </c:numCache>
            </c:numRef>
          </c:val>
        </c:ser>
        <c:ser>
          <c:idx val="8"/>
          <c:order val="8"/>
          <c:tx>
            <c:strRef>
              <c:f>Tourists!$J$218</c:f>
              <c:strCache>
                <c:ptCount val="1"/>
                <c:pt idx="0">
                  <c:v>Other Africa</c:v>
                </c:pt>
              </c:strCache>
            </c:strRef>
          </c:tx>
          <c:spPr>
            <a:solidFill>
              <a:srgbClr val="EEECE1">
                <a:lumMod val="50000"/>
              </a:srgbClr>
            </a:solidFill>
          </c:spPr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Tourists!$J$219:$J$226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9.2047128129602359E-3</c:v>
                </c:pt>
                <c:pt idx="3">
                  <c:v>6.4238968964548115E-2</c:v>
                </c:pt>
                <c:pt idx="4">
                  <c:v>0.35799599924904996</c:v>
                </c:pt>
                <c:pt idx="5">
                  <c:v>0.2993630186479479</c:v>
                </c:pt>
                <c:pt idx="6">
                  <c:v>0.21920094652553296</c:v>
                </c:pt>
                <c:pt idx="7">
                  <c:v>0.12668490929360496</c:v>
                </c:pt>
              </c:numCache>
            </c:numRef>
          </c:val>
        </c:ser>
        <c:ser>
          <c:idx val="9"/>
          <c:order val="9"/>
          <c:tx>
            <c:strRef>
              <c:f>Tourists!$K$218</c:f>
              <c:strCache>
                <c:ptCount val="1"/>
                <c:pt idx="0">
                  <c:v>East and Central Africa</c:v>
                </c:pt>
              </c:strCache>
            </c:strRef>
          </c:tx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Tourists!$K$219:$K$226</c:f>
              <c:numCache>
                <c:formatCode>0.00</c:formatCode>
                <c:ptCount val="8"/>
                <c:pt idx="0">
                  <c:v>0</c:v>
                </c:pt>
                <c:pt idx="1">
                  <c:v>0.27413387151025898</c:v>
                </c:pt>
                <c:pt idx="2">
                  <c:v>0.10724610650004662</c:v>
                </c:pt>
                <c:pt idx="3">
                  <c:v>2.781095097092938E-2</c:v>
                </c:pt>
                <c:pt idx="4">
                  <c:v>0.29649835443413292</c:v>
                </c:pt>
                <c:pt idx="5">
                  <c:v>0.24818103341965717</c:v>
                </c:pt>
                <c:pt idx="6">
                  <c:v>0.13179068864102991</c:v>
                </c:pt>
                <c:pt idx="7">
                  <c:v>1.3787398317937405E-2</c:v>
                </c:pt>
              </c:numCache>
            </c:numRef>
          </c:val>
        </c:ser>
        <c:ser>
          <c:idx val="10"/>
          <c:order val="10"/>
          <c:tx>
            <c:strRef>
              <c:f>Tourists!$L$218</c:f>
              <c:strCache>
                <c:ptCount val="1"/>
                <c:pt idx="0">
                  <c:v>West Africa</c:v>
                </c:pt>
              </c:strCache>
            </c:strRef>
          </c:tx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Tourists!$L$219:$L$226</c:f>
              <c:numCache>
                <c:formatCode>0.00</c:formatCode>
                <c:ptCount val="8"/>
                <c:pt idx="0">
                  <c:v>0</c:v>
                </c:pt>
                <c:pt idx="1">
                  <c:v>1.4804579549940782E-2</c:v>
                </c:pt>
                <c:pt idx="2">
                  <c:v>1.8552588859170389E-2</c:v>
                </c:pt>
                <c:pt idx="3">
                  <c:v>2.5389302640487475E-2</c:v>
                </c:pt>
                <c:pt idx="4">
                  <c:v>0.16525253086334032</c:v>
                </c:pt>
                <c:pt idx="5">
                  <c:v>0.12522768670309653</c:v>
                </c:pt>
                <c:pt idx="6">
                  <c:v>0.11200154484889446</c:v>
                </c:pt>
                <c:pt idx="7">
                  <c:v>9.4741828517290391E-3</c:v>
                </c:pt>
              </c:numCache>
            </c:numRef>
          </c:val>
        </c:ser>
        <c:ser>
          <c:idx val="11"/>
          <c:order val="11"/>
          <c:tx>
            <c:strRef>
              <c:f>Tourists!$M$218</c:f>
              <c:strCache>
                <c:ptCount val="1"/>
                <c:pt idx="0">
                  <c:v>North Africa</c:v>
                </c:pt>
              </c:strCache>
            </c:strRef>
          </c:tx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Tourists!$M$219:$M$226</c:f>
              <c:numCache>
                <c:formatCode>0.00</c:formatCode>
                <c:ptCount val="8"/>
                <c:pt idx="0">
                  <c:v>0</c:v>
                </c:pt>
                <c:pt idx="1">
                  <c:v>0.20502306509482315</c:v>
                </c:pt>
                <c:pt idx="2">
                  <c:v>3.5644270183567993E-2</c:v>
                </c:pt>
                <c:pt idx="3">
                  <c:v>0.21274149034038636</c:v>
                </c:pt>
                <c:pt idx="4">
                  <c:v>1.5593762495001999</c:v>
                </c:pt>
                <c:pt idx="5">
                  <c:v>1.854481664021385</c:v>
                </c:pt>
                <c:pt idx="6">
                  <c:v>1.4957108292396804</c:v>
                </c:pt>
                <c:pt idx="7">
                  <c:v>1.1941848390446521</c:v>
                </c:pt>
              </c:numCache>
            </c:numRef>
          </c:val>
        </c:ser>
        <c:ser>
          <c:idx val="12"/>
          <c:order val="12"/>
          <c:tx>
            <c:strRef>
              <c:f>Tourists!$N$218</c:f>
              <c:strCache>
                <c:ptCount val="1"/>
                <c:pt idx="0">
                  <c:v>Unspecified </c:v>
                </c:pt>
              </c:strCache>
            </c:strRef>
          </c:tx>
          <c:cat>
            <c:numRef>
              <c:f>Tourists!$A$219:$A$226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Tourists!$N$219:$N$226</c:f>
              <c:numCache>
                <c:formatCode>0.00</c:formatCode>
                <c:ptCount val="8"/>
                <c:pt idx="0">
                  <c:v>0.23120318135577544</c:v>
                </c:pt>
                <c:pt idx="1">
                  <c:v>0.16428944813680829</c:v>
                </c:pt>
                <c:pt idx="2">
                  <c:v>0.13826940231935772</c:v>
                </c:pt>
                <c:pt idx="3">
                  <c:v>9.8115156209656593E-2</c:v>
                </c:pt>
                <c:pt idx="4">
                  <c:v>1.3185692430975451</c:v>
                </c:pt>
                <c:pt idx="5">
                  <c:v>0.81649197984828303</c:v>
                </c:pt>
                <c:pt idx="6">
                  <c:v>0.58139534883720934</c:v>
                </c:pt>
                <c:pt idx="7">
                  <c:v>8.3402835696413671E-2</c:v>
                </c:pt>
              </c:numCache>
            </c:numRef>
          </c:val>
        </c:ser>
        <c:axId val="122077568"/>
        <c:axId val="122079104"/>
      </c:barChart>
      <c:catAx>
        <c:axId val="1220775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22079104"/>
        <c:crosses val="autoZero"/>
        <c:auto val="1"/>
        <c:lblAlgn val="ctr"/>
        <c:lblOffset val="100"/>
      </c:catAx>
      <c:valAx>
        <c:axId val="1220791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122077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0432363668045302E-2"/>
          <c:y val="6.0353996415765915E-2"/>
          <c:w val="0.32692547385940646"/>
          <c:h val="0.56866066557053363"/>
        </c:manualLayout>
      </c:layout>
      <c:txPr>
        <a:bodyPr/>
        <a:lstStyle/>
        <a:p>
          <a:pPr>
            <a:defRPr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63502</xdr:rowOff>
    </xdr:from>
    <xdr:to>
      <xdr:col>13</xdr:col>
      <xdr:colOff>1</xdr:colOff>
      <xdr:row>30</xdr:row>
      <xdr:rowOff>179917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31</xdr:row>
      <xdr:rowOff>63500</xdr:rowOff>
    </xdr:from>
    <xdr:to>
      <xdr:col>12</xdr:col>
      <xdr:colOff>751416</xdr:colOff>
      <xdr:row>58</xdr:row>
      <xdr:rowOff>169333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232831</xdr:colOff>
      <xdr:row>3</xdr:row>
      <xdr:rowOff>63501</xdr:rowOff>
    </xdr:from>
    <xdr:to>
      <xdr:col>26</xdr:col>
      <xdr:colOff>740832</xdr:colOff>
      <xdr:row>30</xdr:row>
      <xdr:rowOff>179917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137583</xdr:colOff>
      <xdr:row>156</xdr:row>
      <xdr:rowOff>127000</xdr:rowOff>
    </xdr:from>
    <xdr:to>
      <xdr:col>13</xdr:col>
      <xdr:colOff>0</xdr:colOff>
      <xdr:row>179</xdr:row>
      <xdr:rowOff>10583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126999</xdr:colOff>
      <xdr:row>179</xdr:row>
      <xdr:rowOff>148167</xdr:rowOff>
    </xdr:from>
    <xdr:to>
      <xdr:col>12</xdr:col>
      <xdr:colOff>740831</xdr:colOff>
      <xdr:row>200</xdr:row>
      <xdr:rowOff>31750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137583</xdr:colOff>
      <xdr:row>201</xdr:row>
      <xdr:rowOff>1</xdr:rowOff>
    </xdr:from>
    <xdr:to>
      <xdr:col>12</xdr:col>
      <xdr:colOff>751416</xdr:colOff>
      <xdr:row>220</xdr:row>
      <xdr:rowOff>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234</xdr:row>
      <xdr:rowOff>158750</xdr:rowOff>
    </xdr:from>
    <xdr:to>
      <xdr:col>13</xdr:col>
      <xdr:colOff>31750</xdr:colOff>
      <xdr:row>255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116416</xdr:colOff>
      <xdr:row>255</xdr:row>
      <xdr:rowOff>126999</xdr:rowOff>
    </xdr:from>
    <xdr:to>
      <xdr:col>12</xdr:col>
      <xdr:colOff>751416</xdr:colOff>
      <xdr:row>276</xdr:row>
      <xdr:rowOff>179916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116415</xdr:colOff>
      <xdr:row>277</xdr:row>
      <xdr:rowOff>148166</xdr:rowOff>
    </xdr:from>
    <xdr:to>
      <xdr:col>12</xdr:col>
      <xdr:colOff>751415</xdr:colOff>
      <xdr:row>301</xdr:row>
      <xdr:rowOff>10584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148168</xdr:colOff>
      <xdr:row>302</xdr:row>
      <xdr:rowOff>10585</xdr:rowOff>
    </xdr:from>
    <xdr:to>
      <xdr:col>13</xdr:col>
      <xdr:colOff>10585</xdr:colOff>
      <xdr:row>315</xdr:row>
      <xdr:rowOff>381001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137584</xdr:colOff>
      <xdr:row>316</xdr:row>
      <xdr:rowOff>116416</xdr:rowOff>
    </xdr:from>
    <xdr:to>
      <xdr:col>13</xdr:col>
      <xdr:colOff>0</xdr:colOff>
      <xdr:row>333</xdr:row>
      <xdr:rowOff>31750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21166</xdr:colOff>
      <xdr:row>316</xdr:row>
      <xdr:rowOff>179915</xdr:rowOff>
    </xdr:from>
    <xdr:to>
      <xdr:col>6</xdr:col>
      <xdr:colOff>1079500</xdr:colOff>
      <xdr:row>333</xdr:row>
      <xdr:rowOff>42332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152</xdr:row>
      <xdr:rowOff>173181</xdr:rowOff>
    </xdr:from>
    <xdr:to>
      <xdr:col>26</xdr:col>
      <xdr:colOff>744682</xdr:colOff>
      <xdr:row>177</xdr:row>
      <xdr:rowOff>43294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82742</xdr:colOff>
      <xdr:row>191</xdr:row>
      <xdr:rowOff>5773</xdr:rowOff>
    </xdr:from>
    <xdr:to>
      <xdr:col>26</xdr:col>
      <xdr:colOff>732174</xdr:colOff>
      <xdr:row>215</xdr:row>
      <xdr:rowOff>75047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169333</xdr:colOff>
      <xdr:row>229</xdr:row>
      <xdr:rowOff>190499</xdr:rowOff>
    </xdr:from>
    <xdr:to>
      <xdr:col>13</xdr:col>
      <xdr:colOff>772584</xdr:colOff>
      <xdr:row>250</xdr:row>
      <xdr:rowOff>179916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93"/>
  <sheetViews>
    <sheetView tabSelected="1" zoomScale="90" zoomScaleNormal="90" workbookViewId="0">
      <selection sqref="A1:AA1"/>
    </sheetView>
  </sheetViews>
  <sheetFormatPr defaultRowHeight="15"/>
  <cols>
    <col min="1" max="1" width="10" customWidth="1"/>
    <col min="2" max="13" width="11.42578125" customWidth="1"/>
    <col min="14" max="14" width="3.42578125" customWidth="1"/>
    <col min="15" max="32" width="11.42578125" customWidth="1"/>
  </cols>
  <sheetData>
    <row r="1" spans="1:41" ht="37.5" customHeight="1" thickBot="1">
      <c r="A1" s="101" t="s">
        <v>21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3"/>
    </row>
    <row r="2" spans="1:41" ht="15.75" customHeight="1" thickBot="1"/>
    <row r="3" spans="1:41" ht="29.25" thickBot="1">
      <c r="A3" s="107" t="s">
        <v>22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9"/>
      <c r="O3" s="104" t="s">
        <v>24</v>
      </c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32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</row>
    <row r="5" spans="1:41" ht="15.75">
      <c r="A5" s="29"/>
      <c r="B5" s="100" t="s">
        <v>15</v>
      </c>
      <c r="C5" s="100"/>
      <c r="D5" s="100"/>
      <c r="E5" s="100"/>
      <c r="F5" s="100" t="s">
        <v>16</v>
      </c>
      <c r="G5" s="100"/>
      <c r="H5" s="100"/>
      <c r="I5" s="100"/>
      <c r="O5" s="29"/>
      <c r="P5" s="106" t="s">
        <v>8</v>
      </c>
      <c r="Q5" s="106"/>
    </row>
    <row r="6" spans="1:41" ht="15.75">
      <c r="A6" s="29"/>
      <c r="B6" s="100" t="s">
        <v>18</v>
      </c>
      <c r="C6" s="100"/>
      <c r="D6" s="100" t="s">
        <v>19</v>
      </c>
      <c r="E6" s="100"/>
      <c r="F6" s="100" t="s">
        <v>18</v>
      </c>
      <c r="G6" s="100"/>
      <c r="H6" s="100" t="s">
        <v>19</v>
      </c>
      <c r="I6" s="100"/>
      <c r="O6" s="29"/>
      <c r="P6" s="30" t="s">
        <v>1</v>
      </c>
      <c r="Q6" s="30" t="s">
        <v>2</v>
      </c>
    </row>
    <row r="7" spans="1:41" ht="15.75">
      <c r="A7" s="29"/>
      <c r="B7" s="30" t="s">
        <v>1</v>
      </c>
      <c r="C7" s="30" t="s">
        <v>2</v>
      </c>
      <c r="D7" s="30" t="s">
        <v>1</v>
      </c>
      <c r="E7" s="30" t="s">
        <v>2</v>
      </c>
      <c r="F7" s="30" t="s">
        <v>1</v>
      </c>
      <c r="G7" s="30" t="s">
        <v>2</v>
      </c>
      <c r="H7" s="30" t="s">
        <v>1</v>
      </c>
      <c r="I7" s="30" t="s">
        <v>2</v>
      </c>
      <c r="O7" s="34">
        <v>39448</v>
      </c>
      <c r="P7" s="35">
        <v>258</v>
      </c>
      <c r="Q7" s="36">
        <v>47593</v>
      </c>
    </row>
    <row r="8" spans="1:41">
      <c r="A8" s="38">
        <v>38718</v>
      </c>
      <c r="B8" s="28">
        <v>1204</v>
      </c>
      <c r="C8" s="28">
        <v>169465</v>
      </c>
      <c r="D8" s="28">
        <v>914</v>
      </c>
      <c r="E8" s="28">
        <v>128716</v>
      </c>
      <c r="F8" s="28">
        <v>446</v>
      </c>
      <c r="G8" s="28">
        <v>199024</v>
      </c>
      <c r="H8" s="28">
        <v>455</v>
      </c>
      <c r="I8" s="28">
        <v>207014</v>
      </c>
      <c r="O8" s="34">
        <v>39479</v>
      </c>
      <c r="P8" s="35">
        <v>261</v>
      </c>
      <c r="Q8" s="36">
        <v>46152</v>
      </c>
    </row>
    <row r="9" spans="1:41">
      <c r="A9" s="38">
        <v>38749</v>
      </c>
      <c r="B9" s="28">
        <v>712</v>
      </c>
      <c r="C9" s="28">
        <v>98109</v>
      </c>
      <c r="D9" s="28">
        <v>1006</v>
      </c>
      <c r="E9" s="28">
        <v>102469</v>
      </c>
      <c r="F9" s="28">
        <v>452</v>
      </c>
      <c r="G9" s="28">
        <v>205613</v>
      </c>
      <c r="H9" s="28">
        <v>284</v>
      </c>
      <c r="I9" s="28">
        <v>188471</v>
      </c>
      <c r="O9" s="34">
        <v>39508</v>
      </c>
      <c r="P9" s="35">
        <v>228</v>
      </c>
      <c r="Q9" s="36">
        <v>49192</v>
      </c>
    </row>
    <row r="10" spans="1:41">
      <c r="A10" s="38">
        <v>38777</v>
      </c>
      <c r="B10" s="28">
        <v>1065</v>
      </c>
      <c r="C10" s="28">
        <v>122506</v>
      </c>
      <c r="D10" s="28">
        <v>986</v>
      </c>
      <c r="E10" s="28">
        <v>133553</v>
      </c>
      <c r="F10" s="28">
        <v>318</v>
      </c>
      <c r="G10" s="28">
        <v>198395</v>
      </c>
      <c r="H10" s="28">
        <v>454</v>
      </c>
      <c r="I10" s="28">
        <v>208249</v>
      </c>
      <c r="O10" s="34">
        <v>39539</v>
      </c>
      <c r="P10" s="35">
        <v>275</v>
      </c>
      <c r="Q10" s="36">
        <v>48372</v>
      </c>
    </row>
    <row r="11" spans="1:41">
      <c r="A11" s="38">
        <v>38808</v>
      </c>
      <c r="B11" s="28">
        <v>1140</v>
      </c>
      <c r="C11" s="28">
        <v>136197</v>
      </c>
      <c r="D11" s="28">
        <v>1282</v>
      </c>
      <c r="E11" s="28">
        <v>144702</v>
      </c>
      <c r="F11" s="28">
        <v>492</v>
      </c>
      <c r="G11" s="28">
        <v>178902</v>
      </c>
      <c r="H11" s="28">
        <v>350</v>
      </c>
      <c r="I11" s="28">
        <v>187574</v>
      </c>
      <c r="O11" s="34">
        <v>39569</v>
      </c>
      <c r="P11" s="35">
        <v>95</v>
      </c>
      <c r="Q11" s="36">
        <v>37462</v>
      </c>
    </row>
    <row r="12" spans="1:41">
      <c r="A12" s="38">
        <v>38838</v>
      </c>
      <c r="B12" s="28">
        <v>1047</v>
      </c>
      <c r="C12" s="28">
        <v>129843</v>
      </c>
      <c r="D12" s="28">
        <v>1102</v>
      </c>
      <c r="E12" s="28">
        <v>137242</v>
      </c>
      <c r="F12" s="28">
        <v>383</v>
      </c>
      <c r="G12" s="28">
        <v>149832</v>
      </c>
      <c r="H12" s="28">
        <v>414</v>
      </c>
      <c r="I12" s="28">
        <v>150595</v>
      </c>
      <c r="O12" s="34">
        <v>39600</v>
      </c>
      <c r="P12" s="35">
        <v>197</v>
      </c>
      <c r="Q12" s="36">
        <v>42556</v>
      </c>
    </row>
    <row r="13" spans="1:41">
      <c r="A13" s="38">
        <v>38869</v>
      </c>
      <c r="B13" s="28">
        <v>842</v>
      </c>
      <c r="C13" s="28">
        <v>129628</v>
      </c>
      <c r="D13" s="28">
        <v>985</v>
      </c>
      <c r="E13" s="28">
        <v>173276</v>
      </c>
      <c r="F13" s="28">
        <v>524</v>
      </c>
      <c r="G13" s="28">
        <v>138095</v>
      </c>
      <c r="H13" s="28">
        <v>269</v>
      </c>
      <c r="I13" s="28">
        <v>129644</v>
      </c>
      <c r="O13" s="34">
        <v>39630</v>
      </c>
      <c r="P13" s="35">
        <v>386</v>
      </c>
      <c r="Q13" s="36">
        <v>52105</v>
      </c>
    </row>
    <row r="14" spans="1:41">
      <c r="A14" s="38">
        <v>38899</v>
      </c>
      <c r="B14" s="28">
        <v>1100</v>
      </c>
      <c r="C14" s="28">
        <v>181193</v>
      </c>
      <c r="D14" s="28">
        <v>960</v>
      </c>
      <c r="E14" s="28">
        <v>136780</v>
      </c>
      <c r="F14" s="28">
        <v>481</v>
      </c>
      <c r="G14" s="28">
        <v>180586</v>
      </c>
      <c r="H14" s="28">
        <v>423</v>
      </c>
      <c r="I14" s="28">
        <v>144568</v>
      </c>
      <c r="O14" s="34">
        <v>39661</v>
      </c>
      <c r="P14" s="35">
        <v>221</v>
      </c>
      <c r="Q14" s="36">
        <v>48795</v>
      </c>
    </row>
    <row r="15" spans="1:41">
      <c r="A15" s="38">
        <v>38930</v>
      </c>
      <c r="B15" s="28">
        <v>876</v>
      </c>
      <c r="C15" s="28">
        <v>130458</v>
      </c>
      <c r="D15" s="28">
        <v>993</v>
      </c>
      <c r="E15" s="28">
        <v>140944</v>
      </c>
      <c r="F15" s="28">
        <v>403</v>
      </c>
      <c r="G15" s="28">
        <v>185155</v>
      </c>
      <c r="H15" s="28">
        <v>437</v>
      </c>
      <c r="I15" s="28">
        <v>180622</v>
      </c>
      <c r="O15" s="34">
        <v>39692</v>
      </c>
      <c r="P15" s="35">
        <v>210</v>
      </c>
      <c r="Q15" s="36">
        <v>39786</v>
      </c>
    </row>
    <row r="16" spans="1:41">
      <c r="A16" s="38">
        <v>38961</v>
      </c>
      <c r="B16" s="28">
        <v>1010</v>
      </c>
      <c r="C16" s="28">
        <v>149807</v>
      </c>
      <c r="D16" s="28">
        <v>1251</v>
      </c>
      <c r="E16" s="28">
        <v>156018</v>
      </c>
      <c r="F16" s="28">
        <v>513</v>
      </c>
      <c r="G16" s="28">
        <v>186530</v>
      </c>
      <c r="H16" s="28">
        <v>534</v>
      </c>
      <c r="I16" s="28">
        <v>166512</v>
      </c>
      <c r="O16" s="34">
        <v>39722</v>
      </c>
      <c r="P16" s="35">
        <v>275</v>
      </c>
      <c r="Q16" s="36">
        <v>49469</v>
      </c>
    </row>
    <row r="17" spans="1:17">
      <c r="A17" s="38">
        <v>38991</v>
      </c>
      <c r="B17" s="28">
        <v>1165</v>
      </c>
      <c r="C17" s="28">
        <v>143069</v>
      </c>
      <c r="D17" s="28">
        <v>1085</v>
      </c>
      <c r="E17" s="28">
        <v>122630</v>
      </c>
      <c r="F17" s="28">
        <v>352</v>
      </c>
      <c r="G17" s="28">
        <v>227027</v>
      </c>
      <c r="H17" s="28">
        <v>348</v>
      </c>
      <c r="I17" s="28">
        <v>195284</v>
      </c>
      <c r="O17" s="34">
        <v>39753</v>
      </c>
      <c r="P17" s="35">
        <v>274</v>
      </c>
      <c r="Q17" s="36">
        <v>50418</v>
      </c>
    </row>
    <row r="18" spans="1:17">
      <c r="A18" s="38">
        <v>39022</v>
      </c>
      <c r="B18" s="28">
        <v>898</v>
      </c>
      <c r="C18" s="28">
        <v>126129</v>
      </c>
      <c r="D18" s="28">
        <v>941</v>
      </c>
      <c r="E18" s="28">
        <v>129924</v>
      </c>
      <c r="F18" s="28">
        <v>403</v>
      </c>
      <c r="G18" s="28">
        <v>230144</v>
      </c>
      <c r="H18" s="28">
        <v>414</v>
      </c>
      <c r="I18" s="28">
        <v>219384</v>
      </c>
      <c r="O18" s="34">
        <v>39783</v>
      </c>
      <c r="P18" s="35">
        <v>290</v>
      </c>
      <c r="Q18" s="36">
        <v>48194</v>
      </c>
    </row>
    <row r="19" spans="1:17">
      <c r="A19" s="38">
        <v>39052</v>
      </c>
      <c r="B19" s="28">
        <v>1122</v>
      </c>
      <c r="C19" s="28">
        <v>158507</v>
      </c>
      <c r="D19" s="28">
        <v>1537</v>
      </c>
      <c r="E19" s="28">
        <v>186161</v>
      </c>
      <c r="F19" s="28">
        <v>505</v>
      </c>
      <c r="G19" s="28">
        <v>238516</v>
      </c>
      <c r="H19" s="28">
        <v>280</v>
      </c>
      <c r="I19" s="28">
        <v>189893</v>
      </c>
      <c r="O19" s="34">
        <v>39814</v>
      </c>
      <c r="P19" s="35">
        <v>182</v>
      </c>
      <c r="Q19" s="36">
        <v>35844</v>
      </c>
    </row>
    <row r="20" spans="1:17">
      <c r="A20" s="38">
        <v>39083</v>
      </c>
      <c r="B20" s="28">
        <v>1321</v>
      </c>
      <c r="C20" s="28">
        <v>176680</v>
      </c>
      <c r="D20" s="28">
        <v>1121</v>
      </c>
      <c r="E20" s="28">
        <v>136492</v>
      </c>
      <c r="F20" s="28">
        <v>450</v>
      </c>
      <c r="G20" s="28">
        <v>212441</v>
      </c>
      <c r="H20" s="28">
        <v>547</v>
      </c>
      <c r="I20" s="28">
        <v>215713</v>
      </c>
      <c r="O20" s="34">
        <v>39845</v>
      </c>
      <c r="P20" s="35">
        <v>176</v>
      </c>
      <c r="Q20" s="36">
        <v>32792</v>
      </c>
    </row>
    <row r="21" spans="1:17">
      <c r="A21" s="38">
        <v>39114</v>
      </c>
      <c r="B21" s="28">
        <v>1008</v>
      </c>
      <c r="C21" s="28">
        <v>105390</v>
      </c>
      <c r="D21" s="28">
        <v>1240</v>
      </c>
      <c r="E21" s="28">
        <v>109078</v>
      </c>
      <c r="F21" s="28">
        <v>371</v>
      </c>
      <c r="G21" s="28">
        <v>227126</v>
      </c>
      <c r="H21" s="28">
        <v>330</v>
      </c>
      <c r="I21" s="28">
        <v>202733</v>
      </c>
      <c r="O21" s="34">
        <v>39873</v>
      </c>
      <c r="P21" s="35">
        <v>184</v>
      </c>
      <c r="Q21" s="36">
        <v>34429</v>
      </c>
    </row>
    <row r="22" spans="1:17">
      <c r="A22" s="38">
        <v>39142</v>
      </c>
      <c r="B22" s="28">
        <v>1053</v>
      </c>
      <c r="C22" s="28">
        <v>106106</v>
      </c>
      <c r="D22" s="28">
        <v>1067</v>
      </c>
      <c r="E22" s="28">
        <v>121562</v>
      </c>
      <c r="F22" s="28">
        <v>427</v>
      </c>
      <c r="G22" s="28">
        <v>192902</v>
      </c>
      <c r="H22" s="28">
        <v>444</v>
      </c>
      <c r="I22" s="28">
        <v>194126</v>
      </c>
      <c r="O22" s="34">
        <v>39904</v>
      </c>
      <c r="P22" s="35">
        <v>206</v>
      </c>
      <c r="Q22" s="36">
        <v>37787</v>
      </c>
    </row>
    <row r="23" spans="1:17">
      <c r="A23" s="38">
        <v>39173</v>
      </c>
      <c r="B23" s="28">
        <v>1267</v>
      </c>
      <c r="C23" s="28">
        <v>148087</v>
      </c>
      <c r="D23" s="28">
        <v>1265</v>
      </c>
      <c r="E23" s="28">
        <v>151559</v>
      </c>
      <c r="F23" s="28">
        <v>465</v>
      </c>
      <c r="G23" s="28">
        <v>185742</v>
      </c>
      <c r="H23" s="28">
        <v>469</v>
      </c>
      <c r="I23" s="28">
        <v>190660</v>
      </c>
      <c r="O23" s="34">
        <v>39934</v>
      </c>
      <c r="P23" s="35">
        <v>95</v>
      </c>
      <c r="Q23" s="36">
        <v>37642</v>
      </c>
    </row>
    <row r="24" spans="1:17">
      <c r="A24" s="38">
        <v>39203</v>
      </c>
      <c r="B24" s="28">
        <v>1050</v>
      </c>
      <c r="C24" s="28">
        <v>135416</v>
      </c>
      <c r="D24" s="28">
        <v>1007</v>
      </c>
      <c r="E24" s="28">
        <v>143264</v>
      </c>
      <c r="F24" s="28">
        <v>415</v>
      </c>
      <c r="G24" s="28">
        <v>164632</v>
      </c>
      <c r="H24" s="28">
        <v>430</v>
      </c>
      <c r="I24" s="28">
        <v>160848</v>
      </c>
      <c r="O24" s="34">
        <v>39965</v>
      </c>
      <c r="P24" s="35">
        <v>147</v>
      </c>
      <c r="Q24" s="36">
        <v>33654</v>
      </c>
    </row>
    <row r="25" spans="1:17">
      <c r="A25" s="38">
        <v>39234</v>
      </c>
      <c r="B25" s="28">
        <v>852</v>
      </c>
      <c r="C25" s="28">
        <v>136973</v>
      </c>
      <c r="D25" s="28">
        <v>911</v>
      </c>
      <c r="E25" s="28">
        <v>177922</v>
      </c>
      <c r="F25" s="28">
        <v>424</v>
      </c>
      <c r="G25" s="28">
        <v>159708</v>
      </c>
      <c r="H25" s="28">
        <v>342</v>
      </c>
      <c r="I25" s="28">
        <v>153971</v>
      </c>
      <c r="O25" s="34">
        <v>39995</v>
      </c>
      <c r="P25" s="35">
        <v>166</v>
      </c>
      <c r="Q25" s="36">
        <v>39818</v>
      </c>
    </row>
    <row r="26" spans="1:17">
      <c r="A26" s="38">
        <v>39264</v>
      </c>
      <c r="B26" s="28">
        <v>1256</v>
      </c>
      <c r="C26" s="28">
        <v>188178</v>
      </c>
      <c r="D26" s="28">
        <v>1209</v>
      </c>
      <c r="E26" s="28">
        <v>147591</v>
      </c>
      <c r="F26" s="28">
        <v>624</v>
      </c>
      <c r="G26" s="28">
        <v>207183</v>
      </c>
      <c r="H26" s="28">
        <v>496</v>
      </c>
      <c r="I26" s="28">
        <v>174466</v>
      </c>
      <c r="O26" s="34">
        <v>40026</v>
      </c>
      <c r="P26" s="35">
        <v>225</v>
      </c>
      <c r="Q26" s="36">
        <v>41704</v>
      </c>
    </row>
    <row r="27" spans="1:17">
      <c r="A27" s="38">
        <v>39295</v>
      </c>
      <c r="B27" s="28">
        <v>977</v>
      </c>
      <c r="C27" s="28">
        <v>140674</v>
      </c>
      <c r="D27" s="28">
        <v>1188</v>
      </c>
      <c r="E27" s="28">
        <v>150943</v>
      </c>
      <c r="F27" s="28">
        <v>448</v>
      </c>
      <c r="G27" s="28">
        <v>210986</v>
      </c>
      <c r="H27" s="28">
        <v>565</v>
      </c>
      <c r="I27" s="28">
        <v>212116</v>
      </c>
      <c r="O27" s="34">
        <v>40057</v>
      </c>
      <c r="P27" s="35">
        <v>135</v>
      </c>
      <c r="Q27" s="36">
        <v>37322</v>
      </c>
    </row>
    <row r="28" spans="1:17">
      <c r="A28" s="38">
        <v>39326</v>
      </c>
      <c r="B28" s="28">
        <v>1133</v>
      </c>
      <c r="C28" s="28">
        <v>160248</v>
      </c>
      <c r="D28" s="28">
        <v>1278</v>
      </c>
      <c r="E28" s="28">
        <v>168600</v>
      </c>
      <c r="F28" s="28">
        <v>398</v>
      </c>
      <c r="G28" s="28">
        <v>200788</v>
      </c>
      <c r="H28" s="28">
        <v>385</v>
      </c>
      <c r="I28" s="28">
        <v>184723</v>
      </c>
      <c r="O28" s="34">
        <v>40087</v>
      </c>
      <c r="P28" s="35">
        <v>197</v>
      </c>
      <c r="Q28" s="36">
        <v>41319</v>
      </c>
    </row>
    <row r="29" spans="1:17">
      <c r="A29" s="38">
        <v>39356</v>
      </c>
      <c r="B29" s="28">
        <v>1261</v>
      </c>
      <c r="C29" s="28">
        <v>158232</v>
      </c>
      <c r="D29" s="28">
        <v>1345</v>
      </c>
      <c r="E29" s="28">
        <v>140444</v>
      </c>
      <c r="F29" s="28">
        <v>562</v>
      </c>
      <c r="G29" s="28">
        <v>244101</v>
      </c>
      <c r="H29" s="28">
        <v>432</v>
      </c>
      <c r="I29" s="28">
        <v>215195</v>
      </c>
      <c r="O29" s="34">
        <v>40118</v>
      </c>
      <c r="P29" s="35">
        <v>242</v>
      </c>
      <c r="Q29" s="36">
        <v>40412</v>
      </c>
    </row>
    <row r="30" spans="1:17">
      <c r="A30" s="38">
        <v>39387</v>
      </c>
      <c r="B30" s="28">
        <v>1056</v>
      </c>
      <c r="C30" s="28">
        <v>129976</v>
      </c>
      <c r="D30" s="28">
        <v>1130</v>
      </c>
      <c r="E30" s="28">
        <v>138821</v>
      </c>
      <c r="F30" s="28">
        <v>447</v>
      </c>
      <c r="G30" s="28">
        <v>249235</v>
      </c>
      <c r="H30" s="28">
        <v>446</v>
      </c>
      <c r="I30" s="28">
        <v>247001</v>
      </c>
      <c r="O30" s="34">
        <v>40148</v>
      </c>
      <c r="P30" s="35">
        <v>298</v>
      </c>
      <c r="Q30" s="36">
        <v>44416</v>
      </c>
    </row>
    <row r="31" spans="1:17">
      <c r="A31" s="38">
        <v>39417</v>
      </c>
      <c r="B31" s="28">
        <v>1569</v>
      </c>
      <c r="C31" s="28">
        <v>168565</v>
      </c>
      <c r="D31" s="28">
        <v>2046</v>
      </c>
      <c r="E31" s="28">
        <v>195401</v>
      </c>
      <c r="F31" s="28">
        <v>550</v>
      </c>
      <c r="G31" s="28">
        <v>246122</v>
      </c>
      <c r="H31" s="28">
        <v>378</v>
      </c>
      <c r="I31" s="28">
        <v>209939</v>
      </c>
      <c r="O31" s="34">
        <v>40179</v>
      </c>
      <c r="P31" s="35">
        <v>178</v>
      </c>
      <c r="Q31" s="36">
        <v>40764</v>
      </c>
    </row>
    <row r="32" spans="1:17">
      <c r="A32" s="31">
        <v>39448</v>
      </c>
      <c r="B32" s="28">
        <v>1496</v>
      </c>
      <c r="C32" s="28">
        <v>180826</v>
      </c>
      <c r="D32" s="28">
        <v>1266</v>
      </c>
      <c r="E32" s="28">
        <v>140395</v>
      </c>
      <c r="F32" s="28">
        <v>380</v>
      </c>
      <c r="G32" s="28">
        <v>231187</v>
      </c>
      <c r="H32" s="28">
        <v>529</v>
      </c>
      <c r="I32" s="28">
        <v>236125</v>
      </c>
      <c r="O32" s="34">
        <v>40210</v>
      </c>
      <c r="P32" s="35">
        <v>185</v>
      </c>
      <c r="Q32" s="36">
        <v>36282</v>
      </c>
    </row>
    <row r="33" spans="1:17">
      <c r="A33" s="31">
        <v>39479</v>
      </c>
      <c r="B33" s="28">
        <v>1296</v>
      </c>
      <c r="C33" s="28">
        <v>110849</v>
      </c>
      <c r="D33" s="28">
        <v>1444</v>
      </c>
      <c r="E33" s="28">
        <v>116718</v>
      </c>
      <c r="F33" s="28">
        <v>444</v>
      </c>
      <c r="G33" s="28">
        <v>248099</v>
      </c>
      <c r="H33" s="28">
        <v>337</v>
      </c>
      <c r="I33" s="28">
        <v>230013</v>
      </c>
      <c r="O33" s="34">
        <v>40238</v>
      </c>
      <c r="P33" s="35">
        <v>325</v>
      </c>
      <c r="Q33" s="36">
        <v>39044</v>
      </c>
    </row>
    <row r="34" spans="1:17">
      <c r="A34" s="31">
        <v>39508</v>
      </c>
      <c r="B34" s="28">
        <v>1542</v>
      </c>
      <c r="C34" s="28">
        <v>136092</v>
      </c>
      <c r="D34" s="28">
        <v>1745</v>
      </c>
      <c r="E34" s="28">
        <v>163494</v>
      </c>
      <c r="F34" s="28">
        <v>549</v>
      </c>
      <c r="G34" s="28">
        <v>247834</v>
      </c>
      <c r="H34" s="28">
        <v>459</v>
      </c>
      <c r="I34" s="28">
        <v>257401</v>
      </c>
      <c r="O34" s="34">
        <v>40269</v>
      </c>
      <c r="P34" s="35">
        <v>58</v>
      </c>
      <c r="Q34" s="36">
        <v>40026</v>
      </c>
    </row>
    <row r="35" spans="1:17">
      <c r="A35" s="31">
        <v>39539</v>
      </c>
      <c r="B35" s="28">
        <v>1212</v>
      </c>
      <c r="C35" s="28">
        <v>155222</v>
      </c>
      <c r="D35" s="28">
        <v>391</v>
      </c>
      <c r="E35" s="28">
        <v>218504</v>
      </c>
      <c r="F35" s="28">
        <v>473</v>
      </c>
      <c r="G35" s="28">
        <v>202732</v>
      </c>
      <c r="H35" s="28">
        <v>1205</v>
      </c>
      <c r="I35" s="28">
        <v>162340</v>
      </c>
      <c r="O35" s="34">
        <v>40299</v>
      </c>
      <c r="P35" s="35">
        <v>254</v>
      </c>
      <c r="Q35" s="36">
        <v>120943</v>
      </c>
    </row>
    <row r="36" spans="1:17">
      <c r="A36" s="31">
        <v>39569</v>
      </c>
      <c r="B36" s="28">
        <v>1004</v>
      </c>
      <c r="C36" s="28">
        <v>144379</v>
      </c>
      <c r="D36" s="28">
        <v>948</v>
      </c>
      <c r="E36" s="28">
        <v>145360</v>
      </c>
      <c r="F36" s="28">
        <v>339</v>
      </c>
      <c r="G36" s="28">
        <v>182781</v>
      </c>
      <c r="H36" s="28">
        <v>385</v>
      </c>
      <c r="I36" s="28">
        <v>187446</v>
      </c>
      <c r="O36" s="34">
        <v>40330</v>
      </c>
      <c r="P36" s="35">
        <v>730</v>
      </c>
      <c r="Q36" s="36">
        <v>141953</v>
      </c>
    </row>
    <row r="37" spans="1:17">
      <c r="A37" s="31">
        <v>39600</v>
      </c>
      <c r="B37" s="28">
        <v>961</v>
      </c>
      <c r="C37" s="28">
        <v>144443</v>
      </c>
      <c r="D37" s="28">
        <v>1348</v>
      </c>
      <c r="E37" s="28">
        <v>186313</v>
      </c>
      <c r="F37" s="28">
        <v>319</v>
      </c>
      <c r="G37" s="28">
        <v>168507</v>
      </c>
      <c r="H37" s="28">
        <v>339</v>
      </c>
      <c r="I37" s="28">
        <v>163461</v>
      </c>
      <c r="O37" s="34">
        <v>40360</v>
      </c>
      <c r="P37" s="35">
        <v>315</v>
      </c>
      <c r="Q37" s="36">
        <v>50096</v>
      </c>
    </row>
    <row r="38" spans="1:17">
      <c r="A38" s="31">
        <v>39630</v>
      </c>
      <c r="B38" s="28">
        <v>1248</v>
      </c>
      <c r="C38" s="28">
        <v>194793</v>
      </c>
      <c r="D38" s="28">
        <v>1200</v>
      </c>
      <c r="E38" s="28">
        <v>152504</v>
      </c>
      <c r="F38" s="28">
        <v>592</v>
      </c>
      <c r="G38" s="28">
        <v>223941</v>
      </c>
      <c r="H38" s="28">
        <v>551</v>
      </c>
      <c r="I38" s="28">
        <v>189393</v>
      </c>
      <c r="O38" s="34">
        <v>40391</v>
      </c>
      <c r="P38" s="35">
        <v>232</v>
      </c>
      <c r="Q38" s="36">
        <v>53511</v>
      </c>
    </row>
    <row r="39" spans="1:17">
      <c r="A39" s="31">
        <v>39661</v>
      </c>
      <c r="B39" s="28">
        <v>712</v>
      </c>
      <c r="C39" s="28">
        <v>130553</v>
      </c>
      <c r="D39" s="28">
        <v>795</v>
      </c>
      <c r="E39" s="28">
        <v>140013</v>
      </c>
      <c r="F39" s="28">
        <v>334</v>
      </c>
      <c r="G39" s="28">
        <v>198096</v>
      </c>
      <c r="H39" s="28">
        <v>355</v>
      </c>
      <c r="I39" s="28">
        <v>197033</v>
      </c>
      <c r="O39" s="34">
        <v>40422</v>
      </c>
      <c r="P39" s="35">
        <v>168</v>
      </c>
      <c r="Q39" s="36">
        <v>48137</v>
      </c>
    </row>
    <row r="40" spans="1:17">
      <c r="A40" s="31">
        <v>39692</v>
      </c>
      <c r="B40" s="28">
        <v>1024</v>
      </c>
      <c r="C40" s="28">
        <v>132313</v>
      </c>
      <c r="D40" s="28">
        <v>1289</v>
      </c>
      <c r="E40" s="28">
        <v>143919</v>
      </c>
      <c r="F40" s="28">
        <v>428</v>
      </c>
      <c r="G40" s="28">
        <v>176589</v>
      </c>
      <c r="H40" s="28">
        <v>338</v>
      </c>
      <c r="I40" s="28">
        <v>154588</v>
      </c>
      <c r="O40" s="34">
        <v>40452</v>
      </c>
      <c r="P40" s="35">
        <v>188</v>
      </c>
      <c r="Q40" s="36">
        <v>53278</v>
      </c>
    </row>
    <row r="41" spans="1:17">
      <c r="A41" s="31">
        <v>39722</v>
      </c>
      <c r="B41" s="28">
        <v>1227</v>
      </c>
      <c r="C41" s="28">
        <v>153618</v>
      </c>
      <c r="D41" s="28">
        <v>1062</v>
      </c>
      <c r="E41" s="28">
        <v>135893</v>
      </c>
      <c r="F41" s="28">
        <v>518</v>
      </c>
      <c r="G41" s="28">
        <v>237149</v>
      </c>
      <c r="H41" s="28">
        <v>454</v>
      </c>
      <c r="I41" s="28">
        <v>209883</v>
      </c>
      <c r="O41" s="34">
        <v>40483</v>
      </c>
      <c r="P41" s="35">
        <v>243</v>
      </c>
      <c r="Q41" s="36">
        <v>45989</v>
      </c>
    </row>
    <row r="42" spans="1:17">
      <c r="A42" s="31">
        <v>39753</v>
      </c>
      <c r="B42" s="28">
        <v>970</v>
      </c>
      <c r="C42" s="28">
        <v>124630</v>
      </c>
      <c r="D42" s="28">
        <v>1209</v>
      </c>
      <c r="E42" s="28">
        <v>129007</v>
      </c>
      <c r="F42" s="28">
        <v>429</v>
      </c>
      <c r="G42" s="28">
        <v>229644</v>
      </c>
      <c r="H42" s="28">
        <v>631</v>
      </c>
      <c r="I42" s="28">
        <v>230779</v>
      </c>
      <c r="O42" s="34">
        <v>40513</v>
      </c>
      <c r="P42" s="35">
        <v>197</v>
      </c>
      <c r="Q42" s="36">
        <v>49273</v>
      </c>
    </row>
    <row r="43" spans="1:17">
      <c r="A43" s="31">
        <v>39783</v>
      </c>
      <c r="B43" s="28">
        <v>1794</v>
      </c>
      <c r="C43" s="28">
        <v>157253</v>
      </c>
      <c r="D43" s="28">
        <v>1842</v>
      </c>
      <c r="E43" s="28">
        <v>183715</v>
      </c>
      <c r="F43" s="28">
        <v>643</v>
      </c>
      <c r="G43" s="28">
        <v>234793</v>
      </c>
      <c r="H43" s="28">
        <v>406</v>
      </c>
      <c r="I43" s="28">
        <v>199915</v>
      </c>
      <c r="O43" s="34">
        <v>40544</v>
      </c>
      <c r="P43" s="35">
        <v>159</v>
      </c>
      <c r="Q43" s="36">
        <v>42867</v>
      </c>
    </row>
    <row r="44" spans="1:17">
      <c r="A44" s="31">
        <v>39814</v>
      </c>
      <c r="B44" s="28">
        <v>1760</v>
      </c>
      <c r="C44" s="28">
        <v>166421</v>
      </c>
      <c r="D44" s="28">
        <v>1178</v>
      </c>
      <c r="E44" s="28">
        <v>131691</v>
      </c>
      <c r="F44" s="28">
        <v>366</v>
      </c>
      <c r="G44" s="28">
        <v>210446</v>
      </c>
      <c r="H44" s="28">
        <v>486</v>
      </c>
      <c r="I44" s="28">
        <v>221453</v>
      </c>
      <c r="O44" s="34">
        <v>40575</v>
      </c>
      <c r="P44" s="35">
        <v>202</v>
      </c>
      <c r="Q44" s="36">
        <v>40344</v>
      </c>
    </row>
    <row r="45" spans="1:17">
      <c r="A45" s="31">
        <v>39845</v>
      </c>
      <c r="B45" s="28">
        <v>699</v>
      </c>
      <c r="C45" s="28">
        <v>96153</v>
      </c>
      <c r="D45" s="28">
        <v>815</v>
      </c>
      <c r="E45" s="28">
        <v>101354</v>
      </c>
      <c r="F45" s="28">
        <v>272</v>
      </c>
      <c r="G45" s="28">
        <v>209326</v>
      </c>
      <c r="H45" s="28">
        <v>241</v>
      </c>
      <c r="I45" s="28">
        <v>191327</v>
      </c>
      <c r="O45" s="34">
        <v>40603</v>
      </c>
      <c r="P45" s="35">
        <v>210</v>
      </c>
      <c r="Q45" s="36">
        <v>43046</v>
      </c>
    </row>
    <row r="46" spans="1:17">
      <c r="A46" s="31">
        <v>39873</v>
      </c>
      <c r="B46" s="28">
        <v>793</v>
      </c>
      <c r="C46" s="28">
        <v>116436</v>
      </c>
      <c r="D46" s="28">
        <v>368</v>
      </c>
      <c r="E46" s="28">
        <v>213101</v>
      </c>
      <c r="F46" s="28">
        <v>905</v>
      </c>
      <c r="G46" s="28">
        <v>132603</v>
      </c>
      <c r="H46" s="28">
        <v>257</v>
      </c>
      <c r="I46" s="28">
        <v>219347</v>
      </c>
      <c r="O46" s="34">
        <v>40634</v>
      </c>
      <c r="P46" s="35">
        <v>149</v>
      </c>
      <c r="Q46" s="36">
        <v>43874</v>
      </c>
    </row>
    <row r="47" spans="1:17">
      <c r="A47" s="31">
        <v>39904</v>
      </c>
      <c r="B47" s="28">
        <v>1042</v>
      </c>
      <c r="C47" s="28">
        <v>136462</v>
      </c>
      <c r="D47" s="28">
        <v>1001</v>
      </c>
      <c r="E47" s="28">
        <v>141943</v>
      </c>
      <c r="F47" s="28">
        <v>394</v>
      </c>
      <c r="G47" s="28">
        <v>191629</v>
      </c>
      <c r="H47" s="28">
        <v>312</v>
      </c>
      <c r="I47" s="28">
        <v>207263</v>
      </c>
      <c r="O47" s="34">
        <v>40664</v>
      </c>
      <c r="P47" s="35">
        <v>212</v>
      </c>
      <c r="Q47" s="36">
        <v>45582</v>
      </c>
    </row>
    <row r="48" spans="1:17">
      <c r="A48" s="31">
        <v>39934</v>
      </c>
      <c r="B48" s="28">
        <v>562</v>
      </c>
      <c r="C48" s="28">
        <v>123907</v>
      </c>
      <c r="D48" s="28">
        <v>552</v>
      </c>
      <c r="E48" s="28">
        <v>126287</v>
      </c>
      <c r="F48" s="28">
        <v>180</v>
      </c>
      <c r="G48" s="28">
        <v>169697</v>
      </c>
      <c r="H48" s="28">
        <v>218</v>
      </c>
      <c r="I48" s="28">
        <v>170994</v>
      </c>
      <c r="O48" s="34">
        <v>40695</v>
      </c>
      <c r="P48" s="35">
        <v>176</v>
      </c>
      <c r="Q48" s="36">
        <v>47221</v>
      </c>
    </row>
    <row r="49" spans="1:17">
      <c r="A49" s="31">
        <v>39965</v>
      </c>
      <c r="B49" s="28">
        <v>726</v>
      </c>
      <c r="C49" s="28">
        <v>123952</v>
      </c>
      <c r="D49" s="28">
        <v>811</v>
      </c>
      <c r="E49" s="28">
        <v>155769</v>
      </c>
      <c r="F49" s="28">
        <v>308</v>
      </c>
      <c r="G49" s="28">
        <v>174421</v>
      </c>
      <c r="H49" s="28">
        <v>295</v>
      </c>
      <c r="I49" s="28">
        <v>157152</v>
      </c>
      <c r="O49" s="34">
        <v>40725</v>
      </c>
      <c r="P49" s="35">
        <v>230</v>
      </c>
      <c r="Q49" s="36">
        <v>53467</v>
      </c>
    </row>
    <row r="50" spans="1:17">
      <c r="A50" s="31">
        <v>39995</v>
      </c>
      <c r="B50" s="28">
        <v>720</v>
      </c>
      <c r="C50" s="28">
        <v>176853</v>
      </c>
      <c r="D50" s="28">
        <v>732</v>
      </c>
      <c r="E50" s="28">
        <v>136552</v>
      </c>
      <c r="F50" s="28">
        <v>296</v>
      </c>
      <c r="G50" s="28">
        <v>210845</v>
      </c>
      <c r="H50" s="28">
        <v>277</v>
      </c>
      <c r="I50" s="28">
        <v>193880</v>
      </c>
      <c r="O50" s="34">
        <v>40756</v>
      </c>
      <c r="P50" s="35">
        <v>221</v>
      </c>
      <c r="Q50" s="36">
        <v>51729</v>
      </c>
    </row>
    <row r="51" spans="1:17">
      <c r="A51" s="31">
        <v>40026</v>
      </c>
      <c r="B51" s="28">
        <v>679</v>
      </c>
      <c r="C51" s="28">
        <v>130948</v>
      </c>
      <c r="D51" s="28">
        <v>779</v>
      </c>
      <c r="E51" s="28">
        <v>139835</v>
      </c>
      <c r="F51" s="28">
        <v>413</v>
      </c>
      <c r="G51" s="28">
        <v>206673</v>
      </c>
      <c r="H51" s="28">
        <v>425</v>
      </c>
      <c r="I51" s="28">
        <v>214744</v>
      </c>
      <c r="O51" s="34">
        <v>40787</v>
      </c>
      <c r="P51" s="35">
        <v>193</v>
      </c>
      <c r="Q51" s="36">
        <v>50814</v>
      </c>
    </row>
    <row r="52" spans="1:17">
      <c r="A52" s="31">
        <v>40057</v>
      </c>
      <c r="B52" s="28">
        <v>692</v>
      </c>
      <c r="C52" s="28">
        <v>139850</v>
      </c>
      <c r="D52" s="28">
        <v>785</v>
      </c>
      <c r="E52" s="28">
        <v>147133</v>
      </c>
      <c r="F52" s="28">
        <v>280</v>
      </c>
      <c r="G52" s="28">
        <v>186098</v>
      </c>
      <c r="H52" s="28">
        <v>205</v>
      </c>
      <c r="I52" s="28">
        <v>172235</v>
      </c>
      <c r="O52" s="34">
        <v>40817</v>
      </c>
      <c r="P52" s="35">
        <v>210</v>
      </c>
      <c r="Q52" s="36">
        <v>49520</v>
      </c>
    </row>
    <row r="53" spans="1:17">
      <c r="A53" s="31">
        <v>40087</v>
      </c>
      <c r="B53" s="28">
        <v>3390</v>
      </c>
      <c r="C53" s="28">
        <v>146578</v>
      </c>
      <c r="D53" s="28">
        <v>3915</v>
      </c>
      <c r="E53" s="28">
        <v>128424</v>
      </c>
      <c r="F53" s="28">
        <v>3078</v>
      </c>
      <c r="G53" s="28">
        <v>237940</v>
      </c>
      <c r="H53" s="28">
        <v>2177</v>
      </c>
      <c r="I53" s="28">
        <v>215937</v>
      </c>
      <c r="O53" s="34">
        <v>40848</v>
      </c>
      <c r="P53" s="35">
        <v>366</v>
      </c>
      <c r="Q53" s="36">
        <v>49011</v>
      </c>
    </row>
    <row r="54" spans="1:17">
      <c r="A54" s="31">
        <v>40118</v>
      </c>
      <c r="B54" s="28">
        <v>3865</v>
      </c>
      <c r="C54" s="28">
        <v>123969</v>
      </c>
      <c r="D54" s="28">
        <v>3782</v>
      </c>
      <c r="E54" s="28">
        <v>125529</v>
      </c>
      <c r="F54" s="28">
        <v>2534</v>
      </c>
      <c r="G54" s="28">
        <v>228829</v>
      </c>
      <c r="H54" s="28">
        <v>2382</v>
      </c>
      <c r="I54" s="28">
        <v>226346</v>
      </c>
      <c r="O54" s="34">
        <v>40878</v>
      </c>
      <c r="P54" s="35">
        <v>346</v>
      </c>
      <c r="Q54" s="36">
        <v>50603</v>
      </c>
    </row>
    <row r="55" spans="1:17">
      <c r="A55" s="31">
        <v>40148</v>
      </c>
      <c r="B55" s="28">
        <v>5772</v>
      </c>
      <c r="C55" s="28">
        <v>162845</v>
      </c>
      <c r="D55" s="28">
        <v>6871</v>
      </c>
      <c r="E55" s="28">
        <v>184603</v>
      </c>
      <c r="F55" s="28">
        <v>3728</v>
      </c>
      <c r="G55" s="28">
        <v>249532</v>
      </c>
      <c r="H55" s="28">
        <v>2309</v>
      </c>
      <c r="I55" s="28">
        <v>211732</v>
      </c>
      <c r="O55" s="34">
        <v>40909</v>
      </c>
      <c r="P55" s="35">
        <v>191</v>
      </c>
      <c r="Q55" s="36">
        <v>52561</v>
      </c>
    </row>
    <row r="56" spans="1:17">
      <c r="A56" s="31">
        <v>40179</v>
      </c>
      <c r="B56" s="28">
        <v>5731</v>
      </c>
      <c r="C56" s="28">
        <v>164454</v>
      </c>
      <c r="D56" s="28">
        <v>4403</v>
      </c>
      <c r="E56" s="28">
        <v>130257</v>
      </c>
      <c r="F56" s="28">
        <v>2625</v>
      </c>
      <c r="G56" s="28">
        <v>223889</v>
      </c>
      <c r="H56" s="28">
        <v>3028</v>
      </c>
      <c r="I56" s="28">
        <v>231658</v>
      </c>
      <c r="O56" s="34">
        <v>40940</v>
      </c>
      <c r="P56" s="35">
        <v>251</v>
      </c>
      <c r="Q56" s="36">
        <v>47898</v>
      </c>
    </row>
    <row r="57" spans="1:17">
      <c r="A57" s="31">
        <v>40210</v>
      </c>
      <c r="B57" s="28">
        <v>2678</v>
      </c>
      <c r="C57" s="28">
        <v>100384</v>
      </c>
      <c r="D57" s="28">
        <v>2912</v>
      </c>
      <c r="E57" s="28">
        <v>104710</v>
      </c>
      <c r="F57" s="28">
        <v>2968</v>
      </c>
      <c r="G57" s="28">
        <v>220414</v>
      </c>
      <c r="H57" s="28">
        <v>1898</v>
      </c>
      <c r="I57" s="28">
        <v>209741</v>
      </c>
      <c r="O57" s="34">
        <v>40969</v>
      </c>
      <c r="P57" s="35">
        <v>163</v>
      </c>
      <c r="Q57" s="36">
        <v>51778</v>
      </c>
    </row>
    <row r="58" spans="1:17">
      <c r="A58" s="31">
        <v>40238</v>
      </c>
      <c r="B58" s="28">
        <v>3909</v>
      </c>
      <c r="C58" s="28">
        <v>131487</v>
      </c>
      <c r="D58" s="28">
        <v>4761</v>
      </c>
      <c r="E58" s="28">
        <v>154730</v>
      </c>
      <c r="F58" s="28">
        <v>4221</v>
      </c>
      <c r="G58" s="28">
        <v>232450</v>
      </c>
      <c r="H58" s="28">
        <v>2976</v>
      </c>
      <c r="I58" s="28">
        <v>229897</v>
      </c>
      <c r="O58" s="34">
        <v>41000</v>
      </c>
      <c r="P58" s="35">
        <v>175</v>
      </c>
      <c r="Q58" s="36">
        <v>59240</v>
      </c>
    </row>
    <row r="59" spans="1:17">
      <c r="A59" s="31">
        <v>40269</v>
      </c>
      <c r="B59" s="28">
        <v>1769</v>
      </c>
      <c r="C59" s="28">
        <v>141579</v>
      </c>
      <c r="D59" s="28">
        <v>1269</v>
      </c>
      <c r="E59" s="28">
        <v>133898</v>
      </c>
      <c r="F59" s="28">
        <v>1407</v>
      </c>
      <c r="G59" s="28">
        <v>180334</v>
      </c>
      <c r="H59" s="28">
        <v>1156</v>
      </c>
      <c r="I59" s="28">
        <v>200378</v>
      </c>
      <c r="O59" s="34">
        <v>41030</v>
      </c>
      <c r="P59" s="35">
        <v>186</v>
      </c>
      <c r="Q59" s="36">
        <v>55984</v>
      </c>
    </row>
    <row r="60" spans="1:17">
      <c r="A60" s="31">
        <v>40299</v>
      </c>
      <c r="B60" s="28">
        <v>3353</v>
      </c>
      <c r="C60" s="28">
        <v>180199</v>
      </c>
      <c r="D60" s="28">
        <v>3133</v>
      </c>
      <c r="E60" s="28">
        <v>176136</v>
      </c>
      <c r="F60" s="28">
        <v>3360</v>
      </c>
      <c r="G60" s="28">
        <v>326762</v>
      </c>
      <c r="H60" s="28">
        <v>3105</v>
      </c>
      <c r="I60" s="28">
        <v>291743</v>
      </c>
      <c r="O60" s="34">
        <v>41061</v>
      </c>
      <c r="P60" s="35">
        <v>152</v>
      </c>
      <c r="Q60" s="36">
        <v>54113</v>
      </c>
    </row>
    <row r="61" spans="1:17">
      <c r="A61" s="31">
        <v>40330</v>
      </c>
      <c r="B61" s="28">
        <v>3773</v>
      </c>
      <c r="C61" s="28">
        <v>191105</v>
      </c>
      <c r="D61" s="28">
        <v>4989</v>
      </c>
      <c r="E61" s="28">
        <v>247756</v>
      </c>
      <c r="F61" s="28">
        <v>8057</v>
      </c>
      <c r="G61" s="28">
        <v>495866</v>
      </c>
      <c r="H61" s="28">
        <v>6027</v>
      </c>
      <c r="I61" s="28">
        <v>379805</v>
      </c>
      <c r="O61" s="34">
        <v>41091</v>
      </c>
      <c r="P61" s="35">
        <v>338</v>
      </c>
      <c r="Q61" s="36">
        <v>60892</v>
      </c>
    </row>
    <row r="62" spans="1:17">
      <c r="A62" s="31">
        <v>40360</v>
      </c>
      <c r="B62" s="28">
        <v>4811</v>
      </c>
      <c r="C62" s="28">
        <v>136378</v>
      </c>
      <c r="D62" s="28">
        <v>3564</v>
      </c>
      <c r="E62" s="28">
        <v>103501</v>
      </c>
      <c r="F62" s="28">
        <v>3453</v>
      </c>
      <c r="G62" s="28">
        <v>239696</v>
      </c>
      <c r="H62" s="28">
        <v>3042</v>
      </c>
      <c r="I62" s="28">
        <v>211717</v>
      </c>
      <c r="O62" s="34">
        <v>41122</v>
      </c>
      <c r="P62" s="35">
        <v>354</v>
      </c>
      <c r="Q62" s="36">
        <v>57370</v>
      </c>
    </row>
    <row r="63" spans="1:17">
      <c r="A63" s="31">
        <v>40391</v>
      </c>
      <c r="B63" s="28">
        <v>3520</v>
      </c>
      <c r="C63" s="28">
        <v>142281</v>
      </c>
      <c r="D63" s="28">
        <v>4776</v>
      </c>
      <c r="E63" s="28">
        <v>156465</v>
      </c>
      <c r="F63" s="28">
        <v>2279</v>
      </c>
      <c r="G63" s="28">
        <v>247922</v>
      </c>
      <c r="H63" s="28">
        <v>2551</v>
      </c>
      <c r="I63" s="28">
        <v>208833</v>
      </c>
      <c r="O63" s="34">
        <v>41153</v>
      </c>
      <c r="P63" s="35">
        <v>409</v>
      </c>
      <c r="Q63" s="36">
        <v>62426</v>
      </c>
    </row>
    <row r="64" spans="1:17">
      <c r="A64" s="31">
        <v>40422</v>
      </c>
      <c r="B64" s="28">
        <v>4702</v>
      </c>
      <c r="C64" s="28">
        <v>168989</v>
      </c>
      <c r="D64" s="28">
        <v>6286</v>
      </c>
      <c r="E64" s="28">
        <v>177099</v>
      </c>
      <c r="F64" s="28">
        <v>2398</v>
      </c>
      <c r="G64" s="28">
        <v>233865</v>
      </c>
      <c r="H64" s="28">
        <v>2100</v>
      </c>
      <c r="I64" s="28">
        <v>185729</v>
      </c>
      <c r="O64" s="34">
        <v>41183</v>
      </c>
      <c r="P64" s="35">
        <v>350</v>
      </c>
      <c r="Q64" s="36">
        <v>60634</v>
      </c>
    </row>
    <row r="65" spans="1:17">
      <c r="A65" s="31">
        <v>40452</v>
      </c>
      <c r="B65" s="28">
        <v>5265</v>
      </c>
      <c r="C65" s="28">
        <v>177079</v>
      </c>
      <c r="D65" s="28">
        <v>4818</v>
      </c>
      <c r="E65" s="28">
        <v>150935</v>
      </c>
      <c r="F65" s="28">
        <v>2742</v>
      </c>
      <c r="G65" s="28">
        <v>269309</v>
      </c>
      <c r="H65" s="28">
        <v>2376</v>
      </c>
      <c r="I65" s="28">
        <v>209993</v>
      </c>
      <c r="O65" s="34">
        <v>41214</v>
      </c>
      <c r="P65" s="35">
        <v>350</v>
      </c>
      <c r="Q65" s="36">
        <v>61553</v>
      </c>
    </row>
    <row r="66" spans="1:17">
      <c r="A66" s="31">
        <v>40483</v>
      </c>
      <c r="B66" s="28">
        <v>4986</v>
      </c>
      <c r="C66" s="28">
        <v>136939</v>
      </c>
      <c r="D66" s="28">
        <v>4421</v>
      </c>
      <c r="E66" s="28">
        <v>134811</v>
      </c>
      <c r="F66" s="28">
        <v>2381</v>
      </c>
      <c r="G66" s="28">
        <v>246764</v>
      </c>
      <c r="H66" s="28">
        <v>2491</v>
      </c>
      <c r="I66" s="28">
        <v>221508</v>
      </c>
      <c r="O66" s="34">
        <v>41244</v>
      </c>
      <c r="P66" s="35">
        <v>604</v>
      </c>
      <c r="Q66" s="36">
        <v>62678</v>
      </c>
    </row>
    <row r="67" spans="1:17">
      <c r="A67" s="31">
        <v>40513</v>
      </c>
      <c r="B67" s="28">
        <v>5936</v>
      </c>
      <c r="C67" s="28">
        <v>174316</v>
      </c>
      <c r="D67" s="28">
        <v>7687</v>
      </c>
      <c r="E67" s="28">
        <v>207972</v>
      </c>
      <c r="F67" s="28">
        <v>3231</v>
      </c>
      <c r="G67" s="28">
        <v>260819</v>
      </c>
      <c r="H67" s="28">
        <v>2014</v>
      </c>
      <c r="I67" s="28">
        <v>208486</v>
      </c>
      <c r="O67" s="34">
        <v>41275</v>
      </c>
      <c r="P67" s="35">
        <v>252</v>
      </c>
      <c r="Q67" s="36">
        <v>62930</v>
      </c>
    </row>
    <row r="68" spans="1:17">
      <c r="A68" s="31">
        <v>40544</v>
      </c>
      <c r="B68" s="28">
        <v>6896</v>
      </c>
      <c r="C68" s="28">
        <v>193054</v>
      </c>
      <c r="D68" s="28">
        <v>5063</v>
      </c>
      <c r="E68" s="28">
        <v>144941</v>
      </c>
      <c r="F68" s="28">
        <v>2064</v>
      </c>
      <c r="G68" s="28">
        <v>230360</v>
      </c>
      <c r="H68" s="28">
        <v>2936</v>
      </c>
      <c r="I68" s="28">
        <v>235261</v>
      </c>
    </row>
    <row r="69" spans="1:17">
      <c r="A69" s="31">
        <v>40575</v>
      </c>
      <c r="B69" s="28">
        <v>3142</v>
      </c>
      <c r="C69" s="28">
        <v>109280</v>
      </c>
      <c r="D69" s="28">
        <v>3858</v>
      </c>
      <c r="E69" s="28">
        <v>114209</v>
      </c>
      <c r="F69" s="28">
        <v>2522</v>
      </c>
      <c r="G69" s="28">
        <v>232161</v>
      </c>
      <c r="H69" s="28">
        <v>2170</v>
      </c>
      <c r="I69" s="28">
        <v>208509</v>
      </c>
    </row>
    <row r="70" spans="1:17">
      <c r="A70" s="31">
        <v>40603</v>
      </c>
      <c r="B70" s="28">
        <v>5042</v>
      </c>
      <c r="C70" s="28">
        <v>133309</v>
      </c>
      <c r="D70" s="28">
        <v>5933</v>
      </c>
      <c r="E70" s="28">
        <v>153219</v>
      </c>
      <c r="F70" s="28">
        <v>2731</v>
      </c>
      <c r="G70" s="28">
        <v>224701</v>
      </c>
      <c r="H70" s="28">
        <v>2528</v>
      </c>
      <c r="I70" s="28">
        <v>231076</v>
      </c>
    </row>
    <row r="71" spans="1:17">
      <c r="A71" s="31">
        <v>40634</v>
      </c>
      <c r="B71" s="28">
        <v>6012</v>
      </c>
      <c r="C71" s="28">
        <v>164218</v>
      </c>
      <c r="D71" s="28">
        <v>5994</v>
      </c>
      <c r="E71" s="28">
        <v>175228</v>
      </c>
      <c r="F71" s="28">
        <v>2976</v>
      </c>
      <c r="G71" s="28">
        <v>220478</v>
      </c>
      <c r="H71" s="28">
        <v>2814</v>
      </c>
      <c r="I71" s="28">
        <v>217411</v>
      </c>
    </row>
    <row r="72" spans="1:17">
      <c r="A72" s="31">
        <v>40664</v>
      </c>
      <c r="B72" s="28">
        <v>5664</v>
      </c>
      <c r="C72" s="28">
        <v>161435</v>
      </c>
      <c r="D72" s="28">
        <v>4986</v>
      </c>
      <c r="E72" s="28">
        <v>154407</v>
      </c>
      <c r="F72" s="28">
        <v>2287</v>
      </c>
      <c r="G72" s="28">
        <v>192994</v>
      </c>
      <c r="H72" s="28">
        <v>2493</v>
      </c>
      <c r="I72" s="28">
        <v>186586</v>
      </c>
    </row>
    <row r="73" spans="1:17">
      <c r="A73" s="31">
        <v>40695</v>
      </c>
      <c r="B73" s="28">
        <v>4428</v>
      </c>
      <c r="C73" s="28">
        <v>144075</v>
      </c>
      <c r="D73" s="28">
        <v>6173</v>
      </c>
      <c r="E73" s="28">
        <v>191437</v>
      </c>
      <c r="F73" s="28">
        <v>2393</v>
      </c>
      <c r="G73" s="28">
        <v>199133</v>
      </c>
      <c r="H73" s="28">
        <v>2031</v>
      </c>
      <c r="I73" s="28">
        <v>164365</v>
      </c>
    </row>
    <row r="74" spans="1:17">
      <c r="A74" s="31">
        <v>40725</v>
      </c>
      <c r="B74" s="28">
        <v>6846</v>
      </c>
      <c r="C74" s="28">
        <v>198693</v>
      </c>
      <c r="D74" s="28">
        <v>5032</v>
      </c>
      <c r="E74" s="28">
        <v>150083</v>
      </c>
      <c r="F74" s="28">
        <v>3279</v>
      </c>
      <c r="G74" s="28">
        <v>248376</v>
      </c>
      <c r="H74" s="28">
        <v>3170</v>
      </c>
      <c r="I74" s="28">
        <v>189685</v>
      </c>
    </row>
    <row r="75" spans="1:17">
      <c r="A75" s="31">
        <v>40756</v>
      </c>
      <c r="B75" s="28">
        <v>4226</v>
      </c>
      <c r="C75" s="28">
        <v>136924</v>
      </c>
      <c r="D75" s="28">
        <v>4989</v>
      </c>
      <c r="E75" s="28">
        <v>150075</v>
      </c>
      <c r="F75" s="28">
        <v>3209</v>
      </c>
      <c r="G75" s="28">
        <v>253022</v>
      </c>
      <c r="H75" s="28">
        <v>3386</v>
      </c>
      <c r="I75" s="28">
        <v>227143</v>
      </c>
    </row>
    <row r="76" spans="1:17">
      <c r="A76" s="31">
        <v>40787</v>
      </c>
      <c r="B76" s="28">
        <v>4621</v>
      </c>
      <c r="C76" s="28">
        <v>154541</v>
      </c>
      <c r="D76" s="28">
        <v>5529</v>
      </c>
      <c r="E76" s="28">
        <v>165517</v>
      </c>
      <c r="F76" s="28">
        <v>2736</v>
      </c>
      <c r="G76" s="28">
        <v>250115</v>
      </c>
      <c r="H76" s="28">
        <v>2570</v>
      </c>
      <c r="I76" s="28">
        <v>204267</v>
      </c>
    </row>
    <row r="77" spans="1:17">
      <c r="A77" s="31">
        <v>40817</v>
      </c>
      <c r="B77" s="28">
        <v>5317</v>
      </c>
      <c r="C77" s="28">
        <v>159311</v>
      </c>
      <c r="D77" s="28">
        <v>4822</v>
      </c>
      <c r="E77" s="28">
        <v>144202</v>
      </c>
      <c r="F77" s="28">
        <v>3438</v>
      </c>
      <c r="G77" s="28">
        <v>278548</v>
      </c>
      <c r="H77" s="28">
        <v>2880</v>
      </c>
      <c r="I77" s="28">
        <v>230930</v>
      </c>
    </row>
    <row r="78" spans="1:17">
      <c r="A78" s="31">
        <v>40848</v>
      </c>
      <c r="B78" s="28">
        <v>4515</v>
      </c>
      <c r="C78" s="28">
        <v>128160</v>
      </c>
      <c r="D78" s="28">
        <v>4251</v>
      </c>
      <c r="E78" s="28">
        <v>126593</v>
      </c>
      <c r="F78" s="28">
        <v>4051</v>
      </c>
      <c r="G78" s="28">
        <v>277992</v>
      </c>
      <c r="H78" s="28">
        <v>3372</v>
      </c>
      <c r="I78" s="28">
        <v>250798</v>
      </c>
    </row>
    <row r="79" spans="1:17">
      <c r="A79" s="31">
        <v>40878</v>
      </c>
      <c r="B79" s="28">
        <v>5836</v>
      </c>
      <c r="C79" s="28">
        <v>170321</v>
      </c>
      <c r="D79" s="28">
        <v>6981</v>
      </c>
      <c r="E79" s="28">
        <v>201427</v>
      </c>
      <c r="F79" s="28">
        <v>4199</v>
      </c>
      <c r="G79" s="28">
        <v>294350</v>
      </c>
      <c r="H79" s="28">
        <v>3422</v>
      </c>
      <c r="I79" s="28">
        <v>253996</v>
      </c>
    </row>
    <row r="80" spans="1:17">
      <c r="A80" s="31">
        <v>40909</v>
      </c>
      <c r="B80" s="28">
        <v>6941</v>
      </c>
      <c r="C80" s="28">
        <v>177495</v>
      </c>
      <c r="D80" s="28">
        <v>5661</v>
      </c>
      <c r="E80" s="28">
        <v>135432</v>
      </c>
      <c r="F80" s="28">
        <v>2773</v>
      </c>
      <c r="G80" s="28">
        <v>295355</v>
      </c>
      <c r="H80" s="28">
        <v>3393</v>
      </c>
      <c r="I80" s="28">
        <v>266881</v>
      </c>
    </row>
    <row r="81" spans="1:9">
      <c r="A81" s="31">
        <v>40940</v>
      </c>
      <c r="B81" s="28">
        <v>5140</v>
      </c>
      <c r="C81" s="28">
        <v>109825</v>
      </c>
      <c r="D81" s="28">
        <v>5660</v>
      </c>
      <c r="E81" s="28">
        <v>114650</v>
      </c>
      <c r="F81" s="28">
        <v>3264</v>
      </c>
      <c r="G81" s="28">
        <v>283490</v>
      </c>
      <c r="H81" s="28">
        <v>3104</v>
      </c>
      <c r="I81" s="28">
        <v>238610</v>
      </c>
    </row>
    <row r="82" spans="1:9">
      <c r="A82" s="31">
        <v>40969</v>
      </c>
      <c r="B82" s="28">
        <v>5733</v>
      </c>
      <c r="C82" s="28">
        <v>137949</v>
      </c>
      <c r="D82" s="28">
        <v>6336</v>
      </c>
      <c r="E82" s="28">
        <v>155854</v>
      </c>
      <c r="F82" s="28">
        <v>3577</v>
      </c>
      <c r="G82" s="28">
        <v>291938</v>
      </c>
      <c r="H82" s="28">
        <v>3248</v>
      </c>
      <c r="I82" s="28">
        <v>260278</v>
      </c>
    </row>
    <row r="83" spans="1:9">
      <c r="A83" s="31">
        <v>41000</v>
      </c>
      <c r="B83" s="28">
        <v>5995</v>
      </c>
      <c r="C83" s="28">
        <v>157789</v>
      </c>
      <c r="D83" s="28">
        <v>5553</v>
      </c>
      <c r="E83" s="28">
        <v>158046</v>
      </c>
      <c r="F83" s="28">
        <v>2863</v>
      </c>
      <c r="G83" s="28">
        <v>272700</v>
      </c>
      <c r="H83" s="28">
        <v>3645</v>
      </c>
      <c r="I83" s="28">
        <v>246357</v>
      </c>
    </row>
    <row r="84" spans="1:9">
      <c r="A84" s="31">
        <v>41030</v>
      </c>
      <c r="B84" s="28">
        <v>5715</v>
      </c>
      <c r="C84" s="28">
        <v>140215</v>
      </c>
      <c r="D84" s="28">
        <v>5631</v>
      </c>
      <c r="E84" s="28">
        <v>140057</v>
      </c>
      <c r="F84" s="28">
        <v>2909</v>
      </c>
      <c r="G84" s="28">
        <v>256081</v>
      </c>
      <c r="H84" s="28">
        <v>3422</v>
      </c>
      <c r="I84" s="28">
        <v>200469</v>
      </c>
    </row>
    <row r="85" spans="1:9">
      <c r="A85" s="31">
        <v>41061</v>
      </c>
      <c r="B85" s="28">
        <v>5471</v>
      </c>
      <c r="C85" s="28">
        <v>141307</v>
      </c>
      <c r="D85" s="28">
        <v>7207</v>
      </c>
      <c r="E85" s="28">
        <v>183720</v>
      </c>
      <c r="F85" s="28">
        <v>2962</v>
      </c>
      <c r="G85" s="28">
        <v>240847</v>
      </c>
      <c r="H85" s="28">
        <v>2932</v>
      </c>
      <c r="I85" s="28">
        <v>193946</v>
      </c>
    </row>
    <row r="86" spans="1:9">
      <c r="A86" s="31">
        <v>41091</v>
      </c>
      <c r="B86" s="28">
        <v>7868</v>
      </c>
      <c r="C86" s="28">
        <v>194929</v>
      </c>
      <c r="D86" s="28">
        <v>5138</v>
      </c>
      <c r="E86" s="28">
        <v>141611</v>
      </c>
      <c r="F86" s="28">
        <v>3929</v>
      </c>
      <c r="G86" s="28">
        <v>297803</v>
      </c>
      <c r="H86" s="28">
        <v>3212</v>
      </c>
      <c r="I86" s="28">
        <v>204426</v>
      </c>
    </row>
    <row r="87" spans="1:9">
      <c r="A87" s="31">
        <v>41122</v>
      </c>
      <c r="B87" s="28">
        <v>4680</v>
      </c>
      <c r="C87" s="28">
        <v>138035</v>
      </c>
      <c r="D87" s="28">
        <v>5443</v>
      </c>
      <c r="E87" s="28">
        <v>151424</v>
      </c>
      <c r="F87" s="28">
        <v>3138</v>
      </c>
      <c r="G87" s="28">
        <v>281385</v>
      </c>
      <c r="H87" s="28">
        <v>3800</v>
      </c>
      <c r="I87" s="28">
        <v>246186</v>
      </c>
    </row>
    <row r="88" spans="1:9">
      <c r="A88" s="31">
        <v>41153</v>
      </c>
      <c r="B88" s="28">
        <v>5264</v>
      </c>
      <c r="C88" s="28">
        <v>154939</v>
      </c>
      <c r="D88" s="28">
        <v>6595</v>
      </c>
      <c r="E88" s="28">
        <v>168315</v>
      </c>
      <c r="F88" s="28">
        <v>3530</v>
      </c>
      <c r="G88" s="28">
        <v>297716</v>
      </c>
      <c r="H88" s="28">
        <v>3175</v>
      </c>
      <c r="I88" s="28">
        <v>217960</v>
      </c>
    </row>
    <row r="89" spans="1:9">
      <c r="A89" s="31">
        <v>41183</v>
      </c>
      <c r="B89" s="28">
        <v>6044</v>
      </c>
      <c r="C89" s="28">
        <v>158434</v>
      </c>
      <c r="D89" s="28">
        <v>4846</v>
      </c>
      <c r="E89" s="28">
        <v>137214</v>
      </c>
      <c r="F89" s="28">
        <v>3912</v>
      </c>
      <c r="G89" s="28">
        <v>322792</v>
      </c>
      <c r="H89" s="28">
        <v>3215</v>
      </c>
      <c r="I89" s="28">
        <v>241343</v>
      </c>
    </row>
    <row r="90" spans="1:9">
      <c r="A90" s="31">
        <v>41214</v>
      </c>
      <c r="B90" s="28">
        <v>4467</v>
      </c>
      <c r="C90" s="28">
        <v>129782</v>
      </c>
      <c r="D90" s="28">
        <v>4352</v>
      </c>
      <c r="E90" s="28">
        <v>127741</v>
      </c>
      <c r="F90" s="28">
        <v>3680</v>
      </c>
      <c r="G90" s="28">
        <v>317194</v>
      </c>
      <c r="H90" s="28">
        <v>3624</v>
      </c>
      <c r="I90" s="28">
        <v>261657</v>
      </c>
    </row>
    <row r="91" spans="1:9">
      <c r="A91" s="31">
        <v>41244</v>
      </c>
      <c r="B91" s="28">
        <v>6777</v>
      </c>
      <c r="C91" s="28">
        <v>172199</v>
      </c>
      <c r="D91" s="28">
        <v>9034</v>
      </c>
      <c r="E91" s="28">
        <v>207496</v>
      </c>
      <c r="F91" s="28">
        <v>4786</v>
      </c>
      <c r="G91" s="28">
        <v>323554</v>
      </c>
      <c r="H91" s="28">
        <v>3240</v>
      </c>
      <c r="I91" s="28">
        <v>257795</v>
      </c>
    </row>
    <row r="92" spans="1:9">
      <c r="A92" s="31">
        <v>41275</v>
      </c>
      <c r="B92" s="28">
        <v>6524</v>
      </c>
      <c r="C92" s="28">
        <v>173374</v>
      </c>
      <c r="D92" s="28">
        <v>4309</v>
      </c>
      <c r="E92" s="28">
        <v>129483</v>
      </c>
      <c r="F92" s="28">
        <v>2229</v>
      </c>
      <c r="G92" s="28">
        <v>297915</v>
      </c>
      <c r="H92" s="28">
        <v>3690</v>
      </c>
      <c r="I92" s="28">
        <v>250758</v>
      </c>
    </row>
    <row r="93" spans="1:9">
      <c r="A93" s="37"/>
      <c r="B93" s="37"/>
      <c r="C93" s="37"/>
      <c r="D93" s="37"/>
      <c r="E93" s="37"/>
      <c r="F93" s="37"/>
      <c r="G93" s="37"/>
      <c r="H93" s="37"/>
      <c r="I93" s="37"/>
    </row>
  </sheetData>
  <mergeCells count="10">
    <mergeCell ref="B6:C6"/>
    <mergeCell ref="D6:E6"/>
    <mergeCell ref="F6:G6"/>
    <mergeCell ref="H6:I6"/>
    <mergeCell ref="A1:AA1"/>
    <mergeCell ref="O3:AA3"/>
    <mergeCell ref="P5:Q5"/>
    <mergeCell ref="A3:M3"/>
    <mergeCell ref="B5:E5"/>
    <mergeCell ref="F5:I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16"/>
  <sheetViews>
    <sheetView zoomScale="90" zoomScaleNormal="90" workbookViewId="0">
      <selection activeCell="R90" sqref="R90"/>
    </sheetView>
  </sheetViews>
  <sheetFormatPr defaultRowHeight="15"/>
  <cols>
    <col min="1" max="1" width="13" customWidth="1"/>
    <col min="2" max="2" width="11.42578125" customWidth="1"/>
    <col min="3" max="3" width="11.85546875" customWidth="1"/>
    <col min="4" max="4" width="11.42578125" customWidth="1"/>
    <col min="5" max="5" width="12" customWidth="1"/>
    <col min="6" max="6" width="11.42578125" customWidth="1"/>
    <col min="7" max="7" width="20.5703125" customWidth="1"/>
    <col min="8" max="11" width="11.42578125" customWidth="1"/>
    <col min="12" max="12" width="11.5703125" customWidth="1"/>
    <col min="13" max="13" width="11.42578125" customWidth="1"/>
  </cols>
  <sheetData>
    <row r="1" spans="1:14" ht="56.25" customHeight="1" thickBot="1">
      <c r="A1" s="114" t="s">
        <v>37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  <c r="N1" s="4"/>
    </row>
    <row r="2" spans="1:14" ht="15.75" thickBot="1"/>
    <row r="3" spans="1:14" ht="15.75">
      <c r="A3" s="125"/>
      <c r="B3" s="119" t="s">
        <v>15</v>
      </c>
      <c r="C3" s="119"/>
      <c r="D3" s="119"/>
      <c r="E3" s="120"/>
      <c r="F3" s="121" t="s">
        <v>16</v>
      </c>
      <c r="G3" s="119"/>
      <c r="H3" s="119"/>
      <c r="I3" s="120"/>
      <c r="J3" s="122" t="s">
        <v>17</v>
      </c>
      <c r="K3" s="123"/>
      <c r="L3" s="123"/>
      <c r="M3" s="124"/>
    </row>
    <row r="4" spans="1:14" ht="15.75">
      <c r="A4" s="126"/>
      <c r="B4" s="128" t="s">
        <v>18</v>
      </c>
      <c r="C4" s="113"/>
      <c r="D4" s="112" t="s">
        <v>19</v>
      </c>
      <c r="E4" s="113"/>
      <c r="F4" s="112" t="s">
        <v>18</v>
      </c>
      <c r="G4" s="113"/>
      <c r="H4" s="112" t="s">
        <v>19</v>
      </c>
      <c r="I4" s="113"/>
      <c r="J4" s="110" t="s">
        <v>20</v>
      </c>
      <c r="K4" s="111"/>
      <c r="L4" s="110" t="s">
        <v>39</v>
      </c>
      <c r="M4" s="111"/>
    </row>
    <row r="5" spans="1:14" ht="16.5" thickBot="1">
      <c r="A5" s="127"/>
      <c r="B5" s="22" t="s">
        <v>1</v>
      </c>
      <c r="C5" s="25" t="s">
        <v>2</v>
      </c>
      <c r="D5" s="26" t="s">
        <v>1</v>
      </c>
      <c r="E5" s="25" t="s">
        <v>2</v>
      </c>
      <c r="F5" s="26" t="s">
        <v>1</v>
      </c>
      <c r="G5" s="25" t="s">
        <v>2</v>
      </c>
      <c r="H5" s="26" t="s">
        <v>1</v>
      </c>
      <c r="I5" s="25" t="s">
        <v>2</v>
      </c>
      <c r="J5" s="26" t="s">
        <v>1</v>
      </c>
      <c r="K5" s="25" t="s">
        <v>2</v>
      </c>
      <c r="L5" s="26" t="s">
        <v>1</v>
      </c>
      <c r="M5" s="27" t="s">
        <v>2</v>
      </c>
    </row>
    <row r="6" spans="1:14" hidden="1">
      <c r="A6" s="2">
        <v>37622</v>
      </c>
      <c r="B6" s="6">
        <v>1557</v>
      </c>
      <c r="C6" s="6">
        <v>114468</v>
      </c>
      <c r="D6" s="6">
        <v>1247</v>
      </c>
      <c r="E6" s="12">
        <v>100850</v>
      </c>
      <c r="F6" s="12">
        <v>501</v>
      </c>
      <c r="G6" s="12">
        <v>175568</v>
      </c>
      <c r="H6" s="12">
        <v>663</v>
      </c>
      <c r="I6" s="12">
        <v>190560</v>
      </c>
      <c r="J6" s="12">
        <v>0</v>
      </c>
      <c r="K6" s="12">
        <v>0</v>
      </c>
      <c r="L6" s="12">
        <v>0</v>
      </c>
      <c r="M6" s="13">
        <v>0</v>
      </c>
    </row>
    <row r="7" spans="1:14" hidden="1">
      <c r="A7" s="2">
        <v>37653</v>
      </c>
      <c r="B7" s="6">
        <v>1311</v>
      </c>
      <c r="C7" s="6">
        <v>85027</v>
      </c>
      <c r="D7" s="6">
        <v>891</v>
      </c>
      <c r="E7" s="14">
        <v>87519</v>
      </c>
      <c r="F7" s="14">
        <v>482</v>
      </c>
      <c r="G7" s="14">
        <v>188080</v>
      </c>
      <c r="H7" s="14">
        <v>338</v>
      </c>
      <c r="I7" s="14">
        <v>168471</v>
      </c>
      <c r="J7" s="14">
        <v>0</v>
      </c>
      <c r="K7" s="14">
        <v>0</v>
      </c>
      <c r="L7" s="14">
        <v>0</v>
      </c>
      <c r="M7" s="15">
        <v>0</v>
      </c>
    </row>
    <row r="8" spans="1:14" hidden="1">
      <c r="A8" s="2">
        <v>37681</v>
      </c>
      <c r="B8" s="6">
        <v>446</v>
      </c>
      <c r="C8" s="6">
        <v>73550</v>
      </c>
      <c r="D8" s="6">
        <v>531</v>
      </c>
      <c r="E8" s="14">
        <v>82080</v>
      </c>
      <c r="F8" s="14">
        <v>481</v>
      </c>
      <c r="G8" s="14">
        <v>176266</v>
      </c>
      <c r="H8" s="14">
        <v>432</v>
      </c>
      <c r="I8" s="14">
        <v>201090</v>
      </c>
      <c r="J8" s="14">
        <v>0</v>
      </c>
      <c r="K8" s="14">
        <v>0</v>
      </c>
      <c r="L8" s="14">
        <v>0</v>
      </c>
      <c r="M8" s="15">
        <v>0</v>
      </c>
    </row>
    <row r="9" spans="1:14" hidden="1">
      <c r="A9" s="2">
        <v>37712</v>
      </c>
      <c r="B9" s="6">
        <v>86</v>
      </c>
      <c r="C9" s="6">
        <v>32518</v>
      </c>
      <c r="D9" s="6">
        <v>109</v>
      </c>
      <c r="E9" s="5">
        <v>31721</v>
      </c>
      <c r="F9" s="5">
        <v>534</v>
      </c>
      <c r="G9" s="5">
        <v>155572</v>
      </c>
      <c r="H9" s="5">
        <v>436</v>
      </c>
      <c r="I9" s="5">
        <v>165116</v>
      </c>
      <c r="J9" s="14">
        <v>0</v>
      </c>
      <c r="K9" s="14">
        <v>0</v>
      </c>
      <c r="L9" s="14">
        <v>0</v>
      </c>
      <c r="M9" s="15">
        <v>0</v>
      </c>
    </row>
    <row r="10" spans="1:14" hidden="1">
      <c r="A10" s="2">
        <v>37742</v>
      </c>
      <c r="B10" s="6">
        <v>0</v>
      </c>
      <c r="C10" s="6">
        <v>0</v>
      </c>
      <c r="D10" s="6">
        <v>0</v>
      </c>
      <c r="E10" s="14">
        <v>0</v>
      </c>
      <c r="F10" s="5">
        <v>714</v>
      </c>
      <c r="G10" s="5">
        <v>123250</v>
      </c>
      <c r="H10" s="5">
        <v>637</v>
      </c>
      <c r="I10" s="5">
        <v>132963</v>
      </c>
      <c r="J10" s="14">
        <v>0</v>
      </c>
      <c r="K10" s="14">
        <v>0</v>
      </c>
      <c r="L10" s="14">
        <v>0</v>
      </c>
      <c r="M10" s="15">
        <v>0</v>
      </c>
    </row>
    <row r="11" spans="1:14" hidden="1">
      <c r="A11" s="2">
        <v>37773</v>
      </c>
      <c r="B11" s="6">
        <v>0</v>
      </c>
      <c r="C11" s="6">
        <v>0</v>
      </c>
      <c r="D11" s="6">
        <v>0</v>
      </c>
      <c r="E11" s="14">
        <v>0</v>
      </c>
      <c r="F11" s="14">
        <v>482</v>
      </c>
      <c r="G11" s="14">
        <v>114739</v>
      </c>
      <c r="H11" s="14">
        <v>385</v>
      </c>
      <c r="I11" s="14">
        <v>112652</v>
      </c>
      <c r="J11" s="14">
        <v>0</v>
      </c>
      <c r="K11" s="14">
        <v>0</v>
      </c>
      <c r="L11" s="14">
        <v>0</v>
      </c>
      <c r="M11" s="15">
        <v>0</v>
      </c>
    </row>
    <row r="12" spans="1:14" hidden="1">
      <c r="A12" s="2">
        <v>37803</v>
      </c>
      <c r="B12" s="6">
        <v>0</v>
      </c>
      <c r="C12" s="6">
        <v>0</v>
      </c>
      <c r="D12" s="6">
        <v>0</v>
      </c>
      <c r="E12" s="14">
        <v>0</v>
      </c>
      <c r="F12" s="14">
        <v>754</v>
      </c>
      <c r="G12" s="14">
        <v>147942</v>
      </c>
      <c r="H12" s="14">
        <v>663</v>
      </c>
      <c r="I12" s="14">
        <v>125449</v>
      </c>
      <c r="J12" s="14">
        <v>0</v>
      </c>
      <c r="K12" s="14">
        <v>0</v>
      </c>
      <c r="L12" s="14">
        <v>0</v>
      </c>
      <c r="M12" s="15">
        <v>0</v>
      </c>
    </row>
    <row r="13" spans="1:14" hidden="1">
      <c r="A13" s="2">
        <v>37834</v>
      </c>
      <c r="B13" s="6">
        <v>0</v>
      </c>
      <c r="C13" s="6">
        <v>0</v>
      </c>
      <c r="D13" s="6">
        <v>0</v>
      </c>
      <c r="E13" s="14">
        <v>0</v>
      </c>
      <c r="F13" s="14">
        <v>676</v>
      </c>
      <c r="G13" s="14">
        <v>156582</v>
      </c>
      <c r="H13" s="14">
        <v>689</v>
      </c>
      <c r="I13" s="14">
        <v>159986</v>
      </c>
      <c r="J13" s="14">
        <v>0</v>
      </c>
      <c r="K13" s="14">
        <v>0</v>
      </c>
      <c r="L13" s="14">
        <v>0</v>
      </c>
      <c r="M13" s="15">
        <v>0</v>
      </c>
    </row>
    <row r="14" spans="1:14" hidden="1">
      <c r="A14" s="2">
        <v>37865</v>
      </c>
      <c r="B14" s="6">
        <v>0</v>
      </c>
      <c r="C14" s="6">
        <v>0</v>
      </c>
      <c r="D14" s="6">
        <v>0</v>
      </c>
      <c r="E14" s="14">
        <v>0</v>
      </c>
      <c r="F14" s="14">
        <v>577</v>
      </c>
      <c r="G14" s="14">
        <v>152909</v>
      </c>
      <c r="H14" s="14">
        <v>488</v>
      </c>
      <c r="I14" s="14">
        <v>135350</v>
      </c>
      <c r="J14" s="14">
        <v>0</v>
      </c>
      <c r="K14" s="14">
        <v>0</v>
      </c>
      <c r="L14" s="14">
        <v>0</v>
      </c>
      <c r="M14" s="15">
        <v>0</v>
      </c>
    </row>
    <row r="15" spans="1:14" hidden="1">
      <c r="A15" s="2">
        <v>37895</v>
      </c>
      <c r="B15" s="6">
        <v>0</v>
      </c>
      <c r="C15" s="6">
        <v>0</v>
      </c>
      <c r="D15" s="6">
        <v>0</v>
      </c>
      <c r="E15" s="14">
        <v>0</v>
      </c>
      <c r="F15" s="14">
        <v>607</v>
      </c>
      <c r="G15" s="14">
        <v>192447</v>
      </c>
      <c r="H15" s="14">
        <v>605</v>
      </c>
      <c r="I15" s="14">
        <v>171224</v>
      </c>
      <c r="J15" s="14">
        <v>0</v>
      </c>
      <c r="K15" s="14">
        <v>0</v>
      </c>
      <c r="L15" s="14">
        <v>0</v>
      </c>
      <c r="M15" s="15">
        <v>0</v>
      </c>
    </row>
    <row r="16" spans="1:14" hidden="1">
      <c r="A16" s="2">
        <v>37926</v>
      </c>
      <c r="B16" s="6">
        <v>0</v>
      </c>
      <c r="C16" s="6">
        <v>0</v>
      </c>
      <c r="D16" s="6">
        <v>0</v>
      </c>
      <c r="E16" s="14">
        <v>0</v>
      </c>
      <c r="F16" s="14">
        <v>765</v>
      </c>
      <c r="G16" s="14">
        <v>197374</v>
      </c>
      <c r="H16" s="14">
        <v>697</v>
      </c>
      <c r="I16" s="14">
        <v>195549</v>
      </c>
      <c r="J16" s="14">
        <v>0</v>
      </c>
      <c r="K16" s="14">
        <v>0</v>
      </c>
      <c r="L16" s="14">
        <v>0</v>
      </c>
      <c r="M16" s="15">
        <v>0</v>
      </c>
    </row>
    <row r="17" spans="1:13" hidden="1">
      <c r="A17" s="2">
        <v>37956</v>
      </c>
      <c r="B17" s="6">
        <v>0</v>
      </c>
      <c r="C17" s="6">
        <v>0</v>
      </c>
      <c r="D17" s="6">
        <v>0</v>
      </c>
      <c r="E17" s="14">
        <v>0</v>
      </c>
      <c r="F17" s="14">
        <v>889</v>
      </c>
      <c r="G17" s="14">
        <v>199682</v>
      </c>
      <c r="H17" s="14">
        <v>686</v>
      </c>
      <c r="I17" s="14">
        <v>162768</v>
      </c>
      <c r="J17" s="14">
        <v>0</v>
      </c>
      <c r="K17" s="14">
        <v>0</v>
      </c>
      <c r="L17" s="14">
        <v>0</v>
      </c>
      <c r="M17" s="15">
        <v>0</v>
      </c>
    </row>
    <row r="18" spans="1:13" hidden="1">
      <c r="A18" s="2">
        <v>37987</v>
      </c>
      <c r="B18" s="6">
        <v>0</v>
      </c>
      <c r="C18" s="6">
        <v>0</v>
      </c>
      <c r="D18" s="6">
        <v>0</v>
      </c>
      <c r="E18" s="14">
        <v>0</v>
      </c>
      <c r="F18" s="14">
        <v>1014</v>
      </c>
      <c r="G18" s="14">
        <v>177339</v>
      </c>
      <c r="H18" s="14">
        <v>893</v>
      </c>
      <c r="I18" s="14">
        <v>194036</v>
      </c>
      <c r="J18" s="14">
        <v>0</v>
      </c>
      <c r="K18" s="14">
        <v>0</v>
      </c>
      <c r="L18" s="14">
        <v>0</v>
      </c>
      <c r="M18" s="15">
        <v>0</v>
      </c>
    </row>
    <row r="19" spans="1:13" hidden="1">
      <c r="A19" s="2">
        <v>38018</v>
      </c>
      <c r="B19" s="6">
        <v>0</v>
      </c>
      <c r="C19" s="6">
        <v>0</v>
      </c>
      <c r="D19" s="6">
        <v>0</v>
      </c>
      <c r="E19" s="14">
        <v>0</v>
      </c>
      <c r="F19" s="14">
        <v>905</v>
      </c>
      <c r="G19" s="14">
        <v>190304</v>
      </c>
      <c r="H19" s="14">
        <v>808</v>
      </c>
      <c r="I19" s="14">
        <v>177509</v>
      </c>
      <c r="J19" s="14">
        <v>0</v>
      </c>
      <c r="K19" s="14">
        <v>0</v>
      </c>
      <c r="L19" s="14">
        <v>0</v>
      </c>
      <c r="M19" s="15">
        <v>0</v>
      </c>
    </row>
    <row r="20" spans="1:13" hidden="1">
      <c r="A20" s="2">
        <v>38047</v>
      </c>
      <c r="B20" s="6">
        <v>0</v>
      </c>
      <c r="C20" s="6">
        <v>0</v>
      </c>
      <c r="D20" s="6">
        <v>0</v>
      </c>
      <c r="E20" s="14">
        <v>0</v>
      </c>
      <c r="F20" s="14">
        <v>1036</v>
      </c>
      <c r="G20" s="14">
        <v>182310</v>
      </c>
      <c r="H20" s="14">
        <v>828</v>
      </c>
      <c r="I20" s="14">
        <v>189997</v>
      </c>
      <c r="J20" s="14">
        <v>0</v>
      </c>
      <c r="K20" s="14">
        <v>0</v>
      </c>
      <c r="L20" s="14">
        <v>0</v>
      </c>
      <c r="M20" s="15">
        <v>0</v>
      </c>
    </row>
    <row r="21" spans="1:13" hidden="1">
      <c r="A21" s="2">
        <v>38078</v>
      </c>
      <c r="B21" s="6">
        <v>0</v>
      </c>
      <c r="C21" s="6">
        <v>0</v>
      </c>
      <c r="D21" s="6">
        <v>0</v>
      </c>
      <c r="E21" s="14">
        <v>0</v>
      </c>
      <c r="F21" s="14">
        <v>761</v>
      </c>
      <c r="G21" s="14">
        <v>157096</v>
      </c>
      <c r="H21" s="14">
        <v>699</v>
      </c>
      <c r="I21" s="14">
        <v>174991</v>
      </c>
      <c r="J21" s="14">
        <v>0</v>
      </c>
      <c r="K21" s="14">
        <v>0</v>
      </c>
      <c r="L21" s="14">
        <v>0</v>
      </c>
      <c r="M21" s="15">
        <v>0</v>
      </c>
    </row>
    <row r="22" spans="1:13" hidden="1">
      <c r="A22" s="2">
        <v>38108</v>
      </c>
      <c r="B22" s="6">
        <v>0</v>
      </c>
      <c r="C22" s="6">
        <v>0</v>
      </c>
      <c r="D22" s="6">
        <v>0</v>
      </c>
      <c r="E22" s="14">
        <v>0</v>
      </c>
      <c r="F22" s="14">
        <v>485</v>
      </c>
      <c r="G22" s="14">
        <v>130011</v>
      </c>
      <c r="H22" s="14">
        <v>495</v>
      </c>
      <c r="I22" s="14">
        <v>134398</v>
      </c>
      <c r="J22" s="14">
        <v>0</v>
      </c>
      <c r="K22" s="14">
        <v>0</v>
      </c>
      <c r="L22" s="14">
        <v>0</v>
      </c>
      <c r="M22" s="15">
        <v>0</v>
      </c>
    </row>
    <row r="23" spans="1:13" hidden="1">
      <c r="A23" s="2">
        <v>38139</v>
      </c>
      <c r="B23" s="6">
        <v>0</v>
      </c>
      <c r="C23" s="6">
        <v>0</v>
      </c>
      <c r="D23" s="6">
        <v>0</v>
      </c>
      <c r="E23" s="14">
        <v>0</v>
      </c>
      <c r="F23" s="14">
        <v>328</v>
      </c>
      <c r="G23" s="14">
        <v>117518</v>
      </c>
      <c r="H23" s="14">
        <v>325</v>
      </c>
      <c r="I23" s="14">
        <v>117210</v>
      </c>
      <c r="J23" s="14">
        <v>0</v>
      </c>
      <c r="K23" s="14">
        <v>0</v>
      </c>
      <c r="L23" s="14">
        <v>0</v>
      </c>
      <c r="M23" s="15">
        <v>0</v>
      </c>
    </row>
    <row r="24" spans="1:13" hidden="1">
      <c r="A24" s="2">
        <v>38169</v>
      </c>
      <c r="B24" s="6">
        <v>0</v>
      </c>
      <c r="C24" s="6">
        <v>0</v>
      </c>
      <c r="D24" s="6">
        <v>0</v>
      </c>
      <c r="E24" s="14">
        <v>0</v>
      </c>
      <c r="F24" s="14">
        <v>277</v>
      </c>
      <c r="G24" s="14">
        <v>147841</v>
      </c>
      <c r="H24" s="14">
        <v>204</v>
      </c>
      <c r="I24" s="14">
        <v>122717</v>
      </c>
      <c r="J24" s="14">
        <v>0</v>
      </c>
      <c r="K24" s="14">
        <v>0</v>
      </c>
      <c r="L24" s="14">
        <v>0</v>
      </c>
      <c r="M24" s="15">
        <v>0</v>
      </c>
    </row>
    <row r="25" spans="1:13" hidden="1">
      <c r="A25" s="2">
        <v>38200</v>
      </c>
      <c r="B25" s="6">
        <v>0</v>
      </c>
      <c r="C25" s="6">
        <v>0</v>
      </c>
      <c r="D25" s="6">
        <v>0</v>
      </c>
      <c r="E25" s="14">
        <v>0</v>
      </c>
      <c r="F25" s="14">
        <v>398</v>
      </c>
      <c r="G25" s="14">
        <v>158824</v>
      </c>
      <c r="H25" s="14">
        <v>402</v>
      </c>
      <c r="I25" s="14">
        <v>163503</v>
      </c>
      <c r="J25" s="14">
        <v>0</v>
      </c>
      <c r="K25" s="14">
        <v>0</v>
      </c>
      <c r="L25" s="14">
        <v>0</v>
      </c>
      <c r="M25" s="15">
        <v>0</v>
      </c>
    </row>
    <row r="26" spans="1:13" hidden="1">
      <c r="A26" s="2">
        <v>38231</v>
      </c>
      <c r="B26" s="6">
        <v>0</v>
      </c>
      <c r="C26" s="6">
        <v>0</v>
      </c>
      <c r="D26" s="6">
        <v>0</v>
      </c>
      <c r="E26" s="14">
        <v>0</v>
      </c>
      <c r="F26" s="14">
        <v>355</v>
      </c>
      <c r="G26" s="14">
        <v>158134</v>
      </c>
      <c r="H26" s="14">
        <v>369</v>
      </c>
      <c r="I26" s="14">
        <v>139558</v>
      </c>
      <c r="J26" s="14">
        <v>0</v>
      </c>
      <c r="K26" s="14">
        <v>0</v>
      </c>
      <c r="L26" s="14">
        <v>0</v>
      </c>
      <c r="M26" s="15">
        <v>0</v>
      </c>
    </row>
    <row r="27" spans="1:13" hidden="1">
      <c r="A27" s="2">
        <v>38261</v>
      </c>
      <c r="B27" s="6">
        <v>0</v>
      </c>
      <c r="C27" s="6">
        <v>0</v>
      </c>
      <c r="D27" s="6">
        <v>0</v>
      </c>
      <c r="E27" s="14">
        <v>0</v>
      </c>
      <c r="F27" s="14">
        <v>359</v>
      </c>
      <c r="G27" s="14">
        <v>207676</v>
      </c>
      <c r="H27" s="14">
        <v>409</v>
      </c>
      <c r="I27" s="14">
        <v>174154</v>
      </c>
      <c r="J27" s="14">
        <v>0</v>
      </c>
      <c r="K27" s="14">
        <v>0</v>
      </c>
      <c r="L27" s="14">
        <v>0</v>
      </c>
      <c r="M27" s="15">
        <v>0</v>
      </c>
    </row>
    <row r="28" spans="1:13" hidden="1">
      <c r="A28" s="2">
        <v>38292</v>
      </c>
      <c r="B28" s="6">
        <v>0</v>
      </c>
      <c r="C28" s="6">
        <v>0</v>
      </c>
      <c r="D28" s="6">
        <v>0</v>
      </c>
      <c r="E28" s="14">
        <v>0</v>
      </c>
      <c r="F28" s="14">
        <v>422</v>
      </c>
      <c r="G28" s="14">
        <v>196879</v>
      </c>
      <c r="H28" s="14">
        <v>344</v>
      </c>
      <c r="I28" s="14">
        <v>194213</v>
      </c>
      <c r="J28" s="14">
        <v>0</v>
      </c>
      <c r="K28" s="14">
        <v>0</v>
      </c>
      <c r="L28" s="14">
        <v>0</v>
      </c>
      <c r="M28" s="15">
        <v>0</v>
      </c>
    </row>
    <row r="29" spans="1:13" hidden="1">
      <c r="A29" s="2">
        <v>38322</v>
      </c>
      <c r="B29" s="6">
        <v>0</v>
      </c>
      <c r="C29" s="6">
        <v>0</v>
      </c>
      <c r="D29" s="6">
        <v>0</v>
      </c>
      <c r="E29" s="14">
        <v>0</v>
      </c>
      <c r="F29" s="14">
        <v>583</v>
      </c>
      <c r="G29" s="14">
        <v>201279</v>
      </c>
      <c r="H29" s="14">
        <v>249</v>
      </c>
      <c r="I29" s="14">
        <v>163708</v>
      </c>
      <c r="J29" s="14">
        <v>0</v>
      </c>
      <c r="K29" s="14">
        <v>0</v>
      </c>
      <c r="L29" s="14">
        <v>0</v>
      </c>
      <c r="M29" s="15">
        <v>0</v>
      </c>
    </row>
    <row r="30" spans="1:13" hidden="1">
      <c r="A30" s="2">
        <v>38353</v>
      </c>
      <c r="B30" s="6">
        <v>0</v>
      </c>
      <c r="C30" s="6">
        <v>0</v>
      </c>
      <c r="D30" s="6">
        <v>0</v>
      </c>
      <c r="E30" s="14">
        <v>0</v>
      </c>
      <c r="F30" s="14">
        <v>342</v>
      </c>
      <c r="G30" s="14">
        <v>190034</v>
      </c>
      <c r="H30" s="14">
        <v>401</v>
      </c>
      <c r="I30" s="14">
        <v>203062</v>
      </c>
      <c r="J30" s="14">
        <v>0</v>
      </c>
      <c r="K30" s="14">
        <v>0</v>
      </c>
      <c r="L30" s="14">
        <v>0</v>
      </c>
      <c r="M30" s="15">
        <v>0</v>
      </c>
    </row>
    <row r="31" spans="1:13" hidden="1">
      <c r="A31" s="2">
        <v>38384</v>
      </c>
      <c r="B31" s="6">
        <v>0</v>
      </c>
      <c r="C31" s="6">
        <v>0</v>
      </c>
      <c r="D31" s="6">
        <v>0</v>
      </c>
      <c r="E31" s="14">
        <v>0</v>
      </c>
      <c r="F31" s="14">
        <v>328</v>
      </c>
      <c r="G31" s="14">
        <v>192957</v>
      </c>
      <c r="H31" s="14">
        <v>287</v>
      </c>
      <c r="I31" s="14">
        <v>181260</v>
      </c>
      <c r="J31" s="14">
        <v>0</v>
      </c>
      <c r="K31" s="14">
        <v>0</v>
      </c>
      <c r="L31" s="14">
        <v>0</v>
      </c>
      <c r="M31" s="15">
        <v>0</v>
      </c>
    </row>
    <row r="32" spans="1:13" hidden="1">
      <c r="A32" s="2">
        <v>38412</v>
      </c>
      <c r="B32" s="6">
        <v>0</v>
      </c>
      <c r="C32" s="6">
        <v>0</v>
      </c>
      <c r="D32" s="6">
        <v>0</v>
      </c>
      <c r="E32" s="14">
        <v>0</v>
      </c>
      <c r="F32" s="14">
        <v>317</v>
      </c>
      <c r="G32" s="14">
        <v>197916</v>
      </c>
      <c r="H32" s="14">
        <v>235</v>
      </c>
      <c r="I32" s="14">
        <v>198498</v>
      </c>
      <c r="J32" s="14">
        <v>0</v>
      </c>
      <c r="K32" s="14">
        <v>0</v>
      </c>
      <c r="L32" s="14">
        <v>0</v>
      </c>
      <c r="M32" s="15">
        <v>0</v>
      </c>
    </row>
    <row r="33" spans="1:13" hidden="1">
      <c r="A33" s="2">
        <v>38443</v>
      </c>
      <c r="B33" s="6">
        <v>0</v>
      </c>
      <c r="C33" s="6">
        <v>0</v>
      </c>
      <c r="D33" s="6">
        <v>0</v>
      </c>
      <c r="E33" s="14">
        <v>0</v>
      </c>
      <c r="F33" s="14">
        <v>451</v>
      </c>
      <c r="G33" s="14">
        <v>156929</v>
      </c>
      <c r="H33" s="14">
        <v>344</v>
      </c>
      <c r="I33" s="14">
        <v>184074</v>
      </c>
      <c r="J33" s="14">
        <v>0</v>
      </c>
      <c r="K33" s="14">
        <v>0</v>
      </c>
      <c r="L33" s="14">
        <v>0</v>
      </c>
      <c r="M33" s="15">
        <v>0</v>
      </c>
    </row>
    <row r="34" spans="1:13" hidden="1">
      <c r="A34" s="2">
        <v>38473</v>
      </c>
      <c r="B34" s="6">
        <v>0</v>
      </c>
      <c r="C34" s="6">
        <v>0</v>
      </c>
      <c r="D34" s="6">
        <v>0</v>
      </c>
      <c r="E34" s="14">
        <v>0</v>
      </c>
      <c r="F34" s="14">
        <v>478</v>
      </c>
      <c r="G34" s="14">
        <v>136765</v>
      </c>
      <c r="H34" s="14">
        <v>397</v>
      </c>
      <c r="I34" s="14">
        <v>143730</v>
      </c>
      <c r="J34" s="14">
        <v>0</v>
      </c>
      <c r="K34" s="14">
        <v>0</v>
      </c>
      <c r="L34" s="14">
        <v>0</v>
      </c>
      <c r="M34" s="15">
        <v>0</v>
      </c>
    </row>
    <row r="35" spans="1:13" hidden="1">
      <c r="A35" s="2">
        <v>38504</v>
      </c>
      <c r="B35" s="6">
        <v>0</v>
      </c>
      <c r="C35" s="6">
        <v>0</v>
      </c>
      <c r="D35" s="6">
        <v>0</v>
      </c>
      <c r="E35" s="14">
        <v>0</v>
      </c>
      <c r="F35" s="14">
        <v>363</v>
      </c>
      <c r="G35" s="14">
        <v>126367</v>
      </c>
      <c r="H35" s="14">
        <v>327</v>
      </c>
      <c r="I35" s="14">
        <v>123264</v>
      </c>
      <c r="J35" s="14">
        <v>0</v>
      </c>
      <c r="K35" s="14">
        <v>0</v>
      </c>
      <c r="L35" s="14">
        <v>0</v>
      </c>
      <c r="M35" s="15">
        <v>0</v>
      </c>
    </row>
    <row r="36" spans="1:13" hidden="1">
      <c r="A36" s="2">
        <v>38534</v>
      </c>
      <c r="B36" s="6">
        <v>0</v>
      </c>
      <c r="C36" s="6">
        <v>0</v>
      </c>
      <c r="D36" s="6">
        <v>0</v>
      </c>
      <c r="E36" s="14">
        <v>0</v>
      </c>
      <c r="F36" s="14">
        <v>366</v>
      </c>
      <c r="G36" s="14">
        <v>161872</v>
      </c>
      <c r="H36" s="14">
        <v>336</v>
      </c>
      <c r="I36" s="14">
        <v>139373</v>
      </c>
      <c r="J36" s="14">
        <v>0</v>
      </c>
      <c r="K36" s="14">
        <v>0</v>
      </c>
      <c r="L36" s="14">
        <v>0</v>
      </c>
      <c r="M36" s="15">
        <v>0</v>
      </c>
    </row>
    <row r="37" spans="1:13" hidden="1">
      <c r="A37" s="2">
        <v>38565</v>
      </c>
      <c r="B37" s="6">
        <v>0</v>
      </c>
      <c r="C37" s="6">
        <v>0</v>
      </c>
      <c r="D37" s="6">
        <v>0</v>
      </c>
      <c r="E37" s="14">
        <v>0</v>
      </c>
      <c r="F37" s="14">
        <v>445</v>
      </c>
      <c r="G37" s="14">
        <v>172787</v>
      </c>
      <c r="H37" s="14">
        <v>479</v>
      </c>
      <c r="I37" s="14">
        <v>172347</v>
      </c>
      <c r="J37" s="14">
        <v>0</v>
      </c>
      <c r="K37" s="14">
        <v>0</v>
      </c>
      <c r="L37" s="14">
        <v>0</v>
      </c>
      <c r="M37" s="15">
        <v>0</v>
      </c>
    </row>
    <row r="38" spans="1:13" hidden="1">
      <c r="A38" s="2">
        <v>38596</v>
      </c>
      <c r="B38" s="6">
        <v>0</v>
      </c>
      <c r="C38" s="6">
        <v>0</v>
      </c>
      <c r="D38" s="6">
        <v>0</v>
      </c>
      <c r="E38" s="14">
        <v>0</v>
      </c>
      <c r="F38" s="14">
        <v>302</v>
      </c>
      <c r="G38" s="14">
        <v>166554</v>
      </c>
      <c r="H38" s="14">
        <v>260</v>
      </c>
      <c r="I38" s="14">
        <v>147284</v>
      </c>
      <c r="J38" s="14">
        <v>0</v>
      </c>
      <c r="K38" s="14">
        <v>0</v>
      </c>
      <c r="L38" s="14">
        <v>0</v>
      </c>
      <c r="M38" s="15">
        <v>0</v>
      </c>
    </row>
    <row r="39" spans="1:13" hidden="1">
      <c r="A39" s="2">
        <v>38626</v>
      </c>
      <c r="B39" s="6">
        <v>0</v>
      </c>
      <c r="C39" s="6">
        <v>0</v>
      </c>
      <c r="D39" s="6">
        <v>0</v>
      </c>
      <c r="E39" s="14">
        <v>0</v>
      </c>
      <c r="F39" s="14">
        <v>495</v>
      </c>
      <c r="G39" s="14">
        <v>208524</v>
      </c>
      <c r="H39" s="14">
        <v>516</v>
      </c>
      <c r="I39" s="14">
        <v>181458</v>
      </c>
      <c r="J39" s="14">
        <v>0</v>
      </c>
      <c r="K39" s="14">
        <v>0</v>
      </c>
      <c r="L39" s="14">
        <v>0</v>
      </c>
      <c r="M39" s="15">
        <v>0</v>
      </c>
    </row>
    <row r="40" spans="1:13" hidden="1">
      <c r="A40" s="2">
        <v>38657</v>
      </c>
      <c r="B40" s="6">
        <v>0</v>
      </c>
      <c r="C40" s="6">
        <v>0</v>
      </c>
      <c r="D40" s="6">
        <v>0</v>
      </c>
      <c r="E40" s="14">
        <v>0</v>
      </c>
      <c r="F40" s="14">
        <v>359</v>
      </c>
      <c r="G40" s="14">
        <v>207912</v>
      </c>
      <c r="H40" s="14">
        <v>272</v>
      </c>
      <c r="I40" s="14">
        <v>202432</v>
      </c>
      <c r="J40" s="14">
        <v>0</v>
      </c>
      <c r="K40" s="14">
        <v>0</v>
      </c>
      <c r="L40" s="14">
        <v>0</v>
      </c>
      <c r="M40" s="15">
        <v>0</v>
      </c>
    </row>
    <row r="41" spans="1:13" hidden="1">
      <c r="A41" s="2">
        <v>38687</v>
      </c>
      <c r="B41" s="6">
        <v>0</v>
      </c>
      <c r="C41" s="6">
        <v>0</v>
      </c>
      <c r="D41" s="6">
        <v>0</v>
      </c>
      <c r="E41" s="14">
        <v>0</v>
      </c>
      <c r="F41" s="14">
        <v>337</v>
      </c>
      <c r="G41" s="14">
        <v>208302</v>
      </c>
      <c r="H41" s="14">
        <v>354</v>
      </c>
      <c r="I41" s="14">
        <v>172271</v>
      </c>
      <c r="J41" s="14">
        <v>0</v>
      </c>
      <c r="K41" s="14">
        <v>0</v>
      </c>
      <c r="L41" s="14">
        <v>0</v>
      </c>
      <c r="M41" s="15">
        <v>0</v>
      </c>
    </row>
    <row r="42" spans="1:13" hidden="1">
      <c r="A42" s="2">
        <v>38718</v>
      </c>
      <c r="B42" s="6">
        <v>1204</v>
      </c>
      <c r="C42" s="6">
        <v>169465</v>
      </c>
      <c r="D42" s="6">
        <v>914</v>
      </c>
      <c r="E42" s="14">
        <v>128716</v>
      </c>
      <c r="F42" s="14">
        <v>446</v>
      </c>
      <c r="G42" s="14">
        <v>199024</v>
      </c>
      <c r="H42" s="14">
        <v>455</v>
      </c>
      <c r="I42" s="14">
        <v>207014</v>
      </c>
      <c r="J42" s="14">
        <v>0</v>
      </c>
      <c r="K42" s="14">
        <v>0</v>
      </c>
      <c r="L42" s="14">
        <v>0</v>
      </c>
      <c r="M42" s="15">
        <v>0</v>
      </c>
    </row>
    <row r="43" spans="1:13" hidden="1">
      <c r="A43" s="2">
        <v>38749</v>
      </c>
      <c r="B43" s="6">
        <v>712</v>
      </c>
      <c r="C43" s="6">
        <v>98109</v>
      </c>
      <c r="D43" s="6">
        <v>1006</v>
      </c>
      <c r="E43" s="14">
        <v>102469</v>
      </c>
      <c r="F43" s="14">
        <v>452</v>
      </c>
      <c r="G43" s="14">
        <v>205613</v>
      </c>
      <c r="H43" s="14">
        <v>284</v>
      </c>
      <c r="I43" s="14">
        <v>188471</v>
      </c>
      <c r="J43" s="14">
        <v>0</v>
      </c>
      <c r="K43" s="14">
        <v>0</v>
      </c>
      <c r="L43" s="14">
        <v>0</v>
      </c>
      <c r="M43" s="15">
        <v>0</v>
      </c>
    </row>
    <row r="44" spans="1:13" hidden="1">
      <c r="A44" s="2">
        <v>38777</v>
      </c>
      <c r="B44" s="6">
        <v>1065</v>
      </c>
      <c r="C44" s="6">
        <v>122506</v>
      </c>
      <c r="D44" s="6">
        <v>986</v>
      </c>
      <c r="E44" s="14">
        <v>133553</v>
      </c>
      <c r="F44" s="14">
        <v>318</v>
      </c>
      <c r="G44" s="14">
        <v>198395</v>
      </c>
      <c r="H44" s="14">
        <v>454</v>
      </c>
      <c r="I44" s="14">
        <v>208249</v>
      </c>
      <c r="J44" s="14">
        <v>0</v>
      </c>
      <c r="K44" s="14">
        <v>0</v>
      </c>
      <c r="L44" s="14">
        <v>0</v>
      </c>
      <c r="M44" s="15">
        <v>0</v>
      </c>
    </row>
    <row r="45" spans="1:13" hidden="1">
      <c r="A45" s="2">
        <v>38808</v>
      </c>
      <c r="B45" s="6">
        <v>1140</v>
      </c>
      <c r="C45" s="6">
        <v>136197</v>
      </c>
      <c r="D45" s="6">
        <v>1282</v>
      </c>
      <c r="E45" s="14">
        <v>144702</v>
      </c>
      <c r="F45" s="14">
        <v>492</v>
      </c>
      <c r="G45" s="14">
        <v>178902</v>
      </c>
      <c r="H45" s="14">
        <v>350</v>
      </c>
      <c r="I45" s="14">
        <v>187574</v>
      </c>
      <c r="J45" s="14">
        <v>0</v>
      </c>
      <c r="K45" s="14">
        <v>0</v>
      </c>
      <c r="L45" s="14">
        <v>0</v>
      </c>
      <c r="M45" s="15">
        <v>0</v>
      </c>
    </row>
    <row r="46" spans="1:13" hidden="1">
      <c r="A46" s="2">
        <v>38838</v>
      </c>
      <c r="B46" s="6">
        <v>1047</v>
      </c>
      <c r="C46" s="6">
        <v>129843</v>
      </c>
      <c r="D46" s="6">
        <v>1102</v>
      </c>
      <c r="E46" s="14">
        <v>137242</v>
      </c>
      <c r="F46" s="14">
        <v>383</v>
      </c>
      <c r="G46" s="14">
        <v>149832</v>
      </c>
      <c r="H46" s="14">
        <v>414</v>
      </c>
      <c r="I46" s="14">
        <v>150595</v>
      </c>
      <c r="J46" s="14">
        <v>0</v>
      </c>
      <c r="K46" s="14">
        <v>0</v>
      </c>
      <c r="L46" s="14">
        <v>0</v>
      </c>
      <c r="M46" s="15">
        <v>0</v>
      </c>
    </row>
    <row r="47" spans="1:13" hidden="1">
      <c r="A47" s="2">
        <v>38869</v>
      </c>
      <c r="B47" s="6">
        <v>842</v>
      </c>
      <c r="C47" s="6">
        <v>129628</v>
      </c>
      <c r="D47" s="6">
        <v>985</v>
      </c>
      <c r="E47" s="14">
        <v>173276</v>
      </c>
      <c r="F47" s="14">
        <v>524</v>
      </c>
      <c r="G47" s="14">
        <v>138095</v>
      </c>
      <c r="H47" s="14">
        <v>269</v>
      </c>
      <c r="I47" s="14">
        <v>129644</v>
      </c>
      <c r="J47" s="14">
        <v>0</v>
      </c>
      <c r="K47" s="14">
        <v>0</v>
      </c>
      <c r="L47" s="14">
        <v>0</v>
      </c>
      <c r="M47" s="15">
        <v>0</v>
      </c>
    </row>
    <row r="48" spans="1:13" hidden="1">
      <c r="A48" s="2">
        <v>38899</v>
      </c>
      <c r="B48" s="6">
        <v>1100</v>
      </c>
      <c r="C48" s="6">
        <v>181193</v>
      </c>
      <c r="D48" s="6">
        <v>960</v>
      </c>
      <c r="E48" s="14">
        <v>136780</v>
      </c>
      <c r="F48" s="14">
        <v>481</v>
      </c>
      <c r="G48" s="14">
        <v>180586</v>
      </c>
      <c r="H48" s="14">
        <v>423</v>
      </c>
      <c r="I48" s="14">
        <v>144568</v>
      </c>
      <c r="J48" s="14">
        <v>0</v>
      </c>
      <c r="K48" s="14">
        <v>0</v>
      </c>
      <c r="L48" s="14">
        <v>0</v>
      </c>
      <c r="M48" s="15">
        <v>0</v>
      </c>
    </row>
    <row r="49" spans="1:13" hidden="1">
      <c r="A49" s="2">
        <v>38930</v>
      </c>
      <c r="B49" s="6">
        <v>876</v>
      </c>
      <c r="C49" s="6">
        <v>130458</v>
      </c>
      <c r="D49" s="6">
        <v>993</v>
      </c>
      <c r="E49" s="14">
        <v>140944</v>
      </c>
      <c r="F49" s="14">
        <v>403</v>
      </c>
      <c r="G49" s="14">
        <v>185155</v>
      </c>
      <c r="H49" s="14">
        <v>437</v>
      </c>
      <c r="I49" s="14">
        <v>180622</v>
      </c>
      <c r="J49" s="14">
        <v>0</v>
      </c>
      <c r="K49" s="14">
        <v>0</v>
      </c>
      <c r="L49" s="14">
        <v>0</v>
      </c>
      <c r="M49" s="15">
        <v>0</v>
      </c>
    </row>
    <row r="50" spans="1:13" hidden="1">
      <c r="A50" s="2">
        <v>38961</v>
      </c>
      <c r="B50" s="6">
        <v>1010</v>
      </c>
      <c r="C50" s="6">
        <v>149807</v>
      </c>
      <c r="D50" s="6">
        <v>1251</v>
      </c>
      <c r="E50" s="14">
        <v>156018</v>
      </c>
      <c r="F50" s="14">
        <v>513</v>
      </c>
      <c r="G50" s="14">
        <v>186530</v>
      </c>
      <c r="H50" s="14">
        <v>534</v>
      </c>
      <c r="I50" s="14">
        <v>166512</v>
      </c>
      <c r="J50" s="14">
        <v>0</v>
      </c>
      <c r="K50" s="14">
        <v>0</v>
      </c>
      <c r="L50" s="14">
        <v>0</v>
      </c>
      <c r="M50" s="15">
        <v>0</v>
      </c>
    </row>
    <row r="51" spans="1:13" hidden="1">
      <c r="A51" s="2">
        <v>38991</v>
      </c>
      <c r="B51" s="6">
        <v>1165</v>
      </c>
      <c r="C51" s="6">
        <v>143069</v>
      </c>
      <c r="D51" s="6">
        <v>1085</v>
      </c>
      <c r="E51" s="14">
        <v>122630</v>
      </c>
      <c r="F51" s="14">
        <v>352</v>
      </c>
      <c r="G51" s="14">
        <v>227027</v>
      </c>
      <c r="H51" s="14">
        <v>348</v>
      </c>
      <c r="I51" s="14">
        <v>195284</v>
      </c>
      <c r="J51" s="14">
        <v>0</v>
      </c>
      <c r="K51" s="14">
        <v>0</v>
      </c>
      <c r="L51" s="14">
        <v>0</v>
      </c>
      <c r="M51" s="15">
        <v>0</v>
      </c>
    </row>
    <row r="52" spans="1:13" hidden="1">
      <c r="A52" s="2">
        <v>39022</v>
      </c>
      <c r="B52" s="6">
        <v>898</v>
      </c>
      <c r="C52" s="6">
        <v>126129</v>
      </c>
      <c r="D52" s="6">
        <v>941</v>
      </c>
      <c r="E52" s="14">
        <v>129924</v>
      </c>
      <c r="F52" s="14">
        <v>403</v>
      </c>
      <c r="G52" s="14">
        <v>230144</v>
      </c>
      <c r="H52" s="14">
        <v>414</v>
      </c>
      <c r="I52" s="14">
        <v>219384</v>
      </c>
      <c r="J52" s="14">
        <v>0</v>
      </c>
      <c r="K52" s="14">
        <v>0</v>
      </c>
      <c r="L52" s="14">
        <v>0</v>
      </c>
      <c r="M52" s="15">
        <v>0</v>
      </c>
    </row>
    <row r="53" spans="1:13" hidden="1">
      <c r="A53" s="2">
        <v>39052</v>
      </c>
      <c r="B53" s="6">
        <v>1122</v>
      </c>
      <c r="C53" s="6">
        <v>158507</v>
      </c>
      <c r="D53" s="6">
        <v>1537</v>
      </c>
      <c r="E53" s="14">
        <v>186161</v>
      </c>
      <c r="F53" s="14">
        <v>505</v>
      </c>
      <c r="G53" s="14">
        <v>238516</v>
      </c>
      <c r="H53" s="14">
        <v>280</v>
      </c>
      <c r="I53" s="14">
        <v>189893</v>
      </c>
      <c r="J53" s="14">
        <v>0</v>
      </c>
      <c r="K53" s="14">
        <v>0</v>
      </c>
      <c r="L53" s="14">
        <v>0</v>
      </c>
      <c r="M53" s="15">
        <v>0</v>
      </c>
    </row>
    <row r="54" spans="1:13" hidden="1">
      <c r="A54" s="2">
        <v>39083</v>
      </c>
      <c r="B54" s="6">
        <v>1321</v>
      </c>
      <c r="C54" s="6">
        <v>176680</v>
      </c>
      <c r="D54" s="6">
        <v>1121</v>
      </c>
      <c r="E54" s="14">
        <v>136492</v>
      </c>
      <c r="F54" s="14">
        <v>450</v>
      </c>
      <c r="G54" s="14">
        <v>212441</v>
      </c>
      <c r="H54" s="14">
        <v>547</v>
      </c>
      <c r="I54" s="14">
        <v>215713</v>
      </c>
      <c r="J54" s="14">
        <v>0</v>
      </c>
      <c r="K54" s="14">
        <v>0</v>
      </c>
      <c r="L54" s="14">
        <v>0</v>
      </c>
      <c r="M54" s="15">
        <v>0</v>
      </c>
    </row>
    <row r="55" spans="1:13" hidden="1">
      <c r="A55" s="2">
        <v>39114</v>
      </c>
      <c r="B55" s="6">
        <v>1008</v>
      </c>
      <c r="C55" s="6">
        <v>105390</v>
      </c>
      <c r="D55" s="6">
        <v>1240</v>
      </c>
      <c r="E55" s="14">
        <v>109078</v>
      </c>
      <c r="F55" s="14">
        <v>371</v>
      </c>
      <c r="G55" s="14">
        <v>227126</v>
      </c>
      <c r="H55" s="14">
        <v>330</v>
      </c>
      <c r="I55" s="14">
        <v>202733</v>
      </c>
      <c r="J55" s="14">
        <v>0</v>
      </c>
      <c r="K55" s="14">
        <v>0</v>
      </c>
      <c r="L55" s="14">
        <v>0</v>
      </c>
      <c r="M55" s="15">
        <v>0</v>
      </c>
    </row>
    <row r="56" spans="1:13" hidden="1">
      <c r="A56" s="2">
        <v>39142</v>
      </c>
      <c r="B56" s="6">
        <v>1053</v>
      </c>
      <c r="C56" s="6">
        <v>106106</v>
      </c>
      <c r="D56" s="6">
        <v>1067</v>
      </c>
      <c r="E56" s="14">
        <v>121562</v>
      </c>
      <c r="F56" s="14">
        <v>427</v>
      </c>
      <c r="G56" s="14">
        <v>192902</v>
      </c>
      <c r="H56" s="14">
        <v>444</v>
      </c>
      <c r="I56" s="14">
        <v>194126</v>
      </c>
      <c r="J56" s="14">
        <v>0</v>
      </c>
      <c r="K56" s="14">
        <v>0</v>
      </c>
      <c r="L56" s="14">
        <v>0</v>
      </c>
      <c r="M56" s="15">
        <v>0</v>
      </c>
    </row>
    <row r="57" spans="1:13" hidden="1">
      <c r="A57" s="2">
        <v>39173</v>
      </c>
      <c r="B57" s="6">
        <v>1267</v>
      </c>
      <c r="C57" s="6">
        <v>148087</v>
      </c>
      <c r="D57" s="6">
        <v>1265</v>
      </c>
      <c r="E57" s="14">
        <v>151559</v>
      </c>
      <c r="F57" s="14">
        <v>465</v>
      </c>
      <c r="G57" s="14">
        <v>185742</v>
      </c>
      <c r="H57" s="14">
        <v>469</v>
      </c>
      <c r="I57" s="14">
        <v>190660</v>
      </c>
      <c r="J57" s="14">
        <v>0</v>
      </c>
      <c r="K57" s="14">
        <v>0</v>
      </c>
      <c r="L57" s="14">
        <v>0</v>
      </c>
      <c r="M57" s="15">
        <v>0</v>
      </c>
    </row>
    <row r="58" spans="1:13" hidden="1">
      <c r="A58" s="2">
        <v>39203</v>
      </c>
      <c r="B58" s="6">
        <v>1050</v>
      </c>
      <c r="C58" s="6">
        <v>135416</v>
      </c>
      <c r="D58" s="6">
        <v>1007</v>
      </c>
      <c r="E58" s="14">
        <v>143264</v>
      </c>
      <c r="F58" s="14">
        <v>415</v>
      </c>
      <c r="G58" s="14">
        <v>164632</v>
      </c>
      <c r="H58" s="14">
        <v>430</v>
      </c>
      <c r="I58" s="14">
        <v>160848</v>
      </c>
      <c r="J58" s="14">
        <v>0</v>
      </c>
      <c r="K58" s="14">
        <v>0</v>
      </c>
      <c r="L58" s="14">
        <v>0</v>
      </c>
      <c r="M58" s="15">
        <v>0</v>
      </c>
    </row>
    <row r="59" spans="1:13" hidden="1">
      <c r="A59" s="2">
        <v>39234</v>
      </c>
      <c r="B59" s="6">
        <v>852</v>
      </c>
      <c r="C59" s="6">
        <v>136973</v>
      </c>
      <c r="D59" s="6">
        <v>911</v>
      </c>
      <c r="E59" s="14">
        <v>177922</v>
      </c>
      <c r="F59" s="14">
        <v>424</v>
      </c>
      <c r="G59" s="14">
        <v>159708</v>
      </c>
      <c r="H59" s="14">
        <v>342</v>
      </c>
      <c r="I59" s="14">
        <v>153971</v>
      </c>
      <c r="J59" s="14">
        <v>0</v>
      </c>
      <c r="K59" s="14">
        <v>0</v>
      </c>
      <c r="L59" s="14">
        <v>0</v>
      </c>
      <c r="M59" s="15">
        <v>0</v>
      </c>
    </row>
    <row r="60" spans="1:13" hidden="1">
      <c r="A60" s="2">
        <v>39264</v>
      </c>
      <c r="B60" s="6">
        <v>1256</v>
      </c>
      <c r="C60" s="6">
        <v>188178</v>
      </c>
      <c r="D60" s="6">
        <v>1209</v>
      </c>
      <c r="E60" s="14">
        <v>147591</v>
      </c>
      <c r="F60" s="14">
        <v>624</v>
      </c>
      <c r="G60" s="14">
        <v>207183</v>
      </c>
      <c r="H60" s="14">
        <v>496</v>
      </c>
      <c r="I60" s="14">
        <v>174466</v>
      </c>
      <c r="J60" s="14">
        <v>0</v>
      </c>
      <c r="K60" s="14">
        <v>0</v>
      </c>
      <c r="L60" s="14">
        <v>0</v>
      </c>
      <c r="M60" s="15">
        <v>0</v>
      </c>
    </row>
    <row r="61" spans="1:13" hidden="1">
      <c r="A61" s="2">
        <v>39295</v>
      </c>
      <c r="B61" s="6">
        <v>977</v>
      </c>
      <c r="C61" s="6">
        <v>140674</v>
      </c>
      <c r="D61" s="6">
        <v>1188</v>
      </c>
      <c r="E61" s="14">
        <v>150943</v>
      </c>
      <c r="F61" s="14">
        <v>448</v>
      </c>
      <c r="G61" s="14">
        <v>210986</v>
      </c>
      <c r="H61" s="14">
        <v>565</v>
      </c>
      <c r="I61" s="14">
        <v>212116</v>
      </c>
      <c r="J61" s="14">
        <v>0</v>
      </c>
      <c r="K61" s="14">
        <v>0</v>
      </c>
      <c r="L61" s="14">
        <v>0</v>
      </c>
      <c r="M61" s="15">
        <v>0</v>
      </c>
    </row>
    <row r="62" spans="1:13" hidden="1">
      <c r="A62" s="2">
        <v>39326</v>
      </c>
      <c r="B62" s="6">
        <v>1133</v>
      </c>
      <c r="C62" s="6">
        <v>160248</v>
      </c>
      <c r="D62" s="6">
        <v>1278</v>
      </c>
      <c r="E62" s="14">
        <v>168600</v>
      </c>
      <c r="F62" s="14">
        <v>398</v>
      </c>
      <c r="G62" s="14">
        <v>200788</v>
      </c>
      <c r="H62" s="14">
        <v>385</v>
      </c>
      <c r="I62" s="14">
        <v>184723</v>
      </c>
      <c r="J62" s="14">
        <v>0</v>
      </c>
      <c r="K62" s="14">
        <v>0</v>
      </c>
      <c r="L62" s="14">
        <v>0</v>
      </c>
      <c r="M62" s="15">
        <v>0</v>
      </c>
    </row>
    <row r="63" spans="1:13" hidden="1">
      <c r="A63" s="2">
        <v>39356</v>
      </c>
      <c r="B63" s="6">
        <v>1261</v>
      </c>
      <c r="C63" s="6">
        <v>158232</v>
      </c>
      <c r="D63" s="6">
        <v>1345</v>
      </c>
      <c r="E63" s="14">
        <v>140444</v>
      </c>
      <c r="F63" s="14">
        <v>562</v>
      </c>
      <c r="G63" s="14">
        <v>244101</v>
      </c>
      <c r="H63" s="14">
        <v>432</v>
      </c>
      <c r="I63" s="14">
        <v>215195</v>
      </c>
      <c r="J63" s="14">
        <v>0</v>
      </c>
      <c r="K63" s="14">
        <v>0</v>
      </c>
      <c r="L63" s="14">
        <v>0</v>
      </c>
      <c r="M63" s="15">
        <v>0</v>
      </c>
    </row>
    <row r="64" spans="1:13" hidden="1">
      <c r="A64" s="2">
        <v>39387</v>
      </c>
      <c r="B64" s="6">
        <v>1056</v>
      </c>
      <c r="C64" s="6">
        <v>129976</v>
      </c>
      <c r="D64" s="6">
        <v>1130</v>
      </c>
      <c r="E64" s="14">
        <v>138821</v>
      </c>
      <c r="F64" s="14">
        <v>447</v>
      </c>
      <c r="G64" s="14">
        <v>249235</v>
      </c>
      <c r="H64" s="14">
        <v>446</v>
      </c>
      <c r="I64" s="14">
        <v>247001</v>
      </c>
      <c r="J64" s="14">
        <v>0</v>
      </c>
      <c r="K64" s="14">
        <v>0</v>
      </c>
      <c r="L64" s="14">
        <v>0</v>
      </c>
      <c r="M64" s="15">
        <v>0</v>
      </c>
    </row>
    <row r="65" spans="1:13" hidden="1">
      <c r="A65" s="2">
        <v>39417</v>
      </c>
      <c r="B65" s="6">
        <v>1569</v>
      </c>
      <c r="C65" s="6">
        <v>168565</v>
      </c>
      <c r="D65" s="6">
        <v>2046</v>
      </c>
      <c r="E65" s="14">
        <v>195401</v>
      </c>
      <c r="F65" s="14">
        <v>550</v>
      </c>
      <c r="G65" s="14">
        <v>246122</v>
      </c>
      <c r="H65" s="14">
        <v>378</v>
      </c>
      <c r="I65" s="14">
        <v>209939</v>
      </c>
      <c r="J65" s="14">
        <v>0</v>
      </c>
      <c r="K65" s="14">
        <v>0</v>
      </c>
      <c r="L65" s="14">
        <v>0</v>
      </c>
      <c r="M65" s="15">
        <v>0</v>
      </c>
    </row>
    <row r="66" spans="1:13" hidden="1">
      <c r="A66" s="2">
        <v>39448</v>
      </c>
      <c r="B66" s="6">
        <v>1496</v>
      </c>
      <c r="C66" s="6">
        <v>180826</v>
      </c>
      <c r="D66" s="6">
        <v>1266</v>
      </c>
      <c r="E66" s="14">
        <v>140395</v>
      </c>
      <c r="F66" s="14">
        <v>380</v>
      </c>
      <c r="G66" s="14">
        <v>231187</v>
      </c>
      <c r="H66" s="14">
        <v>529</v>
      </c>
      <c r="I66" s="14">
        <v>236125</v>
      </c>
      <c r="J66" s="14">
        <v>0</v>
      </c>
      <c r="K66" s="14">
        <v>0</v>
      </c>
      <c r="L66" s="14">
        <v>0</v>
      </c>
      <c r="M66" s="15">
        <v>0</v>
      </c>
    </row>
    <row r="67" spans="1:13" hidden="1">
      <c r="A67" s="2">
        <v>39479</v>
      </c>
      <c r="B67" s="6">
        <v>1296</v>
      </c>
      <c r="C67" s="6">
        <v>110849</v>
      </c>
      <c r="D67" s="6">
        <v>1444</v>
      </c>
      <c r="E67" s="14">
        <v>116718</v>
      </c>
      <c r="F67" s="14">
        <v>444</v>
      </c>
      <c r="G67" s="14">
        <v>248099</v>
      </c>
      <c r="H67" s="14">
        <v>337</v>
      </c>
      <c r="I67" s="14">
        <v>230013</v>
      </c>
      <c r="J67" s="14">
        <v>0</v>
      </c>
      <c r="K67" s="14">
        <v>0</v>
      </c>
      <c r="L67" s="14">
        <v>0</v>
      </c>
      <c r="M67" s="15">
        <v>0</v>
      </c>
    </row>
    <row r="68" spans="1:13" hidden="1">
      <c r="A68" s="2">
        <v>39508</v>
      </c>
      <c r="B68" s="6">
        <v>1542</v>
      </c>
      <c r="C68" s="6">
        <v>136092</v>
      </c>
      <c r="D68" s="6">
        <v>1745</v>
      </c>
      <c r="E68" s="14">
        <v>163494</v>
      </c>
      <c r="F68" s="14">
        <v>549</v>
      </c>
      <c r="G68" s="14">
        <v>247834</v>
      </c>
      <c r="H68" s="14">
        <v>459</v>
      </c>
      <c r="I68" s="14">
        <v>257401</v>
      </c>
      <c r="J68" s="14">
        <v>0</v>
      </c>
      <c r="K68" s="14">
        <v>0</v>
      </c>
      <c r="L68" s="14">
        <v>0</v>
      </c>
      <c r="M68" s="15">
        <v>0</v>
      </c>
    </row>
    <row r="69" spans="1:13" hidden="1">
      <c r="A69" s="2">
        <v>39539</v>
      </c>
      <c r="B69" s="6">
        <v>1212</v>
      </c>
      <c r="C69" s="6">
        <v>155222</v>
      </c>
      <c r="D69" s="6">
        <v>391</v>
      </c>
      <c r="E69" s="14">
        <v>218504</v>
      </c>
      <c r="F69" s="14">
        <v>473</v>
      </c>
      <c r="G69" s="14">
        <v>202732</v>
      </c>
      <c r="H69" s="14">
        <v>1205</v>
      </c>
      <c r="I69" s="14">
        <v>162340</v>
      </c>
      <c r="J69" s="14">
        <v>0</v>
      </c>
      <c r="K69" s="14">
        <v>0</v>
      </c>
      <c r="L69" s="14">
        <v>0</v>
      </c>
      <c r="M69" s="15">
        <v>0</v>
      </c>
    </row>
    <row r="70" spans="1:13" hidden="1">
      <c r="A70" s="2">
        <v>39569</v>
      </c>
      <c r="B70" s="6">
        <v>1004</v>
      </c>
      <c r="C70" s="6">
        <v>144379</v>
      </c>
      <c r="D70" s="6">
        <v>948</v>
      </c>
      <c r="E70" s="14">
        <v>145360</v>
      </c>
      <c r="F70" s="14">
        <v>339</v>
      </c>
      <c r="G70" s="14">
        <v>182781</v>
      </c>
      <c r="H70" s="14">
        <v>385</v>
      </c>
      <c r="I70" s="14">
        <v>187446</v>
      </c>
      <c r="J70" s="14">
        <v>0</v>
      </c>
      <c r="K70" s="14">
        <v>0</v>
      </c>
      <c r="L70" s="14">
        <v>0</v>
      </c>
      <c r="M70" s="15">
        <v>0</v>
      </c>
    </row>
    <row r="71" spans="1:13" hidden="1">
      <c r="A71" s="2">
        <v>39600</v>
      </c>
      <c r="B71" s="6">
        <v>961</v>
      </c>
      <c r="C71" s="6">
        <v>144443</v>
      </c>
      <c r="D71" s="6">
        <v>1348</v>
      </c>
      <c r="E71" s="14">
        <v>186313</v>
      </c>
      <c r="F71" s="14">
        <v>319</v>
      </c>
      <c r="G71" s="14">
        <v>168507</v>
      </c>
      <c r="H71" s="14">
        <v>339</v>
      </c>
      <c r="I71" s="14">
        <v>163461</v>
      </c>
      <c r="J71" s="14">
        <v>0</v>
      </c>
      <c r="K71" s="14">
        <v>0</v>
      </c>
      <c r="L71" s="14">
        <v>0</v>
      </c>
      <c r="M71" s="15">
        <v>0</v>
      </c>
    </row>
    <row r="72" spans="1:13" hidden="1">
      <c r="A72" s="2">
        <v>39630</v>
      </c>
      <c r="B72" s="6">
        <v>1248</v>
      </c>
      <c r="C72" s="6">
        <v>194793</v>
      </c>
      <c r="D72" s="6">
        <v>1200</v>
      </c>
      <c r="E72" s="14">
        <v>152504</v>
      </c>
      <c r="F72" s="14">
        <v>592</v>
      </c>
      <c r="G72" s="14">
        <v>223941</v>
      </c>
      <c r="H72" s="14">
        <v>551</v>
      </c>
      <c r="I72" s="14">
        <v>189393</v>
      </c>
      <c r="J72" s="14">
        <v>0</v>
      </c>
      <c r="K72" s="14">
        <v>0</v>
      </c>
      <c r="L72" s="14">
        <v>0</v>
      </c>
      <c r="M72" s="15">
        <v>0</v>
      </c>
    </row>
    <row r="73" spans="1:13" hidden="1">
      <c r="A73" s="2">
        <v>39661</v>
      </c>
      <c r="B73" s="6">
        <v>712</v>
      </c>
      <c r="C73" s="6">
        <v>130553</v>
      </c>
      <c r="D73" s="6">
        <v>795</v>
      </c>
      <c r="E73" s="14">
        <v>140013</v>
      </c>
      <c r="F73" s="14">
        <v>334</v>
      </c>
      <c r="G73" s="14">
        <v>198096</v>
      </c>
      <c r="H73" s="14">
        <v>355</v>
      </c>
      <c r="I73" s="14">
        <v>197033</v>
      </c>
      <c r="J73" s="14">
        <v>0</v>
      </c>
      <c r="K73" s="14">
        <v>0</v>
      </c>
      <c r="L73" s="14">
        <v>0</v>
      </c>
      <c r="M73" s="15">
        <v>0</v>
      </c>
    </row>
    <row r="74" spans="1:13" hidden="1">
      <c r="A74" s="2">
        <v>39692</v>
      </c>
      <c r="B74" s="6">
        <v>1024</v>
      </c>
      <c r="C74" s="6">
        <v>132313</v>
      </c>
      <c r="D74" s="6">
        <v>1289</v>
      </c>
      <c r="E74" s="14">
        <v>143919</v>
      </c>
      <c r="F74" s="14">
        <v>428</v>
      </c>
      <c r="G74" s="14">
        <v>176589</v>
      </c>
      <c r="H74" s="14">
        <v>338</v>
      </c>
      <c r="I74" s="14">
        <v>154588</v>
      </c>
      <c r="J74" s="14">
        <v>0</v>
      </c>
      <c r="K74" s="14">
        <v>0</v>
      </c>
      <c r="L74" s="14">
        <v>0</v>
      </c>
      <c r="M74" s="15">
        <v>0</v>
      </c>
    </row>
    <row r="75" spans="1:13" hidden="1">
      <c r="A75" s="2">
        <v>39722</v>
      </c>
      <c r="B75" s="6">
        <v>1227</v>
      </c>
      <c r="C75" s="6">
        <v>153618</v>
      </c>
      <c r="D75" s="6">
        <v>1062</v>
      </c>
      <c r="E75" s="14">
        <v>135893</v>
      </c>
      <c r="F75" s="14">
        <v>518</v>
      </c>
      <c r="G75" s="14">
        <v>237149</v>
      </c>
      <c r="H75" s="14">
        <v>454</v>
      </c>
      <c r="I75" s="14">
        <v>209883</v>
      </c>
      <c r="J75" s="14">
        <v>0</v>
      </c>
      <c r="K75" s="14">
        <v>0</v>
      </c>
      <c r="L75" s="14">
        <v>0</v>
      </c>
      <c r="M75" s="15">
        <v>0</v>
      </c>
    </row>
    <row r="76" spans="1:13" hidden="1">
      <c r="A76" s="2">
        <v>39753</v>
      </c>
      <c r="B76" s="6">
        <v>970</v>
      </c>
      <c r="C76" s="6">
        <v>124630</v>
      </c>
      <c r="D76" s="6">
        <v>1209</v>
      </c>
      <c r="E76" s="14">
        <v>129007</v>
      </c>
      <c r="F76" s="14">
        <v>429</v>
      </c>
      <c r="G76" s="14">
        <v>229644</v>
      </c>
      <c r="H76" s="14">
        <v>631</v>
      </c>
      <c r="I76" s="14">
        <v>230779</v>
      </c>
      <c r="J76" s="14">
        <v>0</v>
      </c>
      <c r="K76" s="14">
        <v>0</v>
      </c>
      <c r="L76" s="14">
        <v>0</v>
      </c>
      <c r="M76" s="15">
        <v>0</v>
      </c>
    </row>
    <row r="77" spans="1:13" hidden="1">
      <c r="A77" s="2">
        <v>39783</v>
      </c>
      <c r="B77" s="6">
        <v>1794</v>
      </c>
      <c r="C77" s="6">
        <v>157253</v>
      </c>
      <c r="D77" s="6">
        <v>1842</v>
      </c>
      <c r="E77" s="14">
        <v>183715</v>
      </c>
      <c r="F77" s="14">
        <v>643</v>
      </c>
      <c r="G77" s="14">
        <v>234793</v>
      </c>
      <c r="H77" s="14">
        <v>406</v>
      </c>
      <c r="I77" s="14">
        <v>199915</v>
      </c>
      <c r="J77" s="14">
        <v>0</v>
      </c>
      <c r="K77" s="14">
        <v>0</v>
      </c>
      <c r="L77" s="14">
        <v>0</v>
      </c>
      <c r="M77" s="15">
        <v>0</v>
      </c>
    </row>
    <row r="78" spans="1:13" hidden="1">
      <c r="A78" s="2">
        <v>39814</v>
      </c>
      <c r="B78" s="6">
        <v>1760</v>
      </c>
      <c r="C78" s="6">
        <v>166421</v>
      </c>
      <c r="D78" s="6">
        <v>1178</v>
      </c>
      <c r="E78" s="14">
        <v>131691</v>
      </c>
      <c r="F78" s="14">
        <v>366</v>
      </c>
      <c r="G78" s="14">
        <v>210446</v>
      </c>
      <c r="H78" s="14">
        <v>486</v>
      </c>
      <c r="I78" s="14">
        <v>221453</v>
      </c>
      <c r="J78" s="14">
        <v>10</v>
      </c>
      <c r="K78" s="14">
        <v>13856</v>
      </c>
      <c r="L78" s="14">
        <v>304</v>
      </c>
      <c r="M78" s="15">
        <v>123017</v>
      </c>
    </row>
    <row r="79" spans="1:13" hidden="1">
      <c r="A79" s="2">
        <v>39845</v>
      </c>
      <c r="B79" s="6">
        <v>699</v>
      </c>
      <c r="C79" s="6">
        <v>96153</v>
      </c>
      <c r="D79" s="6">
        <v>815</v>
      </c>
      <c r="E79" s="14">
        <v>101354</v>
      </c>
      <c r="F79" s="14">
        <v>272</v>
      </c>
      <c r="G79" s="14">
        <v>209326</v>
      </c>
      <c r="H79" s="14">
        <v>241</v>
      </c>
      <c r="I79" s="14">
        <v>191327</v>
      </c>
      <c r="J79" s="14">
        <v>10</v>
      </c>
      <c r="K79" s="14">
        <v>12066</v>
      </c>
      <c r="L79" s="14">
        <v>228</v>
      </c>
      <c r="M79" s="15">
        <v>184467</v>
      </c>
    </row>
    <row r="80" spans="1:13" hidden="1">
      <c r="A80" s="2">
        <v>39873</v>
      </c>
      <c r="B80" s="6">
        <v>793</v>
      </c>
      <c r="C80" s="6">
        <v>116436</v>
      </c>
      <c r="D80" s="6">
        <v>368</v>
      </c>
      <c r="E80" s="14">
        <v>213101</v>
      </c>
      <c r="F80" s="14">
        <v>905</v>
      </c>
      <c r="G80" s="14">
        <v>132603</v>
      </c>
      <c r="H80" s="14">
        <v>257</v>
      </c>
      <c r="I80" s="14">
        <v>219347</v>
      </c>
      <c r="J80" s="14">
        <v>12</v>
      </c>
      <c r="K80" s="14">
        <v>14861</v>
      </c>
      <c r="L80" s="14">
        <v>332</v>
      </c>
      <c r="M80" s="15">
        <v>185183</v>
      </c>
    </row>
    <row r="81" spans="1:13" hidden="1">
      <c r="A81" s="2">
        <v>39904</v>
      </c>
      <c r="B81" s="6">
        <v>1042</v>
      </c>
      <c r="C81" s="6">
        <v>136462</v>
      </c>
      <c r="D81" s="6">
        <v>1001</v>
      </c>
      <c r="E81" s="14">
        <v>141943</v>
      </c>
      <c r="F81" s="14">
        <v>394</v>
      </c>
      <c r="G81" s="14">
        <v>191629</v>
      </c>
      <c r="H81" s="14">
        <v>312</v>
      </c>
      <c r="I81" s="14">
        <v>207263</v>
      </c>
      <c r="J81" s="14">
        <v>1</v>
      </c>
      <c r="K81" s="14">
        <v>15951</v>
      </c>
      <c r="L81" s="14">
        <v>376</v>
      </c>
      <c r="M81" s="15">
        <v>167562</v>
      </c>
    </row>
    <row r="82" spans="1:13" hidden="1">
      <c r="A82" s="2">
        <v>39934</v>
      </c>
      <c r="B82" s="6">
        <v>562</v>
      </c>
      <c r="C82" s="6">
        <v>123907</v>
      </c>
      <c r="D82" s="6">
        <v>552</v>
      </c>
      <c r="E82" s="14">
        <v>126287</v>
      </c>
      <c r="F82" s="14">
        <v>180</v>
      </c>
      <c r="G82" s="14">
        <v>169697</v>
      </c>
      <c r="H82" s="14">
        <v>218</v>
      </c>
      <c r="I82" s="14">
        <v>170994</v>
      </c>
      <c r="J82" s="14">
        <v>12</v>
      </c>
      <c r="K82" s="14">
        <v>15989</v>
      </c>
      <c r="L82" s="14">
        <v>162</v>
      </c>
      <c r="M82" s="15">
        <v>144615</v>
      </c>
    </row>
    <row r="83" spans="1:13" hidden="1">
      <c r="A83" s="2">
        <v>39965</v>
      </c>
      <c r="B83" s="6">
        <v>726</v>
      </c>
      <c r="C83" s="6">
        <v>123952</v>
      </c>
      <c r="D83" s="6">
        <v>811</v>
      </c>
      <c r="E83" s="14">
        <v>155769</v>
      </c>
      <c r="F83" s="14">
        <v>308</v>
      </c>
      <c r="G83" s="14">
        <v>174421</v>
      </c>
      <c r="H83" s="14">
        <v>295</v>
      </c>
      <c r="I83" s="14">
        <v>157152</v>
      </c>
      <c r="J83" s="14">
        <v>20</v>
      </c>
      <c r="K83" s="14">
        <v>15644</v>
      </c>
      <c r="L83" s="14">
        <v>279</v>
      </c>
      <c r="M83" s="15">
        <v>150091</v>
      </c>
    </row>
    <row r="84" spans="1:13" hidden="1">
      <c r="A84" s="2">
        <v>39995</v>
      </c>
      <c r="B84" s="6">
        <v>720</v>
      </c>
      <c r="C84" s="6">
        <v>176853</v>
      </c>
      <c r="D84" s="6">
        <v>732</v>
      </c>
      <c r="E84" s="14">
        <v>136552</v>
      </c>
      <c r="F84" s="14">
        <v>296</v>
      </c>
      <c r="G84" s="14">
        <v>210845</v>
      </c>
      <c r="H84" s="14">
        <v>277</v>
      </c>
      <c r="I84" s="14">
        <v>193880</v>
      </c>
      <c r="J84" s="14">
        <v>11</v>
      </c>
      <c r="K84" s="14">
        <v>21458</v>
      </c>
      <c r="L84" s="14">
        <v>280</v>
      </c>
      <c r="M84" s="15">
        <v>179433</v>
      </c>
    </row>
    <row r="85" spans="1:13" hidden="1">
      <c r="A85" s="2">
        <v>40026</v>
      </c>
      <c r="B85" s="6">
        <v>679</v>
      </c>
      <c r="C85" s="6">
        <v>130948</v>
      </c>
      <c r="D85" s="6">
        <v>779</v>
      </c>
      <c r="E85" s="14">
        <v>139835</v>
      </c>
      <c r="F85" s="14">
        <v>413</v>
      </c>
      <c r="G85" s="14">
        <v>206673</v>
      </c>
      <c r="H85" s="14">
        <v>425</v>
      </c>
      <c r="I85" s="14">
        <v>214744</v>
      </c>
      <c r="J85" s="14">
        <v>29</v>
      </c>
      <c r="K85" s="14">
        <v>25914</v>
      </c>
      <c r="L85" s="14">
        <v>374</v>
      </c>
      <c r="M85" s="15">
        <v>170606</v>
      </c>
    </row>
    <row r="86" spans="1:13" hidden="1">
      <c r="A86" s="2">
        <v>40057</v>
      </c>
      <c r="B86" s="6">
        <v>692</v>
      </c>
      <c r="C86" s="6">
        <v>139850</v>
      </c>
      <c r="D86" s="6">
        <v>785</v>
      </c>
      <c r="E86" s="14">
        <v>147133</v>
      </c>
      <c r="F86" s="14">
        <v>280</v>
      </c>
      <c r="G86" s="14">
        <v>186098</v>
      </c>
      <c r="H86" s="14">
        <v>205</v>
      </c>
      <c r="I86" s="14">
        <v>172235</v>
      </c>
      <c r="J86" s="14">
        <v>17</v>
      </c>
      <c r="K86" s="14">
        <v>19580</v>
      </c>
      <c r="L86" s="14">
        <v>253</v>
      </c>
      <c r="M86" s="15">
        <v>157303</v>
      </c>
    </row>
    <row r="87" spans="1:13" hidden="1">
      <c r="A87" s="2">
        <v>40087</v>
      </c>
      <c r="B87" s="6">
        <v>3390</v>
      </c>
      <c r="C87" s="6">
        <v>146578</v>
      </c>
      <c r="D87" s="6">
        <v>3915</v>
      </c>
      <c r="E87" s="14">
        <v>128424</v>
      </c>
      <c r="F87" s="14">
        <v>3078</v>
      </c>
      <c r="G87" s="14">
        <v>237940</v>
      </c>
      <c r="H87" s="14">
        <v>2177</v>
      </c>
      <c r="I87" s="14">
        <v>215937</v>
      </c>
      <c r="J87" s="14">
        <v>15</v>
      </c>
      <c r="K87" s="14">
        <v>20516</v>
      </c>
      <c r="L87" s="14">
        <v>2763</v>
      </c>
      <c r="M87" s="15">
        <v>207862</v>
      </c>
    </row>
    <row r="88" spans="1:13" hidden="1">
      <c r="A88" s="2">
        <v>40118</v>
      </c>
      <c r="B88" s="6">
        <v>3865</v>
      </c>
      <c r="C88" s="6">
        <v>123969</v>
      </c>
      <c r="D88" s="6">
        <v>3782</v>
      </c>
      <c r="E88" s="14">
        <v>125529</v>
      </c>
      <c r="F88" s="14">
        <v>2534</v>
      </c>
      <c r="G88" s="14">
        <v>228829</v>
      </c>
      <c r="H88" s="14">
        <v>2382</v>
      </c>
      <c r="I88" s="14">
        <v>226346</v>
      </c>
      <c r="J88" s="14">
        <v>11</v>
      </c>
      <c r="K88" s="14">
        <v>18901</v>
      </c>
      <c r="L88" s="14">
        <v>2345</v>
      </c>
      <c r="M88" s="15">
        <v>200566</v>
      </c>
    </row>
    <row r="89" spans="1:13" hidden="1">
      <c r="A89" s="2">
        <v>40148</v>
      </c>
      <c r="B89" s="6">
        <v>5772</v>
      </c>
      <c r="C89" s="6">
        <v>162845</v>
      </c>
      <c r="D89" s="6">
        <v>6871</v>
      </c>
      <c r="E89" s="14">
        <v>184603</v>
      </c>
      <c r="F89" s="14">
        <v>3728</v>
      </c>
      <c r="G89" s="14">
        <v>249532</v>
      </c>
      <c r="H89" s="14">
        <v>2309</v>
      </c>
      <c r="I89" s="14">
        <v>211732</v>
      </c>
      <c r="J89" s="14">
        <v>6</v>
      </c>
      <c r="K89" s="14">
        <v>17367</v>
      </c>
      <c r="L89" s="14">
        <v>3555</v>
      </c>
      <c r="M89" s="15">
        <v>224532</v>
      </c>
    </row>
    <row r="90" spans="1:13">
      <c r="A90" s="2">
        <v>40179</v>
      </c>
      <c r="B90" s="6">
        <v>5731</v>
      </c>
      <c r="C90" s="6">
        <v>164454</v>
      </c>
      <c r="D90" s="6">
        <v>4403</v>
      </c>
      <c r="E90" s="14">
        <v>130257</v>
      </c>
      <c r="F90" s="14">
        <v>2625</v>
      </c>
      <c r="G90" s="14">
        <v>223889</v>
      </c>
      <c r="H90" s="14">
        <v>3028</v>
      </c>
      <c r="I90" s="14">
        <v>231658</v>
      </c>
      <c r="J90" s="14">
        <v>10</v>
      </c>
      <c r="K90" s="14">
        <v>15754</v>
      </c>
      <c r="L90" s="14">
        <v>2336</v>
      </c>
      <c r="M90" s="15">
        <v>194581</v>
      </c>
    </row>
    <row r="91" spans="1:13">
      <c r="A91" s="2">
        <v>40210</v>
      </c>
      <c r="B91" s="6">
        <v>2678</v>
      </c>
      <c r="C91" s="6">
        <v>100384</v>
      </c>
      <c r="D91" s="6">
        <v>2912</v>
      </c>
      <c r="E91" s="14">
        <v>104710</v>
      </c>
      <c r="F91" s="14">
        <v>2968</v>
      </c>
      <c r="G91" s="14">
        <v>220414</v>
      </c>
      <c r="H91" s="14">
        <v>1898</v>
      </c>
      <c r="I91" s="14">
        <v>209741</v>
      </c>
      <c r="J91" s="14">
        <v>11</v>
      </c>
      <c r="K91" s="14">
        <v>13758</v>
      </c>
      <c r="L91" s="14">
        <v>2781</v>
      </c>
      <c r="M91" s="15">
        <v>197600</v>
      </c>
    </row>
    <row r="92" spans="1:13">
      <c r="A92" s="2">
        <v>40238</v>
      </c>
      <c r="B92" s="6">
        <v>3909</v>
      </c>
      <c r="C92" s="6">
        <v>131487</v>
      </c>
      <c r="D92" s="6">
        <v>4761</v>
      </c>
      <c r="E92" s="14">
        <v>154730</v>
      </c>
      <c r="F92" s="14">
        <v>4221</v>
      </c>
      <c r="G92" s="14">
        <v>232450</v>
      </c>
      <c r="H92" s="14">
        <v>2976</v>
      </c>
      <c r="I92" s="14">
        <v>229897</v>
      </c>
      <c r="J92" s="14">
        <v>4</v>
      </c>
      <c r="K92" s="14">
        <v>17047</v>
      </c>
      <c r="L92" s="14">
        <v>3869</v>
      </c>
      <c r="M92" s="15">
        <v>204659</v>
      </c>
    </row>
    <row r="93" spans="1:13">
      <c r="A93" s="2">
        <v>40269</v>
      </c>
      <c r="B93" s="6">
        <v>1769</v>
      </c>
      <c r="C93" s="6">
        <v>141579</v>
      </c>
      <c r="D93" s="6">
        <v>1269</v>
      </c>
      <c r="E93" s="14">
        <v>133898</v>
      </c>
      <c r="F93" s="14">
        <v>1407</v>
      </c>
      <c r="G93" s="14">
        <v>180334</v>
      </c>
      <c r="H93" s="14">
        <v>1156</v>
      </c>
      <c r="I93" s="14">
        <v>200378</v>
      </c>
      <c r="J93" s="14">
        <v>0</v>
      </c>
      <c r="K93" s="14">
        <v>15333</v>
      </c>
      <c r="L93" s="14">
        <v>1351</v>
      </c>
      <c r="M93" s="15">
        <v>155392</v>
      </c>
    </row>
    <row r="94" spans="1:13">
      <c r="A94" s="2">
        <v>40299</v>
      </c>
      <c r="B94" s="6">
        <v>3353</v>
      </c>
      <c r="C94" s="6">
        <v>180199</v>
      </c>
      <c r="D94" s="6">
        <v>3133</v>
      </c>
      <c r="E94" s="14">
        <v>176136</v>
      </c>
      <c r="F94" s="14">
        <v>3360</v>
      </c>
      <c r="G94" s="14">
        <v>326762</v>
      </c>
      <c r="H94" s="14">
        <v>3105</v>
      </c>
      <c r="I94" s="14">
        <v>291743</v>
      </c>
      <c r="J94" s="14">
        <v>14</v>
      </c>
      <c r="K94" s="14">
        <v>56189</v>
      </c>
      <c r="L94" s="14">
        <v>3132</v>
      </c>
      <c r="M94" s="15">
        <v>259934</v>
      </c>
    </row>
    <row r="95" spans="1:13">
      <c r="A95" s="2">
        <v>40330</v>
      </c>
      <c r="B95" s="6">
        <v>3773</v>
      </c>
      <c r="C95" s="6">
        <v>191105</v>
      </c>
      <c r="D95" s="6">
        <v>4989</v>
      </c>
      <c r="E95" s="14">
        <v>247756</v>
      </c>
      <c r="F95" s="14">
        <v>8057</v>
      </c>
      <c r="G95" s="14">
        <v>495866</v>
      </c>
      <c r="H95" s="14">
        <v>6027</v>
      </c>
      <c r="I95" s="14">
        <v>379805</v>
      </c>
      <c r="J95" s="14">
        <v>501</v>
      </c>
      <c r="K95" s="14">
        <v>72252</v>
      </c>
      <c r="L95" s="14">
        <v>7219</v>
      </c>
      <c r="M95" s="15">
        <v>414120</v>
      </c>
    </row>
    <row r="96" spans="1:13">
      <c r="A96" s="2">
        <v>40360</v>
      </c>
      <c r="B96" s="6">
        <v>4811</v>
      </c>
      <c r="C96" s="6">
        <v>136378</v>
      </c>
      <c r="D96" s="6">
        <v>3564</v>
      </c>
      <c r="E96" s="14">
        <v>103501</v>
      </c>
      <c r="F96" s="14">
        <v>3453</v>
      </c>
      <c r="G96" s="14">
        <v>239696</v>
      </c>
      <c r="H96" s="14">
        <v>3042</v>
      </c>
      <c r="I96" s="14">
        <v>211717</v>
      </c>
      <c r="J96" s="14">
        <v>41</v>
      </c>
      <c r="K96" s="14">
        <v>18863</v>
      </c>
      <c r="L96" s="14">
        <v>3109</v>
      </c>
      <c r="M96" s="15">
        <v>213476</v>
      </c>
    </row>
    <row r="97" spans="1:13">
      <c r="A97" s="2">
        <v>40391</v>
      </c>
      <c r="B97" s="6">
        <v>3520</v>
      </c>
      <c r="C97" s="6">
        <v>142281</v>
      </c>
      <c r="D97" s="6">
        <v>4776</v>
      </c>
      <c r="E97" s="14">
        <v>156465</v>
      </c>
      <c r="F97" s="14">
        <v>2279</v>
      </c>
      <c r="G97" s="14">
        <v>247922</v>
      </c>
      <c r="H97" s="14">
        <v>2551</v>
      </c>
      <c r="I97" s="14">
        <v>208833</v>
      </c>
      <c r="J97" s="14">
        <v>23</v>
      </c>
      <c r="K97" s="14">
        <v>28996</v>
      </c>
      <c r="L97" s="14">
        <v>1958</v>
      </c>
      <c r="M97" s="15">
        <v>208553</v>
      </c>
    </row>
    <row r="98" spans="1:13">
      <c r="A98" s="2">
        <v>40422</v>
      </c>
      <c r="B98" s="6">
        <v>4702</v>
      </c>
      <c r="C98" s="6">
        <v>168989</v>
      </c>
      <c r="D98" s="6">
        <v>6286</v>
      </c>
      <c r="E98" s="14">
        <v>177099</v>
      </c>
      <c r="F98" s="14">
        <v>2398</v>
      </c>
      <c r="G98" s="14">
        <v>233865</v>
      </c>
      <c r="H98" s="14">
        <v>2100</v>
      </c>
      <c r="I98" s="14">
        <v>185729</v>
      </c>
      <c r="J98" s="14">
        <v>33</v>
      </c>
      <c r="K98" s="14">
        <v>23233</v>
      </c>
      <c r="L98" s="14">
        <v>1988</v>
      </c>
      <c r="M98" s="15">
        <v>201133</v>
      </c>
    </row>
    <row r="99" spans="1:13">
      <c r="A99" s="2">
        <v>40452</v>
      </c>
      <c r="B99" s="6">
        <v>5265</v>
      </c>
      <c r="C99" s="6">
        <v>177079</v>
      </c>
      <c r="D99" s="6">
        <v>4818</v>
      </c>
      <c r="E99" s="14">
        <v>150935</v>
      </c>
      <c r="F99" s="14">
        <v>2742</v>
      </c>
      <c r="G99" s="14">
        <v>269309</v>
      </c>
      <c r="H99" s="14">
        <v>2376</v>
      </c>
      <c r="I99" s="14">
        <v>209993</v>
      </c>
      <c r="J99" s="14">
        <v>38</v>
      </c>
      <c r="K99" s="14">
        <v>24205</v>
      </c>
      <c r="L99" s="14">
        <v>2241</v>
      </c>
      <c r="M99" s="15">
        <v>236142</v>
      </c>
    </row>
    <row r="100" spans="1:13">
      <c r="A100" s="2">
        <v>40483</v>
      </c>
      <c r="B100" s="6">
        <v>4986</v>
      </c>
      <c r="C100" s="6">
        <v>136939</v>
      </c>
      <c r="D100" s="6">
        <v>4421</v>
      </c>
      <c r="E100" s="14">
        <v>134811</v>
      </c>
      <c r="F100" s="14">
        <v>2381</v>
      </c>
      <c r="G100" s="14">
        <v>246764</v>
      </c>
      <c r="H100" s="14">
        <v>2491</v>
      </c>
      <c r="I100" s="14">
        <v>221508</v>
      </c>
      <c r="J100" s="14">
        <v>59</v>
      </c>
      <c r="K100" s="14">
        <v>18655</v>
      </c>
      <c r="L100" s="14">
        <v>1866</v>
      </c>
      <c r="M100" s="15">
        <v>218835</v>
      </c>
    </row>
    <row r="101" spans="1:13">
      <c r="A101" s="2">
        <v>40513</v>
      </c>
      <c r="B101" s="6">
        <v>5936</v>
      </c>
      <c r="C101" s="6">
        <v>174316</v>
      </c>
      <c r="D101" s="6">
        <v>7687</v>
      </c>
      <c r="E101" s="14">
        <v>207972</v>
      </c>
      <c r="F101" s="14">
        <v>3231</v>
      </c>
      <c r="G101" s="14">
        <v>260819</v>
      </c>
      <c r="H101" s="14">
        <v>2014</v>
      </c>
      <c r="I101" s="14">
        <v>208486</v>
      </c>
      <c r="J101" s="14">
        <v>47</v>
      </c>
      <c r="K101" s="14">
        <v>18609</v>
      </c>
      <c r="L101" s="14">
        <v>2839</v>
      </c>
      <c r="M101" s="15">
        <v>234485</v>
      </c>
    </row>
    <row r="102" spans="1:13">
      <c r="A102" s="2">
        <v>40544</v>
      </c>
      <c r="B102" s="6">
        <v>6896</v>
      </c>
      <c r="C102" s="6">
        <v>193054</v>
      </c>
      <c r="D102" s="6">
        <v>5063</v>
      </c>
      <c r="E102" s="14">
        <v>144941</v>
      </c>
      <c r="F102" s="14">
        <v>2064</v>
      </c>
      <c r="G102" s="14">
        <v>230360</v>
      </c>
      <c r="H102" s="14">
        <v>2936</v>
      </c>
      <c r="I102" s="14">
        <v>235261</v>
      </c>
      <c r="J102" s="14">
        <v>37</v>
      </c>
      <c r="K102" s="14">
        <v>17305</v>
      </c>
      <c r="L102" s="14">
        <v>1701</v>
      </c>
      <c r="M102" s="15">
        <v>201550</v>
      </c>
    </row>
    <row r="103" spans="1:13">
      <c r="A103" s="2">
        <v>40575</v>
      </c>
      <c r="B103" s="6">
        <v>3142</v>
      </c>
      <c r="C103" s="6">
        <v>109280</v>
      </c>
      <c r="D103" s="6">
        <v>3858</v>
      </c>
      <c r="E103" s="14">
        <v>114209</v>
      </c>
      <c r="F103" s="14">
        <v>2522</v>
      </c>
      <c r="G103" s="14">
        <v>232161</v>
      </c>
      <c r="H103" s="14">
        <v>2170</v>
      </c>
      <c r="I103" s="14">
        <v>208509</v>
      </c>
      <c r="J103" s="14">
        <v>27</v>
      </c>
      <c r="K103" s="14">
        <v>13372</v>
      </c>
      <c r="L103" s="14">
        <v>2124</v>
      </c>
      <c r="M103" s="15">
        <v>210649</v>
      </c>
    </row>
    <row r="104" spans="1:13">
      <c r="A104" s="2">
        <v>40603</v>
      </c>
      <c r="B104" s="6">
        <v>5042</v>
      </c>
      <c r="C104" s="6">
        <v>133309</v>
      </c>
      <c r="D104" s="6">
        <v>5933</v>
      </c>
      <c r="E104" s="14">
        <v>153219</v>
      </c>
      <c r="F104" s="14">
        <v>2731</v>
      </c>
      <c r="G104" s="14">
        <v>224701</v>
      </c>
      <c r="H104" s="14">
        <v>2528</v>
      </c>
      <c r="I104" s="14">
        <v>231076</v>
      </c>
      <c r="J104" s="14">
        <v>22</v>
      </c>
      <c r="K104" s="14">
        <v>15669</v>
      </c>
      <c r="L104" s="14">
        <v>2097</v>
      </c>
      <c r="M104" s="15">
        <v>199777</v>
      </c>
    </row>
    <row r="105" spans="1:13">
      <c r="A105" s="2">
        <v>40634</v>
      </c>
      <c r="B105" s="6">
        <v>6012</v>
      </c>
      <c r="C105" s="6">
        <v>164218</v>
      </c>
      <c r="D105" s="6">
        <v>5994</v>
      </c>
      <c r="E105" s="14">
        <v>175228</v>
      </c>
      <c r="F105" s="14">
        <v>2976</v>
      </c>
      <c r="G105" s="14">
        <v>220478</v>
      </c>
      <c r="H105" s="14">
        <v>2814</v>
      </c>
      <c r="I105" s="14">
        <v>217411</v>
      </c>
      <c r="J105" s="14">
        <v>15</v>
      </c>
      <c r="K105" s="14">
        <v>17499</v>
      </c>
      <c r="L105" s="14">
        <v>2505</v>
      </c>
      <c r="M105" s="15">
        <v>195126</v>
      </c>
    </row>
    <row r="106" spans="1:13">
      <c r="A106" s="2">
        <v>40664</v>
      </c>
      <c r="B106" s="6">
        <v>5664</v>
      </c>
      <c r="C106" s="6">
        <v>161435</v>
      </c>
      <c r="D106" s="6">
        <v>4986</v>
      </c>
      <c r="E106" s="14">
        <v>154407</v>
      </c>
      <c r="F106" s="14">
        <v>2287</v>
      </c>
      <c r="G106" s="14">
        <v>192994</v>
      </c>
      <c r="H106" s="14">
        <v>2493</v>
      </c>
      <c r="I106" s="14">
        <v>186586</v>
      </c>
      <c r="J106" s="14">
        <v>47</v>
      </c>
      <c r="K106" s="14">
        <v>17629</v>
      </c>
      <c r="L106" s="14">
        <v>1804</v>
      </c>
      <c r="M106" s="15">
        <v>166848</v>
      </c>
    </row>
    <row r="107" spans="1:13">
      <c r="A107" s="2">
        <v>40695</v>
      </c>
      <c r="B107" s="6">
        <v>4428</v>
      </c>
      <c r="C107" s="6">
        <v>144075</v>
      </c>
      <c r="D107" s="6">
        <v>6173</v>
      </c>
      <c r="E107" s="14">
        <v>191437</v>
      </c>
      <c r="F107" s="14">
        <v>2393</v>
      </c>
      <c r="G107" s="14">
        <v>199133</v>
      </c>
      <c r="H107" s="14">
        <v>2031</v>
      </c>
      <c r="I107" s="14">
        <v>164365</v>
      </c>
      <c r="J107" s="14">
        <v>37</v>
      </c>
      <c r="K107" s="14">
        <v>16562</v>
      </c>
      <c r="L107" s="14">
        <v>1899</v>
      </c>
      <c r="M107" s="15">
        <v>173984</v>
      </c>
    </row>
    <row r="108" spans="1:13">
      <c r="A108" s="2">
        <v>40725</v>
      </c>
      <c r="B108" s="6">
        <v>6846</v>
      </c>
      <c r="C108" s="6">
        <v>198693</v>
      </c>
      <c r="D108" s="6">
        <v>5032</v>
      </c>
      <c r="E108" s="14">
        <v>150083</v>
      </c>
      <c r="F108" s="14">
        <v>3279</v>
      </c>
      <c r="G108" s="14">
        <v>248376</v>
      </c>
      <c r="H108" s="14">
        <v>3170</v>
      </c>
      <c r="I108" s="14">
        <v>189685</v>
      </c>
      <c r="J108" s="14">
        <v>5</v>
      </c>
      <c r="K108" s="14">
        <v>21085</v>
      </c>
      <c r="L108" s="14">
        <v>2846</v>
      </c>
      <c r="M108" s="15">
        <v>217105</v>
      </c>
    </row>
    <row r="109" spans="1:13">
      <c r="A109" s="2">
        <v>40756</v>
      </c>
      <c r="B109" s="6">
        <v>4226</v>
      </c>
      <c r="C109" s="6">
        <v>136924</v>
      </c>
      <c r="D109" s="6">
        <v>4989</v>
      </c>
      <c r="E109" s="14">
        <v>150075</v>
      </c>
      <c r="F109" s="14">
        <v>3209</v>
      </c>
      <c r="G109" s="14">
        <v>253022</v>
      </c>
      <c r="H109" s="14">
        <v>3386</v>
      </c>
      <c r="I109" s="14">
        <v>227143</v>
      </c>
      <c r="J109" s="14">
        <v>38</v>
      </c>
      <c r="K109" s="14">
        <v>25647</v>
      </c>
      <c r="L109" s="14">
        <v>2173</v>
      </c>
      <c r="M109" s="15">
        <v>204157</v>
      </c>
    </row>
    <row r="110" spans="1:13">
      <c r="A110" s="2">
        <v>40787</v>
      </c>
      <c r="B110" s="6">
        <v>4621</v>
      </c>
      <c r="C110" s="6">
        <v>154541</v>
      </c>
      <c r="D110" s="6">
        <v>5529</v>
      </c>
      <c r="E110" s="14">
        <v>165517</v>
      </c>
      <c r="F110" s="14">
        <v>2736</v>
      </c>
      <c r="G110" s="14">
        <v>250115</v>
      </c>
      <c r="H110" s="14">
        <v>2570</v>
      </c>
      <c r="I110" s="14">
        <v>204267</v>
      </c>
      <c r="J110" s="14">
        <v>22</v>
      </c>
      <c r="K110" s="14">
        <v>20499</v>
      </c>
      <c r="L110" s="14">
        <v>1706</v>
      </c>
      <c r="M110" s="15">
        <v>204583</v>
      </c>
    </row>
    <row r="111" spans="1:13">
      <c r="A111" s="2">
        <v>40817</v>
      </c>
      <c r="B111" s="6">
        <v>5317</v>
      </c>
      <c r="C111" s="6">
        <v>159311</v>
      </c>
      <c r="D111" s="6">
        <v>4822</v>
      </c>
      <c r="E111" s="14">
        <v>144202</v>
      </c>
      <c r="F111" s="14">
        <v>3438</v>
      </c>
      <c r="G111" s="14">
        <v>278548</v>
      </c>
      <c r="H111" s="14">
        <v>2880</v>
      </c>
      <c r="I111" s="14">
        <v>230930</v>
      </c>
      <c r="J111" s="14">
        <v>34</v>
      </c>
      <c r="K111" s="14">
        <v>20405</v>
      </c>
      <c r="L111" s="14">
        <v>2424</v>
      </c>
      <c r="M111" s="15">
        <v>233636</v>
      </c>
    </row>
    <row r="112" spans="1:13">
      <c r="A112" s="2">
        <v>40848</v>
      </c>
      <c r="B112" s="6">
        <v>4515</v>
      </c>
      <c r="C112" s="6">
        <v>128160</v>
      </c>
      <c r="D112" s="6">
        <v>4251</v>
      </c>
      <c r="E112" s="14">
        <v>126593</v>
      </c>
      <c r="F112" s="14">
        <v>4051</v>
      </c>
      <c r="G112" s="14">
        <v>277992</v>
      </c>
      <c r="H112" s="14">
        <v>3372</v>
      </c>
      <c r="I112" s="14">
        <v>250798</v>
      </c>
      <c r="J112" s="14">
        <v>17</v>
      </c>
      <c r="K112" s="14">
        <v>17746</v>
      </c>
      <c r="L112" s="14">
        <v>3173</v>
      </c>
      <c r="M112" s="15">
        <v>239618</v>
      </c>
    </row>
    <row r="113" spans="1:13">
      <c r="A113" s="2">
        <v>40878</v>
      </c>
      <c r="B113" s="6">
        <v>5836</v>
      </c>
      <c r="C113" s="6">
        <v>170321</v>
      </c>
      <c r="D113" s="6">
        <v>6981</v>
      </c>
      <c r="E113" s="14">
        <v>201427</v>
      </c>
      <c r="F113" s="14">
        <v>4199</v>
      </c>
      <c r="G113" s="14">
        <v>294350</v>
      </c>
      <c r="H113" s="14">
        <v>3422</v>
      </c>
      <c r="I113" s="14">
        <v>253996</v>
      </c>
      <c r="J113" s="14">
        <v>26</v>
      </c>
      <c r="K113" s="14">
        <v>16835</v>
      </c>
      <c r="L113" s="14">
        <v>3414</v>
      </c>
      <c r="M113" s="15">
        <v>256197</v>
      </c>
    </row>
    <row r="114" spans="1:13">
      <c r="A114" s="2">
        <v>40909</v>
      </c>
      <c r="B114" s="6">
        <v>6941</v>
      </c>
      <c r="C114" s="6">
        <v>177495</v>
      </c>
      <c r="D114" s="6">
        <v>5661</v>
      </c>
      <c r="E114" s="14">
        <v>135432</v>
      </c>
      <c r="F114" s="14">
        <v>2773</v>
      </c>
      <c r="G114" s="14">
        <v>295355</v>
      </c>
      <c r="H114" s="14">
        <v>3393</v>
      </c>
      <c r="I114" s="14">
        <v>266881</v>
      </c>
      <c r="J114" s="14">
        <v>28</v>
      </c>
      <c r="K114" s="14">
        <v>15133</v>
      </c>
      <c r="L114" s="14">
        <v>2046</v>
      </c>
      <c r="M114" s="15">
        <v>241882</v>
      </c>
    </row>
    <row r="115" spans="1:13">
      <c r="A115" s="2">
        <v>40940</v>
      </c>
      <c r="B115" s="6">
        <v>5140</v>
      </c>
      <c r="C115" s="6">
        <v>109825</v>
      </c>
      <c r="D115" s="6">
        <v>5660</v>
      </c>
      <c r="E115" s="14">
        <v>114650</v>
      </c>
      <c r="F115" s="14">
        <v>3264</v>
      </c>
      <c r="G115" s="14">
        <v>283490</v>
      </c>
      <c r="H115" s="14">
        <v>3104</v>
      </c>
      <c r="I115" s="14">
        <v>238610</v>
      </c>
      <c r="J115" s="14">
        <v>10</v>
      </c>
      <c r="K115" s="14">
        <v>12151</v>
      </c>
      <c r="L115" s="14">
        <v>2566</v>
      </c>
      <c r="M115" s="15">
        <v>242362</v>
      </c>
    </row>
    <row r="116" spans="1:13">
      <c r="A116" s="2">
        <v>40969</v>
      </c>
      <c r="B116" s="6">
        <v>5733</v>
      </c>
      <c r="C116" s="6">
        <v>137949</v>
      </c>
      <c r="D116" s="6">
        <v>6336</v>
      </c>
      <c r="E116" s="14">
        <v>155854</v>
      </c>
      <c r="F116" s="14">
        <v>3577</v>
      </c>
      <c r="G116" s="14">
        <v>291938</v>
      </c>
      <c r="H116" s="14">
        <v>3248</v>
      </c>
      <c r="I116" s="14">
        <v>260278</v>
      </c>
      <c r="J116" s="14">
        <v>11</v>
      </c>
      <c r="K116" s="14">
        <v>14826</v>
      </c>
      <c r="L116" s="14">
        <v>2839</v>
      </c>
      <c r="M116" s="15">
        <v>250244</v>
      </c>
    </row>
    <row r="117" spans="1:13">
      <c r="A117" s="2">
        <v>41000</v>
      </c>
      <c r="B117" s="6">
        <v>5995</v>
      </c>
      <c r="C117" s="6">
        <v>157789</v>
      </c>
      <c r="D117" s="6">
        <v>5553</v>
      </c>
      <c r="E117" s="14">
        <v>158046</v>
      </c>
      <c r="F117" s="14">
        <v>2863</v>
      </c>
      <c r="G117" s="14">
        <v>272700</v>
      </c>
      <c r="H117" s="14">
        <v>3645</v>
      </c>
      <c r="I117" s="14">
        <v>246357</v>
      </c>
      <c r="J117" s="14">
        <v>4</v>
      </c>
      <c r="K117" s="14">
        <v>14636</v>
      </c>
      <c r="L117" s="14">
        <v>2337</v>
      </c>
      <c r="M117" s="15">
        <v>233733</v>
      </c>
    </row>
    <row r="118" spans="1:13">
      <c r="A118" s="2">
        <v>41030</v>
      </c>
      <c r="B118" s="6">
        <v>5715</v>
      </c>
      <c r="C118" s="6">
        <v>140215</v>
      </c>
      <c r="D118" s="6">
        <v>5631</v>
      </c>
      <c r="E118" s="14">
        <v>140057</v>
      </c>
      <c r="F118" s="14">
        <v>2909</v>
      </c>
      <c r="G118" s="14">
        <v>256081</v>
      </c>
      <c r="H118" s="14">
        <v>3422</v>
      </c>
      <c r="I118" s="14">
        <v>200469</v>
      </c>
      <c r="J118" s="14">
        <v>33</v>
      </c>
      <c r="K118" s="14">
        <v>16016</v>
      </c>
      <c r="L118" s="14">
        <v>1940</v>
      </c>
      <c r="M118" s="15">
        <v>209591</v>
      </c>
    </row>
    <row r="119" spans="1:13">
      <c r="A119" s="2">
        <v>41061</v>
      </c>
      <c r="B119" s="6">
        <v>5471</v>
      </c>
      <c r="C119" s="6">
        <v>141307</v>
      </c>
      <c r="D119" s="6">
        <v>7207</v>
      </c>
      <c r="E119" s="14">
        <v>183720</v>
      </c>
      <c r="F119" s="14">
        <v>2962</v>
      </c>
      <c r="G119" s="14">
        <v>240847</v>
      </c>
      <c r="H119" s="14">
        <v>2932</v>
      </c>
      <c r="I119" s="14">
        <v>193946</v>
      </c>
      <c r="J119" s="14">
        <v>18</v>
      </c>
      <c r="K119" s="14">
        <v>15953</v>
      </c>
      <c r="L119" s="14">
        <v>1775</v>
      </c>
      <c r="M119" s="15">
        <v>196587</v>
      </c>
    </row>
    <row r="120" spans="1:13">
      <c r="A120" s="2">
        <v>41091</v>
      </c>
      <c r="B120" s="6">
        <v>7868</v>
      </c>
      <c r="C120" s="6">
        <v>194929</v>
      </c>
      <c r="D120" s="6">
        <v>5138</v>
      </c>
      <c r="E120" s="14">
        <v>141611</v>
      </c>
      <c r="F120" s="14">
        <v>3929</v>
      </c>
      <c r="G120" s="14">
        <v>297803</v>
      </c>
      <c r="H120" s="14">
        <v>3212</v>
      </c>
      <c r="I120" s="14">
        <v>204426</v>
      </c>
      <c r="J120" s="14">
        <v>16</v>
      </c>
      <c r="K120" s="14">
        <v>19163</v>
      </c>
      <c r="L120" s="14">
        <v>2766</v>
      </c>
      <c r="M120" s="15">
        <v>247028</v>
      </c>
    </row>
    <row r="121" spans="1:13">
      <c r="A121" s="2">
        <v>41122</v>
      </c>
      <c r="B121" s="6">
        <v>4680</v>
      </c>
      <c r="C121" s="6">
        <v>138035</v>
      </c>
      <c r="D121" s="6">
        <v>5443</v>
      </c>
      <c r="E121" s="14">
        <v>151424</v>
      </c>
      <c r="F121" s="14">
        <v>3138</v>
      </c>
      <c r="G121" s="14">
        <v>281385</v>
      </c>
      <c r="H121" s="14">
        <v>3800</v>
      </c>
      <c r="I121" s="14">
        <v>246186</v>
      </c>
      <c r="J121" s="14">
        <v>33</v>
      </c>
      <c r="K121" s="14">
        <v>22675</v>
      </c>
      <c r="L121" s="14">
        <v>2263</v>
      </c>
      <c r="M121" s="15">
        <v>230952</v>
      </c>
    </row>
    <row r="122" spans="1:13">
      <c r="A122" s="2">
        <v>41153</v>
      </c>
      <c r="B122" s="6">
        <v>5264</v>
      </c>
      <c r="C122" s="6">
        <v>154939</v>
      </c>
      <c r="D122" s="6">
        <v>6595</v>
      </c>
      <c r="E122" s="14">
        <v>168315</v>
      </c>
      <c r="F122" s="14">
        <v>3530</v>
      </c>
      <c r="G122" s="14">
        <v>297716</v>
      </c>
      <c r="H122" s="14">
        <v>3175</v>
      </c>
      <c r="I122" s="14">
        <v>217960</v>
      </c>
      <c r="J122" s="14">
        <v>45</v>
      </c>
      <c r="K122" s="14">
        <v>18613</v>
      </c>
      <c r="L122" s="14">
        <v>2383</v>
      </c>
      <c r="M122" s="15">
        <v>248833</v>
      </c>
    </row>
    <row r="123" spans="1:13">
      <c r="A123" s="2">
        <v>41183</v>
      </c>
      <c r="B123" s="6">
        <v>6044</v>
      </c>
      <c r="C123" s="6">
        <v>158434</v>
      </c>
      <c r="D123" s="6">
        <v>4846</v>
      </c>
      <c r="E123" s="14">
        <v>137214</v>
      </c>
      <c r="F123" s="14">
        <v>3912</v>
      </c>
      <c r="G123" s="14">
        <v>322792</v>
      </c>
      <c r="H123" s="14">
        <v>3215</v>
      </c>
      <c r="I123" s="14">
        <v>241343</v>
      </c>
      <c r="J123" s="14">
        <v>3</v>
      </c>
      <c r="K123" s="14">
        <v>18761</v>
      </c>
      <c r="L123" s="14">
        <v>2892</v>
      </c>
      <c r="M123" s="15">
        <v>276497</v>
      </c>
    </row>
    <row r="124" spans="1:13">
      <c r="A124" s="57">
        <v>41214</v>
      </c>
      <c r="B124" s="6">
        <v>4467</v>
      </c>
      <c r="C124" s="6">
        <v>129782</v>
      </c>
      <c r="D124" s="6">
        <v>4352</v>
      </c>
      <c r="E124" s="14">
        <v>127741</v>
      </c>
      <c r="F124" s="14">
        <v>3680</v>
      </c>
      <c r="G124" s="14">
        <v>317194</v>
      </c>
      <c r="H124" s="14">
        <v>3624</v>
      </c>
      <c r="I124" s="14">
        <v>261657</v>
      </c>
      <c r="J124" s="14">
        <v>15</v>
      </c>
      <c r="K124" s="14">
        <v>17814</v>
      </c>
      <c r="L124" s="14">
        <v>2729</v>
      </c>
      <c r="M124" s="15">
        <v>274167</v>
      </c>
    </row>
    <row r="125" spans="1:13">
      <c r="A125" s="2">
        <v>41244</v>
      </c>
      <c r="B125" s="6">
        <v>6777</v>
      </c>
      <c r="C125" s="6">
        <v>172199</v>
      </c>
      <c r="D125" s="6">
        <v>9034</v>
      </c>
      <c r="E125" s="14">
        <v>207496</v>
      </c>
      <c r="F125" s="14">
        <v>4786</v>
      </c>
      <c r="G125" s="14">
        <v>323554</v>
      </c>
      <c r="H125" s="14">
        <v>3240</v>
      </c>
      <c r="I125" s="14">
        <v>257795</v>
      </c>
      <c r="J125" s="14">
        <v>11</v>
      </c>
      <c r="K125" s="14">
        <v>16242</v>
      </c>
      <c r="L125" s="14">
        <v>4028</v>
      </c>
      <c r="M125" s="15">
        <v>284995</v>
      </c>
    </row>
    <row r="126" spans="1:13" ht="15.75" thickBot="1">
      <c r="A126" s="3">
        <v>41275</v>
      </c>
      <c r="B126" s="21">
        <v>6524</v>
      </c>
      <c r="C126" s="16">
        <v>173374</v>
      </c>
      <c r="D126" s="16">
        <v>4309</v>
      </c>
      <c r="E126" s="16">
        <v>129483</v>
      </c>
      <c r="F126" s="16">
        <v>2229</v>
      </c>
      <c r="G126" s="16">
        <v>297915</v>
      </c>
      <c r="H126" s="16">
        <v>3690</v>
      </c>
      <c r="I126" s="16">
        <v>250758</v>
      </c>
      <c r="J126" s="16">
        <v>8</v>
      </c>
      <c r="K126" s="16">
        <v>15198</v>
      </c>
      <c r="L126" s="16">
        <v>1605</v>
      </c>
      <c r="M126" s="17">
        <v>246593</v>
      </c>
    </row>
    <row r="127" spans="1:13" ht="15.75" thickBot="1">
      <c r="A127" s="52" t="s">
        <v>2</v>
      </c>
      <c r="B127" s="39">
        <f>SUM(B6:B126)</f>
        <v>254167</v>
      </c>
      <c r="C127" s="39">
        <f t="shared" ref="C127:M127" si="0">SUM(C6:C126)</f>
        <v>12829127</v>
      </c>
      <c r="D127" s="39">
        <f t="shared" si="0"/>
        <v>259150</v>
      </c>
      <c r="E127" s="39">
        <f t="shared" si="0"/>
        <v>13064969</v>
      </c>
      <c r="F127" s="39">
        <f t="shared" si="0"/>
        <v>166582</v>
      </c>
      <c r="G127" s="39">
        <f t="shared" si="0"/>
        <v>25799807</v>
      </c>
      <c r="H127" s="39">
        <f t="shared" si="0"/>
        <v>152687</v>
      </c>
      <c r="I127" s="39">
        <f t="shared" si="0"/>
        <v>23742494</v>
      </c>
      <c r="J127" s="39">
        <f t="shared" si="0"/>
        <v>1497</v>
      </c>
      <c r="K127" s="39">
        <f t="shared" si="0"/>
        <v>972431</v>
      </c>
      <c r="L127" s="39">
        <f t="shared" si="0"/>
        <v>105975</v>
      </c>
      <c r="M127" s="39">
        <f t="shared" si="0"/>
        <v>10520841</v>
      </c>
    </row>
    <row r="128" spans="1:13" ht="15.75" thickBot="1"/>
    <row r="129" spans="1:13" ht="34.5" customHeight="1" thickBot="1">
      <c r="A129" s="114" t="s">
        <v>25</v>
      </c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8"/>
    </row>
    <row r="130" spans="1:13" ht="15.75">
      <c r="A130" s="125"/>
      <c r="B130" s="119" t="s">
        <v>15</v>
      </c>
      <c r="C130" s="119"/>
      <c r="D130" s="119"/>
      <c r="E130" s="120"/>
      <c r="F130" s="121" t="s">
        <v>16</v>
      </c>
      <c r="G130" s="119"/>
      <c r="H130" s="119"/>
      <c r="I130" s="120"/>
      <c r="J130" s="122" t="s">
        <v>17</v>
      </c>
      <c r="K130" s="123"/>
      <c r="L130" s="123"/>
      <c r="M130" s="124"/>
    </row>
    <row r="131" spans="1:13" ht="15.75">
      <c r="A131" s="126"/>
      <c r="B131" s="128" t="s">
        <v>18</v>
      </c>
      <c r="C131" s="113"/>
      <c r="D131" s="112" t="s">
        <v>19</v>
      </c>
      <c r="E131" s="113"/>
      <c r="F131" s="112" t="s">
        <v>18</v>
      </c>
      <c r="G131" s="113"/>
      <c r="H131" s="112" t="s">
        <v>19</v>
      </c>
      <c r="I131" s="113"/>
      <c r="J131" s="110" t="s">
        <v>20</v>
      </c>
      <c r="K131" s="111"/>
      <c r="L131" s="110" t="s">
        <v>39</v>
      </c>
      <c r="M131" s="111"/>
    </row>
    <row r="132" spans="1:13" ht="16.5" thickBot="1">
      <c r="A132" s="127"/>
      <c r="B132" s="22" t="s">
        <v>1</v>
      </c>
      <c r="C132" s="25" t="s">
        <v>2</v>
      </c>
      <c r="D132" s="26" t="s">
        <v>1</v>
      </c>
      <c r="E132" s="25" t="s">
        <v>2</v>
      </c>
      <c r="F132" s="26" t="s">
        <v>1</v>
      </c>
      <c r="G132" s="25" t="s">
        <v>2</v>
      </c>
      <c r="H132" s="26" t="s">
        <v>1</v>
      </c>
      <c r="I132" s="25" t="s">
        <v>2</v>
      </c>
      <c r="J132" s="26" t="s">
        <v>1</v>
      </c>
      <c r="K132" s="25" t="s">
        <v>2</v>
      </c>
      <c r="L132" s="26" t="s">
        <v>1</v>
      </c>
      <c r="M132" s="27" t="s">
        <v>2</v>
      </c>
    </row>
    <row r="133" spans="1:13" ht="15.75">
      <c r="A133" s="58" t="s">
        <v>38</v>
      </c>
      <c r="B133" s="43">
        <f>AVERAGE(B30:B41)</f>
        <v>0</v>
      </c>
      <c r="C133" s="42">
        <f t="shared" ref="C133:M133" si="1">AVERAGE(C30:C41)</f>
        <v>0</v>
      </c>
      <c r="D133" s="42">
        <f t="shared" si="1"/>
        <v>0</v>
      </c>
      <c r="E133" s="42">
        <f t="shared" si="1"/>
        <v>0</v>
      </c>
      <c r="F133" s="42">
        <f t="shared" si="1"/>
        <v>381.91666666666669</v>
      </c>
      <c r="G133" s="42">
        <f t="shared" si="1"/>
        <v>177243.25</v>
      </c>
      <c r="H133" s="42">
        <f t="shared" si="1"/>
        <v>350.66666666666669</v>
      </c>
      <c r="I133" s="42">
        <f t="shared" si="1"/>
        <v>170754.41666666666</v>
      </c>
      <c r="J133" s="42">
        <f t="shared" si="1"/>
        <v>0</v>
      </c>
      <c r="K133" s="42">
        <f t="shared" si="1"/>
        <v>0</v>
      </c>
      <c r="L133" s="42">
        <f t="shared" si="1"/>
        <v>0</v>
      </c>
      <c r="M133" s="44">
        <f t="shared" si="1"/>
        <v>0</v>
      </c>
    </row>
    <row r="134" spans="1:13">
      <c r="A134" s="58" t="s">
        <v>29</v>
      </c>
      <c r="B134" s="41">
        <f>AVERAGE(B42:B53)</f>
        <v>1015.0833333333334</v>
      </c>
      <c r="C134" s="14">
        <f t="shared" ref="C134:M134" si="2">AVERAGE(C42:C53)</f>
        <v>139575.91666666666</v>
      </c>
      <c r="D134" s="14">
        <f t="shared" si="2"/>
        <v>1086.8333333333333</v>
      </c>
      <c r="E134" s="14">
        <f t="shared" si="2"/>
        <v>141034.58333333334</v>
      </c>
      <c r="F134" s="14">
        <f t="shared" si="2"/>
        <v>439.33333333333331</v>
      </c>
      <c r="G134" s="14">
        <f t="shared" si="2"/>
        <v>193151.58333333334</v>
      </c>
      <c r="H134" s="14">
        <f t="shared" si="2"/>
        <v>388.5</v>
      </c>
      <c r="I134" s="14">
        <f t="shared" si="2"/>
        <v>180650.83333333334</v>
      </c>
      <c r="J134" s="14">
        <f t="shared" si="2"/>
        <v>0</v>
      </c>
      <c r="K134" s="14">
        <f t="shared" si="2"/>
        <v>0</v>
      </c>
      <c r="L134" s="14">
        <f t="shared" si="2"/>
        <v>0</v>
      </c>
      <c r="M134" s="15">
        <f t="shared" si="2"/>
        <v>0</v>
      </c>
    </row>
    <row r="135" spans="1:13">
      <c r="A135" s="58" t="s">
        <v>30</v>
      </c>
      <c r="B135" s="41">
        <f>AVERAGE(B54:B65)</f>
        <v>1150.25</v>
      </c>
      <c r="C135" s="14">
        <f t="shared" ref="C135:M135" si="3">AVERAGE(C54:C65)</f>
        <v>146210.41666666666</v>
      </c>
      <c r="D135" s="14">
        <f t="shared" si="3"/>
        <v>1233.9166666666667</v>
      </c>
      <c r="E135" s="14">
        <f t="shared" si="3"/>
        <v>148473.08333333334</v>
      </c>
      <c r="F135" s="14">
        <f t="shared" si="3"/>
        <v>465.08333333333331</v>
      </c>
      <c r="G135" s="14">
        <f t="shared" si="3"/>
        <v>208413.83333333334</v>
      </c>
      <c r="H135" s="14">
        <f t="shared" si="3"/>
        <v>438.66666666666669</v>
      </c>
      <c r="I135" s="14">
        <f t="shared" si="3"/>
        <v>196790.91666666666</v>
      </c>
      <c r="J135" s="14">
        <f t="shared" si="3"/>
        <v>0</v>
      </c>
      <c r="K135" s="14">
        <f t="shared" si="3"/>
        <v>0</v>
      </c>
      <c r="L135" s="14">
        <f t="shared" si="3"/>
        <v>0</v>
      </c>
      <c r="M135" s="15">
        <f t="shared" si="3"/>
        <v>0</v>
      </c>
    </row>
    <row r="136" spans="1:13">
      <c r="A136" s="58" t="s">
        <v>31</v>
      </c>
      <c r="B136" s="41">
        <f>AVERAGE(B66:B77)</f>
        <v>1207.1666666666667</v>
      </c>
      <c r="C136" s="14">
        <f t="shared" ref="C136:M136" si="4">AVERAGE(C66:C77)</f>
        <v>147080.91666666666</v>
      </c>
      <c r="D136" s="14">
        <f t="shared" si="4"/>
        <v>1211.5833333333333</v>
      </c>
      <c r="E136" s="14">
        <f t="shared" si="4"/>
        <v>154652.91666666666</v>
      </c>
      <c r="F136" s="14">
        <f t="shared" si="4"/>
        <v>454</v>
      </c>
      <c r="G136" s="14">
        <f t="shared" si="4"/>
        <v>215112.66666666666</v>
      </c>
      <c r="H136" s="14">
        <f t="shared" si="4"/>
        <v>499.08333333333331</v>
      </c>
      <c r="I136" s="14">
        <f t="shared" si="4"/>
        <v>201531.41666666666</v>
      </c>
      <c r="J136" s="14">
        <f t="shared" si="4"/>
        <v>0</v>
      </c>
      <c r="K136" s="14">
        <f t="shared" si="4"/>
        <v>0</v>
      </c>
      <c r="L136" s="14">
        <f t="shared" si="4"/>
        <v>0</v>
      </c>
      <c r="M136" s="15">
        <f t="shared" si="4"/>
        <v>0</v>
      </c>
    </row>
    <row r="137" spans="1:13">
      <c r="A137" s="58" t="s">
        <v>32</v>
      </c>
      <c r="B137" s="41">
        <f>AVERAGE(B78:B89)</f>
        <v>1725</v>
      </c>
      <c r="C137" s="14">
        <f t="shared" ref="C137:M137" si="5">AVERAGE(C78:C89)</f>
        <v>137031.16666666666</v>
      </c>
      <c r="D137" s="14">
        <f t="shared" si="5"/>
        <v>1799.0833333333333</v>
      </c>
      <c r="E137" s="14">
        <f t="shared" si="5"/>
        <v>144351.75</v>
      </c>
      <c r="F137" s="14">
        <f t="shared" si="5"/>
        <v>1062.8333333333333</v>
      </c>
      <c r="G137" s="14">
        <f t="shared" si="5"/>
        <v>200669.91666666666</v>
      </c>
      <c r="H137" s="14">
        <f t="shared" si="5"/>
        <v>798.66666666666663</v>
      </c>
      <c r="I137" s="14">
        <f t="shared" si="5"/>
        <v>200200.83333333334</v>
      </c>
      <c r="J137" s="14">
        <f t="shared" si="5"/>
        <v>12.833333333333334</v>
      </c>
      <c r="K137" s="14">
        <f t="shared" si="5"/>
        <v>17675.25</v>
      </c>
      <c r="L137" s="14">
        <f t="shared" si="5"/>
        <v>937.58333333333337</v>
      </c>
      <c r="M137" s="15">
        <f t="shared" si="5"/>
        <v>174603.08333333334</v>
      </c>
    </row>
    <row r="138" spans="1:13">
      <c r="A138" s="58" t="s">
        <v>33</v>
      </c>
      <c r="B138" s="41">
        <f>AVERAGE(B90:B101)</f>
        <v>4202.75</v>
      </c>
      <c r="C138" s="14">
        <f>AVERAGE(C90:C101)</f>
        <v>153765.83333333334</v>
      </c>
      <c r="D138" s="14">
        <f t="shared" ref="D138:M138" si="6">AVERAGE(D90:D101)</f>
        <v>4418.25</v>
      </c>
      <c r="E138" s="14">
        <f t="shared" si="6"/>
        <v>156522.5</v>
      </c>
      <c r="F138" s="14">
        <f t="shared" si="6"/>
        <v>3260.1666666666665</v>
      </c>
      <c r="G138" s="14">
        <f t="shared" si="6"/>
        <v>264840.83333333331</v>
      </c>
      <c r="H138" s="14">
        <f t="shared" si="6"/>
        <v>2730.3333333333335</v>
      </c>
      <c r="I138" s="14">
        <f t="shared" si="6"/>
        <v>232457.33333333334</v>
      </c>
      <c r="J138" s="14">
        <f t="shared" si="6"/>
        <v>65.083333333333329</v>
      </c>
      <c r="K138" s="14">
        <f t="shared" si="6"/>
        <v>26907.833333333332</v>
      </c>
      <c r="L138" s="14">
        <f t="shared" si="6"/>
        <v>2890.75</v>
      </c>
      <c r="M138" s="15">
        <f t="shared" si="6"/>
        <v>228242.5</v>
      </c>
    </row>
    <row r="139" spans="1:13">
      <c r="A139" s="58" t="s">
        <v>26</v>
      </c>
      <c r="B139" s="41">
        <f>AVERAGE(B102:B113)</f>
        <v>5212.083333333333</v>
      </c>
      <c r="C139" s="14">
        <f t="shared" ref="C139:M139" si="7">AVERAGE(C102:C113)</f>
        <v>154443.41666666666</v>
      </c>
      <c r="D139" s="14">
        <f t="shared" si="7"/>
        <v>5300.916666666667</v>
      </c>
      <c r="E139" s="14">
        <f t="shared" si="7"/>
        <v>155944.83333333334</v>
      </c>
      <c r="F139" s="14">
        <f t="shared" si="7"/>
        <v>2990.4166666666665</v>
      </c>
      <c r="G139" s="14">
        <f t="shared" si="7"/>
        <v>241852.5</v>
      </c>
      <c r="H139" s="14">
        <f t="shared" si="7"/>
        <v>2814.3333333333335</v>
      </c>
      <c r="I139" s="14">
        <f t="shared" si="7"/>
        <v>216668.91666666666</v>
      </c>
      <c r="J139" s="14">
        <f t="shared" si="7"/>
        <v>27.25</v>
      </c>
      <c r="K139" s="14">
        <f t="shared" si="7"/>
        <v>18354.416666666668</v>
      </c>
      <c r="L139" s="14">
        <f t="shared" si="7"/>
        <v>2322.1666666666665</v>
      </c>
      <c r="M139" s="15">
        <f t="shared" si="7"/>
        <v>208602.5</v>
      </c>
    </row>
    <row r="140" spans="1:13">
      <c r="A140" s="58" t="s">
        <v>27</v>
      </c>
      <c r="B140" s="41">
        <f>AVERAGE(B114:B125)</f>
        <v>5841.25</v>
      </c>
      <c r="C140" s="14">
        <f t="shared" ref="C140:M140" si="8">AVERAGE(C114:C125)</f>
        <v>151074.83333333334</v>
      </c>
      <c r="D140" s="14">
        <f t="shared" si="8"/>
        <v>5954.666666666667</v>
      </c>
      <c r="E140" s="14">
        <f t="shared" si="8"/>
        <v>151796.66666666666</v>
      </c>
      <c r="F140" s="14">
        <f t="shared" si="8"/>
        <v>3443.5833333333335</v>
      </c>
      <c r="G140" s="14">
        <f t="shared" si="8"/>
        <v>290071.25</v>
      </c>
      <c r="H140" s="14">
        <f t="shared" si="8"/>
        <v>3334.1666666666665</v>
      </c>
      <c r="I140" s="14">
        <f t="shared" si="8"/>
        <v>236325.66666666666</v>
      </c>
      <c r="J140" s="14">
        <f t="shared" si="8"/>
        <v>18.916666666666668</v>
      </c>
      <c r="K140" s="14">
        <f t="shared" si="8"/>
        <v>16831.916666666668</v>
      </c>
      <c r="L140" s="14">
        <f t="shared" si="8"/>
        <v>2547</v>
      </c>
      <c r="M140" s="15">
        <f t="shared" si="8"/>
        <v>244739.25</v>
      </c>
    </row>
    <row r="141" spans="1:13" ht="15.75" thickBot="1">
      <c r="A141" s="58" t="s">
        <v>28</v>
      </c>
      <c r="B141" s="41">
        <f>AVERAGE(B126)</f>
        <v>6524</v>
      </c>
      <c r="C141" s="14">
        <f t="shared" ref="C141:M141" si="9">AVERAGE(C126)</f>
        <v>173374</v>
      </c>
      <c r="D141" s="14">
        <f t="shared" si="9"/>
        <v>4309</v>
      </c>
      <c r="E141" s="14">
        <f t="shared" si="9"/>
        <v>129483</v>
      </c>
      <c r="F141" s="14">
        <f t="shared" si="9"/>
        <v>2229</v>
      </c>
      <c r="G141" s="14">
        <f t="shared" si="9"/>
        <v>297915</v>
      </c>
      <c r="H141" s="14">
        <f t="shared" si="9"/>
        <v>3690</v>
      </c>
      <c r="I141" s="14">
        <f t="shared" si="9"/>
        <v>250758</v>
      </c>
      <c r="J141" s="14">
        <f t="shared" si="9"/>
        <v>8</v>
      </c>
      <c r="K141" s="14">
        <f t="shared" si="9"/>
        <v>15198</v>
      </c>
      <c r="L141" s="14">
        <f t="shared" si="9"/>
        <v>1605</v>
      </c>
      <c r="M141" s="15">
        <f t="shared" si="9"/>
        <v>246593</v>
      </c>
    </row>
    <row r="142" spans="1:13" ht="15.75" thickBot="1">
      <c r="A142" s="53" t="s">
        <v>35</v>
      </c>
      <c r="B142" s="54">
        <f>AVERAGE(B134:B141)</f>
        <v>3359.6979166666665</v>
      </c>
      <c r="C142" s="55">
        <f t="shared" ref="C142:M142" si="10">AVERAGE(C134:C141)</f>
        <v>150319.5625</v>
      </c>
      <c r="D142" s="55">
        <f t="shared" si="10"/>
        <v>3164.28125</v>
      </c>
      <c r="E142" s="55">
        <f t="shared" si="10"/>
        <v>147782.41666666669</v>
      </c>
      <c r="F142" s="55">
        <f t="shared" si="10"/>
        <v>1793.0520833333333</v>
      </c>
      <c r="G142" s="55">
        <f t="shared" si="10"/>
        <v>239003.44791666666</v>
      </c>
      <c r="H142" s="55">
        <f t="shared" si="10"/>
        <v>1836.71875</v>
      </c>
      <c r="I142" s="55">
        <f t="shared" si="10"/>
        <v>214422.98958333334</v>
      </c>
      <c r="J142" s="55">
        <f t="shared" si="10"/>
        <v>16.510416666666664</v>
      </c>
      <c r="K142" s="55">
        <f t="shared" si="10"/>
        <v>11870.927083333334</v>
      </c>
      <c r="L142" s="55">
        <f t="shared" si="10"/>
        <v>1287.8125</v>
      </c>
      <c r="M142" s="56">
        <f t="shared" si="10"/>
        <v>137847.54166666669</v>
      </c>
    </row>
    <row r="143" spans="1:13" ht="15.75" thickBot="1"/>
    <row r="144" spans="1:13" ht="34.5" customHeight="1" thickBot="1">
      <c r="A144" s="129" t="s">
        <v>36</v>
      </c>
      <c r="B144" s="130"/>
      <c r="C144" s="130"/>
      <c r="D144" s="130"/>
      <c r="E144" s="130"/>
      <c r="F144" s="130"/>
      <c r="G144" s="130"/>
      <c r="H144" s="130"/>
      <c r="I144" s="130"/>
      <c r="J144" s="130"/>
      <c r="K144" s="130"/>
      <c r="L144" s="130"/>
      <c r="M144" s="131"/>
    </row>
    <row r="145" spans="1:13" ht="15.75">
      <c r="A145" s="125"/>
      <c r="B145" s="119" t="s">
        <v>15</v>
      </c>
      <c r="C145" s="119"/>
      <c r="D145" s="119"/>
      <c r="E145" s="120"/>
      <c r="F145" s="121" t="s">
        <v>16</v>
      </c>
      <c r="G145" s="119"/>
      <c r="H145" s="119"/>
      <c r="I145" s="120"/>
      <c r="J145" s="122" t="s">
        <v>17</v>
      </c>
      <c r="K145" s="123"/>
      <c r="L145" s="123"/>
      <c r="M145" s="124"/>
    </row>
    <row r="146" spans="1:13" ht="15.75">
      <c r="A146" s="126"/>
      <c r="B146" s="128" t="s">
        <v>18</v>
      </c>
      <c r="C146" s="113"/>
      <c r="D146" s="112" t="s">
        <v>19</v>
      </c>
      <c r="E146" s="113"/>
      <c r="F146" s="112" t="s">
        <v>18</v>
      </c>
      <c r="G146" s="113"/>
      <c r="H146" s="112" t="s">
        <v>19</v>
      </c>
      <c r="I146" s="113"/>
      <c r="J146" s="110" t="s">
        <v>20</v>
      </c>
      <c r="K146" s="111"/>
      <c r="L146" s="110" t="s">
        <v>39</v>
      </c>
      <c r="M146" s="111"/>
    </row>
    <row r="147" spans="1:13" ht="16.5" thickBot="1">
      <c r="A147" s="127"/>
      <c r="B147" s="22" t="s">
        <v>1</v>
      </c>
      <c r="C147" s="25" t="s">
        <v>2</v>
      </c>
      <c r="D147" s="26" t="s">
        <v>1</v>
      </c>
      <c r="E147" s="25" t="s">
        <v>2</v>
      </c>
      <c r="F147" s="26" t="s">
        <v>1</v>
      </c>
      <c r="G147" s="25" t="s">
        <v>2</v>
      </c>
      <c r="H147" s="26" t="s">
        <v>1</v>
      </c>
      <c r="I147" s="25" t="s">
        <v>2</v>
      </c>
      <c r="J147" s="26" t="s">
        <v>1</v>
      </c>
      <c r="K147" s="25" t="s">
        <v>2</v>
      </c>
      <c r="L147" s="26" t="s">
        <v>1</v>
      </c>
      <c r="M147" s="27" t="s">
        <v>2</v>
      </c>
    </row>
    <row r="148" spans="1:13">
      <c r="A148" s="59">
        <v>2006</v>
      </c>
      <c r="B148" s="50">
        <v>0</v>
      </c>
      <c r="C148" s="46">
        <v>0</v>
      </c>
      <c r="D148" s="46">
        <v>0</v>
      </c>
      <c r="E148" s="46">
        <v>0</v>
      </c>
      <c r="F148" s="46">
        <f t="shared" ref="F148:I148" si="11">(F134-F133)/F133*100</f>
        <v>15.033820641501189</v>
      </c>
      <c r="G148" s="46">
        <f t="shared" si="11"/>
        <v>8.9754240758580899</v>
      </c>
      <c r="H148" s="46">
        <f t="shared" si="11"/>
        <v>10.788973384030411</v>
      </c>
      <c r="I148" s="46">
        <f t="shared" si="11"/>
        <v>5.7957017217221924</v>
      </c>
      <c r="J148" s="46">
        <v>0</v>
      </c>
      <c r="K148" s="46">
        <v>0</v>
      </c>
      <c r="L148" s="46">
        <v>0</v>
      </c>
      <c r="M148" s="47">
        <v>0</v>
      </c>
    </row>
    <row r="149" spans="1:13">
      <c r="A149" s="64">
        <v>2007</v>
      </c>
      <c r="B149" s="51">
        <f t="shared" ref="B149:E155" si="12">(B135-B134)/B134*100</f>
        <v>13.31581971923487</v>
      </c>
      <c r="C149" s="48">
        <f t="shared" si="12"/>
        <v>4.7533271917134705</v>
      </c>
      <c r="D149" s="48">
        <f t="shared" si="12"/>
        <v>13.533200429382012</v>
      </c>
      <c r="E149" s="48">
        <f t="shared" si="12"/>
        <v>5.2742382926173539</v>
      </c>
      <c r="F149" s="48">
        <f t="shared" ref="F149:I149" si="13">(F135-F134)/F134*100</f>
        <v>5.8611532625189682</v>
      </c>
      <c r="G149" s="48">
        <f t="shared" si="13"/>
        <v>7.9016955163453222</v>
      </c>
      <c r="H149" s="48">
        <f t="shared" si="13"/>
        <v>12.912912912912919</v>
      </c>
      <c r="I149" s="48">
        <f t="shared" si="13"/>
        <v>8.9344084583058372</v>
      </c>
      <c r="J149" s="48">
        <v>0</v>
      </c>
      <c r="K149" s="48">
        <v>0</v>
      </c>
      <c r="L149" s="48">
        <v>0</v>
      </c>
      <c r="M149" s="49">
        <v>0</v>
      </c>
    </row>
    <row r="150" spans="1:13">
      <c r="A150" s="60">
        <v>2008</v>
      </c>
      <c r="B150" s="51">
        <f t="shared" si="12"/>
        <v>4.9481996667391215</v>
      </c>
      <c r="C150" s="48">
        <f t="shared" si="12"/>
        <v>0.59537481654578883</v>
      </c>
      <c r="D150" s="48">
        <f t="shared" si="12"/>
        <v>-1.8099547511312339</v>
      </c>
      <c r="E150" s="48">
        <f t="shared" si="12"/>
        <v>4.1622583666960828</v>
      </c>
      <c r="F150" s="48">
        <f t="shared" ref="F150:M155" si="14">(F136-F135)/F135*100</f>
        <v>-2.3830854685540186</v>
      </c>
      <c r="G150" s="48">
        <f t="shared" si="14"/>
        <v>3.2141980338796992</v>
      </c>
      <c r="H150" s="48">
        <f t="shared" si="14"/>
        <v>13.772796352583578</v>
      </c>
      <c r="I150" s="48">
        <f t="shared" si="14"/>
        <v>2.4089018336296859</v>
      </c>
      <c r="J150" s="48">
        <v>0</v>
      </c>
      <c r="K150" s="48">
        <v>0</v>
      </c>
      <c r="L150" s="48">
        <v>0</v>
      </c>
      <c r="M150" s="49">
        <v>0</v>
      </c>
    </row>
    <row r="151" spans="1:13">
      <c r="A151" s="60">
        <v>2009</v>
      </c>
      <c r="B151" s="51">
        <f t="shared" si="12"/>
        <v>42.89658981085185</v>
      </c>
      <c r="C151" s="48">
        <f t="shared" si="12"/>
        <v>-6.832803485156413</v>
      </c>
      <c r="D151" s="48">
        <f t="shared" si="12"/>
        <v>48.490267556228076</v>
      </c>
      <c r="E151" s="48">
        <f t="shared" si="12"/>
        <v>-6.6608292224254795</v>
      </c>
      <c r="F151" s="48">
        <f t="shared" si="14"/>
        <v>134.10425844346548</v>
      </c>
      <c r="G151" s="48">
        <f t="shared" si="14"/>
        <v>-6.7140397745057632</v>
      </c>
      <c r="H151" s="48">
        <f t="shared" si="14"/>
        <v>60.026715645349803</v>
      </c>
      <c r="I151" s="48">
        <f t="shared" si="14"/>
        <v>-0.66023618319227184</v>
      </c>
      <c r="J151" s="48">
        <v>0</v>
      </c>
      <c r="K151" s="48">
        <v>0</v>
      </c>
      <c r="L151" s="48">
        <v>0</v>
      </c>
      <c r="M151" s="49">
        <v>0</v>
      </c>
    </row>
    <row r="152" spans="1:13">
      <c r="A152" s="60">
        <v>2010</v>
      </c>
      <c r="B152" s="51">
        <f t="shared" si="12"/>
        <v>143.63768115942028</v>
      </c>
      <c r="C152" s="48">
        <f t="shared" si="12"/>
        <v>12.212306932607804</v>
      </c>
      <c r="D152" s="48">
        <f t="shared" si="12"/>
        <v>145.58339895317062</v>
      </c>
      <c r="E152" s="48">
        <f t="shared" si="12"/>
        <v>8.4313144800807738</v>
      </c>
      <c r="F152" s="48">
        <f t="shared" si="14"/>
        <v>206.74298259369607</v>
      </c>
      <c r="G152" s="48">
        <f t="shared" si="14"/>
        <v>31.978344204558145</v>
      </c>
      <c r="H152" s="48">
        <f t="shared" si="14"/>
        <v>241.8614357262104</v>
      </c>
      <c r="I152" s="48">
        <f t="shared" si="14"/>
        <v>16.112070795576109</v>
      </c>
      <c r="J152" s="48">
        <f t="shared" si="14"/>
        <v>407.14285714285705</v>
      </c>
      <c r="K152" s="48">
        <f t="shared" si="14"/>
        <v>52.234527564438025</v>
      </c>
      <c r="L152" s="48">
        <f t="shared" si="14"/>
        <v>208.31926051017686</v>
      </c>
      <c r="M152" s="49">
        <f t="shared" si="14"/>
        <v>30.720772876767633</v>
      </c>
    </row>
    <row r="153" spans="1:13">
      <c r="A153" s="60">
        <v>2011</v>
      </c>
      <c r="B153" s="51">
        <f t="shared" si="12"/>
        <v>24.016021255923693</v>
      </c>
      <c r="C153" s="48">
        <f t="shared" si="12"/>
        <v>0.44065922750501396</v>
      </c>
      <c r="D153" s="48">
        <f t="shared" si="12"/>
        <v>19.977743827684421</v>
      </c>
      <c r="E153" s="48">
        <f t="shared" si="12"/>
        <v>-0.3690630207584577</v>
      </c>
      <c r="F153" s="48">
        <f t="shared" si="14"/>
        <v>-8.2741168651909422</v>
      </c>
      <c r="G153" s="48">
        <f t="shared" si="14"/>
        <v>-8.6800562602065945</v>
      </c>
      <c r="H153" s="48">
        <f t="shared" si="14"/>
        <v>3.0765474301062139</v>
      </c>
      <c r="I153" s="48">
        <f t="shared" si="14"/>
        <v>-6.7919632563395229</v>
      </c>
      <c r="J153" s="48">
        <f t="shared" si="14"/>
        <v>-58.130601792573621</v>
      </c>
      <c r="K153" s="48">
        <f t="shared" si="14"/>
        <v>-31.787831300674519</v>
      </c>
      <c r="L153" s="48">
        <f t="shared" si="14"/>
        <v>-19.66905935599182</v>
      </c>
      <c r="M153" s="49">
        <f t="shared" si="14"/>
        <v>-8.6048829643909439</v>
      </c>
    </row>
    <row r="154" spans="1:13">
      <c r="A154" s="60">
        <v>2012</v>
      </c>
      <c r="B154" s="51">
        <f t="shared" si="12"/>
        <v>12.071308657766416</v>
      </c>
      <c r="C154" s="48">
        <f t="shared" si="12"/>
        <v>-2.181111636893974</v>
      </c>
      <c r="D154" s="48">
        <f t="shared" si="12"/>
        <v>12.332772633663987</v>
      </c>
      <c r="E154" s="48">
        <f t="shared" si="12"/>
        <v>-2.6600218667071491</v>
      </c>
      <c r="F154" s="48">
        <f t="shared" si="14"/>
        <v>15.153964051832252</v>
      </c>
      <c r="G154" s="48">
        <f t="shared" si="14"/>
        <v>19.937255145181464</v>
      </c>
      <c r="H154" s="48">
        <f t="shared" si="14"/>
        <v>18.470922657823035</v>
      </c>
      <c r="I154" s="48">
        <f t="shared" si="14"/>
        <v>9.0722519419990633</v>
      </c>
      <c r="J154" s="48">
        <f t="shared" si="14"/>
        <v>-30.581039755351679</v>
      </c>
      <c r="K154" s="48">
        <f t="shared" si="14"/>
        <v>-8.2950061974184219</v>
      </c>
      <c r="L154" s="48">
        <f t="shared" si="14"/>
        <v>9.6820498098040684</v>
      </c>
      <c r="M154" s="49">
        <f t="shared" si="14"/>
        <v>17.323258350211525</v>
      </c>
    </row>
    <row r="155" spans="1:13" ht="15.75" thickBot="1">
      <c r="A155" s="60">
        <v>2013</v>
      </c>
      <c r="B155" s="51">
        <f t="shared" si="12"/>
        <v>11.688422854697196</v>
      </c>
      <c r="C155" s="48">
        <f t="shared" si="12"/>
        <v>14.760345038717007</v>
      </c>
      <c r="D155" s="48">
        <f t="shared" si="12"/>
        <v>-27.636587550380661</v>
      </c>
      <c r="E155" s="48">
        <f t="shared" si="12"/>
        <v>-14.699707942642565</v>
      </c>
      <c r="F155" s="48">
        <f t="shared" si="14"/>
        <v>-35.270914502819259</v>
      </c>
      <c r="G155" s="48">
        <f t="shared" si="14"/>
        <v>2.704077015560832</v>
      </c>
      <c r="H155" s="48">
        <f t="shared" si="14"/>
        <v>10.672331917020749</v>
      </c>
      <c r="I155" s="48">
        <f t="shared" si="14"/>
        <v>6.1069682091238544</v>
      </c>
      <c r="J155" s="48">
        <f t="shared" si="14"/>
        <v>-57.709251101321591</v>
      </c>
      <c r="K155" s="48">
        <f t="shared" si="14"/>
        <v>-9.7072525905645595</v>
      </c>
      <c r="L155" s="48">
        <f t="shared" si="14"/>
        <v>-36.984687868080094</v>
      </c>
      <c r="M155" s="49">
        <f t="shared" si="14"/>
        <v>0.75743878433884226</v>
      </c>
    </row>
    <row r="156" spans="1:13" ht="15.75" thickBot="1">
      <c r="A156" s="66" t="s">
        <v>35</v>
      </c>
      <c r="B156" s="61">
        <f>AVERAGE(B148:B155)</f>
        <v>31.571755390579181</v>
      </c>
      <c r="C156" s="62">
        <f t="shared" ref="C156:M156" si="15">AVERAGE(C148:C155)</f>
        <v>2.9685122606298373</v>
      </c>
      <c r="D156" s="62">
        <f t="shared" si="15"/>
        <v>26.308855137327154</v>
      </c>
      <c r="E156" s="62">
        <f t="shared" si="15"/>
        <v>-0.81522636414242977</v>
      </c>
      <c r="F156" s="62">
        <f t="shared" si="15"/>
        <v>41.371007769556222</v>
      </c>
      <c r="G156" s="62">
        <f t="shared" si="15"/>
        <v>7.4146122445839007</v>
      </c>
      <c r="H156" s="62">
        <f t="shared" si="15"/>
        <v>46.447829503254638</v>
      </c>
      <c r="I156" s="62">
        <f t="shared" si="15"/>
        <v>5.122262940103119</v>
      </c>
      <c r="J156" s="62">
        <f t="shared" si="15"/>
        <v>32.590245561701273</v>
      </c>
      <c r="K156" s="62">
        <f t="shared" si="15"/>
        <v>0.30555468447256562</v>
      </c>
      <c r="L156" s="62">
        <f t="shared" si="15"/>
        <v>20.168445386988623</v>
      </c>
      <c r="M156" s="63">
        <f t="shared" si="15"/>
        <v>5.0245733808658821</v>
      </c>
    </row>
    <row r="221" spans="1:13" ht="15.75" thickBot="1"/>
    <row r="222" spans="1:13" ht="34.5" customHeight="1" thickBot="1">
      <c r="A222" s="129" t="s">
        <v>40</v>
      </c>
      <c r="B222" s="132"/>
      <c r="C222" s="132"/>
      <c r="D222" s="132"/>
      <c r="E222" s="132"/>
      <c r="F222" s="132"/>
      <c r="G222" s="132"/>
      <c r="H222" s="132"/>
      <c r="I222" s="132"/>
      <c r="J222" s="132"/>
      <c r="K222" s="132"/>
      <c r="L222" s="132"/>
      <c r="M222" s="133"/>
    </row>
    <row r="223" spans="1:13" ht="15.75">
      <c r="A223" s="125"/>
      <c r="B223" s="119" t="s">
        <v>15</v>
      </c>
      <c r="C223" s="119"/>
      <c r="D223" s="119"/>
      <c r="E223" s="120"/>
      <c r="F223" s="121" t="s">
        <v>16</v>
      </c>
      <c r="G223" s="119"/>
      <c r="H223" s="119"/>
      <c r="I223" s="120"/>
      <c r="J223" s="122" t="s">
        <v>17</v>
      </c>
      <c r="K223" s="123"/>
      <c r="L223" s="123"/>
      <c r="M223" s="124"/>
    </row>
    <row r="224" spans="1:13" ht="15.75">
      <c r="A224" s="126"/>
      <c r="B224" s="128" t="s">
        <v>18</v>
      </c>
      <c r="C224" s="113"/>
      <c r="D224" s="112" t="s">
        <v>19</v>
      </c>
      <c r="E224" s="113"/>
      <c r="F224" s="112" t="s">
        <v>18</v>
      </c>
      <c r="G224" s="113"/>
      <c r="H224" s="112" t="s">
        <v>19</v>
      </c>
      <c r="I224" s="113"/>
      <c r="J224" s="110" t="s">
        <v>20</v>
      </c>
      <c r="K224" s="111"/>
      <c r="L224" s="110" t="s">
        <v>39</v>
      </c>
      <c r="M224" s="111"/>
    </row>
    <row r="225" spans="1:13" ht="16.5" thickBot="1">
      <c r="A225" s="127"/>
      <c r="B225" s="22" t="s">
        <v>1</v>
      </c>
      <c r="C225" s="25" t="s">
        <v>2</v>
      </c>
      <c r="D225" s="26" t="s">
        <v>1</v>
      </c>
      <c r="E225" s="25" t="s">
        <v>2</v>
      </c>
      <c r="F225" s="26" t="s">
        <v>1</v>
      </c>
      <c r="G225" s="25" t="s">
        <v>2</v>
      </c>
      <c r="H225" s="26" t="s">
        <v>1</v>
      </c>
      <c r="I225" s="25" t="s">
        <v>2</v>
      </c>
      <c r="J225" s="26" t="s">
        <v>1</v>
      </c>
      <c r="K225" s="25" t="s">
        <v>2</v>
      </c>
      <c r="L225" s="26" t="s">
        <v>1</v>
      </c>
      <c r="M225" s="27" t="s">
        <v>2</v>
      </c>
    </row>
    <row r="226" spans="1:13">
      <c r="A226" s="65">
        <v>2006</v>
      </c>
      <c r="B226" s="14">
        <f>SUM(B42:B53)</f>
        <v>12181</v>
      </c>
      <c r="C226" s="14">
        <f t="shared" ref="C226:M226" si="16">SUM(C42:C53)</f>
        <v>1674911</v>
      </c>
      <c r="D226" s="14">
        <f t="shared" si="16"/>
        <v>13042</v>
      </c>
      <c r="E226" s="14">
        <f t="shared" si="16"/>
        <v>1692415</v>
      </c>
      <c r="F226" s="14">
        <f t="shared" si="16"/>
        <v>5272</v>
      </c>
      <c r="G226" s="14">
        <f t="shared" si="16"/>
        <v>2317819</v>
      </c>
      <c r="H226" s="14">
        <f t="shared" si="16"/>
        <v>4662</v>
      </c>
      <c r="I226" s="14">
        <f t="shared" si="16"/>
        <v>2167810</v>
      </c>
      <c r="J226" s="14">
        <f t="shared" si="16"/>
        <v>0</v>
      </c>
      <c r="K226" s="14">
        <f t="shared" si="16"/>
        <v>0</v>
      </c>
      <c r="L226" s="14">
        <f t="shared" si="16"/>
        <v>0</v>
      </c>
      <c r="M226" s="13">
        <f t="shared" si="16"/>
        <v>0</v>
      </c>
    </row>
    <row r="227" spans="1:13">
      <c r="A227" s="65">
        <v>2007</v>
      </c>
      <c r="B227" s="14">
        <f>SUM(B54:B65)</f>
        <v>13803</v>
      </c>
      <c r="C227" s="14">
        <f t="shared" ref="C227:M227" si="17">SUM(C54:C65)</f>
        <v>1754525</v>
      </c>
      <c r="D227" s="14">
        <f t="shared" si="17"/>
        <v>14807</v>
      </c>
      <c r="E227" s="14">
        <f t="shared" si="17"/>
        <v>1781677</v>
      </c>
      <c r="F227" s="14">
        <f t="shared" si="17"/>
        <v>5581</v>
      </c>
      <c r="G227" s="14">
        <f t="shared" si="17"/>
        <v>2500966</v>
      </c>
      <c r="H227" s="14">
        <f t="shared" si="17"/>
        <v>5264</v>
      </c>
      <c r="I227" s="14">
        <f t="shared" si="17"/>
        <v>2361491</v>
      </c>
      <c r="J227" s="14">
        <f t="shared" si="17"/>
        <v>0</v>
      </c>
      <c r="K227" s="14">
        <f t="shared" si="17"/>
        <v>0</v>
      </c>
      <c r="L227" s="14">
        <f t="shared" si="17"/>
        <v>0</v>
      </c>
      <c r="M227" s="15">
        <f t="shared" si="17"/>
        <v>0</v>
      </c>
    </row>
    <row r="228" spans="1:13">
      <c r="A228" s="65">
        <v>2008</v>
      </c>
      <c r="B228" s="14">
        <f>SUM(B66:B77)</f>
        <v>14486</v>
      </c>
      <c r="C228" s="14">
        <f t="shared" ref="C228:M228" si="18">SUM(C66:C77)</f>
        <v>1764971</v>
      </c>
      <c r="D228" s="14">
        <f t="shared" si="18"/>
        <v>14539</v>
      </c>
      <c r="E228" s="14">
        <f t="shared" si="18"/>
        <v>1855835</v>
      </c>
      <c r="F228" s="14">
        <f t="shared" si="18"/>
        <v>5448</v>
      </c>
      <c r="G228" s="14">
        <f t="shared" si="18"/>
        <v>2581352</v>
      </c>
      <c r="H228" s="14">
        <f t="shared" si="18"/>
        <v>5989</v>
      </c>
      <c r="I228" s="14">
        <f t="shared" si="18"/>
        <v>2418377</v>
      </c>
      <c r="J228" s="14">
        <f t="shared" si="18"/>
        <v>0</v>
      </c>
      <c r="K228" s="14">
        <f t="shared" si="18"/>
        <v>0</v>
      </c>
      <c r="L228" s="14">
        <f t="shared" si="18"/>
        <v>0</v>
      </c>
      <c r="M228" s="15">
        <f t="shared" si="18"/>
        <v>0</v>
      </c>
    </row>
    <row r="229" spans="1:13">
      <c r="A229" s="65">
        <v>2009</v>
      </c>
      <c r="B229" s="14">
        <f>SUM(B78:B89)</f>
        <v>20700</v>
      </c>
      <c r="C229" s="14">
        <f t="shared" ref="C229:M229" si="19">SUM(C78:C89)</f>
        <v>1644374</v>
      </c>
      <c r="D229" s="14">
        <f t="shared" si="19"/>
        <v>21589</v>
      </c>
      <c r="E229" s="14">
        <f t="shared" si="19"/>
        <v>1732221</v>
      </c>
      <c r="F229" s="14">
        <f t="shared" si="19"/>
        <v>12754</v>
      </c>
      <c r="G229" s="14">
        <f t="shared" si="19"/>
        <v>2408039</v>
      </c>
      <c r="H229" s="14">
        <f t="shared" si="19"/>
        <v>9584</v>
      </c>
      <c r="I229" s="14">
        <f t="shared" si="19"/>
        <v>2402410</v>
      </c>
      <c r="J229" s="14">
        <f t="shared" si="19"/>
        <v>154</v>
      </c>
      <c r="K229" s="14">
        <f t="shared" si="19"/>
        <v>212103</v>
      </c>
      <c r="L229" s="14">
        <f t="shared" si="19"/>
        <v>11251</v>
      </c>
      <c r="M229" s="15">
        <f t="shared" si="19"/>
        <v>2095237</v>
      </c>
    </row>
    <row r="230" spans="1:13">
      <c r="A230" s="65">
        <v>2010</v>
      </c>
      <c r="B230" s="14">
        <f>SUM(B90:B101)</f>
        <v>50433</v>
      </c>
      <c r="C230" s="14">
        <f t="shared" ref="C230:M230" si="20">SUM(C90:C101)</f>
        <v>1845190</v>
      </c>
      <c r="D230" s="14">
        <f t="shared" si="20"/>
        <v>53019</v>
      </c>
      <c r="E230" s="14">
        <f t="shared" si="20"/>
        <v>1878270</v>
      </c>
      <c r="F230" s="14">
        <f t="shared" si="20"/>
        <v>39122</v>
      </c>
      <c r="G230" s="14">
        <f t="shared" si="20"/>
        <v>3178090</v>
      </c>
      <c r="H230" s="14">
        <f t="shared" si="20"/>
        <v>32764</v>
      </c>
      <c r="I230" s="14">
        <f t="shared" si="20"/>
        <v>2789488</v>
      </c>
      <c r="J230" s="14">
        <f t="shared" si="20"/>
        <v>781</v>
      </c>
      <c r="K230" s="14">
        <f t="shared" si="20"/>
        <v>322894</v>
      </c>
      <c r="L230" s="14">
        <f t="shared" si="20"/>
        <v>34689</v>
      </c>
      <c r="M230" s="15">
        <f t="shared" si="20"/>
        <v>2738910</v>
      </c>
    </row>
    <row r="231" spans="1:13">
      <c r="A231" s="65">
        <v>2011</v>
      </c>
      <c r="B231" s="14">
        <f>SUM(B102:B113)</f>
        <v>62545</v>
      </c>
      <c r="C231" s="14">
        <f t="shared" ref="C231:M231" si="21">SUM(C102:C113)</f>
        <v>1853321</v>
      </c>
      <c r="D231" s="14">
        <f t="shared" si="21"/>
        <v>63611</v>
      </c>
      <c r="E231" s="14">
        <f t="shared" si="21"/>
        <v>1871338</v>
      </c>
      <c r="F231" s="14">
        <f t="shared" si="21"/>
        <v>35885</v>
      </c>
      <c r="G231" s="14">
        <f t="shared" si="21"/>
        <v>2902230</v>
      </c>
      <c r="H231" s="14">
        <f t="shared" si="21"/>
        <v>33772</v>
      </c>
      <c r="I231" s="14">
        <f t="shared" si="21"/>
        <v>2600027</v>
      </c>
      <c r="J231" s="14">
        <f t="shared" si="21"/>
        <v>327</v>
      </c>
      <c r="K231" s="14">
        <f t="shared" si="21"/>
        <v>220253</v>
      </c>
      <c r="L231" s="14">
        <f t="shared" si="21"/>
        <v>27866</v>
      </c>
      <c r="M231" s="15">
        <f t="shared" si="21"/>
        <v>2503230</v>
      </c>
    </row>
    <row r="232" spans="1:13">
      <c r="A232" s="65">
        <v>2012</v>
      </c>
      <c r="B232" s="14">
        <f>SUM(B114:B125)</f>
        <v>70095</v>
      </c>
      <c r="C232" s="14">
        <f t="shared" ref="C232:M232" si="22">SUM(C114:C125)</f>
        <v>1812898</v>
      </c>
      <c r="D232" s="14">
        <f t="shared" si="22"/>
        <v>71456</v>
      </c>
      <c r="E232" s="14">
        <f t="shared" si="22"/>
        <v>1821560</v>
      </c>
      <c r="F232" s="14">
        <f t="shared" si="22"/>
        <v>41323</v>
      </c>
      <c r="G232" s="14">
        <f t="shared" si="22"/>
        <v>3480855</v>
      </c>
      <c r="H232" s="14">
        <f t="shared" si="22"/>
        <v>40010</v>
      </c>
      <c r="I232" s="14">
        <f t="shared" si="22"/>
        <v>2835908</v>
      </c>
      <c r="J232" s="14">
        <f t="shared" si="22"/>
        <v>227</v>
      </c>
      <c r="K232" s="14">
        <f t="shared" si="22"/>
        <v>201983</v>
      </c>
      <c r="L232" s="14">
        <f t="shared" si="22"/>
        <v>30564</v>
      </c>
      <c r="M232" s="15">
        <f t="shared" si="22"/>
        <v>2936871</v>
      </c>
    </row>
    <row r="233" spans="1:13" ht="15.75" thickBot="1">
      <c r="A233" s="65">
        <v>2013</v>
      </c>
      <c r="B233" s="14">
        <f>SUM(B126)/1*12</f>
        <v>78288</v>
      </c>
      <c r="C233" s="14">
        <f t="shared" ref="C233:M233" si="23">SUM(C126)/1*12</f>
        <v>2080488</v>
      </c>
      <c r="D233" s="14">
        <f t="shared" si="23"/>
        <v>51708</v>
      </c>
      <c r="E233" s="14">
        <f t="shared" si="23"/>
        <v>1553796</v>
      </c>
      <c r="F233" s="14">
        <f t="shared" si="23"/>
        <v>26748</v>
      </c>
      <c r="G233" s="14">
        <f t="shared" si="23"/>
        <v>3574980</v>
      </c>
      <c r="H233" s="14">
        <f t="shared" si="23"/>
        <v>44280</v>
      </c>
      <c r="I233" s="14">
        <f t="shared" si="23"/>
        <v>3009096</v>
      </c>
      <c r="J233" s="14">
        <f t="shared" si="23"/>
        <v>96</v>
      </c>
      <c r="K233" s="14">
        <f t="shared" si="23"/>
        <v>182376</v>
      </c>
      <c r="L233" s="14">
        <f t="shared" si="23"/>
        <v>19260</v>
      </c>
      <c r="M233" s="15">
        <f t="shared" si="23"/>
        <v>2959116</v>
      </c>
    </row>
    <row r="234" spans="1:13" ht="15.75" thickBot="1">
      <c r="A234" s="67" t="s">
        <v>34</v>
      </c>
      <c r="B234" s="55">
        <f>SUM(B226:B233)</f>
        <v>322531</v>
      </c>
      <c r="C234" s="55">
        <f t="shared" ref="C234:M234" si="24">SUM(C226:C233)</f>
        <v>14430678</v>
      </c>
      <c r="D234" s="55">
        <f t="shared" si="24"/>
        <v>303771</v>
      </c>
      <c r="E234" s="55">
        <f t="shared" si="24"/>
        <v>14187112</v>
      </c>
      <c r="F234" s="55">
        <f t="shared" si="24"/>
        <v>172133</v>
      </c>
      <c r="G234" s="55">
        <f t="shared" si="24"/>
        <v>22944331</v>
      </c>
      <c r="H234" s="55">
        <f t="shared" si="24"/>
        <v>176325</v>
      </c>
      <c r="I234" s="55">
        <f t="shared" si="24"/>
        <v>20584607</v>
      </c>
      <c r="J234" s="55">
        <f t="shared" si="24"/>
        <v>1585</v>
      </c>
      <c r="K234" s="55">
        <f t="shared" si="24"/>
        <v>1139609</v>
      </c>
      <c r="L234" s="55">
        <f t="shared" si="24"/>
        <v>123630</v>
      </c>
      <c r="M234" s="56">
        <f t="shared" si="24"/>
        <v>13233364</v>
      </c>
    </row>
    <row r="302" spans="1:13" ht="15.75" thickBot="1"/>
    <row r="303" spans="1:13" ht="37.5" customHeight="1" thickBot="1">
      <c r="A303" s="129" t="s">
        <v>41</v>
      </c>
      <c r="B303" s="132"/>
      <c r="C303" s="132"/>
      <c r="D303" s="132"/>
      <c r="E303" s="132"/>
      <c r="F303" s="132"/>
      <c r="G303" s="132"/>
      <c r="H303" s="32"/>
      <c r="I303" s="33"/>
      <c r="J303" s="33"/>
      <c r="K303" s="33"/>
      <c r="L303" s="33"/>
      <c r="M303" s="33"/>
    </row>
    <row r="304" spans="1:13" ht="15.75">
      <c r="A304" s="134"/>
      <c r="B304" s="122" t="s">
        <v>15</v>
      </c>
      <c r="C304" s="124"/>
      <c r="D304" s="122" t="s">
        <v>16</v>
      </c>
      <c r="E304" s="123"/>
      <c r="F304" s="122" t="s">
        <v>17</v>
      </c>
      <c r="G304" s="123"/>
      <c r="H304" s="79"/>
      <c r="I304" s="76"/>
      <c r="J304" s="76"/>
      <c r="K304" s="77"/>
      <c r="L304" s="77"/>
      <c r="M304" s="77"/>
    </row>
    <row r="305" spans="1:13" ht="15.75">
      <c r="A305" s="135"/>
      <c r="B305" s="95" t="s">
        <v>18</v>
      </c>
      <c r="C305" s="81" t="s">
        <v>19</v>
      </c>
      <c r="D305" s="95" t="s">
        <v>18</v>
      </c>
      <c r="E305" s="95" t="s">
        <v>19</v>
      </c>
      <c r="F305" s="95" t="s">
        <v>20</v>
      </c>
      <c r="G305" s="81" t="s">
        <v>39</v>
      </c>
      <c r="H305" s="79"/>
      <c r="I305" s="77"/>
      <c r="J305" s="76"/>
      <c r="K305" s="77"/>
      <c r="L305" s="76"/>
      <c r="M305" s="77"/>
    </row>
    <row r="306" spans="1:13">
      <c r="A306" s="65">
        <v>2006</v>
      </c>
      <c r="B306" s="45">
        <f>B226/C226*100</f>
        <v>0.72726252320272533</v>
      </c>
      <c r="C306" s="45">
        <f>D226/E226*100</f>
        <v>0.77061477238147846</v>
      </c>
      <c r="D306" s="45">
        <f>F226/G226*100</f>
        <v>0.2274552068129565</v>
      </c>
      <c r="E306" s="45">
        <f>H226/I226*100</f>
        <v>0.21505574750554707</v>
      </c>
      <c r="F306" s="45">
        <v>0</v>
      </c>
      <c r="G306" s="45">
        <v>0</v>
      </c>
      <c r="H306" s="80"/>
      <c r="I306" s="78"/>
      <c r="J306" s="78"/>
      <c r="K306" s="78"/>
      <c r="L306" s="78"/>
      <c r="M306" s="78"/>
    </row>
    <row r="307" spans="1:13">
      <c r="A307" s="65">
        <v>2007</v>
      </c>
      <c r="B307" s="45">
        <f t="shared" ref="B307:B313" si="25">B227/C227*100</f>
        <v>0.78670865333922291</v>
      </c>
      <c r="C307" s="45">
        <f t="shared" ref="C307:C313" si="26">D227/E227*100</f>
        <v>0.83107095169326417</v>
      </c>
      <c r="D307" s="45">
        <f t="shared" ref="D307:D313" si="27">F227/G227*100</f>
        <v>0.22315377338196521</v>
      </c>
      <c r="E307" s="45">
        <f t="shared" ref="E307:E313" si="28">H227/I227*100</f>
        <v>0.2229100174423701</v>
      </c>
      <c r="F307" s="45">
        <v>0</v>
      </c>
      <c r="G307" s="45">
        <v>0</v>
      </c>
      <c r="H307" s="80"/>
      <c r="I307" s="78"/>
      <c r="J307" s="78"/>
      <c r="K307" s="78"/>
      <c r="L307" s="78"/>
      <c r="M307" s="78"/>
    </row>
    <row r="308" spans="1:13">
      <c r="A308" s="65">
        <v>2008</v>
      </c>
      <c r="B308" s="45">
        <f t="shared" si="25"/>
        <v>0.82075002932059504</v>
      </c>
      <c r="C308" s="45">
        <f t="shared" si="26"/>
        <v>0.78342093990036821</v>
      </c>
      <c r="D308" s="45">
        <f t="shared" si="27"/>
        <v>0.21105219280439089</v>
      </c>
      <c r="E308" s="45">
        <f t="shared" si="28"/>
        <v>0.24764542501024447</v>
      </c>
      <c r="F308" s="45">
        <v>0</v>
      </c>
      <c r="G308" s="45">
        <v>0</v>
      </c>
      <c r="H308" s="80"/>
      <c r="I308" s="78"/>
      <c r="J308" s="78"/>
      <c r="K308" s="78"/>
      <c r="L308" s="78"/>
      <c r="M308" s="78"/>
    </row>
    <row r="309" spans="1:13">
      <c r="A309" s="65">
        <v>2009</v>
      </c>
      <c r="B309" s="45">
        <f t="shared" si="25"/>
        <v>1.2588377096694547</v>
      </c>
      <c r="C309" s="45">
        <f t="shared" si="26"/>
        <v>1.246319032040369</v>
      </c>
      <c r="D309" s="45">
        <f t="shared" si="27"/>
        <v>0.52964258469235759</v>
      </c>
      <c r="E309" s="45">
        <f t="shared" si="28"/>
        <v>0.39893273837521492</v>
      </c>
      <c r="F309" s="45">
        <f>J229/K229*100</f>
        <v>7.260623376378457E-2</v>
      </c>
      <c r="G309" s="45">
        <f>L229/M229*100</f>
        <v>0.53697982614854556</v>
      </c>
      <c r="H309" s="80"/>
      <c r="I309" s="78"/>
      <c r="J309" s="78"/>
      <c r="K309" s="78"/>
      <c r="L309" s="78"/>
      <c r="M309" s="78"/>
    </row>
    <row r="310" spans="1:13">
      <c r="A310" s="65">
        <v>2010</v>
      </c>
      <c r="B310" s="45">
        <f t="shared" si="25"/>
        <v>2.7332144657189774</v>
      </c>
      <c r="C310" s="45">
        <f t="shared" si="26"/>
        <v>2.8227571115973742</v>
      </c>
      <c r="D310" s="45">
        <f t="shared" si="27"/>
        <v>1.230990941099843</v>
      </c>
      <c r="E310" s="45">
        <f t="shared" si="28"/>
        <v>1.1745524626741537</v>
      </c>
      <c r="F310" s="45">
        <f>J230/K230*100</f>
        <v>0.24187504258363426</v>
      </c>
      <c r="G310" s="45">
        <f t="shared" ref="G310:G313" si="29">L230/M230*100</f>
        <v>1.2665257346900776</v>
      </c>
      <c r="H310" s="80"/>
      <c r="I310" s="78"/>
      <c r="J310" s="78"/>
      <c r="K310" s="78"/>
      <c r="L310" s="78"/>
      <c r="M310" s="78"/>
    </row>
    <row r="311" spans="1:13">
      <c r="A311" s="65">
        <v>2011</v>
      </c>
      <c r="B311" s="45">
        <f t="shared" si="25"/>
        <v>3.3747526737138358</v>
      </c>
      <c r="C311" s="45">
        <f t="shared" si="26"/>
        <v>3.3992255808410881</v>
      </c>
      <c r="D311" s="45">
        <f t="shared" si="27"/>
        <v>1.2364629956964128</v>
      </c>
      <c r="E311" s="45">
        <f t="shared" si="28"/>
        <v>1.2989095882465835</v>
      </c>
      <c r="F311" s="45">
        <f t="shared" ref="F311:F313" si="30">J231/K231*100</f>
        <v>0.14846562816397507</v>
      </c>
      <c r="G311" s="45">
        <f t="shared" si="29"/>
        <v>1.1132017433475949</v>
      </c>
      <c r="H311" s="80"/>
      <c r="I311" s="78"/>
      <c r="J311" s="78"/>
      <c r="K311" s="78"/>
      <c r="L311" s="78"/>
      <c r="M311" s="78"/>
    </row>
    <row r="312" spans="1:13">
      <c r="A312" s="65">
        <v>2012</v>
      </c>
      <c r="B312" s="45">
        <f t="shared" si="25"/>
        <v>3.8664613232515013</v>
      </c>
      <c r="C312" s="45">
        <f t="shared" si="26"/>
        <v>3.922791453479435</v>
      </c>
      <c r="D312" s="45">
        <f t="shared" si="27"/>
        <v>1.18715085805068</v>
      </c>
      <c r="E312" s="45">
        <f t="shared" si="28"/>
        <v>1.4108356124387675</v>
      </c>
      <c r="F312" s="45">
        <f t="shared" si="30"/>
        <v>0.11238569582588634</v>
      </c>
      <c r="G312" s="45">
        <f t="shared" si="29"/>
        <v>1.0406994382797201</v>
      </c>
      <c r="H312" s="80"/>
      <c r="I312" s="78"/>
      <c r="J312" s="78"/>
      <c r="K312" s="78"/>
      <c r="L312" s="78"/>
      <c r="M312" s="78"/>
    </row>
    <row r="313" spans="1:13" ht="15.75" thickBot="1">
      <c r="A313" s="65">
        <v>2013</v>
      </c>
      <c r="B313" s="45">
        <f t="shared" si="25"/>
        <v>3.762963304763113</v>
      </c>
      <c r="C313" s="45">
        <f t="shared" si="26"/>
        <v>3.3278499880293166</v>
      </c>
      <c r="D313" s="45">
        <f t="shared" si="27"/>
        <v>0.74819998993001358</v>
      </c>
      <c r="E313" s="45">
        <f t="shared" si="28"/>
        <v>1.471538295886871</v>
      </c>
      <c r="F313" s="45">
        <f t="shared" si="30"/>
        <v>5.263850506645612E-2</v>
      </c>
      <c r="G313" s="45">
        <f t="shared" si="29"/>
        <v>0.65087005713868595</v>
      </c>
      <c r="H313" s="80"/>
      <c r="I313" s="78"/>
      <c r="J313" s="78"/>
      <c r="K313" s="78"/>
      <c r="L313" s="78"/>
      <c r="M313" s="78"/>
    </row>
    <row r="314" spans="1:13">
      <c r="A314" s="83" t="s">
        <v>35</v>
      </c>
      <c r="B314" s="86">
        <f>AVERAGE(B306:B313)</f>
        <v>2.1663688353724284</v>
      </c>
      <c r="C314" s="87">
        <f t="shared" ref="C314:G314" si="31">AVERAGE(C306:C313)</f>
        <v>2.1380062287453367</v>
      </c>
      <c r="D314" s="87">
        <f t="shared" si="31"/>
        <v>0.69926356780857746</v>
      </c>
      <c r="E314" s="87">
        <f t="shared" si="31"/>
        <v>0.805047485947469</v>
      </c>
      <c r="F314" s="87">
        <f t="shared" si="31"/>
        <v>7.8496388175467058E-2</v>
      </c>
      <c r="G314" s="88">
        <f t="shared" si="31"/>
        <v>0.57603459995057804</v>
      </c>
      <c r="H314" s="80"/>
      <c r="I314" s="78"/>
      <c r="J314" s="78"/>
      <c r="K314" s="78"/>
      <c r="L314" s="78"/>
      <c r="M314" s="78"/>
    </row>
    <row r="315" spans="1:13">
      <c r="A315" s="84" t="s">
        <v>42</v>
      </c>
      <c r="B315" s="89">
        <f>MAX(B306:B313)-MIN(B306:B313)</f>
        <v>3.1391988000487761</v>
      </c>
      <c r="C315" s="90">
        <f t="shared" ref="C315:G315" si="32">MAX(C306:C313)-MIN(C306:C313)</f>
        <v>3.1521766810979566</v>
      </c>
      <c r="D315" s="90">
        <f t="shared" si="32"/>
        <v>1.0254108028920219</v>
      </c>
      <c r="E315" s="90">
        <f t="shared" si="32"/>
        <v>1.256482548381324</v>
      </c>
      <c r="F315" s="90">
        <f t="shared" si="32"/>
        <v>0.24187504258363426</v>
      </c>
      <c r="G315" s="91">
        <f t="shared" si="32"/>
        <v>1.2665257346900776</v>
      </c>
      <c r="H315" s="80"/>
      <c r="I315" s="78"/>
      <c r="J315" s="78"/>
      <c r="K315" s="78"/>
      <c r="L315" s="78"/>
      <c r="M315" s="78"/>
    </row>
    <row r="316" spans="1:13" ht="30.75" thickBot="1">
      <c r="A316" s="85" t="s">
        <v>43</v>
      </c>
      <c r="B316" s="92">
        <f>B313-B306</f>
        <v>3.0357007815603878</v>
      </c>
      <c r="C316" s="93">
        <f t="shared" ref="C316:G316" si="33">C313-C306</f>
        <v>2.5572352156478382</v>
      </c>
      <c r="D316" s="93">
        <f t="shared" si="33"/>
        <v>0.52074478311705708</v>
      </c>
      <c r="E316" s="93">
        <f t="shared" si="33"/>
        <v>1.256482548381324</v>
      </c>
      <c r="F316" s="93">
        <f t="shared" si="33"/>
        <v>5.263850506645612E-2</v>
      </c>
      <c r="G316" s="94">
        <f t="shared" si="33"/>
        <v>0.65087005713868595</v>
      </c>
      <c r="H316" s="80"/>
      <c r="I316" s="78"/>
      <c r="J316" s="78"/>
      <c r="K316" s="78"/>
      <c r="L316" s="78"/>
      <c r="M316" s="78"/>
    </row>
  </sheetData>
  <mergeCells count="49">
    <mergeCell ref="A304:A305"/>
    <mergeCell ref="B304:C304"/>
    <mergeCell ref="D304:E304"/>
    <mergeCell ref="F304:G304"/>
    <mergeCell ref="A303:G303"/>
    <mergeCell ref="F131:G131"/>
    <mergeCell ref="A222:M222"/>
    <mergeCell ref="A223:A225"/>
    <mergeCell ref="B223:E223"/>
    <mergeCell ref="F223:I223"/>
    <mergeCell ref="J223:M223"/>
    <mergeCell ref="B224:C224"/>
    <mergeCell ref="D224:E224"/>
    <mergeCell ref="F224:G224"/>
    <mergeCell ref="H224:I224"/>
    <mergeCell ref="J224:K224"/>
    <mergeCell ref="L224:M224"/>
    <mergeCell ref="H4:I4"/>
    <mergeCell ref="L131:M131"/>
    <mergeCell ref="A130:A132"/>
    <mergeCell ref="A144:M144"/>
    <mergeCell ref="A145:A147"/>
    <mergeCell ref="B145:E145"/>
    <mergeCell ref="F145:I145"/>
    <mergeCell ref="J145:M145"/>
    <mergeCell ref="B146:C146"/>
    <mergeCell ref="D146:E146"/>
    <mergeCell ref="F146:G146"/>
    <mergeCell ref="H146:I146"/>
    <mergeCell ref="J146:K146"/>
    <mergeCell ref="L146:M146"/>
    <mergeCell ref="B131:C131"/>
    <mergeCell ref="D131:E131"/>
    <mergeCell ref="J4:K4"/>
    <mergeCell ref="H131:I131"/>
    <mergeCell ref="J131:K131"/>
    <mergeCell ref="A1:M1"/>
    <mergeCell ref="A129:M129"/>
    <mergeCell ref="B130:E130"/>
    <mergeCell ref="F130:I130"/>
    <mergeCell ref="J130:M130"/>
    <mergeCell ref="J3:M3"/>
    <mergeCell ref="L4:M4"/>
    <mergeCell ref="A3:A5"/>
    <mergeCell ref="B3:E3"/>
    <mergeCell ref="B4:C4"/>
    <mergeCell ref="D4:E4"/>
    <mergeCell ref="F3:I3"/>
    <mergeCell ref="F4:G4"/>
  </mergeCells>
  <conditionalFormatting sqref="B90:M12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229"/>
  <sheetViews>
    <sheetView zoomScale="90" zoomScaleNormal="90" workbookViewId="0">
      <selection sqref="A1:AA1"/>
    </sheetView>
  </sheetViews>
  <sheetFormatPr defaultRowHeight="15"/>
  <cols>
    <col min="1" max="1" width="13" customWidth="1"/>
    <col min="2" max="2" width="11.42578125" customWidth="1"/>
    <col min="3" max="3" width="15" customWidth="1"/>
    <col min="4" max="4" width="12.140625" customWidth="1"/>
    <col min="5" max="5" width="12.28515625" customWidth="1"/>
    <col min="6" max="6" width="13" customWidth="1"/>
    <col min="7" max="7" width="12.85546875" customWidth="1"/>
    <col min="8" max="9" width="11.42578125" customWidth="1"/>
    <col min="10" max="10" width="11.85546875" customWidth="1"/>
    <col min="11" max="11" width="13.5703125" customWidth="1"/>
    <col min="12" max="12" width="11.42578125" customWidth="1"/>
    <col min="13" max="13" width="12.7109375" customWidth="1"/>
    <col min="14" max="14" width="11.7109375" customWidth="1"/>
    <col min="15" max="15" width="12" customWidth="1"/>
    <col min="16" max="27" width="11.42578125" customWidth="1"/>
  </cols>
  <sheetData>
    <row r="1" spans="1:27" ht="37.5" customHeight="1" thickBot="1">
      <c r="A1" s="129" t="s">
        <v>23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3"/>
    </row>
    <row r="2" spans="1:27" ht="15.75" customHeight="1" thickBot="1"/>
    <row r="3" spans="1:27" ht="15.75">
      <c r="A3" s="125"/>
      <c r="B3" s="136" t="s">
        <v>0</v>
      </c>
      <c r="C3" s="136"/>
      <c r="D3" s="136" t="s">
        <v>3</v>
      </c>
      <c r="E3" s="136"/>
      <c r="F3" s="136" t="s">
        <v>4</v>
      </c>
      <c r="G3" s="136"/>
      <c r="H3" s="136" t="s">
        <v>5</v>
      </c>
      <c r="I3" s="136"/>
      <c r="J3" s="136" t="s">
        <v>6</v>
      </c>
      <c r="K3" s="136"/>
      <c r="L3" s="136" t="s">
        <v>7</v>
      </c>
      <c r="M3" s="136"/>
      <c r="N3" s="136" t="s">
        <v>8</v>
      </c>
      <c r="O3" s="136"/>
      <c r="P3" s="136" t="s">
        <v>9</v>
      </c>
      <c r="Q3" s="136"/>
      <c r="R3" s="136" t="s">
        <v>10</v>
      </c>
      <c r="S3" s="136"/>
      <c r="T3" s="136" t="s">
        <v>11</v>
      </c>
      <c r="U3" s="136"/>
      <c r="V3" s="136" t="s">
        <v>12</v>
      </c>
      <c r="W3" s="136"/>
      <c r="X3" s="136" t="s">
        <v>13</v>
      </c>
      <c r="Y3" s="136"/>
      <c r="Z3" s="136" t="s">
        <v>14</v>
      </c>
      <c r="AA3" s="137"/>
    </row>
    <row r="4" spans="1:27" ht="16.5" thickBot="1">
      <c r="A4" s="127"/>
      <c r="B4" s="22" t="s">
        <v>1</v>
      </c>
      <c r="C4" s="22" t="s">
        <v>2</v>
      </c>
      <c r="D4" s="22" t="s">
        <v>1</v>
      </c>
      <c r="E4" s="22" t="s">
        <v>2</v>
      </c>
      <c r="F4" s="22" t="s">
        <v>1</v>
      </c>
      <c r="G4" s="22" t="s">
        <v>2</v>
      </c>
      <c r="H4" s="22" t="s">
        <v>1</v>
      </c>
      <c r="I4" s="22" t="s">
        <v>2</v>
      </c>
      <c r="J4" s="22" t="s">
        <v>1</v>
      </c>
      <c r="K4" s="22" t="s">
        <v>2</v>
      </c>
      <c r="L4" s="22" t="s">
        <v>1</v>
      </c>
      <c r="M4" s="22" t="s">
        <v>2</v>
      </c>
      <c r="N4" s="22" t="s">
        <v>1</v>
      </c>
      <c r="O4" s="22" t="s">
        <v>2</v>
      </c>
      <c r="P4" s="22" t="s">
        <v>1</v>
      </c>
      <c r="Q4" s="22" t="s">
        <v>2</v>
      </c>
      <c r="R4" s="22" t="s">
        <v>1</v>
      </c>
      <c r="S4" s="22" t="s">
        <v>2</v>
      </c>
      <c r="T4" s="22" t="s">
        <v>1</v>
      </c>
      <c r="U4" s="22" t="s">
        <v>2</v>
      </c>
      <c r="V4" s="22" t="s">
        <v>1</v>
      </c>
      <c r="W4" s="22" t="s">
        <v>2</v>
      </c>
      <c r="X4" s="22" t="s">
        <v>1</v>
      </c>
      <c r="Y4" s="23" t="s">
        <v>2</v>
      </c>
      <c r="Z4" s="22" t="s">
        <v>1</v>
      </c>
      <c r="AA4" s="24" t="s">
        <v>2</v>
      </c>
    </row>
    <row r="5" spans="1:27" hidden="1">
      <c r="A5" s="9">
        <v>37622</v>
      </c>
      <c r="B5" s="6">
        <v>115</v>
      </c>
      <c r="C5" s="6">
        <v>104705</v>
      </c>
      <c r="D5" s="7">
        <v>20</v>
      </c>
      <c r="E5" s="6">
        <v>15266</v>
      </c>
      <c r="F5" s="7">
        <v>1</v>
      </c>
      <c r="G5" s="6">
        <v>3451</v>
      </c>
      <c r="H5" s="7">
        <v>20</v>
      </c>
      <c r="I5" s="6">
        <v>6193</v>
      </c>
      <c r="J5" s="7">
        <v>1</v>
      </c>
      <c r="K5" s="6">
        <v>2417</v>
      </c>
      <c r="L5" s="7">
        <v>81</v>
      </c>
      <c r="M5" s="6">
        <v>12495</v>
      </c>
      <c r="N5" s="7">
        <v>88</v>
      </c>
      <c r="O5" s="6">
        <v>28506</v>
      </c>
      <c r="P5" s="7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10</v>
      </c>
      <c r="AA5" s="13">
        <v>868</v>
      </c>
    </row>
    <row r="6" spans="1:27" hidden="1">
      <c r="A6" s="10">
        <v>37653</v>
      </c>
      <c r="B6" s="6">
        <v>89</v>
      </c>
      <c r="C6" s="6">
        <v>118381</v>
      </c>
      <c r="D6" s="7">
        <v>8</v>
      </c>
      <c r="E6" s="6">
        <v>13761</v>
      </c>
      <c r="F6" s="7">
        <v>7</v>
      </c>
      <c r="G6" s="6">
        <v>2876</v>
      </c>
      <c r="H6" s="7">
        <v>6</v>
      </c>
      <c r="I6" s="6">
        <v>6333</v>
      </c>
      <c r="J6" s="7">
        <v>2</v>
      </c>
      <c r="K6" s="6">
        <v>2842</v>
      </c>
      <c r="L6" s="7">
        <v>141</v>
      </c>
      <c r="M6" s="6">
        <v>15874</v>
      </c>
      <c r="N6" s="7">
        <v>121</v>
      </c>
      <c r="O6" s="6">
        <v>225628</v>
      </c>
      <c r="P6" s="7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2</v>
      </c>
      <c r="AA6" s="15">
        <v>709</v>
      </c>
    </row>
    <row r="7" spans="1:27" hidden="1">
      <c r="A7" s="10">
        <v>37681</v>
      </c>
      <c r="B7" s="6">
        <v>122</v>
      </c>
      <c r="C7" s="6">
        <v>104142</v>
      </c>
      <c r="D7" s="7">
        <v>17</v>
      </c>
      <c r="E7" s="6">
        <v>16457</v>
      </c>
      <c r="F7" s="7">
        <v>0</v>
      </c>
      <c r="G7" s="6">
        <v>2770</v>
      </c>
      <c r="H7" s="7">
        <v>10</v>
      </c>
      <c r="I7" s="6">
        <v>6872</v>
      </c>
      <c r="J7" s="7">
        <v>0</v>
      </c>
      <c r="K7" s="6">
        <v>2456</v>
      </c>
      <c r="L7" s="7">
        <v>70</v>
      </c>
      <c r="M7" s="6">
        <v>13877</v>
      </c>
      <c r="N7" s="7">
        <v>107</v>
      </c>
      <c r="O7" s="6">
        <v>27276</v>
      </c>
      <c r="P7" s="7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2</v>
      </c>
      <c r="AA7" s="15">
        <v>842</v>
      </c>
    </row>
    <row r="8" spans="1:27" hidden="1">
      <c r="A8" s="10">
        <v>37712</v>
      </c>
      <c r="B8" s="6">
        <v>125</v>
      </c>
      <c r="C8" s="6">
        <v>92067</v>
      </c>
      <c r="D8" s="7">
        <v>14</v>
      </c>
      <c r="E8" s="6">
        <v>14243</v>
      </c>
      <c r="F8" s="7">
        <v>4</v>
      </c>
      <c r="G8" s="6">
        <v>2599</v>
      </c>
      <c r="H8" s="7">
        <v>10</v>
      </c>
      <c r="I8" s="6">
        <v>6293</v>
      </c>
      <c r="J8" s="7">
        <v>6</v>
      </c>
      <c r="K8" s="6">
        <v>2286</v>
      </c>
      <c r="L8" s="7">
        <v>25</v>
      </c>
      <c r="M8" s="6">
        <v>9587</v>
      </c>
      <c r="N8" s="7">
        <v>169</v>
      </c>
      <c r="O8" s="6">
        <v>26080</v>
      </c>
      <c r="P8" s="7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6</v>
      </c>
      <c r="AA8" s="15">
        <v>647</v>
      </c>
    </row>
    <row r="9" spans="1:27" hidden="1">
      <c r="A9" s="10">
        <v>37742</v>
      </c>
      <c r="B9" s="6">
        <v>277</v>
      </c>
      <c r="C9" s="6">
        <v>58981</v>
      </c>
      <c r="D9" s="7">
        <v>16</v>
      </c>
      <c r="E9" s="6">
        <v>15930</v>
      </c>
      <c r="F9" s="7">
        <v>6</v>
      </c>
      <c r="G9" s="6">
        <v>2414</v>
      </c>
      <c r="H9" s="7">
        <v>23</v>
      </c>
      <c r="I9" s="6">
        <v>5537</v>
      </c>
      <c r="J9" s="7">
        <v>2</v>
      </c>
      <c r="K9" s="6">
        <v>1919</v>
      </c>
      <c r="L9" s="7">
        <v>30</v>
      </c>
      <c r="M9" s="6">
        <v>9396</v>
      </c>
      <c r="N9" s="7">
        <v>207</v>
      </c>
      <c r="O9" s="6">
        <v>26950</v>
      </c>
      <c r="P9" s="7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12</v>
      </c>
      <c r="AA9" s="15">
        <v>710</v>
      </c>
    </row>
    <row r="10" spans="1:27" hidden="1">
      <c r="A10" s="10">
        <v>37773</v>
      </c>
      <c r="B10" s="6">
        <v>94</v>
      </c>
      <c r="C10" s="6">
        <v>47875</v>
      </c>
      <c r="D10" s="7">
        <v>20</v>
      </c>
      <c r="E10" s="6">
        <v>18773</v>
      </c>
      <c r="F10" s="7">
        <v>3</v>
      </c>
      <c r="G10" s="6">
        <v>2588</v>
      </c>
      <c r="H10" s="7">
        <v>11</v>
      </c>
      <c r="I10" s="6">
        <v>5905</v>
      </c>
      <c r="J10" s="7">
        <v>2</v>
      </c>
      <c r="K10" s="6">
        <v>2073</v>
      </c>
      <c r="L10" s="7">
        <v>31</v>
      </c>
      <c r="M10" s="6">
        <v>10730</v>
      </c>
      <c r="N10" s="7">
        <v>229</v>
      </c>
      <c r="O10" s="6">
        <v>24721</v>
      </c>
      <c r="P10" s="7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3</v>
      </c>
      <c r="AA10" s="15">
        <v>700</v>
      </c>
    </row>
    <row r="11" spans="1:27" hidden="1">
      <c r="A11" s="10">
        <v>37803</v>
      </c>
      <c r="B11" s="6">
        <v>115</v>
      </c>
      <c r="C11" s="6">
        <v>69699</v>
      </c>
      <c r="D11" s="7">
        <v>25</v>
      </c>
      <c r="E11" s="6">
        <v>20252</v>
      </c>
      <c r="F11" s="7">
        <v>4</v>
      </c>
      <c r="G11" s="6">
        <v>3641</v>
      </c>
      <c r="H11" s="7">
        <v>44</v>
      </c>
      <c r="I11" s="6">
        <v>7092</v>
      </c>
      <c r="J11" s="7">
        <v>3</v>
      </c>
      <c r="K11" s="6">
        <v>3322</v>
      </c>
      <c r="L11" s="7">
        <v>64</v>
      </c>
      <c r="M11" s="6">
        <v>12067</v>
      </c>
      <c r="N11" s="7">
        <v>117</v>
      </c>
      <c r="O11" s="6">
        <v>29487</v>
      </c>
      <c r="P11" s="7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42</v>
      </c>
      <c r="AA11" s="15">
        <v>882</v>
      </c>
    </row>
    <row r="12" spans="1:27" hidden="1">
      <c r="A12" s="10">
        <v>37834</v>
      </c>
      <c r="B12" s="6">
        <v>131</v>
      </c>
      <c r="C12" s="6">
        <v>77660</v>
      </c>
      <c r="D12" s="7">
        <v>17</v>
      </c>
      <c r="E12" s="6">
        <v>19324</v>
      </c>
      <c r="F12" s="7">
        <v>4</v>
      </c>
      <c r="G12" s="6">
        <v>3110</v>
      </c>
      <c r="H12" s="7">
        <v>10</v>
      </c>
      <c r="I12" s="6">
        <v>6434</v>
      </c>
      <c r="J12" s="7">
        <v>9</v>
      </c>
      <c r="K12" s="6">
        <v>3748</v>
      </c>
      <c r="L12" s="7">
        <v>72</v>
      </c>
      <c r="M12" s="6">
        <v>13954</v>
      </c>
      <c r="N12" s="7">
        <v>251</v>
      </c>
      <c r="O12" s="6">
        <v>30194</v>
      </c>
      <c r="P12" s="7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1</v>
      </c>
      <c r="AA12" s="15">
        <v>666</v>
      </c>
    </row>
    <row r="13" spans="1:27" hidden="1">
      <c r="A13" s="10">
        <v>37865</v>
      </c>
      <c r="B13" s="6">
        <v>97</v>
      </c>
      <c r="C13" s="6">
        <v>77993</v>
      </c>
      <c r="D13" s="7">
        <v>20</v>
      </c>
      <c r="E13" s="6">
        <v>16419</v>
      </c>
      <c r="F13" s="7">
        <v>3</v>
      </c>
      <c r="G13" s="6">
        <v>3360</v>
      </c>
      <c r="H13" s="7">
        <v>20</v>
      </c>
      <c r="I13" s="6">
        <v>8291</v>
      </c>
      <c r="J13" s="7">
        <v>0</v>
      </c>
      <c r="K13" s="6">
        <v>2560</v>
      </c>
      <c r="L13" s="7">
        <v>38</v>
      </c>
      <c r="M13" s="6">
        <v>15428</v>
      </c>
      <c r="N13" s="7">
        <v>259</v>
      </c>
      <c r="O13" s="6">
        <v>26840</v>
      </c>
      <c r="P13" s="7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3</v>
      </c>
      <c r="AA13" s="15">
        <v>821</v>
      </c>
    </row>
    <row r="14" spans="1:27" hidden="1">
      <c r="A14" s="10">
        <v>37895</v>
      </c>
      <c r="B14" s="6">
        <v>147</v>
      </c>
      <c r="C14" s="6">
        <v>117914</v>
      </c>
      <c r="D14" s="7">
        <v>70</v>
      </c>
      <c r="E14" s="6">
        <v>15942</v>
      </c>
      <c r="F14" s="7">
        <v>5</v>
      </c>
      <c r="G14" s="6">
        <v>3362</v>
      </c>
      <c r="H14" s="7">
        <v>14</v>
      </c>
      <c r="I14" s="6">
        <v>6144</v>
      </c>
      <c r="J14" s="7">
        <v>6</v>
      </c>
      <c r="K14" s="6">
        <v>2357</v>
      </c>
      <c r="L14" s="7">
        <v>75</v>
      </c>
      <c r="M14" s="6">
        <v>16818</v>
      </c>
      <c r="N14" s="7">
        <v>176</v>
      </c>
      <c r="O14" s="6">
        <v>27660</v>
      </c>
      <c r="P14" s="7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3</v>
      </c>
      <c r="AA14" s="15">
        <v>747</v>
      </c>
    </row>
    <row r="15" spans="1:27" hidden="1">
      <c r="A15" s="10">
        <v>37926</v>
      </c>
      <c r="B15" s="6">
        <v>398</v>
      </c>
      <c r="C15" s="6">
        <v>123544</v>
      </c>
      <c r="D15" s="7">
        <v>21</v>
      </c>
      <c r="E15" s="6">
        <v>15712</v>
      </c>
      <c r="F15" s="7">
        <v>2</v>
      </c>
      <c r="G15" s="6">
        <v>3033</v>
      </c>
      <c r="H15" s="7">
        <v>4</v>
      </c>
      <c r="I15" s="6">
        <v>6851</v>
      </c>
      <c r="J15" s="7">
        <v>2</v>
      </c>
      <c r="K15" s="6">
        <v>2156</v>
      </c>
      <c r="L15" s="7">
        <v>33</v>
      </c>
      <c r="M15" s="6">
        <v>14690</v>
      </c>
      <c r="N15" s="7">
        <v>169</v>
      </c>
      <c r="O15" s="6">
        <v>28753</v>
      </c>
      <c r="P15" s="7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5">
        <v>968</v>
      </c>
    </row>
    <row r="16" spans="1:27" hidden="1">
      <c r="A16" s="10">
        <v>37956</v>
      </c>
      <c r="B16" s="6">
        <v>385</v>
      </c>
      <c r="C16" s="6">
        <v>116937</v>
      </c>
      <c r="D16" s="7">
        <v>12</v>
      </c>
      <c r="E16" s="6">
        <v>19787</v>
      </c>
      <c r="F16" s="7">
        <v>0</v>
      </c>
      <c r="G16" s="6">
        <v>3439</v>
      </c>
      <c r="H16" s="7">
        <v>39</v>
      </c>
      <c r="I16" s="6">
        <v>8612</v>
      </c>
      <c r="J16" s="7">
        <v>1</v>
      </c>
      <c r="K16" s="6">
        <v>2444</v>
      </c>
      <c r="L16" s="7">
        <v>68</v>
      </c>
      <c r="M16" s="6">
        <v>15243</v>
      </c>
      <c r="N16" s="7">
        <v>180</v>
      </c>
      <c r="O16" s="6">
        <v>27777</v>
      </c>
      <c r="P16" s="7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5</v>
      </c>
      <c r="AA16" s="15">
        <v>3660</v>
      </c>
    </row>
    <row r="17" spans="1:27" hidden="1">
      <c r="A17" s="10">
        <v>37987</v>
      </c>
      <c r="B17" s="6">
        <v>639</v>
      </c>
      <c r="C17" s="6">
        <v>102582</v>
      </c>
      <c r="D17" s="7">
        <v>11</v>
      </c>
      <c r="E17" s="6">
        <v>15147</v>
      </c>
      <c r="F17" s="7">
        <v>12</v>
      </c>
      <c r="G17" s="6">
        <v>3716</v>
      </c>
      <c r="H17" s="7">
        <v>3</v>
      </c>
      <c r="I17" s="6">
        <v>6308</v>
      </c>
      <c r="J17" s="7">
        <v>5</v>
      </c>
      <c r="K17" s="6">
        <v>2769</v>
      </c>
      <c r="L17" s="7">
        <v>25</v>
      </c>
      <c r="M17" s="6">
        <v>14591</v>
      </c>
      <c r="N17" s="7">
        <v>170</v>
      </c>
      <c r="O17" s="6">
        <v>25771</v>
      </c>
      <c r="P17" s="7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3</v>
      </c>
      <c r="AA17" s="15">
        <v>4951</v>
      </c>
    </row>
    <row r="18" spans="1:27" hidden="1">
      <c r="A18" s="10">
        <v>38018</v>
      </c>
      <c r="B18" s="6">
        <v>505</v>
      </c>
      <c r="C18" s="6">
        <v>121654</v>
      </c>
      <c r="D18" s="7">
        <v>34</v>
      </c>
      <c r="E18" s="6">
        <v>16233</v>
      </c>
      <c r="F18" s="7">
        <v>1</v>
      </c>
      <c r="G18" s="6">
        <v>3550</v>
      </c>
      <c r="H18" s="7">
        <v>5</v>
      </c>
      <c r="I18" s="6">
        <v>6014</v>
      </c>
      <c r="J18" s="7">
        <v>3</v>
      </c>
      <c r="K18" s="6">
        <v>2445</v>
      </c>
      <c r="L18" s="7">
        <v>18</v>
      </c>
      <c r="M18" s="6">
        <v>11440</v>
      </c>
      <c r="N18" s="7">
        <v>217</v>
      </c>
      <c r="O18" s="6">
        <v>26731</v>
      </c>
      <c r="P18" s="7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2</v>
      </c>
      <c r="AA18" s="15">
        <v>817</v>
      </c>
    </row>
    <row r="19" spans="1:27" hidden="1">
      <c r="A19" s="10">
        <v>38047</v>
      </c>
      <c r="B19" s="6">
        <v>627</v>
      </c>
      <c r="C19" s="6">
        <v>107567</v>
      </c>
      <c r="D19" s="7">
        <v>23</v>
      </c>
      <c r="E19" s="6">
        <v>18815</v>
      </c>
      <c r="F19" s="7">
        <v>3</v>
      </c>
      <c r="G19" s="6">
        <v>3388</v>
      </c>
      <c r="H19" s="7">
        <v>25</v>
      </c>
      <c r="I19" s="6">
        <v>6885</v>
      </c>
      <c r="J19" s="7">
        <v>2</v>
      </c>
      <c r="K19" s="6">
        <v>2926</v>
      </c>
      <c r="L19" s="7">
        <v>34</v>
      </c>
      <c r="M19" s="6">
        <v>13038</v>
      </c>
      <c r="N19" s="7">
        <v>190</v>
      </c>
      <c r="O19" s="6">
        <v>27397</v>
      </c>
      <c r="P19" s="7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1</v>
      </c>
      <c r="AA19" s="15">
        <v>764</v>
      </c>
    </row>
    <row r="20" spans="1:27" hidden="1">
      <c r="A20" s="10">
        <v>38078</v>
      </c>
      <c r="B20" s="6">
        <v>315</v>
      </c>
      <c r="C20" s="6">
        <v>84088</v>
      </c>
      <c r="D20" s="7">
        <v>27</v>
      </c>
      <c r="E20" s="6">
        <v>16512</v>
      </c>
      <c r="F20" s="7">
        <v>1</v>
      </c>
      <c r="G20" s="6">
        <v>3461</v>
      </c>
      <c r="H20" s="7">
        <v>20</v>
      </c>
      <c r="I20" s="6">
        <v>6548</v>
      </c>
      <c r="J20" s="7">
        <v>2</v>
      </c>
      <c r="K20" s="6">
        <v>2064</v>
      </c>
      <c r="L20" s="7">
        <v>32</v>
      </c>
      <c r="M20" s="6">
        <v>3948</v>
      </c>
      <c r="N20" s="7">
        <v>179</v>
      </c>
      <c r="O20" s="6">
        <v>28195</v>
      </c>
      <c r="P20" s="7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5">
        <v>757</v>
      </c>
    </row>
    <row r="21" spans="1:27" hidden="1">
      <c r="A21" s="10">
        <v>38108</v>
      </c>
      <c r="B21" s="6">
        <v>189</v>
      </c>
      <c r="C21" s="6">
        <v>55136</v>
      </c>
      <c r="D21" s="7">
        <v>12</v>
      </c>
      <c r="E21" s="6">
        <v>18569</v>
      </c>
      <c r="F21" s="7">
        <v>4</v>
      </c>
      <c r="G21" s="6">
        <v>2916</v>
      </c>
      <c r="H21" s="7">
        <v>9</v>
      </c>
      <c r="I21" s="6">
        <v>6296</v>
      </c>
      <c r="J21" s="7">
        <v>1</v>
      </c>
      <c r="K21" s="6">
        <v>1850</v>
      </c>
      <c r="L21" s="7">
        <v>21</v>
      </c>
      <c r="M21" s="6">
        <v>15175</v>
      </c>
      <c r="N21" s="7">
        <v>133</v>
      </c>
      <c r="O21" s="6">
        <v>28020</v>
      </c>
      <c r="P21" s="7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8</v>
      </c>
      <c r="AA21" s="15">
        <v>679</v>
      </c>
    </row>
    <row r="22" spans="1:27" hidden="1">
      <c r="A22" s="10">
        <v>38139</v>
      </c>
      <c r="B22" s="6">
        <v>59</v>
      </c>
      <c r="C22" s="6">
        <v>46111</v>
      </c>
      <c r="D22" s="7">
        <v>7</v>
      </c>
      <c r="E22" s="6">
        <v>21318</v>
      </c>
      <c r="F22" s="7">
        <v>0</v>
      </c>
      <c r="G22" s="6">
        <v>2682</v>
      </c>
      <c r="H22" s="7">
        <v>14</v>
      </c>
      <c r="I22" s="6">
        <v>6173</v>
      </c>
      <c r="J22" s="7">
        <v>1</v>
      </c>
      <c r="K22" s="6">
        <v>2105</v>
      </c>
      <c r="L22" s="7">
        <v>9</v>
      </c>
      <c r="M22" s="6">
        <v>13032</v>
      </c>
      <c r="N22" s="7">
        <v>151</v>
      </c>
      <c r="O22" s="6">
        <v>29494</v>
      </c>
      <c r="P22" s="7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2</v>
      </c>
      <c r="AA22" s="15">
        <v>622</v>
      </c>
    </row>
    <row r="23" spans="1:27" hidden="1">
      <c r="A23" s="10">
        <v>38169</v>
      </c>
      <c r="B23" s="6">
        <v>46</v>
      </c>
      <c r="C23" s="6">
        <v>67094</v>
      </c>
      <c r="D23" s="7">
        <v>8</v>
      </c>
      <c r="E23" s="6">
        <v>21717</v>
      </c>
      <c r="F23" s="7">
        <v>1</v>
      </c>
      <c r="G23" s="6">
        <v>4076</v>
      </c>
      <c r="H23" s="7">
        <v>2</v>
      </c>
      <c r="I23" s="6">
        <v>6787</v>
      </c>
      <c r="J23" s="7">
        <v>1</v>
      </c>
      <c r="K23" s="6">
        <v>3218</v>
      </c>
      <c r="L23" s="7">
        <v>26</v>
      </c>
      <c r="M23" s="6">
        <v>13457</v>
      </c>
      <c r="N23" s="7">
        <v>109</v>
      </c>
      <c r="O23" s="6">
        <v>29182</v>
      </c>
      <c r="P23" s="7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2</v>
      </c>
      <c r="AA23" s="15">
        <v>885</v>
      </c>
    </row>
    <row r="24" spans="1:27" hidden="1">
      <c r="A24" s="10">
        <v>38200</v>
      </c>
      <c r="B24" s="6">
        <v>93</v>
      </c>
      <c r="C24" s="6">
        <v>75125</v>
      </c>
      <c r="D24" s="7">
        <v>21</v>
      </c>
      <c r="E24" s="6">
        <v>19949</v>
      </c>
      <c r="F24" s="7">
        <v>0</v>
      </c>
      <c r="G24" s="6">
        <v>3161</v>
      </c>
      <c r="H24" s="7">
        <v>27</v>
      </c>
      <c r="I24" s="6">
        <v>7243</v>
      </c>
      <c r="J24" s="7">
        <v>0</v>
      </c>
      <c r="K24" s="6">
        <v>3492</v>
      </c>
      <c r="L24" s="7">
        <v>14</v>
      </c>
      <c r="M24" s="6">
        <v>16409</v>
      </c>
      <c r="N24" s="7">
        <v>151</v>
      </c>
      <c r="O24" s="6">
        <v>31635</v>
      </c>
      <c r="P24" s="7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3</v>
      </c>
      <c r="AA24" s="15">
        <v>708</v>
      </c>
    </row>
    <row r="25" spans="1:27" hidden="1">
      <c r="A25" s="10">
        <v>38231</v>
      </c>
      <c r="B25" s="6">
        <v>57</v>
      </c>
      <c r="C25" s="6">
        <v>79086</v>
      </c>
      <c r="D25" s="7">
        <v>27</v>
      </c>
      <c r="E25" s="6">
        <v>17905</v>
      </c>
      <c r="F25" s="7">
        <v>3</v>
      </c>
      <c r="G25" s="6">
        <v>4040</v>
      </c>
      <c r="H25" s="7">
        <v>11</v>
      </c>
      <c r="I25" s="6">
        <v>8609</v>
      </c>
      <c r="J25" s="7">
        <v>2</v>
      </c>
      <c r="K25" s="6">
        <v>2174</v>
      </c>
      <c r="L25" s="7">
        <v>31</v>
      </c>
      <c r="M25" s="6">
        <v>14338</v>
      </c>
      <c r="N25" s="7">
        <v>158</v>
      </c>
      <c r="O25" s="6">
        <v>29993</v>
      </c>
      <c r="P25" s="7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5">
        <v>889</v>
      </c>
    </row>
    <row r="26" spans="1:27" hidden="1">
      <c r="A26" s="10">
        <v>38261</v>
      </c>
      <c r="B26" s="6">
        <v>90</v>
      </c>
      <c r="C26" s="6">
        <v>121701</v>
      </c>
      <c r="D26" s="7">
        <v>13</v>
      </c>
      <c r="E26" s="6">
        <v>19912</v>
      </c>
      <c r="F26" s="7">
        <v>0</v>
      </c>
      <c r="G26" s="6">
        <v>4207</v>
      </c>
      <c r="H26" s="7">
        <v>13</v>
      </c>
      <c r="I26" s="6">
        <v>8226</v>
      </c>
      <c r="J26" s="7">
        <v>2</v>
      </c>
      <c r="K26" s="6">
        <v>2465</v>
      </c>
      <c r="L26" s="7">
        <v>21</v>
      </c>
      <c r="M26" s="6">
        <v>17945</v>
      </c>
      <c r="N26" s="7">
        <v>130</v>
      </c>
      <c r="O26" s="6">
        <v>30698</v>
      </c>
      <c r="P26" s="7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1</v>
      </c>
      <c r="AA26" s="15">
        <v>1213</v>
      </c>
    </row>
    <row r="27" spans="1:27" hidden="1">
      <c r="A27" s="10">
        <v>38292</v>
      </c>
      <c r="B27" s="6">
        <v>131</v>
      </c>
      <c r="C27" s="6">
        <v>120161</v>
      </c>
      <c r="D27" s="7">
        <v>17</v>
      </c>
      <c r="E27" s="6">
        <v>17048</v>
      </c>
      <c r="F27" s="7">
        <v>1</v>
      </c>
      <c r="G27" s="6">
        <v>3347</v>
      </c>
      <c r="H27" s="7">
        <v>21</v>
      </c>
      <c r="I27" s="6">
        <v>6846</v>
      </c>
      <c r="J27" s="7">
        <v>12</v>
      </c>
      <c r="K27" s="6">
        <v>2250</v>
      </c>
      <c r="L27" s="7">
        <v>14</v>
      </c>
      <c r="M27" s="6">
        <v>14890</v>
      </c>
      <c r="N27" s="7">
        <v>132</v>
      </c>
      <c r="O27" s="6">
        <v>29350</v>
      </c>
      <c r="P27" s="7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5">
        <v>1347</v>
      </c>
    </row>
    <row r="28" spans="1:27" hidden="1">
      <c r="A28" s="10">
        <v>38322</v>
      </c>
      <c r="B28" s="6">
        <v>200</v>
      </c>
      <c r="C28" s="6">
        <v>118814</v>
      </c>
      <c r="D28" s="7">
        <v>63</v>
      </c>
      <c r="E28" s="6">
        <v>20860</v>
      </c>
      <c r="F28" s="7">
        <v>9</v>
      </c>
      <c r="G28" s="6">
        <v>3974</v>
      </c>
      <c r="H28" s="7">
        <v>27</v>
      </c>
      <c r="I28" s="6">
        <v>9495</v>
      </c>
      <c r="J28" s="7">
        <v>9</v>
      </c>
      <c r="K28" s="6">
        <v>2573</v>
      </c>
      <c r="L28" s="7">
        <v>28</v>
      </c>
      <c r="M28" s="6">
        <v>12352</v>
      </c>
      <c r="N28" s="7">
        <v>125</v>
      </c>
      <c r="O28" s="6">
        <v>31109</v>
      </c>
      <c r="P28" s="7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1</v>
      </c>
      <c r="AA28" s="15">
        <v>1071</v>
      </c>
    </row>
    <row r="29" spans="1:27" hidden="1">
      <c r="A29" s="10">
        <v>38353</v>
      </c>
      <c r="B29" s="6">
        <v>89</v>
      </c>
      <c r="C29" s="6">
        <v>112826</v>
      </c>
      <c r="D29" s="7">
        <v>29</v>
      </c>
      <c r="E29" s="6">
        <v>17106</v>
      </c>
      <c r="F29" s="7">
        <v>0</v>
      </c>
      <c r="G29" s="6">
        <v>4275</v>
      </c>
      <c r="H29" s="7">
        <v>5</v>
      </c>
      <c r="I29" s="6">
        <v>6591</v>
      </c>
      <c r="J29" s="7">
        <v>2</v>
      </c>
      <c r="K29" s="6">
        <v>3159</v>
      </c>
      <c r="L29" s="7">
        <v>17</v>
      </c>
      <c r="M29" s="6">
        <v>12980</v>
      </c>
      <c r="N29" s="7">
        <v>108</v>
      </c>
      <c r="O29" s="6">
        <v>30242</v>
      </c>
      <c r="P29" s="7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2</v>
      </c>
      <c r="AA29" s="15">
        <v>1260</v>
      </c>
    </row>
    <row r="30" spans="1:27" hidden="1">
      <c r="A30" s="10">
        <v>38384</v>
      </c>
      <c r="B30" s="6">
        <v>102</v>
      </c>
      <c r="C30" s="6">
        <v>118289</v>
      </c>
      <c r="D30" s="7">
        <v>80</v>
      </c>
      <c r="E30" s="6">
        <v>17079</v>
      </c>
      <c r="F30" s="7">
        <v>7</v>
      </c>
      <c r="G30" s="6">
        <v>3543</v>
      </c>
      <c r="H30" s="7">
        <v>5</v>
      </c>
      <c r="I30" s="6">
        <v>5865</v>
      </c>
      <c r="J30" s="7">
        <v>0</v>
      </c>
      <c r="K30" s="6">
        <v>2681</v>
      </c>
      <c r="L30" s="7">
        <v>10</v>
      </c>
      <c r="M30" s="6">
        <v>15148</v>
      </c>
      <c r="N30" s="7">
        <v>141</v>
      </c>
      <c r="O30" s="6">
        <v>28359</v>
      </c>
      <c r="P30" s="7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5">
        <v>698</v>
      </c>
    </row>
    <row r="31" spans="1:27" hidden="1">
      <c r="A31" s="10">
        <v>38412</v>
      </c>
      <c r="B31" s="6">
        <v>86</v>
      </c>
      <c r="C31" s="6">
        <v>117661</v>
      </c>
      <c r="D31" s="7">
        <v>21</v>
      </c>
      <c r="E31" s="6">
        <v>22523</v>
      </c>
      <c r="F31" s="7">
        <v>5</v>
      </c>
      <c r="G31" s="6">
        <v>3780</v>
      </c>
      <c r="H31" s="7">
        <v>8</v>
      </c>
      <c r="I31" s="6">
        <v>7729</v>
      </c>
      <c r="J31" s="7">
        <v>1</v>
      </c>
      <c r="K31" s="6">
        <v>2577</v>
      </c>
      <c r="L31" s="7">
        <v>25</v>
      </c>
      <c r="M31" s="6">
        <v>11894</v>
      </c>
      <c r="N31" s="7">
        <v>104</v>
      </c>
      <c r="O31" s="6">
        <v>29858</v>
      </c>
      <c r="P31" s="7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1</v>
      </c>
      <c r="AA31" s="15">
        <v>797</v>
      </c>
    </row>
    <row r="32" spans="1:27" hidden="1">
      <c r="A32" s="10">
        <v>38443</v>
      </c>
      <c r="B32" s="6">
        <v>90</v>
      </c>
      <c r="C32" s="6">
        <v>82045</v>
      </c>
      <c r="D32" s="7">
        <v>43</v>
      </c>
      <c r="E32" s="6">
        <v>17430</v>
      </c>
      <c r="F32" s="7">
        <v>6</v>
      </c>
      <c r="G32" s="6">
        <v>3087</v>
      </c>
      <c r="H32" s="7">
        <v>11</v>
      </c>
      <c r="I32" s="6">
        <v>7024</v>
      </c>
      <c r="J32" s="7">
        <v>4</v>
      </c>
      <c r="K32" s="6">
        <v>2495</v>
      </c>
      <c r="L32" s="7">
        <v>19</v>
      </c>
      <c r="M32" s="6">
        <v>12176</v>
      </c>
      <c r="N32" s="7">
        <v>133</v>
      </c>
      <c r="O32" s="6">
        <v>30463</v>
      </c>
      <c r="P32" s="7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1</v>
      </c>
      <c r="AA32" s="15">
        <v>701</v>
      </c>
    </row>
    <row r="33" spans="1:27" hidden="1">
      <c r="A33" s="10">
        <v>38473</v>
      </c>
      <c r="B33" s="6">
        <v>113</v>
      </c>
      <c r="C33" s="6">
        <v>59506</v>
      </c>
      <c r="D33" s="7">
        <v>19</v>
      </c>
      <c r="E33" s="6">
        <v>20269</v>
      </c>
      <c r="F33" s="7">
        <v>2</v>
      </c>
      <c r="G33" s="6">
        <v>3108</v>
      </c>
      <c r="H33" s="7">
        <v>16</v>
      </c>
      <c r="I33" s="6">
        <v>5781</v>
      </c>
      <c r="J33" s="7">
        <v>2</v>
      </c>
      <c r="K33" s="6">
        <v>1990</v>
      </c>
      <c r="L33" s="7">
        <v>63</v>
      </c>
      <c r="M33" s="6">
        <v>14344</v>
      </c>
      <c r="N33" s="7">
        <v>152</v>
      </c>
      <c r="O33" s="6">
        <v>29843</v>
      </c>
      <c r="P33" s="7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5">
        <v>68</v>
      </c>
    </row>
    <row r="34" spans="1:27" hidden="1">
      <c r="A34" s="10">
        <v>38504</v>
      </c>
      <c r="B34" s="6">
        <v>89</v>
      </c>
      <c r="C34" s="6">
        <v>47426</v>
      </c>
      <c r="D34" s="7">
        <v>33</v>
      </c>
      <c r="E34" s="6">
        <v>24114</v>
      </c>
      <c r="F34" s="7">
        <v>1</v>
      </c>
      <c r="G34" s="6">
        <v>3146</v>
      </c>
      <c r="H34" s="7">
        <v>11</v>
      </c>
      <c r="I34" s="6">
        <v>6795</v>
      </c>
      <c r="J34" s="7">
        <v>1</v>
      </c>
      <c r="K34" s="6">
        <v>2067</v>
      </c>
      <c r="L34" s="7">
        <v>26</v>
      </c>
      <c r="M34" s="6">
        <v>13409</v>
      </c>
      <c r="N34" s="7">
        <v>121</v>
      </c>
      <c r="O34" s="6">
        <v>27753</v>
      </c>
      <c r="P34" s="7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1</v>
      </c>
      <c r="AA34" s="15">
        <v>601</v>
      </c>
    </row>
    <row r="35" spans="1:27" hidden="1">
      <c r="A35" s="10">
        <v>38534</v>
      </c>
      <c r="B35" s="6">
        <v>73</v>
      </c>
      <c r="C35" s="6">
        <v>72135</v>
      </c>
      <c r="D35" s="7">
        <v>13</v>
      </c>
      <c r="E35" s="6">
        <v>25641</v>
      </c>
      <c r="F35" s="7">
        <v>2</v>
      </c>
      <c r="G35" s="6">
        <v>4427</v>
      </c>
      <c r="H35" s="7">
        <v>17</v>
      </c>
      <c r="I35" s="6">
        <v>7830</v>
      </c>
      <c r="J35" s="7">
        <v>1</v>
      </c>
      <c r="K35" s="6">
        <v>3329</v>
      </c>
      <c r="L35" s="7">
        <v>32</v>
      </c>
      <c r="M35" s="6">
        <v>13809</v>
      </c>
      <c r="N35" s="7">
        <v>100</v>
      </c>
      <c r="O35" s="6">
        <v>32487</v>
      </c>
      <c r="P35" s="7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1</v>
      </c>
      <c r="AA35" s="15">
        <v>826</v>
      </c>
    </row>
    <row r="36" spans="1:27" hidden="1">
      <c r="A36" s="10">
        <v>38565</v>
      </c>
      <c r="B36" s="6">
        <v>87</v>
      </c>
      <c r="C36" s="6">
        <v>82551</v>
      </c>
      <c r="D36" s="7">
        <v>17</v>
      </c>
      <c r="E36" s="6">
        <v>23920</v>
      </c>
      <c r="F36" s="7">
        <v>2</v>
      </c>
      <c r="G36" s="6">
        <v>3298</v>
      </c>
      <c r="H36" s="7">
        <v>8</v>
      </c>
      <c r="I36" s="6">
        <v>7474</v>
      </c>
      <c r="J36" s="7">
        <v>9</v>
      </c>
      <c r="K36" s="6">
        <v>3755</v>
      </c>
      <c r="L36" s="7">
        <v>10</v>
      </c>
      <c r="M36" s="6">
        <v>15257</v>
      </c>
      <c r="N36" s="7">
        <v>149</v>
      </c>
      <c r="O36" s="6">
        <v>34365</v>
      </c>
      <c r="P36" s="7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1</v>
      </c>
      <c r="AA36" s="15">
        <v>776</v>
      </c>
    </row>
    <row r="37" spans="1:27" hidden="1">
      <c r="A37" s="10">
        <v>38596</v>
      </c>
      <c r="B37" s="6">
        <v>55</v>
      </c>
      <c r="C37" s="6">
        <v>81096</v>
      </c>
      <c r="D37" s="7">
        <v>28</v>
      </c>
      <c r="E37" s="6">
        <v>20986</v>
      </c>
      <c r="F37" s="7">
        <v>3</v>
      </c>
      <c r="G37" s="6">
        <v>4118</v>
      </c>
      <c r="H37" s="7">
        <v>33</v>
      </c>
      <c r="I37" s="6">
        <v>8772</v>
      </c>
      <c r="J37" s="7">
        <v>0</v>
      </c>
      <c r="K37" s="6">
        <v>2980</v>
      </c>
      <c r="L37" s="7">
        <v>13</v>
      </c>
      <c r="M37" s="6">
        <v>15492</v>
      </c>
      <c r="N37" s="7">
        <v>92</v>
      </c>
      <c r="O37" s="6">
        <v>31449</v>
      </c>
      <c r="P37" s="7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5">
        <v>692</v>
      </c>
    </row>
    <row r="38" spans="1:27" hidden="1">
      <c r="A38" s="10">
        <v>38626</v>
      </c>
      <c r="B38" s="6">
        <v>72</v>
      </c>
      <c r="C38" s="6">
        <v>122874</v>
      </c>
      <c r="D38" s="7">
        <v>20</v>
      </c>
      <c r="E38" s="6">
        <v>20850</v>
      </c>
      <c r="F38" s="7">
        <v>0</v>
      </c>
      <c r="G38" s="6">
        <v>1499</v>
      </c>
      <c r="H38" s="7">
        <v>12</v>
      </c>
      <c r="I38" s="6">
        <v>7187</v>
      </c>
      <c r="J38" s="7">
        <v>4</v>
      </c>
      <c r="K38" s="6">
        <v>2452</v>
      </c>
      <c r="L38" s="7">
        <v>10</v>
      </c>
      <c r="M38" s="6">
        <v>17227</v>
      </c>
      <c r="N38" s="7">
        <v>246</v>
      </c>
      <c r="O38" s="6">
        <v>31817</v>
      </c>
      <c r="P38" s="7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5">
        <v>697</v>
      </c>
    </row>
    <row r="39" spans="1:27" hidden="1">
      <c r="A39" s="10">
        <v>38657</v>
      </c>
      <c r="B39" s="6">
        <v>109</v>
      </c>
      <c r="C39" s="6">
        <v>124993</v>
      </c>
      <c r="D39" s="7">
        <v>11</v>
      </c>
      <c r="E39" s="6">
        <v>19194</v>
      </c>
      <c r="F39" s="7">
        <v>2</v>
      </c>
      <c r="G39" s="6">
        <v>3356</v>
      </c>
      <c r="H39" s="7">
        <v>21</v>
      </c>
      <c r="I39" s="6">
        <v>9506</v>
      </c>
      <c r="J39" s="7">
        <v>1</v>
      </c>
      <c r="K39" s="6">
        <v>2570</v>
      </c>
      <c r="L39" s="7">
        <v>9</v>
      </c>
      <c r="M39" s="6">
        <v>15482</v>
      </c>
      <c r="N39" s="7">
        <v>87</v>
      </c>
      <c r="O39" s="6">
        <v>32534</v>
      </c>
      <c r="P39" s="7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5">
        <v>684</v>
      </c>
    </row>
    <row r="40" spans="1:27" hidden="1">
      <c r="A40" s="10">
        <v>38687</v>
      </c>
      <c r="B40" s="6">
        <v>88</v>
      </c>
      <c r="C40" s="6">
        <v>121527</v>
      </c>
      <c r="D40" s="7">
        <v>9</v>
      </c>
      <c r="E40" s="6">
        <v>22496</v>
      </c>
      <c r="F40" s="7">
        <v>3</v>
      </c>
      <c r="G40" s="6">
        <v>3960</v>
      </c>
      <c r="H40" s="7">
        <v>30</v>
      </c>
      <c r="I40" s="6">
        <v>10271</v>
      </c>
      <c r="J40" s="7">
        <v>8</v>
      </c>
      <c r="K40" s="6">
        <v>2656</v>
      </c>
      <c r="L40" s="7">
        <v>15</v>
      </c>
      <c r="M40" s="6">
        <v>12548</v>
      </c>
      <c r="N40" s="7">
        <v>63</v>
      </c>
      <c r="O40" s="6">
        <v>32736</v>
      </c>
      <c r="P40" s="7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5">
        <v>760</v>
      </c>
    </row>
    <row r="41" spans="1:27" hidden="1">
      <c r="A41" s="10">
        <v>38718</v>
      </c>
      <c r="B41" s="6">
        <v>152</v>
      </c>
      <c r="C41" s="6">
        <v>115619</v>
      </c>
      <c r="D41" s="7">
        <v>16</v>
      </c>
      <c r="E41" s="6">
        <v>18483</v>
      </c>
      <c r="F41" s="7">
        <v>0</v>
      </c>
      <c r="G41" s="6">
        <v>4816</v>
      </c>
      <c r="H41" s="7">
        <v>14</v>
      </c>
      <c r="I41" s="6">
        <v>6806</v>
      </c>
      <c r="J41" s="7">
        <v>1</v>
      </c>
      <c r="K41" s="6">
        <v>3500</v>
      </c>
      <c r="L41" s="7">
        <v>17</v>
      </c>
      <c r="M41" s="6">
        <v>15502</v>
      </c>
      <c r="N41" s="7">
        <v>132</v>
      </c>
      <c r="O41" s="6">
        <v>32026</v>
      </c>
      <c r="P41" s="7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1</v>
      </c>
      <c r="AA41" s="15">
        <v>800</v>
      </c>
    </row>
    <row r="42" spans="1:27" hidden="1">
      <c r="A42" s="10">
        <v>38749</v>
      </c>
      <c r="B42" s="6">
        <v>215</v>
      </c>
      <c r="C42" s="6">
        <v>127341</v>
      </c>
      <c r="D42" s="7">
        <v>14</v>
      </c>
      <c r="E42" s="6">
        <v>18823</v>
      </c>
      <c r="F42" s="7">
        <v>1</v>
      </c>
      <c r="G42" s="6">
        <v>4438</v>
      </c>
      <c r="H42" s="7">
        <v>7</v>
      </c>
      <c r="I42" s="6">
        <v>6361</v>
      </c>
      <c r="J42" s="7">
        <v>0</v>
      </c>
      <c r="K42" s="6">
        <v>2789</v>
      </c>
      <c r="L42" s="7">
        <v>21</v>
      </c>
      <c r="M42" s="6">
        <v>13641</v>
      </c>
      <c r="N42" s="7">
        <v>102</v>
      </c>
      <c r="O42" s="6">
        <v>30119</v>
      </c>
      <c r="P42" s="7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5">
        <v>809</v>
      </c>
    </row>
    <row r="43" spans="1:27" hidden="1">
      <c r="A43" s="10">
        <v>38777</v>
      </c>
      <c r="B43" s="6">
        <v>110</v>
      </c>
      <c r="C43" s="6">
        <v>110731</v>
      </c>
      <c r="D43" s="7">
        <v>21</v>
      </c>
      <c r="E43" s="6">
        <v>23884</v>
      </c>
      <c r="F43" s="7">
        <v>6</v>
      </c>
      <c r="G43" s="6">
        <v>3905</v>
      </c>
      <c r="H43" s="7">
        <v>8</v>
      </c>
      <c r="I43" s="6">
        <v>8386</v>
      </c>
      <c r="J43" s="7">
        <v>0</v>
      </c>
      <c r="K43" s="6">
        <v>3084</v>
      </c>
      <c r="L43" s="7">
        <v>30</v>
      </c>
      <c r="M43" s="6">
        <v>13340</v>
      </c>
      <c r="N43" s="7">
        <v>92</v>
      </c>
      <c r="O43" s="6">
        <v>32842</v>
      </c>
      <c r="P43" s="7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1</v>
      </c>
      <c r="AA43" s="15">
        <v>834</v>
      </c>
    </row>
    <row r="44" spans="1:27" hidden="1">
      <c r="A44" s="10">
        <v>38808</v>
      </c>
      <c r="B44" s="6">
        <v>117</v>
      </c>
      <c r="C44" s="6">
        <v>94252</v>
      </c>
      <c r="D44" s="7">
        <v>22</v>
      </c>
      <c r="E44" s="6">
        <v>19872</v>
      </c>
      <c r="F44" s="7">
        <v>1</v>
      </c>
      <c r="G44" s="6">
        <v>3813</v>
      </c>
      <c r="H44" s="7">
        <v>35</v>
      </c>
      <c r="I44" s="6">
        <v>8210</v>
      </c>
      <c r="J44" s="7">
        <v>8</v>
      </c>
      <c r="K44" s="6">
        <v>2469</v>
      </c>
      <c r="L44" s="7">
        <v>18</v>
      </c>
      <c r="M44" s="6">
        <v>13387</v>
      </c>
      <c r="N44" s="7">
        <v>121</v>
      </c>
      <c r="O44" s="6">
        <v>34607</v>
      </c>
      <c r="P44" s="7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1</v>
      </c>
      <c r="AA44" s="15">
        <v>918</v>
      </c>
    </row>
    <row r="45" spans="1:27" hidden="1">
      <c r="A45" s="10">
        <v>38838</v>
      </c>
      <c r="B45" s="6">
        <v>74</v>
      </c>
      <c r="C45" s="6">
        <v>62497</v>
      </c>
      <c r="D45" s="7">
        <v>20</v>
      </c>
      <c r="E45" s="6">
        <v>22134</v>
      </c>
      <c r="F45" s="7">
        <v>5</v>
      </c>
      <c r="G45" s="6">
        <v>3404</v>
      </c>
      <c r="H45" s="7">
        <v>17</v>
      </c>
      <c r="I45" s="6">
        <v>7016</v>
      </c>
      <c r="J45" s="7">
        <v>3</v>
      </c>
      <c r="K45" s="6">
        <v>2307</v>
      </c>
      <c r="L45" s="7">
        <v>20</v>
      </c>
      <c r="M45" s="6">
        <v>16080</v>
      </c>
      <c r="N45" s="7">
        <v>117</v>
      </c>
      <c r="O45" s="6">
        <v>34362</v>
      </c>
      <c r="P45" s="7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3</v>
      </c>
      <c r="AA45" s="15">
        <v>917</v>
      </c>
    </row>
    <row r="46" spans="1:27" hidden="1">
      <c r="A46" s="10">
        <v>38869</v>
      </c>
      <c r="B46" s="6">
        <v>74</v>
      </c>
      <c r="C46" s="6">
        <v>50331</v>
      </c>
      <c r="D46" s="7">
        <v>42</v>
      </c>
      <c r="E46" s="6">
        <v>27273</v>
      </c>
      <c r="F46" s="7">
        <v>19</v>
      </c>
      <c r="G46" s="6">
        <v>3472</v>
      </c>
      <c r="H46" s="7">
        <v>33</v>
      </c>
      <c r="I46" s="6">
        <v>7829</v>
      </c>
      <c r="J46" s="7">
        <v>1</v>
      </c>
      <c r="K46" s="6">
        <v>2448</v>
      </c>
      <c r="L46" s="7">
        <v>128</v>
      </c>
      <c r="M46" s="6">
        <v>13587</v>
      </c>
      <c r="N46" s="7">
        <v>114</v>
      </c>
      <c r="O46" s="6">
        <v>31223</v>
      </c>
      <c r="P46" s="7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4</v>
      </c>
      <c r="AA46" s="15">
        <v>918</v>
      </c>
    </row>
    <row r="47" spans="1:27" hidden="1">
      <c r="A47" s="10">
        <v>38899</v>
      </c>
      <c r="B47" s="6">
        <v>91</v>
      </c>
      <c r="C47" s="6">
        <v>79729</v>
      </c>
      <c r="D47" s="7">
        <v>28</v>
      </c>
      <c r="E47" s="6">
        <v>29219</v>
      </c>
      <c r="F47" s="7">
        <v>6</v>
      </c>
      <c r="G47" s="6">
        <v>4707</v>
      </c>
      <c r="H47" s="7">
        <v>58</v>
      </c>
      <c r="I47" s="6">
        <v>8451</v>
      </c>
      <c r="J47" s="7">
        <v>2</v>
      </c>
      <c r="K47" s="6">
        <v>3615</v>
      </c>
      <c r="L47" s="7">
        <v>26</v>
      </c>
      <c r="M47" s="6">
        <v>14894</v>
      </c>
      <c r="N47" s="7">
        <v>101</v>
      </c>
      <c r="O47" s="6">
        <v>37591</v>
      </c>
      <c r="P47" s="7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2</v>
      </c>
      <c r="AA47" s="15">
        <v>1057</v>
      </c>
    </row>
    <row r="48" spans="1:27" hidden="1">
      <c r="A48" s="10">
        <v>38930</v>
      </c>
      <c r="B48" s="6">
        <v>96</v>
      </c>
      <c r="C48" s="6">
        <v>87552</v>
      </c>
      <c r="D48" s="7">
        <v>16</v>
      </c>
      <c r="E48" s="6">
        <v>24937</v>
      </c>
      <c r="F48" s="7">
        <v>3</v>
      </c>
      <c r="G48" s="6">
        <v>3895</v>
      </c>
      <c r="H48" s="7">
        <v>22</v>
      </c>
      <c r="I48" s="6">
        <v>8146</v>
      </c>
      <c r="J48" s="7">
        <v>3</v>
      </c>
      <c r="K48" s="6">
        <v>3855</v>
      </c>
      <c r="L48" s="7">
        <v>13</v>
      </c>
      <c r="M48" s="6">
        <v>16407</v>
      </c>
      <c r="N48" s="7">
        <v>112</v>
      </c>
      <c r="O48" s="6">
        <v>38217</v>
      </c>
      <c r="P48" s="7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5">
        <v>886</v>
      </c>
    </row>
    <row r="49" spans="1:27" hidden="1">
      <c r="A49" s="10">
        <v>38961</v>
      </c>
      <c r="B49" s="6">
        <v>66</v>
      </c>
      <c r="C49" s="6">
        <v>92367</v>
      </c>
      <c r="D49" s="7">
        <v>12</v>
      </c>
      <c r="E49" s="6">
        <v>22559</v>
      </c>
      <c r="F49" s="7">
        <v>3</v>
      </c>
      <c r="G49" s="6">
        <v>4434</v>
      </c>
      <c r="H49" s="7">
        <v>19</v>
      </c>
      <c r="I49" s="6">
        <v>10331</v>
      </c>
      <c r="J49" s="7">
        <v>0</v>
      </c>
      <c r="K49" s="6">
        <v>2754</v>
      </c>
      <c r="L49" s="7">
        <v>169</v>
      </c>
      <c r="M49" s="6">
        <v>15769</v>
      </c>
      <c r="N49" s="7">
        <v>119</v>
      </c>
      <c r="O49" s="6">
        <v>36319</v>
      </c>
      <c r="P49" s="7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6</v>
      </c>
      <c r="AA49" s="15">
        <v>891</v>
      </c>
    </row>
    <row r="50" spans="1:27" hidden="1">
      <c r="A50" s="10">
        <v>38991</v>
      </c>
      <c r="B50" s="6">
        <v>9</v>
      </c>
      <c r="C50" s="6">
        <v>127901</v>
      </c>
      <c r="D50" s="7">
        <v>11</v>
      </c>
      <c r="E50" s="6">
        <v>23329</v>
      </c>
      <c r="F50" s="7">
        <v>2</v>
      </c>
      <c r="G50" s="6">
        <v>4814</v>
      </c>
      <c r="H50" s="7">
        <v>22</v>
      </c>
      <c r="I50" s="6">
        <v>9073</v>
      </c>
      <c r="J50" s="7">
        <v>2</v>
      </c>
      <c r="K50" s="6">
        <v>2888</v>
      </c>
      <c r="L50" s="7">
        <v>22</v>
      </c>
      <c r="M50" s="6">
        <v>19853</v>
      </c>
      <c r="N50" s="7">
        <v>121</v>
      </c>
      <c r="O50" s="6">
        <v>37042</v>
      </c>
      <c r="P50" s="7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4</v>
      </c>
      <c r="AA50" s="15">
        <v>866</v>
      </c>
    </row>
    <row r="51" spans="1:27" hidden="1">
      <c r="A51" s="10">
        <v>39022</v>
      </c>
      <c r="B51" s="6">
        <v>83</v>
      </c>
      <c r="C51" s="6">
        <v>34148</v>
      </c>
      <c r="D51" s="7">
        <v>10</v>
      </c>
      <c r="E51" s="6">
        <v>21608</v>
      </c>
      <c r="F51" s="7">
        <v>0</v>
      </c>
      <c r="G51" s="6">
        <v>4289</v>
      </c>
      <c r="H51" s="7">
        <v>38</v>
      </c>
      <c r="I51" s="6">
        <v>8582</v>
      </c>
      <c r="J51" s="7">
        <v>1</v>
      </c>
      <c r="K51" s="6">
        <v>2941</v>
      </c>
      <c r="L51" s="7">
        <v>26</v>
      </c>
      <c r="M51" s="6">
        <v>18115</v>
      </c>
      <c r="N51" s="7">
        <v>99</v>
      </c>
      <c r="O51" s="6">
        <v>37974</v>
      </c>
      <c r="P51" s="7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3</v>
      </c>
      <c r="AA51" s="15">
        <v>1066</v>
      </c>
    </row>
    <row r="52" spans="1:27" hidden="1">
      <c r="A52" s="10">
        <v>39052</v>
      </c>
      <c r="B52" s="6">
        <v>101</v>
      </c>
      <c r="C52" s="6">
        <v>134776</v>
      </c>
      <c r="D52" s="7">
        <v>63</v>
      </c>
      <c r="E52" s="6">
        <v>25692</v>
      </c>
      <c r="F52" s="7">
        <v>0</v>
      </c>
      <c r="G52" s="6">
        <v>4952</v>
      </c>
      <c r="H52" s="7">
        <v>87</v>
      </c>
      <c r="I52" s="6">
        <v>11156</v>
      </c>
      <c r="J52" s="7">
        <v>0</v>
      </c>
      <c r="K52" s="6">
        <v>3328</v>
      </c>
      <c r="L52" s="7">
        <v>38</v>
      </c>
      <c r="M52" s="6">
        <v>16634</v>
      </c>
      <c r="N52" s="7">
        <v>65</v>
      </c>
      <c r="O52" s="6">
        <v>39679</v>
      </c>
      <c r="P52" s="7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5">
        <v>851</v>
      </c>
    </row>
    <row r="53" spans="1:27" hidden="1">
      <c r="A53" s="10">
        <v>39083</v>
      </c>
      <c r="B53" s="8">
        <v>117</v>
      </c>
      <c r="C53" s="8">
        <v>119080</v>
      </c>
      <c r="D53" s="7">
        <v>5</v>
      </c>
      <c r="E53" s="6">
        <v>20064</v>
      </c>
      <c r="F53" s="7">
        <v>0</v>
      </c>
      <c r="G53" s="6">
        <v>5149</v>
      </c>
      <c r="H53" s="7">
        <v>24</v>
      </c>
      <c r="I53" s="6">
        <v>8205</v>
      </c>
      <c r="J53" s="7">
        <v>0</v>
      </c>
      <c r="K53" s="6">
        <v>2952</v>
      </c>
      <c r="L53" s="7">
        <v>20</v>
      </c>
      <c r="M53" s="6">
        <v>15564</v>
      </c>
      <c r="N53" s="7">
        <v>279</v>
      </c>
      <c r="O53" s="6">
        <v>40398</v>
      </c>
      <c r="P53" s="7">
        <v>243</v>
      </c>
      <c r="Q53" s="14">
        <v>29437</v>
      </c>
      <c r="R53" s="19">
        <v>0</v>
      </c>
      <c r="S53" s="19">
        <v>0</v>
      </c>
      <c r="T53" s="19">
        <v>35</v>
      </c>
      <c r="U53" s="14">
        <v>5652</v>
      </c>
      <c r="V53" s="19">
        <v>0</v>
      </c>
      <c r="W53" s="14">
        <v>4650</v>
      </c>
      <c r="X53" s="19">
        <v>1</v>
      </c>
      <c r="Y53" s="14">
        <v>659</v>
      </c>
      <c r="Z53" s="19">
        <v>5</v>
      </c>
      <c r="AA53" s="15">
        <v>1028</v>
      </c>
    </row>
    <row r="54" spans="1:27" hidden="1">
      <c r="A54" s="10">
        <v>39114</v>
      </c>
      <c r="B54" s="8">
        <v>127</v>
      </c>
      <c r="C54" s="8">
        <v>135511</v>
      </c>
      <c r="D54" s="7">
        <v>12</v>
      </c>
      <c r="E54" s="6">
        <v>20474</v>
      </c>
      <c r="F54" s="7">
        <v>3</v>
      </c>
      <c r="G54" s="6">
        <v>3920</v>
      </c>
      <c r="H54" s="7">
        <v>13</v>
      </c>
      <c r="I54" s="6">
        <v>7209</v>
      </c>
      <c r="J54" s="7">
        <v>2</v>
      </c>
      <c r="K54" s="6">
        <v>3490</v>
      </c>
      <c r="L54" s="7">
        <v>14</v>
      </c>
      <c r="M54" s="6">
        <v>16873</v>
      </c>
      <c r="N54" s="7">
        <v>199</v>
      </c>
      <c r="O54" s="6">
        <v>38832</v>
      </c>
      <c r="P54" s="7">
        <v>186</v>
      </c>
      <c r="Q54" s="14">
        <v>28425</v>
      </c>
      <c r="R54" s="19">
        <v>0</v>
      </c>
      <c r="S54" s="19">
        <v>0</v>
      </c>
      <c r="T54" s="19">
        <v>13</v>
      </c>
      <c r="U54" s="14">
        <v>4975</v>
      </c>
      <c r="V54" s="19">
        <v>0</v>
      </c>
      <c r="W54" s="14">
        <v>4694</v>
      </c>
      <c r="X54" s="19">
        <v>0</v>
      </c>
      <c r="Y54" s="14">
        <v>738</v>
      </c>
      <c r="Z54" s="19">
        <v>1</v>
      </c>
      <c r="AA54" s="15">
        <v>817</v>
      </c>
    </row>
    <row r="55" spans="1:27" hidden="1">
      <c r="A55" s="10">
        <v>39142</v>
      </c>
      <c r="B55" s="6">
        <v>85</v>
      </c>
      <c r="C55" s="6">
        <v>108452</v>
      </c>
      <c r="D55" s="7">
        <v>28</v>
      </c>
      <c r="E55" s="6">
        <v>22398</v>
      </c>
      <c r="F55" s="7">
        <v>3</v>
      </c>
      <c r="G55" s="6">
        <v>3961</v>
      </c>
      <c r="H55" s="7">
        <v>26</v>
      </c>
      <c r="I55" s="6">
        <v>7068</v>
      </c>
      <c r="J55" s="7">
        <v>12</v>
      </c>
      <c r="K55" s="6">
        <v>3129</v>
      </c>
      <c r="L55" s="7">
        <v>24</v>
      </c>
      <c r="M55" s="6">
        <v>13188</v>
      </c>
      <c r="N55" s="7">
        <v>249</v>
      </c>
      <c r="O55" s="6">
        <v>33875</v>
      </c>
      <c r="P55" s="7">
        <v>225</v>
      </c>
      <c r="Q55" s="14">
        <v>25387</v>
      </c>
      <c r="R55" s="19">
        <v>0</v>
      </c>
      <c r="S55" s="19">
        <v>0</v>
      </c>
      <c r="T55" s="19">
        <v>22</v>
      </c>
      <c r="U55" s="14">
        <v>3838</v>
      </c>
      <c r="V55" s="19">
        <v>2</v>
      </c>
      <c r="W55" s="14">
        <v>3956</v>
      </c>
      <c r="X55" s="19">
        <v>0</v>
      </c>
      <c r="Y55" s="14">
        <v>694</v>
      </c>
      <c r="Z55" s="19">
        <v>0</v>
      </c>
      <c r="AA55" s="15">
        <v>831</v>
      </c>
    </row>
    <row r="56" spans="1:27" hidden="1">
      <c r="A56" s="10">
        <v>39173</v>
      </c>
      <c r="B56" s="6">
        <v>117</v>
      </c>
      <c r="C56" s="6">
        <v>91110</v>
      </c>
      <c r="D56" s="7">
        <v>9</v>
      </c>
      <c r="E56" s="6">
        <v>20495</v>
      </c>
      <c r="F56" s="7">
        <v>1</v>
      </c>
      <c r="G56" s="6">
        <v>4134</v>
      </c>
      <c r="H56" s="7">
        <v>57</v>
      </c>
      <c r="I56" s="6">
        <v>8464</v>
      </c>
      <c r="J56" s="7">
        <v>1</v>
      </c>
      <c r="K56" s="6">
        <v>2478</v>
      </c>
      <c r="L56" s="7">
        <v>18</v>
      </c>
      <c r="M56" s="6">
        <v>16204</v>
      </c>
      <c r="N56" s="7">
        <v>261</v>
      </c>
      <c r="O56" s="6">
        <v>41868</v>
      </c>
      <c r="P56" s="7">
        <v>251</v>
      </c>
      <c r="Q56" s="14">
        <v>31574</v>
      </c>
      <c r="R56" s="19">
        <v>0</v>
      </c>
      <c r="S56" s="19">
        <v>0</v>
      </c>
      <c r="T56" s="19">
        <v>10</v>
      </c>
      <c r="U56" s="14">
        <v>4722</v>
      </c>
      <c r="V56" s="19">
        <v>0</v>
      </c>
      <c r="W56" s="14">
        <v>4724</v>
      </c>
      <c r="X56" s="19">
        <v>0</v>
      </c>
      <c r="Y56" s="14">
        <v>848</v>
      </c>
      <c r="Z56" s="19">
        <v>1</v>
      </c>
      <c r="AA56" s="15">
        <v>989</v>
      </c>
    </row>
    <row r="57" spans="1:27" hidden="1">
      <c r="A57" s="10">
        <v>39203</v>
      </c>
      <c r="B57" s="6">
        <v>88</v>
      </c>
      <c r="C57" s="6">
        <v>65520</v>
      </c>
      <c r="D57" s="7">
        <v>16</v>
      </c>
      <c r="E57" s="6">
        <v>25703</v>
      </c>
      <c r="F57" s="7">
        <v>2</v>
      </c>
      <c r="G57" s="6">
        <v>3490</v>
      </c>
      <c r="H57" s="7">
        <v>20</v>
      </c>
      <c r="I57" s="6">
        <v>7749</v>
      </c>
      <c r="J57" s="7">
        <v>2</v>
      </c>
      <c r="K57" s="6">
        <v>2072</v>
      </c>
      <c r="L57" s="7">
        <v>29</v>
      </c>
      <c r="M57" s="6">
        <v>17513</v>
      </c>
      <c r="N57" s="7">
        <v>255</v>
      </c>
      <c r="O57" s="6">
        <v>41502</v>
      </c>
      <c r="P57" s="7">
        <v>226</v>
      </c>
      <c r="Q57" s="14">
        <v>30970</v>
      </c>
      <c r="R57" s="19">
        <v>0</v>
      </c>
      <c r="S57" s="19">
        <v>0</v>
      </c>
      <c r="T57" s="19">
        <v>16</v>
      </c>
      <c r="U57" s="14">
        <v>4600</v>
      </c>
      <c r="V57" s="19">
        <v>1</v>
      </c>
      <c r="W57" s="14">
        <v>5733</v>
      </c>
      <c r="X57" s="19">
        <v>12</v>
      </c>
      <c r="Y57" s="14">
        <v>899</v>
      </c>
      <c r="Z57" s="19">
        <v>3</v>
      </c>
      <c r="AA57" s="15">
        <v>1083</v>
      </c>
    </row>
    <row r="58" spans="1:27" hidden="1">
      <c r="A58" s="10">
        <v>39234</v>
      </c>
      <c r="B58" s="6">
        <v>87</v>
      </c>
      <c r="C58" s="6">
        <v>56376</v>
      </c>
      <c r="D58" s="7">
        <v>21</v>
      </c>
      <c r="E58" s="6">
        <v>30619</v>
      </c>
      <c r="F58" s="7">
        <v>4</v>
      </c>
      <c r="G58" s="6">
        <v>3889</v>
      </c>
      <c r="H58" s="7">
        <v>33</v>
      </c>
      <c r="I58" s="6">
        <v>8642</v>
      </c>
      <c r="J58" s="7">
        <v>1</v>
      </c>
      <c r="K58" s="6">
        <v>2577</v>
      </c>
      <c r="L58" s="7">
        <v>35</v>
      </c>
      <c r="M58" s="6">
        <v>16871</v>
      </c>
      <c r="N58" s="7">
        <v>240</v>
      </c>
      <c r="O58" s="6">
        <v>39781</v>
      </c>
      <c r="P58" s="7">
        <v>236</v>
      </c>
      <c r="Q58" s="14">
        <v>30361</v>
      </c>
      <c r="R58" s="19">
        <v>0</v>
      </c>
      <c r="S58" s="19">
        <v>0</v>
      </c>
      <c r="T58" s="19">
        <v>7</v>
      </c>
      <c r="U58" s="14">
        <v>4127</v>
      </c>
      <c r="V58" s="19">
        <v>0</v>
      </c>
      <c r="W58" s="14">
        <v>4540</v>
      </c>
      <c r="X58" s="19">
        <v>0</v>
      </c>
      <c r="Y58" s="14">
        <v>753</v>
      </c>
      <c r="Z58" s="19">
        <v>0</v>
      </c>
      <c r="AA58" s="15">
        <v>953</v>
      </c>
    </row>
    <row r="59" spans="1:27" hidden="1">
      <c r="A59" s="10">
        <v>39264</v>
      </c>
      <c r="B59" s="6">
        <v>168</v>
      </c>
      <c r="C59" s="6">
        <v>87436</v>
      </c>
      <c r="D59" s="7">
        <v>12</v>
      </c>
      <c r="E59" s="6">
        <v>32328</v>
      </c>
      <c r="F59" s="7">
        <v>2</v>
      </c>
      <c r="G59" s="6">
        <v>5680</v>
      </c>
      <c r="H59" s="7">
        <v>35</v>
      </c>
      <c r="I59" s="6">
        <v>8979</v>
      </c>
      <c r="J59" s="7">
        <v>5</v>
      </c>
      <c r="K59" s="6">
        <v>4355</v>
      </c>
      <c r="L59" s="7">
        <v>33</v>
      </c>
      <c r="M59" s="6">
        <v>18523</v>
      </c>
      <c r="N59" s="7">
        <v>364</v>
      </c>
      <c r="O59" s="6">
        <v>48554</v>
      </c>
      <c r="P59" s="7">
        <v>338</v>
      </c>
      <c r="Q59" s="14">
        <v>37104</v>
      </c>
      <c r="R59" s="19">
        <v>0</v>
      </c>
      <c r="S59" s="19">
        <v>0</v>
      </c>
      <c r="T59" s="19">
        <v>26</v>
      </c>
      <c r="U59" s="14">
        <v>5218</v>
      </c>
      <c r="V59" s="19">
        <v>0</v>
      </c>
      <c r="W59" s="14">
        <v>5373</v>
      </c>
      <c r="X59" s="19">
        <v>0</v>
      </c>
      <c r="Y59" s="14">
        <v>829</v>
      </c>
      <c r="Z59" s="19">
        <v>5</v>
      </c>
      <c r="AA59" s="15">
        <v>1328</v>
      </c>
    </row>
    <row r="60" spans="1:27" hidden="1">
      <c r="A60" s="10">
        <v>39295</v>
      </c>
      <c r="B60" s="6">
        <v>65</v>
      </c>
      <c r="C60" s="6">
        <v>92649</v>
      </c>
      <c r="D60" s="7">
        <v>51</v>
      </c>
      <c r="E60" s="6">
        <v>29780</v>
      </c>
      <c r="F60" s="7">
        <v>4</v>
      </c>
      <c r="G60" s="6">
        <v>3903</v>
      </c>
      <c r="H60" s="7">
        <v>19</v>
      </c>
      <c r="I60" s="6">
        <v>9163</v>
      </c>
      <c r="J60" s="7">
        <v>9</v>
      </c>
      <c r="K60" s="6">
        <v>4751</v>
      </c>
      <c r="L60" s="7">
        <v>40</v>
      </c>
      <c r="M60" s="6">
        <v>20189</v>
      </c>
      <c r="N60" s="7">
        <v>260</v>
      </c>
      <c r="O60" s="6">
        <v>49378</v>
      </c>
      <c r="P60" s="7">
        <v>252</v>
      </c>
      <c r="Q60" s="14">
        <v>37639</v>
      </c>
      <c r="R60" s="19">
        <v>0</v>
      </c>
      <c r="S60" s="19">
        <v>0</v>
      </c>
      <c r="T60" s="19">
        <v>5</v>
      </c>
      <c r="U60" s="14">
        <v>5147</v>
      </c>
      <c r="V60" s="19">
        <v>1</v>
      </c>
      <c r="W60" s="14">
        <v>5742</v>
      </c>
      <c r="X60" s="19">
        <v>2</v>
      </c>
      <c r="Y60" s="14">
        <v>850</v>
      </c>
      <c r="Z60" s="19">
        <v>0</v>
      </c>
      <c r="AA60" s="15">
        <v>1172</v>
      </c>
    </row>
    <row r="61" spans="1:27" hidden="1">
      <c r="A61" s="10">
        <v>39326</v>
      </c>
      <c r="B61" s="6">
        <v>86</v>
      </c>
      <c r="C61" s="6">
        <v>91708</v>
      </c>
      <c r="D61" s="7">
        <v>9</v>
      </c>
      <c r="E61" s="6">
        <v>25318</v>
      </c>
      <c r="F61" s="7">
        <v>2</v>
      </c>
      <c r="G61" s="6">
        <v>4681</v>
      </c>
      <c r="H61" s="7">
        <v>54</v>
      </c>
      <c r="I61" s="6">
        <v>10820</v>
      </c>
      <c r="J61" s="7">
        <v>3</v>
      </c>
      <c r="K61" s="6">
        <v>3131</v>
      </c>
      <c r="L61" s="7">
        <v>27</v>
      </c>
      <c r="M61" s="6">
        <v>19556</v>
      </c>
      <c r="N61" s="7">
        <v>216</v>
      </c>
      <c r="O61" s="6">
        <v>44323</v>
      </c>
      <c r="P61" s="7">
        <v>209</v>
      </c>
      <c r="Q61" s="14">
        <v>32916</v>
      </c>
      <c r="R61" s="19">
        <v>0</v>
      </c>
      <c r="S61" s="19">
        <v>0</v>
      </c>
      <c r="T61" s="19">
        <v>6</v>
      </c>
      <c r="U61" s="14">
        <v>5063</v>
      </c>
      <c r="V61" s="19">
        <v>1</v>
      </c>
      <c r="W61" s="14">
        <v>5523</v>
      </c>
      <c r="X61" s="19">
        <v>0</v>
      </c>
      <c r="Y61" s="14">
        <v>821</v>
      </c>
      <c r="Z61" s="19">
        <v>1</v>
      </c>
      <c r="AA61" s="15">
        <v>1251</v>
      </c>
    </row>
    <row r="62" spans="1:27" hidden="1">
      <c r="A62" s="10">
        <v>39356</v>
      </c>
      <c r="B62" s="6">
        <v>167</v>
      </c>
      <c r="C62" s="6">
        <v>128899</v>
      </c>
      <c r="D62" s="7">
        <v>20</v>
      </c>
      <c r="E62" s="6">
        <v>27370</v>
      </c>
      <c r="F62" s="7">
        <v>10</v>
      </c>
      <c r="G62" s="6">
        <v>5485</v>
      </c>
      <c r="H62" s="7">
        <v>41</v>
      </c>
      <c r="I62" s="6">
        <v>9166</v>
      </c>
      <c r="J62" s="7">
        <v>1</v>
      </c>
      <c r="K62" s="6">
        <v>3479</v>
      </c>
      <c r="L62" s="7">
        <v>18</v>
      </c>
      <c r="M62" s="6">
        <v>22162</v>
      </c>
      <c r="N62" s="7">
        <v>305</v>
      </c>
      <c r="O62" s="6">
        <v>46254</v>
      </c>
      <c r="P62" s="7">
        <v>295</v>
      </c>
      <c r="Q62" s="14">
        <v>34355</v>
      </c>
      <c r="R62" s="19">
        <v>0</v>
      </c>
      <c r="S62" s="19">
        <v>0</v>
      </c>
      <c r="T62" s="19">
        <v>6</v>
      </c>
      <c r="U62" s="14">
        <v>5512</v>
      </c>
      <c r="V62" s="19">
        <v>1</v>
      </c>
      <c r="W62" s="14">
        <v>5465</v>
      </c>
      <c r="X62" s="19">
        <v>3</v>
      </c>
      <c r="Y62" s="14">
        <v>922</v>
      </c>
      <c r="Z62" s="19">
        <v>0</v>
      </c>
      <c r="AA62" s="15">
        <v>1286</v>
      </c>
    </row>
    <row r="63" spans="1:27" hidden="1">
      <c r="A63" s="10">
        <v>39387</v>
      </c>
      <c r="B63" s="6">
        <v>83</v>
      </c>
      <c r="C63" s="6">
        <v>138689</v>
      </c>
      <c r="D63" s="7">
        <v>10</v>
      </c>
      <c r="E63" s="6">
        <v>24239</v>
      </c>
      <c r="F63" s="7">
        <v>3</v>
      </c>
      <c r="G63" s="6">
        <v>4570</v>
      </c>
      <c r="H63" s="7">
        <v>36</v>
      </c>
      <c r="I63" s="6">
        <v>8903</v>
      </c>
      <c r="J63" s="7">
        <v>7</v>
      </c>
      <c r="K63" s="6">
        <v>3504</v>
      </c>
      <c r="L63" s="7">
        <v>25</v>
      </c>
      <c r="M63" s="6">
        <v>18753</v>
      </c>
      <c r="N63" s="7">
        <v>278</v>
      </c>
      <c r="O63" s="6">
        <v>49188</v>
      </c>
      <c r="P63" s="7">
        <v>270</v>
      </c>
      <c r="Q63" s="14">
        <v>37163</v>
      </c>
      <c r="R63" s="19">
        <v>0</v>
      </c>
      <c r="S63" s="19">
        <v>0</v>
      </c>
      <c r="T63" s="19">
        <v>8</v>
      </c>
      <c r="U63" s="14">
        <v>5492</v>
      </c>
      <c r="V63" s="19">
        <v>0</v>
      </c>
      <c r="W63" s="14">
        <v>5436</v>
      </c>
      <c r="X63" s="19">
        <v>0</v>
      </c>
      <c r="Y63" s="14">
        <v>1097</v>
      </c>
      <c r="Z63" s="19">
        <v>5</v>
      </c>
      <c r="AA63" s="15">
        <v>1389</v>
      </c>
    </row>
    <row r="64" spans="1:27" hidden="1">
      <c r="A64" s="10">
        <v>39417</v>
      </c>
      <c r="B64" s="6">
        <v>136</v>
      </c>
      <c r="C64" s="6">
        <v>134346</v>
      </c>
      <c r="D64" s="7">
        <v>23</v>
      </c>
      <c r="E64" s="6">
        <v>24228</v>
      </c>
      <c r="F64" s="7">
        <v>4</v>
      </c>
      <c r="G64" s="6">
        <v>4929</v>
      </c>
      <c r="H64" s="7">
        <v>81</v>
      </c>
      <c r="I64" s="6">
        <v>12268</v>
      </c>
      <c r="J64" s="7">
        <v>0</v>
      </c>
      <c r="K64" s="6">
        <v>3955</v>
      </c>
      <c r="L64" s="7">
        <v>32</v>
      </c>
      <c r="M64" s="6">
        <v>16573</v>
      </c>
      <c r="N64" s="7">
        <v>273</v>
      </c>
      <c r="O64" s="6">
        <v>48459</v>
      </c>
      <c r="P64" s="7">
        <v>259</v>
      </c>
      <c r="Q64" s="14">
        <v>37744</v>
      </c>
      <c r="R64" s="19">
        <v>0</v>
      </c>
      <c r="S64" s="19">
        <v>0</v>
      </c>
      <c r="T64" s="19">
        <v>9</v>
      </c>
      <c r="U64" s="14">
        <v>5114</v>
      </c>
      <c r="V64" s="19">
        <v>3</v>
      </c>
      <c r="W64" s="14">
        <v>4956</v>
      </c>
      <c r="X64" s="19">
        <v>2</v>
      </c>
      <c r="Y64" s="14">
        <v>645</v>
      </c>
      <c r="Z64" s="19">
        <v>1</v>
      </c>
      <c r="AA64" s="15">
        <v>1264</v>
      </c>
    </row>
    <row r="65" spans="1:27" hidden="1">
      <c r="A65" s="10">
        <v>39448</v>
      </c>
      <c r="B65" s="6">
        <v>70</v>
      </c>
      <c r="C65" s="6">
        <v>124356</v>
      </c>
      <c r="D65" s="7">
        <v>12</v>
      </c>
      <c r="E65" s="6">
        <v>21083</v>
      </c>
      <c r="F65" s="7">
        <v>1</v>
      </c>
      <c r="G65" s="6">
        <v>5711</v>
      </c>
      <c r="H65" s="7">
        <v>15</v>
      </c>
      <c r="I65" s="6">
        <v>8778</v>
      </c>
      <c r="J65" s="7">
        <v>0</v>
      </c>
      <c r="K65" s="6">
        <v>3866</v>
      </c>
      <c r="L65" s="7">
        <v>17</v>
      </c>
      <c r="M65" s="6">
        <v>17059</v>
      </c>
      <c r="N65" s="7">
        <v>258</v>
      </c>
      <c r="O65" s="6">
        <v>47593</v>
      </c>
      <c r="P65" s="7">
        <v>254</v>
      </c>
      <c r="Q65" s="14">
        <v>35357</v>
      </c>
      <c r="R65" s="19">
        <v>0</v>
      </c>
      <c r="S65" s="19">
        <v>0</v>
      </c>
      <c r="T65" s="19">
        <v>4</v>
      </c>
      <c r="U65" s="14">
        <v>5862</v>
      </c>
      <c r="V65" s="19">
        <v>0</v>
      </c>
      <c r="W65" s="14">
        <v>5426</v>
      </c>
      <c r="X65" s="19">
        <v>0</v>
      </c>
      <c r="Y65" s="14">
        <v>948</v>
      </c>
      <c r="Z65" s="19">
        <v>7</v>
      </c>
      <c r="AA65" s="15">
        <v>2021</v>
      </c>
    </row>
    <row r="66" spans="1:27" hidden="1">
      <c r="A66" s="10">
        <v>39479</v>
      </c>
      <c r="B66" s="6">
        <v>112</v>
      </c>
      <c r="C66" s="6">
        <v>141745</v>
      </c>
      <c r="D66" s="7">
        <v>21</v>
      </c>
      <c r="E66" s="6">
        <v>23738</v>
      </c>
      <c r="F66" s="7">
        <v>1</v>
      </c>
      <c r="G66" s="6">
        <v>4667</v>
      </c>
      <c r="H66" s="7">
        <v>16</v>
      </c>
      <c r="I66" s="6">
        <v>8077</v>
      </c>
      <c r="J66" s="7">
        <v>8</v>
      </c>
      <c r="K66" s="6">
        <v>3950</v>
      </c>
      <c r="L66" s="7">
        <v>21</v>
      </c>
      <c r="M66" s="6">
        <v>18577</v>
      </c>
      <c r="N66" s="7">
        <v>261</v>
      </c>
      <c r="O66" s="6">
        <v>46152</v>
      </c>
      <c r="P66" s="7">
        <v>253</v>
      </c>
      <c r="Q66" s="14">
        <v>34717</v>
      </c>
      <c r="R66" s="19">
        <v>0</v>
      </c>
      <c r="S66" s="19">
        <v>0</v>
      </c>
      <c r="T66" s="19">
        <v>6</v>
      </c>
      <c r="U66" s="14">
        <v>5306</v>
      </c>
      <c r="V66" s="19">
        <v>2</v>
      </c>
      <c r="W66" s="14">
        <v>5097</v>
      </c>
      <c r="X66" s="19">
        <v>0</v>
      </c>
      <c r="Y66" s="14">
        <v>1032</v>
      </c>
      <c r="Z66" s="19">
        <v>4</v>
      </c>
      <c r="AA66" s="15">
        <v>1193</v>
      </c>
    </row>
    <row r="67" spans="1:27" hidden="1">
      <c r="A67" s="10">
        <v>39508</v>
      </c>
      <c r="B67" s="6">
        <v>123</v>
      </c>
      <c r="C67" s="6">
        <v>131459</v>
      </c>
      <c r="D67" s="7">
        <v>103</v>
      </c>
      <c r="E67" s="6">
        <v>29952</v>
      </c>
      <c r="F67" s="7">
        <v>3</v>
      </c>
      <c r="G67" s="6">
        <v>4833</v>
      </c>
      <c r="H67" s="7">
        <v>24</v>
      </c>
      <c r="I67" s="6">
        <v>9215</v>
      </c>
      <c r="J67" s="7">
        <v>4</v>
      </c>
      <c r="K67" s="6">
        <v>4580</v>
      </c>
      <c r="L67" s="7">
        <v>60</v>
      </c>
      <c r="M67" s="6">
        <v>17115</v>
      </c>
      <c r="N67" s="7">
        <v>228</v>
      </c>
      <c r="O67" s="6">
        <v>49192</v>
      </c>
      <c r="P67" s="7">
        <v>222</v>
      </c>
      <c r="Q67" s="14">
        <v>36581</v>
      </c>
      <c r="R67" s="19">
        <v>0</v>
      </c>
      <c r="S67" s="19">
        <v>0</v>
      </c>
      <c r="T67" s="19">
        <v>2</v>
      </c>
      <c r="U67" s="14">
        <v>5587</v>
      </c>
      <c r="V67" s="19">
        <v>3</v>
      </c>
      <c r="W67" s="14">
        <v>5820</v>
      </c>
      <c r="X67" s="19">
        <v>1</v>
      </c>
      <c r="Y67" s="14">
        <v>1204</v>
      </c>
      <c r="Z67" s="19">
        <v>4</v>
      </c>
      <c r="AA67" s="15">
        <v>1488</v>
      </c>
    </row>
    <row r="68" spans="1:27" hidden="1">
      <c r="A68" s="10">
        <v>39539</v>
      </c>
      <c r="B68" s="6">
        <v>111</v>
      </c>
      <c r="C68" s="6">
        <v>97093</v>
      </c>
      <c r="D68" s="7">
        <v>8</v>
      </c>
      <c r="E68" s="6">
        <v>22108</v>
      </c>
      <c r="F68" s="7">
        <v>2</v>
      </c>
      <c r="G68" s="6">
        <v>4729</v>
      </c>
      <c r="H68" s="7">
        <v>47</v>
      </c>
      <c r="I68" s="6">
        <v>9979</v>
      </c>
      <c r="J68" s="7">
        <v>2</v>
      </c>
      <c r="K68" s="6">
        <v>3119</v>
      </c>
      <c r="L68" s="7">
        <v>27</v>
      </c>
      <c r="M68" s="6">
        <v>15777</v>
      </c>
      <c r="N68" s="7">
        <v>275</v>
      </c>
      <c r="O68" s="6">
        <v>48372</v>
      </c>
      <c r="P68" s="7">
        <v>259</v>
      </c>
      <c r="Q68" s="14">
        <v>36639</v>
      </c>
      <c r="R68" s="19">
        <v>0</v>
      </c>
      <c r="S68" s="19">
        <v>0</v>
      </c>
      <c r="T68" s="19">
        <v>13</v>
      </c>
      <c r="U68" s="14">
        <v>5404</v>
      </c>
      <c r="V68" s="19">
        <v>2</v>
      </c>
      <c r="W68" s="14">
        <v>5364</v>
      </c>
      <c r="X68" s="19">
        <v>1</v>
      </c>
      <c r="Y68" s="14">
        <v>965</v>
      </c>
      <c r="Z68" s="19">
        <v>1</v>
      </c>
      <c r="AA68" s="15">
        <v>1555</v>
      </c>
    </row>
    <row r="69" spans="1:27" hidden="1">
      <c r="A69" s="10">
        <v>39569</v>
      </c>
      <c r="B69" s="6">
        <v>48</v>
      </c>
      <c r="C69" s="6">
        <v>54082</v>
      </c>
      <c r="D69" s="7">
        <v>5</v>
      </c>
      <c r="E69" s="6">
        <v>20794</v>
      </c>
      <c r="F69" s="7">
        <v>3</v>
      </c>
      <c r="G69" s="6">
        <v>3623</v>
      </c>
      <c r="H69" s="7">
        <v>4</v>
      </c>
      <c r="I69" s="6">
        <v>6994</v>
      </c>
      <c r="J69" s="7">
        <v>0</v>
      </c>
      <c r="K69" s="6">
        <v>1368</v>
      </c>
      <c r="L69" s="7">
        <v>6</v>
      </c>
      <c r="M69" s="6">
        <v>18419</v>
      </c>
      <c r="N69" s="7">
        <v>95</v>
      </c>
      <c r="O69" s="6">
        <v>37462</v>
      </c>
      <c r="P69" s="7">
        <v>94</v>
      </c>
      <c r="Q69" s="14">
        <v>26778</v>
      </c>
      <c r="R69" s="19">
        <v>1</v>
      </c>
      <c r="S69" s="14">
        <v>10864</v>
      </c>
      <c r="T69" s="19">
        <v>0</v>
      </c>
      <c r="U69" s="14">
        <v>5316</v>
      </c>
      <c r="V69" s="19">
        <v>0</v>
      </c>
      <c r="W69" s="14">
        <v>4459</v>
      </c>
      <c r="X69" s="19">
        <v>1</v>
      </c>
      <c r="Y69" s="14">
        <v>1089</v>
      </c>
      <c r="Z69" s="19">
        <v>1</v>
      </c>
      <c r="AA69" s="15">
        <v>1423</v>
      </c>
    </row>
    <row r="70" spans="1:27" hidden="1">
      <c r="A70" s="10">
        <v>39600</v>
      </c>
      <c r="B70" s="6">
        <v>51</v>
      </c>
      <c r="C70" s="6">
        <v>61018</v>
      </c>
      <c r="D70" s="7">
        <v>14</v>
      </c>
      <c r="E70" s="6">
        <v>32245</v>
      </c>
      <c r="F70" s="7">
        <v>7</v>
      </c>
      <c r="G70" s="6">
        <v>4302</v>
      </c>
      <c r="H70" s="7">
        <v>28</v>
      </c>
      <c r="I70" s="6">
        <v>8592</v>
      </c>
      <c r="J70" s="7">
        <v>3</v>
      </c>
      <c r="K70" s="6">
        <v>2515</v>
      </c>
      <c r="L70" s="7">
        <v>17</v>
      </c>
      <c r="M70" s="6">
        <v>15613</v>
      </c>
      <c r="N70" s="7">
        <v>197</v>
      </c>
      <c r="O70" s="6">
        <v>42556</v>
      </c>
      <c r="P70" s="7">
        <v>192</v>
      </c>
      <c r="Q70" s="14">
        <v>32701</v>
      </c>
      <c r="R70" s="19">
        <v>0</v>
      </c>
      <c r="S70" s="14">
        <v>0</v>
      </c>
      <c r="T70" s="19">
        <v>4</v>
      </c>
      <c r="U70" s="14">
        <v>4490</v>
      </c>
      <c r="V70" s="19">
        <v>1</v>
      </c>
      <c r="W70" s="14">
        <v>4598</v>
      </c>
      <c r="X70" s="19">
        <v>0</v>
      </c>
      <c r="Y70" s="14">
        <v>767</v>
      </c>
      <c r="Z70" s="19">
        <v>2</v>
      </c>
      <c r="AA70" s="15">
        <v>1586</v>
      </c>
    </row>
    <row r="71" spans="1:27" hidden="1">
      <c r="A71" s="10">
        <v>39630</v>
      </c>
      <c r="B71" s="6">
        <v>111</v>
      </c>
      <c r="C71" s="6">
        <v>93564</v>
      </c>
      <c r="D71" s="7">
        <v>7</v>
      </c>
      <c r="E71" s="6">
        <v>36341</v>
      </c>
      <c r="F71" s="7">
        <v>8</v>
      </c>
      <c r="G71" s="6">
        <v>6332</v>
      </c>
      <c r="H71" s="7">
        <v>42</v>
      </c>
      <c r="I71" s="6">
        <v>10444</v>
      </c>
      <c r="J71" s="7">
        <v>2</v>
      </c>
      <c r="K71" s="6">
        <v>4553</v>
      </c>
      <c r="L71" s="7">
        <v>30</v>
      </c>
      <c r="M71" s="6">
        <v>18045</v>
      </c>
      <c r="N71" s="7">
        <v>386</v>
      </c>
      <c r="O71" s="6">
        <v>52105</v>
      </c>
      <c r="P71" s="7">
        <v>376</v>
      </c>
      <c r="Q71" s="14">
        <v>39973</v>
      </c>
      <c r="R71" s="19">
        <v>0</v>
      </c>
      <c r="S71" s="14">
        <v>0</v>
      </c>
      <c r="T71" s="19">
        <v>10</v>
      </c>
      <c r="U71" s="14">
        <v>5624</v>
      </c>
      <c r="V71" s="19">
        <v>0</v>
      </c>
      <c r="W71" s="14">
        <v>5527</v>
      </c>
      <c r="X71" s="19">
        <v>0</v>
      </c>
      <c r="Y71" s="14">
        <v>981</v>
      </c>
      <c r="Z71" s="19">
        <v>6</v>
      </c>
      <c r="AA71" s="15">
        <v>2557</v>
      </c>
    </row>
    <row r="72" spans="1:27" hidden="1">
      <c r="A72" s="10">
        <v>39661</v>
      </c>
      <c r="B72" s="6">
        <v>61</v>
      </c>
      <c r="C72" s="6">
        <v>86694</v>
      </c>
      <c r="D72" s="7">
        <v>8</v>
      </c>
      <c r="E72" s="6">
        <v>27135</v>
      </c>
      <c r="F72" s="7">
        <v>3</v>
      </c>
      <c r="G72" s="6">
        <v>4281</v>
      </c>
      <c r="H72" s="7">
        <v>23</v>
      </c>
      <c r="I72" s="6">
        <v>9724</v>
      </c>
      <c r="J72" s="7">
        <v>1</v>
      </c>
      <c r="K72" s="6">
        <v>3941</v>
      </c>
      <c r="L72" s="7">
        <v>16</v>
      </c>
      <c r="M72" s="6">
        <v>15411</v>
      </c>
      <c r="N72" s="7">
        <v>221</v>
      </c>
      <c r="O72" s="6">
        <v>48795</v>
      </c>
      <c r="P72" s="7">
        <v>219</v>
      </c>
      <c r="Q72" s="14">
        <v>37132</v>
      </c>
      <c r="R72" s="19">
        <v>0</v>
      </c>
      <c r="S72" s="14">
        <v>0</v>
      </c>
      <c r="T72" s="19">
        <v>1</v>
      </c>
      <c r="U72" s="14">
        <v>5194</v>
      </c>
      <c r="V72" s="19">
        <v>0</v>
      </c>
      <c r="W72" s="14">
        <v>5506</v>
      </c>
      <c r="X72" s="19">
        <v>1</v>
      </c>
      <c r="Y72" s="14">
        <v>963</v>
      </c>
      <c r="Z72" s="19">
        <v>1</v>
      </c>
      <c r="AA72" s="15">
        <v>2115</v>
      </c>
    </row>
    <row r="73" spans="1:27" hidden="1">
      <c r="A73" s="10">
        <v>39692</v>
      </c>
      <c r="B73" s="6">
        <v>111</v>
      </c>
      <c r="C73" s="6">
        <v>81166</v>
      </c>
      <c r="D73" s="7">
        <v>12</v>
      </c>
      <c r="E73" s="6">
        <v>22909</v>
      </c>
      <c r="F73" s="7">
        <v>8</v>
      </c>
      <c r="G73" s="6">
        <v>4545</v>
      </c>
      <c r="H73" s="7">
        <v>46</v>
      </c>
      <c r="I73" s="6">
        <v>10376</v>
      </c>
      <c r="J73" s="7">
        <v>4</v>
      </c>
      <c r="K73" s="6">
        <v>2109</v>
      </c>
      <c r="L73" s="7">
        <v>36</v>
      </c>
      <c r="M73" s="6">
        <v>13828</v>
      </c>
      <c r="N73" s="7">
        <v>210</v>
      </c>
      <c r="O73" s="6">
        <v>39786</v>
      </c>
      <c r="P73" s="7">
        <v>206</v>
      </c>
      <c r="Q73" s="14">
        <v>29804</v>
      </c>
      <c r="R73" s="19">
        <v>0</v>
      </c>
      <c r="S73" s="14">
        <v>0</v>
      </c>
      <c r="T73" s="19">
        <v>1</v>
      </c>
      <c r="U73" s="14">
        <v>4408</v>
      </c>
      <c r="V73" s="19">
        <v>3</v>
      </c>
      <c r="W73" s="14">
        <v>4991</v>
      </c>
      <c r="X73" s="19">
        <v>0</v>
      </c>
      <c r="Y73" s="14">
        <v>565</v>
      </c>
      <c r="Z73" s="19">
        <v>1</v>
      </c>
      <c r="AA73" s="15">
        <v>1888</v>
      </c>
    </row>
    <row r="74" spans="1:27" hidden="1">
      <c r="A74" s="10">
        <v>39722</v>
      </c>
      <c r="B74" s="6">
        <v>160</v>
      </c>
      <c r="C74" s="6">
        <v>122567</v>
      </c>
      <c r="D74" s="7">
        <v>20</v>
      </c>
      <c r="E74" s="6">
        <v>27280</v>
      </c>
      <c r="F74" s="7">
        <v>6</v>
      </c>
      <c r="G74" s="6">
        <v>5172</v>
      </c>
      <c r="H74" s="7">
        <v>27</v>
      </c>
      <c r="I74" s="6">
        <v>9723</v>
      </c>
      <c r="J74" s="7">
        <v>5</v>
      </c>
      <c r="K74" s="6">
        <v>3209</v>
      </c>
      <c r="L74" s="7">
        <v>23</v>
      </c>
      <c r="M74" s="6">
        <v>17344</v>
      </c>
      <c r="N74" s="7">
        <v>275</v>
      </c>
      <c r="O74" s="6">
        <v>49469</v>
      </c>
      <c r="P74" s="7">
        <v>251</v>
      </c>
      <c r="Q74" s="14">
        <v>36831</v>
      </c>
      <c r="R74" s="19">
        <v>0</v>
      </c>
      <c r="S74" s="14">
        <v>0</v>
      </c>
      <c r="T74" s="19">
        <v>24</v>
      </c>
      <c r="U74" s="14">
        <v>5551</v>
      </c>
      <c r="V74" s="19">
        <v>0</v>
      </c>
      <c r="W74" s="14">
        <v>5941</v>
      </c>
      <c r="X74" s="19">
        <v>0</v>
      </c>
      <c r="Y74" s="14">
        <v>1146</v>
      </c>
      <c r="Z74" s="19">
        <v>2</v>
      </c>
      <c r="AA74" s="15">
        <v>2565</v>
      </c>
    </row>
    <row r="75" spans="1:27" hidden="1">
      <c r="A75" s="10">
        <v>39753</v>
      </c>
      <c r="B75" s="6">
        <v>101</v>
      </c>
      <c r="C75" s="6">
        <v>123462</v>
      </c>
      <c r="D75" s="7">
        <v>18</v>
      </c>
      <c r="E75" s="6">
        <v>22450</v>
      </c>
      <c r="F75" s="7">
        <v>7</v>
      </c>
      <c r="G75" s="6">
        <v>4655</v>
      </c>
      <c r="H75" s="7">
        <v>13</v>
      </c>
      <c r="I75" s="6">
        <v>8147</v>
      </c>
      <c r="J75" s="7">
        <v>3</v>
      </c>
      <c r="K75" s="6">
        <v>2541</v>
      </c>
      <c r="L75" s="7">
        <v>12</v>
      </c>
      <c r="M75" s="6">
        <v>15887</v>
      </c>
      <c r="N75" s="7">
        <v>274</v>
      </c>
      <c r="O75" s="6">
        <v>50418</v>
      </c>
      <c r="P75" s="7">
        <v>271</v>
      </c>
      <c r="Q75" s="14">
        <v>37116</v>
      </c>
      <c r="R75" s="19">
        <v>0</v>
      </c>
      <c r="S75" s="14">
        <v>0</v>
      </c>
      <c r="T75" s="19">
        <v>2</v>
      </c>
      <c r="U75" s="14">
        <v>6179</v>
      </c>
      <c r="V75" s="19">
        <v>1</v>
      </c>
      <c r="W75" s="14">
        <v>6244</v>
      </c>
      <c r="X75" s="19">
        <v>0</v>
      </c>
      <c r="Y75" s="14">
        <v>879</v>
      </c>
      <c r="Z75" s="19">
        <v>1</v>
      </c>
      <c r="AA75" s="15">
        <v>2084</v>
      </c>
    </row>
    <row r="76" spans="1:27" hidden="1">
      <c r="A76" s="10">
        <v>39783</v>
      </c>
      <c r="B76" s="6">
        <v>177</v>
      </c>
      <c r="C76" s="6">
        <v>127888</v>
      </c>
      <c r="D76" s="7">
        <v>35</v>
      </c>
      <c r="E76" s="6">
        <v>23738</v>
      </c>
      <c r="F76" s="7">
        <v>5</v>
      </c>
      <c r="G76" s="6">
        <v>5021</v>
      </c>
      <c r="H76" s="7">
        <v>97</v>
      </c>
      <c r="I76" s="6">
        <v>11446</v>
      </c>
      <c r="J76" s="7">
        <v>5</v>
      </c>
      <c r="K76" s="6">
        <v>2957</v>
      </c>
      <c r="L76" s="7">
        <v>33</v>
      </c>
      <c r="M76" s="6">
        <v>13604</v>
      </c>
      <c r="N76" s="7">
        <v>290</v>
      </c>
      <c r="O76" s="6">
        <v>48194</v>
      </c>
      <c r="P76" s="7">
        <v>288</v>
      </c>
      <c r="Q76" s="14">
        <v>36386</v>
      </c>
      <c r="R76" s="19">
        <v>0</v>
      </c>
      <c r="S76" s="14">
        <v>0</v>
      </c>
      <c r="T76" s="19">
        <v>2</v>
      </c>
      <c r="U76" s="14">
        <v>5417</v>
      </c>
      <c r="V76" s="19">
        <v>0</v>
      </c>
      <c r="W76" s="14">
        <v>5708</v>
      </c>
      <c r="X76" s="19">
        <v>0</v>
      </c>
      <c r="Y76" s="14">
        <v>683</v>
      </c>
      <c r="Z76" s="19">
        <v>1</v>
      </c>
      <c r="AA76" s="15">
        <v>1945</v>
      </c>
    </row>
    <row r="77" spans="1:27" hidden="1">
      <c r="A77" s="10">
        <v>39814</v>
      </c>
      <c r="B77" s="6">
        <v>93</v>
      </c>
      <c r="C77" s="6">
        <v>98653</v>
      </c>
      <c r="D77" s="7">
        <v>8</v>
      </c>
      <c r="E77" s="6">
        <v>17122</v>
      </c>
      <c r="F77" s="7">
        <v>0</v>
      </c>
      <c r="G77" s="6">
        <v>4200</v>
      </c>
      <c r="H77" s="7">
        <v>8</v>
      </c>
      <c r="I77" s="6">
        <v>602</v>
      </c>
      <c r="J77" s="7">
        <v>0</v>
      </c>
      <c r="K77" s="6">
        <v>1938</v>
      </c>
      <c r="L77" s="7">
        <v>13</v>
      </c>
      <c r="M77" s="6">
        <v>13488</v>
      </c>
      <c r="N77" s="7">
        <v>182</v>
      </c>
      <c r="O77" s="6">
        <v>35844</v>
      </c>
      <c r="P77" s="7">
        <v>182</v>
      </c>
      <c r="Q77" s="14">
        <v>25275</v>
      </c>
      <c r="R77" s="19">
        <v>0</v>
      </c>
      <c r="S77" s="14">
        <v>0</v>
      </c>
      <c r="T77" s="19">
        <v>0</v>
      </c>
      <c r="U77" s="14">
        <v>5348</v>
      </c>
      <c r="V77" s="19">
        <v>0</v>
      </c>
      <c r="W77" s="14">
        <v>4416</v>
      </c>
      <c r="X77" s="19">
        <v>0</v>
      </c>
      <c r="Y77" s="14">
        <v>805</v>
      </c>
      <c r="Z77" s="19">
        <v>0</v>
      </c>
      <c r="AA77" s="15">
        <v>2002</v>
      </c>
    </row>
    <row r="78" spans="1:27" hidden="1">
      <c r="A78" s="10">
        <v>39845</v>
      </c>
      <c r="B78" s="6">
        <v>34</v>
      </c>
      <c r="C78" s="6">
        <v>111701</v>
      </c>
      <c r="D78" s="7">
        <v>5</v>
      </c>
      <c r="E78" s="6">
        <v>16567</v>
      </c>
      <c r="F78" s="7">
        <v>2</v>
      </c>
      <c r="G78" s="6">
        <v>3593</v>
      </c>
      <c r="H78" s="7">
        <v>5</v>
      </c>
      <c r="I78" s="6">
        <v>6463</v>
      </c>
      <c r="J78" s="7">
        <v>0</v>
      </c>
      <c r="K78" s="6">
        <v>2343</v>
      </c>
      <c r="L78" s="7">
        <v>6</v>
      </c>
      <c r="M78" s="6">
        <v>10044</v>
      </c>
      <c r="N78" s="7">
        <v>176</v>
      </c>
      <c r="O78" s="6">
        <v>32792</v>
      </c>
      <c r="P78" s="7">
        <v>173</v>
      </c>
      <c r="Q78" s="14">
        <v>23058</v>
      </c>
      <c r="R78" s="19">
        <v>0</v>
      </c>
      <c r="S78" s="14">
        <v>0</v>
      </c>
      <c r="T78" s="19">
        <v>3</v>
      </c>
      <c r="U78" s="14">
        <v>4467</v>
      </c>
      <c r="V78" s="19">
        <v>0</v>
      </c>
      <c r="W78" s="14">
        <v>4422</v>
      </c>
      <c r="X78" s="19">
        <v>0</v>
      </c>
      <c r="Y78" s="14">
        <v>845</v>
      </c>
      <c r="Z78" s="19">
        <v>0</v>
      </c>
      <c r="AA78" s="15">
        <v>964</v>
      </c>
    </row>
    <row r="79" spans="1:27" hidden="1">
      <c r="A79" s="10">
        <v>39873</v>
      </c>
      <c r="B79" s="6">
        <v>121</v>
      </c>
      <c r="C79" s="6">
        <v>100616</v>
      </c>
      <c r="D79" s="7">
        <v>13</v>
      </c>
      <c r="E79" s="6">
        <v>22120</v>
      </c>
      <c r="F79" s="7">
        <v>2</v>
      </c>
      <c r="G79" s="6">
        <v>4087</v>
      </c>
      <c r="H79" s="7">
        <v>2</v>
      </c>
      <c r="I79" s="6">
        <v>7440</v>
      </c>
      <c r="J79" s="7">
        <v>0</v>
      </c>
      <c r="K79" s="6">
        <v>3486</v>
      </c>
      <c r="L79" s="7">
        <v>10</v>
      </c>
      <c r="M79" s="6">
        <v>12115</v>
      </c>
      <c r="N79" s="7">
        <v>184</v>
      </c>
      <c r="O79" s="6">
        <v>34429</v>
      </c>
      <c r="P79" s="7">
        <v>182</v>
      </c>
      <c r="Q79" s="14">
        <v>23673</v>
      </c>
      <c r="R79" s="19">
        <v>0</v>
      </c>
      <c r="S79" s="14">
        <v>0</v>
      </c>
      <c r="T79" s="19">
        <v>0</v>
      </c>
      <c r="U79" s="14">
        <v>4721</v>
      </c>
      <c r="V79" s="19">
        <v>1</v>
      </c>
      <c r="W79" s="14">
        <v>5164</v>
      </c>
      <c r="X79" s="19">
        <v>1</v>
      </c>
      <c r="Y79" s="14">
        <v>871</v>
      </c>
      <c r="Z79" s="19">
        <v>0</v>
      </c>
      <c r="AA79" s="15">
        <v>890</v>
      </c>
    </row>
    <row r="80" spans="1:27" hidden="1">
      <c r="A80" s="10">
        <v>39904</v>
      </c>
      <c r="B80" s="6">
        <v>79</v>
      </c>
      <c r="C80" s="6">
        <v>83194</v>
      </c>
      <c r="D80" s="7">
        <v>9</v>
      </c>
      <c r="E80" s="6">
        <v>17848</v>
      </c>
      <c r="F80" s="7">
        <v>5</v>
      </c>
      <c r="G80" s="6">
        <v>3923</v>
      </c>
      <c r="H80" s="7">
        <v>11</v>
      </c>
      <c r="I80" s="6">
        <v>8315</v>
      </c>
      <c r="J80" s="7">
        <v>2</v>
      </c>
      <c r="K80" s="6">
        <v>2364</v>
      </c>
      <c r="L80" s="7">
        <v>63</v>
      </c>
      <c r="M80" s="6">
        <v>12713</v>
      </c>
      <c r="N80" s="7">
        <v>206</v>
      </c>
      <c r="O80" s="6">
        <v>37787</v>
      </c>
      <c r="P80" s="7">
        <v>206</v>
      </c>
      <c r="Q80" s="14">
        <v>27022</v>
      </c>
      <c r="R80" s="19">
        <v>0</v>
      </c>
      <c r="S80" s="14">
        <v>10765</v>
      </c>
      <c r="T80" s="19">
        <v>0</v>
      </c>
      <c r="U80" s="14">
        <v>4837</v>
      </c>
      <c r="V80" s="19">
        <v>0</v>
      </c>
      <c r="W80" s="14">
        <v>5299</v>
      </c>
      <c r="X80" s="19">
        <v>0</v>
      </c>
      <c r="Y80" s="14">
        <v>629</v>
      </c>
      <c r="Z80" s="19">
        <v>1</v>
      </c>
      <c r="AA80" s="15">
        <v>1418</v>
      </c>
    </row>
    <row r="81" spans="1:27" hidden="1">
      <c r="A81" s="10">
        <v>39934</v>
      </c>
      <c r="B81" s="6">
        <v>48</v>
      </c>
      <c r="C81" s="6">
        <v>54082</v>
      </c>
      <c r="D81" s="7">
        <v>5</v>
      </c>
      <c r="E81" s="6">
        <v>20794</v>
      </c>
      <c r="F81" s="7">
        <v>3</v>
      </c>
      <c r="G81" s="6">
        <v>3623</v>
      </c>
      <c r="H81" s="7">
        <v>4</v>
      </c>
      <c r="I81" s="6">
        <v>6994</v>
      </c>
      <c r="J81" s="7">
        <v>0</v>
      </c>
      <c r="K81" s="6">
        <v>1638</v>
      </c>
      <c r="L81" s="7">
        <v>6</v>
      </c>
      <c r="M81" s="6">
        <v>18419</v>
      </c>
      <c r="N81" s="7">
        <v>95</v>
      </c>
      <c r="O81" s="6">
        <v>37642</v>
      </c>
      <c r="P81" s="7">
        <v>94</v>
      </c>
      <c r="Q81" s="14">
        <v>26778</v>
      </c>
      <c r="R81" s="19">
        <v>1</v>
      </c>
      <c r="S81" s="14">
        <v>10864</v>
      </c>
      <c r="T81" s="19">
        <v>0</v>
      </c>
      <c r="U81" s="14">
        <v>5316</v>
      </c>
      <c r="V81" s="19">
        <v>0</v>
      </c>
      <c r="W81" s="14">
        <v>4459</v>
      </c>
      <c r="X81" s="19">
        <v>1</v>
      </c>
      <c r="Y81" s="14">
        <v>1089</v>
      </c>
      <c r="Z81" s="19">
        <v>1</v>
      </c>
      <c r="AA81" s="15">
        <v>1423</v>
      </c>
    </row>
    <row r="82" spans="1:27" hidden="1">
      <c r="A82" s="10">
        <v>39965</v>
      </c>
      <c r="B82" s="6">
        <v>86</v>
      </c>
      <c r="C82" s="6">
        <v>65977</v>
      </c>
      <c r="D82" s="7">
        <v>16</v>
      </c>
      <c r="E82" s="6">
        <v>23261</v>
      </c>
      <c r="F82" s="7">
        <v>3</v>
      </c>
      <c r="G82" s="6">
        <v>4176</v>
      </c>
      <c r="H82" s="7">
        <v>3</v>
      </c>
      <c r="I82" s="6">
        <v>7183</v>
      </c>
      <c r="J82" s="7">
        <v>2</v>
      </c>
      <c r="K82" s="6">
        <v>2151</v>
      </c>
      <c r="L82" s="7">
        <v>20</v>
      </c>
      <c r="M82" s="6">
        <v>12446</v>
      </c>
      <c r="N82" s="7">
        <v>147</v>
      </c>
      <c r="O82" s="6">
        <v>33654</v>
      </c>
      <c r="P82" s="7">
        <v>147</v>
      </c>
      <c r="Q82" s="14">
        <v>23774</v>
      </c>
      <c r="R82" s="19">
        <v>0</v>
      </c>
      <c r="S82" s="14">
        <v>9880</v>
      </c>
      <c r="T82" s="19">
        <v>0</v>
      </c>
      <c r="U82" s="14">
        <v>4157</v>
      </c>
      <c r="V82" s="19">
        <v>0</v>
      </c>
      <c r="W82" s="14">
        <v>4629</v>
      </c>
      <c r="X82" s="19">
        <v>0</v>
      </c>
      <c r="Y82" s="14">
        <v>1094</v>
      </c>
      <c r="Z82" s="19">
        <v>2</v>
      </c>
      <c r="AA82" s="15">
        <v>1243</v>
      </c>
    </row>
    <row r="83" spans="1:27" hidden="1">
      <c r="A83" s="10">
        <v>39995</v>
      </c>
      <c r="B83" s="6">
        <v>87</v>
      </c>
      <c r="C83" s="6">
        <v>79103</v>
      </c>
      <c r="D83" s="7">
        <v>5</v>
      </c>
      <c r="E83" s="6">
        <v>26052</v>
      </c>
      <c r="F83" s="7">
        <v>4</v>
      </c>
      <c r="G83" s="6">
        <v>5140</v>
      </c>
      <c r="H83" s="7">
        <v>10</v>
      </c>
      <c r="I83" s="6">
        <v>8482</v>
      </c>
      <c r="J83" s="7">
        <v>0</v>
      </c>
      <c r="K83" s="6">
        <v>4415</v>
      </c>
      <c r="L83" s="7">
        <v>7</v>
      </c>
      <c r="M83" s="6">
        <v>13754</v>
      </c>
      <c r="N83" s="7">
        <v>166</v>
      </c>
      <c r="O83" s="6">
        <v>39818</v>
      </c>
      <c r="P83" s="7">
        <v>161</v>
      </c>
      <c r="Q83" s="14">
        <v>28771</v>
      </c>
      <c r="R83" s="19">
        <v>5</v>
      </c>
      <c r="S83" s="14">
        <v>11047</v>
      </c>
      <c r="T83" s="19">
        <v>1</v>
      </c>
      <c r="U83" s="14">
        <v>5335</v>
      </c>
      <c r="V83" s="19">
        <v>4</v>
      </c>
      <c r="W83" s="14">
        <v>4817</v>
      </c>
      <c r="X83" s="19">
        <v>0</v>
      </c>
      <c r="Y83" s="14">
        <v>895</v>
      </c>
      <c r="Z83" s="19">
        <v>1</v>
      </c>
      <c r="AA83" s="15">
        <v>2669</v>
      </c>
    </row>
    <row r="84" spans="1:27" hidden="1">
      <c r="A84" s="10">
        <v>40026</v>
      </c>
      <c r="B84" s="6">
        <v>104</v>
      </c>
      <c r="C84" s="6">
        <v>76300</v>
      </c>
      <c r="D84" s="7">
        <v>8</v>
      </c>
      <c r="E84" s="6">
        <v>21757</v>
      </c>
      <c r="F84" s="7">
        <v>9</v>
      </c>
      <c r="G84" s="6">
        <v>3561</v>
      </c>
      <c r="H84" s="7">
        <v>14</v>
      </c>
      <c r="I84" s="6">
        <v>7566</v>
      </c>
      <c r="J84" s="7">
        <v>1</v>
      </c>
      <c r="K84" s="6">
        <v>3173</v>
      </c>
      <c r="L84" s="7">
        <v>11</v>
      </c>
      <c r="M84" s="6">
        <v>14449</v>
      </c>
      <c r="N84" s="7">
        <v>225</v>
      </c>
      <c r="O84" s="6">
        <v>41704</v>
      </c>
      <c r="P84" s="7">
        <v>222</v>
      </c>
      <c r="Q84" s="14">
        <v>29891</v>
      </c>
      <c r="R84" s="19">
        <v>3</v>
      </c>
      <c r="S84" s="14">
        <v>11813</v>
      </c>
      <c r="T84" s="19">
        <v>0</v>
      </c>
      <c r="U84" s="14">
        <v>5460</v>
      </c>
      <c r="V84" s="19">
        <v>0</v>
      </c>
      <c r="W84" s="14">
        <v>5585</v>
      </c>
      <c r="X84" s="19">
        <v>3</v>
      </c>
      <c r="Y84" s="14">
        <v>7680</v>
      </c>
      <c r="Z84" s="19">
        <v>2</v>
      </c>
      <c r="AA84" s="15">
        <v>2096</v>
      </c>
    </row>
    <row r="85" spans="1:27" hidden="1">
      <c r="A85" s="10">
        <v>40057</v>
      </c>
      <c r="B85" s="6">
        <v>80</v>
      </c>
      <c r="C85" s="6">
        <v>70836</v>
      </c>
      <c r="D85" s="7">
        <v>22</v>
      </c>
      <c r="E85" s="6">
        <v>18952</v>
      </c>
      <c r="F85" s="7">
        <v>1</v>
      </c>
      <c r="G85" s="6">
        <v>4142</v>
      </c>
      <c r="H85" s="7">
        <v>1</v>
      </c>
      <c r="I85" s="6">
        <v>8406</v>
      </c>
      <c r="J85" s="7">
        <v>1</v>
      </c>
      <c r="K85" s="6">
        <v>2345</v>
      </c>
      <c r="L85" s="7">
        <v>13</v>
      </c>
      <c r="M85" s="6">
        <v>13623</v>
      </c>
      <c r="N85" s="7">
        <v>135</v>
      </c>
      <c r="O85" s="6">
        <v>37322</v>
      </c>
      <c r="P85" s="7">
        <v>129</v>
      </c>
      <c r="Q85" s="14">
        <v>27200</v>
      </c>
      <c r="R85" s="19">
        <v>6</v>
      </c>
      <c r="S85" s="14">
        <v>10122</v>
      </c>
      <c r="T85" s="19">
        <v>6</v>
      </c>
      <c r="U85" s="14">
        <v>4745</v>
      </c>
      <c r="V85" s="19">
        <v>0</v>
      </c>
      <c r="W85" s="14">
        <v>4705</v>
      </c>
      <c r="X85" s="19">
        <v>0</v>
      </c>
      <c r="Y85" s="14">
        <v>672</v>
      </c>
      <c r="Z85" s="19">
        <v>0</v>
      </c>
      <c r="AA85" s="15">
        <v>1677</v>
      </c>
    </row>
    <row r="86" spans="1:27" hidden="1">
      <c r="A86" s="10">
        <v>40087</v>
      </c>
      <c r="B86" s="6">
        <v>1821</v>
      </c>
      <c r="C86" s="6">
        <v>111036</v>
      </c>
      <c r="D86" s="7">
        <v>96</v>
      </c>
      <c r="E86" s="6">
        <v>21135</v>
      </c>
      <c r="F86" s="7">
        <v>4</v>
      </c>
      <c r="G86" s="6">
        <v>5459</v>
      </c>
      <c r="H86" s="7">
        <v>85</v>
      </c>
      <c r="I86" s="6">
        <v>7537</v>
      </c>
      <c r="J86" s="7">
        <v>51</v>
      </c>
      <c r="K86" s="6">
        <v>2729</v>
      </c>
      <c r="L86" s="7">
        <v>503</v>
      </c>
      <c r="M86" s="6">
        <v>16767</v>
      </c>
      <c r="N86" s="7">
        <v>197</v>
      </c>
      <c r="O86" s="6">
        <v>41319</v>
      </c>
      <c r="P86" s="7">
        <v>178</v>
      </c>
      <c r="Q86" s="14">
        <v>21102</v>
      </c>
      <c r="R86" s="19">
        <v>19</v>
      </c>
      <c r="S86" s="14">
        <v>12217</v>
      </c>
      <c r="T86" s="19">
        <v>4</v>
      </c>
      <c r="U86" s="14">
        <v>5327</v>
      </c>
      <c r="V86" s="19">
        <v>3</v>
      </c>
      <c r="W86" s="14">
        <v>5706</v>
      </c>
      <c r="X86" s="19">
        <v>12</v>
      </c>
      <c r="Y86" s="14">
        <v>1184</v>
      </c>
      <c r="Z86" s="19">
        <v>6</v>
      </c>
      <c r="AA86" s="15">
        <v>1880</v>
      </c>
    </row>
    <row r="87" spans="1:27" hidden="1">
      <c r="A87" s="10">
        <v>40118</v>
      </c>
      <c r="B87" s="6">
        <v>1487</v>
      </c>
      <c r="C87" s="6">
        <v>110658</v>
      </c>
      <c r="D87" s="7">
        <v>74</v>
      </c>
      <c r="E87" s="6">
        <v>18094</v>
      </c>
      <c r="F87" s="7">
        <v>14</v>
      </c>
      <c r="G87" s="6">
        <v>4255</v>
      </c>
      <c r="H87" s="7">
        <v>100</v>
      </c>
      <c r="I87" s="6">
        <v>7725</v>
      </c>
      <c r="J87" s="7">
        <v>41</v>
      </c>
      <c r="K87" s="6">
        <v>2731</v>
      </c>
      <c r="L87" s="7">
        <v>385</v>
      </c>
      <c r="M87" s="6">
        <v>15370</v>
      </c>
      <c r="N87" s="7">
        <v>242</v>
      </c>
      <c r="O87" s="6">
        <v>40412</v>
      </c>
      <c r="P87" s="7">
        <v>228</v>
      </c>
      <c r="Q87" s="14">
        <v>28907</v>
      </c>
      <c r="R87" s="19">
        <v>14</v>
      </c>
      <c r="S87" s="14">
        <v>11505</v>
      </c>
      <c r="T87" s="19">
        <v>1</v>
      </c>
      <c r="U87" s="14">
        <v>5492</v>
      </c>
      <c r="V87" s="19">
        <v>3</v>
      </c>
      <c r="W87" s="14">
        <v>5060</v>
      </c>
      <c r="X87" s="19">
        <v>10</v>
      </c>
      <c r="Y87" s="14">
        <v>953</v>
      </c>
      <c r="Z87" s="19">
        <v>2</v>
      </c>
      <c r="AA87" s="15">
        <v>1384</v>
      </c>
    </row>
    <row r="88" spans="1:27" hidden="1">
      <c r="A88" s="10">
        <v>40148</v>
      </c>
      <c r="B88" s="6">
        <v>2504</v>
      </c>
      <c r="C88" s="6">
        <v>120441</v>
      </c>
      <c r="D88" s="7">
        <v>151</v>
      </c>
      <c r="E88" s="6">
        <v>25517</v>
      </c>
      <c r="F88" s="7">
        <v>11</v>
      </c>
      <c r="G88" s="6">
        <v>25664</v>
      </c>
      <c r="H88" s="7">
        <v>180</v>
      </c>
      <c r="I88" s="6">
        <v>10385</v>
      </c>
      <c r="J88" s="7">
        <v>36</v>
      </c>
      <c r="K88" s="6">
        <v>2429</v>
      </c>
      <c r="L88" s="7">
        <v>368</v>
      </c>
      <c r="M88" s="6">
        <v>13361</v>
      </c>
      <c r="N88" s="7">
        <v>298</v>
      </c>
      <c r="O88" s="6">
        <v>44416</v>
      </c>
      <c r="P88" s="7">
        <v>282</v>
      </c>
      <c r="Q88" s="14">
        <v>33001</v>
      </c>
      <c r="R88" s="19">
        <v>16</v>
      </c>
      <c r="S88" s="14">
        <v>11415</v>
      </c>
      <c r="T88" s="19">
        <v>2</v>
      </c>
      <c r="U88" s="14">
        <v>5922</v>
      </c>
      <c r="V88" s="19">
        <v>4</v>
      </c>
      <c r="W88" s="14">
        <v>4818</v>
      </c>
      <c r="X88" s="19">
        <v>10</v>
      </c>
      <c r="Y88" s="14">
        <v>675</v>
      </c>
      <c r="Z88" s="19">
        <v>4</v>
      </c>
      <c r="AA88" s="15">
        <v>1719</v>
      </c>
    </row>
    <row r="89" spans="1:27">
      <c r="A89" s="10">
        <v>40179</v>
      </c>
      <c r="B89" s="6">
        <v>1374</v>
      </c>
      <c r="C89" s="6">
        <v>103693</v>
      </c>
      <c r="D89" s="7">
        <v>82</v>
      </c>
      <c r="E89" s="6">
        <v>18139</v>
      </c>
      <c r="F89" s="7">
        <v>11</v>
      </c>
      <c r="G89" s="6">
        <v>5427</v>
      </c>
      <c r="H89" s="7">
        <v>47</v>
      </c>
      <c r="I89" s="6">
        <v>6826</v>
      </c>
      <c r="J89" s="7">
        <v>24</v>
      </c>
      <c r="K89" s="6">
        <v>2117</v>
      </c>
      <c r="L89" s="7">
        <v>615</v>
      </c>
      <c r="M89" s="6">
        <v>13672</v>
      </c>
      <c r="N89" s="7">
        <v>178</v>
      </c>
      <c r="O89" s="6">
        <v>40764</v>
      </c>
      <c r="P89" s="7">
        <v>149</v>
      </c>
      <c r="Q89" s="14">
        <v>29148</v>
      </c>
      <c r="R89" s="19">
        <v>29</v>
      </c>
      <c r="S89" s="14">
        <v>11616</v>
      </c>
      <c r="T89" s="19">
        <v>21</v>
      </c>
      <c r="U89" s="14">
        <v>6009</v>
      </c>
      <c r="V89" s="19">
        <v>2</v>
      </c>
      <c r="W89" s="14">
        <v>4790</v>
      </c>
      <c r="X89" s="19">
        <v>6</v>
      </c>
      <c r="Y89" s="14">
        <v>817</v>
      </c>
      <c r="Z89" s="19">
        <v>5</v>
      </c>
      <c r="AA89" s="15">
        <v>3943</v>
      </c>
    </row>
    <row r="90" spans="1:27">
      <c r="A90" s="10">
        <v>40210</v>
      </c>
      <c r="B90" s="6">
        <v>1790</v>
      </c>
      <c r="C90" s="6">
        <v>113822</v>
      </c>
      <c r="D90" s="7">
        <v>82</v>
      </c>
      <c r="E90" s="6">
        <v>16983</v>
      </c>
      <c r="F90" s="7">
        <v>5</v>
      </c>
      <c r="G90" s="6">
        <v>4574</v>
      </c>
      <c r="H90" s="7">
        <v>44</v>
      </c>
      <c r="I90" s="6">
        <v>5752</v>
      </c>
      <c r="J90" s="7">
        <v>7</v>
      </c>
      <c r="K90" s="6">
        <v>2830</v>
      </c>
      <c r="L90" s="7">
        <v>662</v>
      </c>
      <c r="M90" s="6">
        <v>15542</v>
      </c>
      <c r="N90" s="7">
        <v>185</v>
      </c>
      <c r="O90" s="6">
        <v>36282</v>
      </c>
      <c r="P90" s="7">
        <v>142</v>
      </c>
      <c r="Q90" s="14">
        <v>25978</v>
      </c>
      <c r="R90" s="19">
        <v>43</v>
      </c>
      <c r="S90" s="14">
        <v>10304</v>
      </c>
      <c r="T90" s="19">
        <v>27</v>
      </c>
      <c r="U90" s="14">
        <v>4843</v>
      </c>
      <c r="V90" s="19">
        <v>9</v>
      </c>
      <c r="W90" s="14">
        <v>4603</v>
      </c>
      <c r="X90" s="19">
        <v>7</v>
      </c>
      <c r="Y90" s="14">
        <v>858</v>
      </c>
      <c r="Z90" s="19">
        <v>6</v>
      </c>
      <c r="AA90" s="15">
        <v>1815</v>
      </c>
    </row>
    <row r="91" spans="1:27">
      <c r="A91" s="10">
        <v>40238</v>
      </c>
      <c r="B91" s="6">
        <v>2234</v>
      </c>
      <c r="C91" s="6">
        <v>107870</v>
      </c>
      <c r="D91" s="7">
        <v>189</v>
      </c>
      <c r="E91" s="6">
        <v>23794</v>
      </c>
      <c r="F91" s="7">
        <v>22</v>
      </c>
      <c r="G91" s="6">
        <v>5333</v>
      </c>
      <c r="H91" s="7">
        <v>120</v>
      </c>
      <c r="I91" s="6">
        <v>9171</v>
      </c>
      <c r="J91" s="7">
        <v>62</v>
      </c>
      <c r="K91" s="6">
        <v>3901</v>
      </c>
      <c r="L91" s="7">
        <v>912</v>
      </c>
      <c r="M91" s="6">
        <v>13684</v>
      </c>
      <c r="N91" s="7">
        <v>325</v>
      </c>
      <c r="O91" s="6">
        <v>39044</v>
      </c>
      <c r="P91" s="7">
        <v>268</v>
      </c>
      <c r="Q91" s="14">
        <v>28230</v>
      </c>
      <c r="R91" s="19">
        <v>57</v>
      </c>
      <c r="S91" s="14">
        <v>10814</v>
      </c>
      <c r="T91" s="19">
        <v>26</v>
      </c>
      <c r="U91" s="14">
        <v>4928</v>
      </c>
      <c r="V91" s="19">
        <v>18</v>
      </c>
      <c r="W91" s="14">
        <v>5043</v>
      </c>
      <c r="X91" s="19">
        <v>13</v>
      </c>
      <c r="Y91" s="14">
        <v>843</v>
      </c>
      <c r="Z91" s="19">
        <v>5</v>
      </c>
      <c r="AA91" s="15">
        <v>1862</v>
      </c>
    </row>
    <row r="92" spans="1:27">
      <c r="A92" s="10">
        <v>40269</v>
      </c>
      <c r="B92" s="6">
        <v>887</v>
      </c>
      <c r="C92" s="6">
        <v>67433</v>
      </c>
      <c r="D92" s="7">
        <v>39</v>
      </c>
      <c r="E92" s="6">
        <v>17859</v>
      </c>
      <c r="F92" s="7">
        <v>6</v>
      </c>
      <c r="G92" s="6">
        <v>3815</v>
      </c>
      <c r="H92" s="7">
        <v>62</v>
      </c>
      <c r="I92" s="6">
        <v>8247</v>
      </c>
      <c r="J92" s="7">
        <v>11</v>
      </c>
      <c r="K92" s="6">
        <v>2081</v>
      </c>
      <c r="L92" s="7">
        <v>288</v>
      </c>
      <c r="M92" s="6">
        <v>13185</v>
      </c>
      <c r="N92" s="7">
        <v>58</v>
      </c>
      <c r="O92" s="6">
        <v>40026</v>
      </c>
      <c r="P92" s="7">
        <v>44</v>
      </c>
      <c r="Q92" s="14">
        <v>29214</v>
      </c>
      <c r="R92" s="19">
        <v>14</v>
      </c>
      <c r="S92" s="14">
        <v>10812</v>
      </c>
      <c r="T92" s="19">
        <v>5</v>
      </c>
      <c r="U92" s="14">
        <v>4842</v>
      </c>
      <c r="V92" s="19">
        <v>5</v>
      </c>
      <c r="W92" s="14">
        <v>5222</v>
      </c>
      <c r="X92" s="19">
        <v>4</v>
      </c>
      <c r="Y92" s="14">
        <v>748</v>
      </c>
      <c r="Z92" s="19">
        <v>0</v>
      </c>
      <c r="AA92" s="15">
        <v>2746</v>
      </c>
    </row>
    <row r="93" spans="1:27">
      <c r="A93" s="10">
        <v>40299</v>
      </c>
      <c r="B93" s="6">
        <v>1614</v>
      </c>
      <c r="C93" s="6">
        <v>65284</v>
      </c>
      <c r="D93" s="7">
        <v>182</v>
      </c>
      <c r="E93" s="6">
        <v>25215</v>
      </c>
      <c r="F93" s="7">
        <v>9</v>
      </c>
      <c r="G93" s="6">
        <v>6251</v>
      </c>
      <c r="H93" s="7">
        <v>89</v>
      </c>
      <c r="I93" s="6">
        <v>8203</v>
      </c>
      <c r="J93" s="7">
        <v>37</v>
      </c>
      <c r="K93" s="6">
        <v>2187</v>
      </c>
      <c r="L93" s="7">
        <v>837</v>
      </c>
      <c r="M93" s="6">
        <v>20485</v>
      </c>
      <c r="N93" s="7">
        <v>254</v>
      </c>
      <c r="O93" s="6">
        <v>120943</v>
      </c>
      <c r="P93" s="7">
        <v>205</v>
      </c>
      <c r="Q93" s="14">
        <v>108868</v>
      </c>
      <c r="R93" s="19">
        <v>49</v>
      </c>
      <c r="S93" s="14">
        <v>12075</v>
      </c>
      <c r="T93" s="19">
        <v>17</v>
      </c>
      <c r="U93" s="14">
        <v>5157</v>
      </c>
      <c r="V93" s="19">
        <v>8</v>
      </c>
      <c r="W93" s="14">
        <v>5916</v>
      </c>
      <c r="X93" s="19">
        <v>24</v>
      </c>
      <c r="Y93" s="14">
        <v>1002</v>
      </c>
      <c r="Z93" s="19">
        <v>110</v>
      </c>
      <c r="AA93" s="15">
        <v>11366</v>
      </c>
    </row>
    <row r="94" spans="1:27">
      <c r="A94" s="10">
        <v>40330</v>
      </c>
      <c r="B94" s="6">
        <v>3447</v>
      </c>
      <c r="C94" s="6">
        <v>117134</v>
      </c>
      <c r="D94" s="7">
        <v>520</v>
      </c>
      <c r="E94" s="6">
        <v>48205</v>
      </c>
      <c r="F94" s="7">
        <v>934</v>
      </c>
      <c r="G94" s="6">
        <v>45999</v>
      </c>
      <c r="H94" s="7">
        <v>196</v>
      </c>
      <c r="I94" s="6">
        <v>17446</v>
      </c>
      <c r="J94" s="7">
        <v>64</v>
      </c>
      <c r="K94" s="6">
        <v>4983</v>
      </c>
      <c r="L94" s="7">
        <v>950</v>
      </c>
      <c r="M94" s="6">
        <v>28245</v>
      </c>
      <c r="N94" s="7">
        <v>730</v>
      </c>
      <c r="O94" s="6">
        <v>141953</v>
      </c>
      <c r="P94" s="7">
        <v>510</v>
      </c>
      <c r="Q94" s="14">
        <v>120578</v>
      </c>
      <c r="R94" s="19">
        <v>220</v>
      </c>
      <c r="S94" s="14">
        <v>21375</v>
      </c>
      <c r="T94" s="19">
        <v>80</v>
      </c>
      <c r="U94" s="14">
        <v>6537</v>
      </c>
      <c r="V94" s="19">
        <v>49</v>
      </c>
      <c r="W94" s="14">
        <v>11019</v>
      </c>
      <c r="X94" s="19">
        <v>91</v>
      </c>
      <c r="Y94" s="14">
        <v>3819</v>
      </c>
      <c r="Z94" s="19">
        <v>378</v>
      </c>
      <c r="AA94" s="15">
        <v>10155</v>
      </c>
    </row>
    <row r="95" spans="1:27">
      <c r="A95" s="10">
        <v>40360</v>
      </c>
      <c r="B95" s="6">
        <v>1739</v>
      </c>
      <c r="C95" s="6">
        <v>86865</v>
      </c>
      <c r="D95" s="7">
        <v>239</v>
      </c>
      <c r="E95" s="6">
        <v>28377</v>
      </c>
      <c r="F95" s="7">
        <v>66</v>
      </c>
      <c r="G95" s="6">
        <v>10788</v>
      </c>
      <c r="H95" s="7">
        <v>90</v>
      </c>
      <c r="I95" s="6">
        <v>8034</v>
      </c>
      <c r="J95" s="7">
        <v>84</v>
      </c>
      <c r="K95" s="6">
        <v>4837</v>
      </c>
      <c r="L95" s="7">
        <v>568</v>
      </c>
      <c r="M95" s="6">
        <v>22889</v>
      </c>
      <c r="N95" s="7">
        <v>315</v>
      </c>
      <c r="O95" s="6">
        <v>50096</v>
      </c>
      <c r="P95" s="7">
        <v>277</v>
      </c>
      <c r="Q95" s="14">
        <v>37930</v>
      </c>
      <c r="R95" s="19">
        <v>38</v>
      </c>
      <c r="S95" s="14">
        <v>12166</v>
      </c>
      <c r="T95" s="19">
        <v>5</v>
      </c>
      <c r="U95" s="14">
        <v>5591</v>
      </c>
      <c r="V95" s="19">
        <v>11</v>
      </c>
      <c r="W95" s="14">
        <v>5146</v>
      </c>
      <c r="X95" s="19">
        <v>22</v>
      </c>
      <c r="Y95" s="14">
        <v>1429</v>
      </c>
      <c r="Z95" s="19">
        <v>8</v>
      </c>
      <c r="AA95" s="15">
        <v>1590</v>
      </c>
    </row>
    <row r="96" spans="1:27">
      <c r="A96" s="10">
        <v>40391</v>
      </c>
      <c r="B96" s="6">
        <v>1177</v>
      </c>
      <c r="C96" s="6">
        <v>84370</v>
      </c>
      <c r="D96" s="7">
        <v>87</v>
      </c>
      <c r="E96" s="6">
        <v>29491</v>
      </c>
      <c r="F96" s="7">
        <v>6</v>
      </c>
      <c r="G96" s="6">
        <v>5634</v>
      </c>
      <c r="H96" s="7">
        <v>36</v>
      </c>
      <c r="I96" s="6">
        <v>10267</v>
      </c>
      <c r="J96" s="7">
        <v>24</v>
      </c>
      <c r="K96" s="6">
        <v>2733</v>
      </c>
      <c r="L96" s="7">
        <v>388</v>
      </c>
      <c r="M96" s="6">
        <v>20192</v>
      </c>
      <c r="N96" s="7">
        <v>232</v>
      </c>
      <c r="O96" s="6">
        <v>53511</v>
      </c>
      <c r="P96" s="7">
        <v>213</v>
      </c>
      <c r="Q96" s="14">
        <v>40224</v>
      </c>
      <c r="R96" s="19">
        <v>19</v>
      </c>
      <c r="S96" s="14">
        <v>13287</v>
      </c>
      <c r="T96" s="19">
        <v>4</v>
      </c>
      <c r="U96" s="14">
        <v>6254</v>
      </c>
      <c r="V96" s="19">
        <v>3</v>
      </c>
      <c r="W96" s="14">
        <v>6013</v>
      </c>
      <c r="X96" s="19">
        <v>12</v>
      </c>
      <c r="Y96" s="14">
        <v>1020</v>
      </c>
      <c r="Z96" s="19">
        <v>8</v>
      </c>
      <c r="AA96" s="15">
        <v>1635</v>
      </c>
    </row>
    <row r="97" spans="1:27">
      <c r="A97" s="10">
        <v>40422</v>
      </c>
      <c r="B97" s="6">
        <v>1163</v>
      </c>
      <c r="C97" s="6">
        <v>81589</v>
      </c>
      <c r="D97" s="7">
        <v>84</v>
      </c>
      <c r="E97" s="6">
        <v>24675</v>
      </c>
      <c r="F97" s="7">
        <v>4</v>
      </c>
      <c r="G97" s="6">
        <v>6111</v>
      </c>
      <c r="H97" s="7">
        <v>65</v>
      </c>
      <c r="I97" s="6">
        <v>13206</v>
      </c>
      <c r="J97" s="7">
        <v>19</v>
      </c>
      <c r="K97" s="6">
        <v>2756</v>
      </c>
      <c r="L97" s="7">
        <v>481</v>
      </c>
      <c r="M97" s="6">
        <v>23043</v>
      </c>
      <c r="N97" s="7">
        <v>168</v>
      </c>
      <c r="O97" s="6">
        <v>48137</v>
      </c>
      <c r="P97" s="7">
        <v>152</v>
      </c>
      <c r="Q97" s="14">
        <v>36111</v>
      </c>
      <c r="R97" s="19">
        <v>16</v>
      </c>
      <c r="S97" s="14">
        <v>12026</v>
      </c>
      <c r="T97" s="19">
        <v>0</v>
      </c>
      <c r="U97" s="14">
        <v>5397</v>
      </c>
      <c r="V97" s="19">
        <v>4</v>
      </c>
      <c r="W97" s="14">
        <v>5544</v>
      </c>
      <c r="X97" s="19">
        <v>12</v>
      </c>
      <c r="Y97" s="14">
        <v>1085</v>
      </c>
      <c r="Z97" s="19">
        <v>4</v>
      </c>
      <c r="AA97" s="15">
        <v>1616</v>
      </c>
    </row>
    <row r="98" spans="1:27">
      <c r="A98" s="10">
        <v>40452</v>
      </c>
      <c r="B98" s="6">
        <v>1517</v>
      </c>
      <c r="C98" s="6">
        <v>114282</v>
      </c>
      <c r="D98" s="7">
        <v>99</v>
      </c>
      <c r="E98" s="6">
        <v>25681</v>
      </c>
      <c r="F98" s="7">
        <v>5</v>
      </c>
      <c r="G98" s="6">
        <v>6774</v>
      </c>
      <c r="H98" s="7">
        <v>47</v>
      </c>
      <c r="I98" s="6">
        <v>9971</v>
      </c>
      <c r="J98" s="7">
        <v>17</v>
      </c>
      <c r="K98" s="6">
        <v>2831</v>
      </c>
      <c r="L98" s="7">
        <v>364</v>
      </c>
      <c r="M98" s="6">
        <v>21571</v>
      </c>
      <c r="N98" s="7">
        <v>188</v>
      </c>
      <c r="O98" s="6">
        <v>53278</v>
      </c>
      <c r="P98" s="7">
        <v>171</v>
      </c>
      <c r="Q98" s="14">
        <v>39612</v>
      </c>
      <c r="R98" s="19">
        <v>17</v>
      </c>
      <c r="S98" s="14">
        <v>13666</v>
      </c>
      <c r="T98" s="19">
        <v>3</v>
      </c>
      <c r="U98" s="14">
        <v>5867</v>
      </c>
      <c r="V98" s="19">
        <v>1</v>
      </c>
      <c r="W98" s="14">
        <v>6601</v>
      </c>
      <c r="X98" s="19">
        <v>13</v>
      </c>
      <c r="Y98" s="14">
        <v>1198</v>
      </c>
      <c r="Z98" s="19">
        <v>4</v>
      </c>
      <c r="AA98" s="15">
        <v>1754</v>
      </c>
    </row>
    <row r="99" spans="1:27">
      <c r="A99" s="10">
        <v>40483</v>
      </c>
      <c r="B99" s="6">
        <v>1056</v>
      </c>
      <c r="C99" s="6">
        <v>111077</v>
      </c>
      <c r="D99" s="7">
        <v>86</v>
      </c>
      <c r="E99" s="6">
        <v>21615</v>
      </c>
      <c r="F99" s="7">
        <v>17</v>
      </c>
      <c r="G99" s="6">
        <v>5365</v>
      </c>
      <c r="H99" s="7">
        <v>108</v>
      </c>
      <c r="I99" s="6">
        <v>9543</v>
      </c>
      <c r="J99" s="7">
        <v>13</v>
      </c>
      <c r="K99" s="6">
        <v>3158</v>
      </c>
      <c r="L99" s="7">
        <v>337</v>
      </c>
      <c r="M99" s="6">
        <v>20552</v>
      </c>
      <c r="N99" s="7">
        <v>243</v>
      </c>
      <c r="O99" s="6">
        <v>45989</v>
      </c>
      <c r="P99" s="7">
        <v>220</v>
      </c>
      <c r="Q99" s="14">
        <v>32823</v>
      </c>
      <c r="R99" s="19">
        <v>23</v>
      </c>
      <c r="S99" s="14">
        <v>13166</v>
      </c>
      <c r="T99" s="19">
        <v>7</v>
      </c>
      <c r="U99" s="14">
        <v>6140</v>
      </c>
      <c r="V99" s="19">
        <v>3</v>
      </c>
      <c r="W99" s="14">
        <v>6076</v>
      </c>
      <c r="X99" s="19">
        <v>13</v>
      </c>
      <c r="Y99" s="14">
        <v>950</v>
      </c>
      <c r="Z99" s="19">
        <v>6</v>
      </c>
      <c r="AA99" s="15">
        <v>1531</v>
      </c>
    </row>
    <row r="100" spans="1:27">
      <c r="A100" s="10">
        <v>40513</v>
      </c>
      <c r="B100" s="6">
        <v>173</v>
      </c>
      <c r="C100" s="6">
        <v>119473</v>
      </c>
      <c r="D100" s="7">
        <v>133</v>
      </c>
      <c r="E100" s="6">
        <v>24911</v>
      </c>
      <c r="F100" s="7">
        <v>29</v>
      </c>
      <c r="G100" s="6">
        <v>9489</v>
      </c>
      <c r="H100" s="7">
        <v>298</v>
      </c>
      <c r="I100" s="6">
        <v>12222</v>
      </c>
      <c r="J100" s="7">
        <v>35</v>
      </c>
      <c r="K100" s="6">
        <v>2769</v>
      </c>
      <c r="L100" s="7">
        <v>401</v>
      </c>
      <c r="M100" s="6">
        <v>17180</v>
      </c>
      <c r="N100" s="7">
        <v>197</v>
      </c>
      <c r="O100" s="6">
        <v>49273</v>
      </c>
      <c r="P100" s="7">
        <v>169</v>
      </c>
      <c r="Q100" s="14">
        <v>36109</v>
      </c>
      <c r="R100" s="19">
        <v>28</v>
      </c>
      <c r="S100" s="14">
        <v>13164</v>
      </c>
      <c r="T100" s="19">
        <v>5</v>
      </c>
      <c r="U100" s="14">
        <v>5889</v>
      </c>
      <c r="V100" s="19">
        <v>6</v>
      </c>
      <c r="W100" s="14">
        <v>6038</v>
      </c>
      <c r="X100" s="19">
        <v>17</v>
      </c>
      <c r="Y100" s="14">
        <v>1237</v>
      </c>
      <c r="Z100" s="19">
        <v>9</v>
      </c>
      <c r="AA100" s="15">
        <v>1168</v>
      </c>
    </row>
    <row r="101" spans="1:27">
      <c r="A101" s="10">
        <v>40544</v>
      </c>
      <c r="B101" s="6">
        <v>968</v>
      </c>
      <c r="C101" s="6">
        <v>103359</v>
      </c>
      <c r="D101" s="7">
        <v>77</v>
      </c>
      <c r="E101" s="6">
        <v>19460</v>
      </c>
      <c r="F101" s="7">
        <v>5</v>
      </c>
      <c r="G101" s="6">
        <v>6428</v>
      </c>
      <c r="H101" s="7">
        <v>33</v>
      </c>
      <c r="I101" s="6">
        <v>8793</v>
      </c>
      <c r="J101" s="7">
        <v>24</v>
      </c>
      <c r="K101" s="6">
        <v>2583</v>
      </c>
      <c r="L101" s="7">
        <v>433</v>
      </c>
      <c r="M101" s="6">
        <v>17007</v>
      </c>
      <c r="N101" s="7">
        <v>159</v>
      </c>
      <c r="O101" s="6">
        <v>42867</v>
      </c>
      <c r="P101" s="7">
        <v>143</v>
      </c>
      <c r="Q101" s="14">
        <v>29963</v>
      </c>
      <c r="R101" s="19">
        <v>16</v>
      </c>
      <c r="S101" s="14">
        <v>12904</v>
      </c>
      <c r="T101" s="19">
        <v>3</v>
      </c>
      <c r="U101" s="14">
        <v>6097</v>
      </c>
      <c r="V101" s="19">
        <v>5</v>
      </c>
      <c r="W101" s="14">
        <v>5679</v>
      </c>
      <c r="X101" s="19">
        <v>8</v>
      </c>
      <c r="Y101" s="14">
        <v>1128</v>
      </c>
      <c r="Z101" s="19">
        <v>2</v>
      </c>
      <c r="AA101" s="15">
        <v>1053</v>
      </c>
    </row>
    <row r="102" spans="1:27">
      <c r="A102" s="10">
        <v>40575</v>
      </c>
      <c r="B102" s="6">
        <v>1432</v>
      </c>
      <c r="C102" s="6">
        <v>115121</v>
      </c>
      <c r="D102" s="7">
        <v>67</v>
      </c>
      <c r="E102" s="6">
        <v>20398</v>
      </c>
      <c r="F102" s="7">
        <v>6</v>
      </c>
      <c r="G102" s="6">
        <v>5791</v>
      </c>
      <c r="H102" s="7">
        <v>44</v>
      </c>
      <c r="I102" s="6">
        <v>7850</v>
      </c>
      <c r="J102" s="7">
        <v>16</v>
      </c>
      <c r="K102" s="6">
        <v>2609</v>
      </c>
      <c r="L102" s="7">
        <v>348</v>
      </c>
      <c r="M102" s="6">
        <v>17426</v>
      </c>
      <c r="N102" s="7">
        <v>202</v>
      </c>
      <c r="O102" s="6">
        <v>40344</v>
      </c>
      <c r="P102" s="7">
        <v>173</v>
      </c>
      <c r="Q102" s="14">
        <v>28828</v>
      </c>
      <c r="R102" s="19">
        <v>29</v>
      </c>
      <c r="S102" s="14">
        <v>11516</v>
      </c>
      <c r="T102" s="19">
        <v>9</v>
      </c>
      <c r="U102" s="14">
        <v>4883</v>
      </c>
      <c r="V102" s="19">
        <v>2</v>
      </c>
      <c r="W102" s="14">
        <v>5990</v>
      </c>
      <c r="X102" s="19">
        <v>18</v>
      </c>
      <c r="Y102" s="14">
        <v>643</v>
      </c>
      <c r="Z102" s="19">
        <v>9</v>
      </c>
      <c r="AA102" s="15">
        <v>1110</v>
      </c>
    </row>
    <row r="103" spans="1:27">
      <c r="A103" s="10">
        <v>40603</v>
      </c>
      <c r="B103" s="6">
        <v>1211</v>
      </c>
      <c r="C103" s="6">
        <v>94659</v>
      </c>
      <c r="D103" s="7">
        <v>151</v>
      </c>
      <c r="E103" s="6">
        <v>26574</v>
      </c>
      <c r="F103" s="7">
        <v>9</v>
      </c>
      <c r="G103" s="6">
        <v>6204</v>
      </c>
      <c r="H103" s="7">
        <v>60</v>
      </c>
      <c r="I103" s="6">
        <v>7393</v>
      </c>
      <c r="J103" s="7">
        <v>21</v>
      </c>
      <c r="K103" s="6">
        <v>3498</v>
      </c>
      <c r="L103" s="7">
        <v>429</v>
      </c>
      <c r="M103" s="6">
        <v>17056</v>
      </c>
      <c r="N103" s="7">
        <v>210</v>
      </c>
      <c r="O103" s="6">
        <v>43046</v>
      </c>
      <c r="P103" s="7">
        <v>146</v>
      </c>
      <c r="Q103" s="14">
        <v>30638</v>
      </c>
      <c r="R103" s="19">
        <v>64</v>
      </c>
      <c r="S103" s="14">
        <v>12408</v>
      </c>
      <c r="T103" s="19">
        <v>17</v>
      </c>
      <c r="U103" s="14">
        <v>4702</v>
      </c>
      <c r="V103" s="19">
        <v>6</v>
      </c>
      <c r="W103" s="14">
        <v>6403</v>
      </c>
      <c r="X103" s="19">
        <v>41</v>
      </c>
      <c r="Y103" s="14">
        <v>1303</v>
      </c>
      <c r="Z103" s="19">
        <v>6</v>
      </c>
      <c r="AA103" s="15">
        <v>1347</v>
      </c>
    </row>
    <row r="104" spans="1:27">
      <c r="A104" s="10">
        <v>40634</v>
      </c>
      <c r="B104" s="6">
        <v>1716</v>
      </c>
      <c r="C104" s="6">
        <v>92751</v>
      </c>
      <c r="D104" s="7">
        <v>121</v>
      </c>
      <c r="E104" s="6">
        <v>21233</v>
      </c>
      <c r="F104" s="7">
        <v>15</v>
      </c>
      <c r="G104" s="6">
        <v>5345</v>
      </c>
      <c r="H104" s="7">
        <v>78</v>
      </c>
      <c r="I104" s="6">
        <v>9993</v>
      </c>
      <c r="J104" s="7">
        <v>14</v>
      </c>
      <c r="K104" s="6">
        <v>2712</v>
      </c>
      <c r="L104" s="7">
        <v>405</v>
      </c>
      <c r="M104" s="6">
        <v>17987</v>
      </c>
      <c r="N104" s="7">
        <v>149</v>
      </c>
      <c r="O104" s="6">
        <v>43874</v>
      </c>
      <c r="P104" s="7">
        <v>130</v>
      </c>
      <c r="Q104" s="14">
        <v>31937</v>
      </c>
      <c r="R104" s="19">
        <v>19</v>
      </c>
      <c r="S104" s="14">
        <v>11937</v>
      </c>
      <c r="T104" s="19">
        <v>11</v>
      </c>
      <c r="U104" s="14">
        <v>4849</v>
      </c>
      <c r="V104" s="19">
        <v>1</v>
      </c>
      <c r="W104" s="14">
        <v>5913</v>
      </c>
      <c r="X104" s="19">
        <v>7</v>
      </c>
      <c r="Y104" s="14">
        <v>1175</v>
      </c>
      <c r="Z104" s="19">
        <v>7</v>
      </c>
      <c r="AA104" s="15">
        <v>1231</v>
      </c>
    </row>
    <row r="105" spans="1:27">
      <c r="A105" s="10">
        <v>40664</v>
      </c>
      <c r="B105" s="6">
        <v>814</v>
      </c>
      <c r="C105" s="6">
        <v>57441</v>
      </c>
      <c r="D105" s="7">
        <v>215</v>
      </c>
      <c r="E105" s="6">
        <v>25250</v>
      </c>
      <c r="F105" s="7">
        <v>13</v>
      </c>
      <c r="G105" s="6">
        <v>4620</v>
      </c>
      <c r="H105" s="7">
        <v>52</v>
      </c>
      <c r="I105" s="6">
        <v>7817</v>
      </c>
      <c r="J105" s="7">
        <v>18</v>
      </c>
      <c r="K105" s="6">
        <v>2209</v>
      </c>
      <c r="L105" s="7">
        <v>478</v>
      </c>
      <c r="M105" s="6">
        <v>22510</v>
      </c>
      <c r="N105" s="7">
        <v>212</v>
      </c>
      <c r="O105" s="6">
        <v>45582</v>
      </c>
      <c r="P105" s="7">
        <v>183</v>
      </c>
      <c r="Q105" s="14">
        <v>31971</v>
      </c>
      <c r="R105" s="19">
        <v>29</v>
      </c>
      <c r="S105" s="14">
        <v>13611</v>
      </c>
      <c r="T105" s="19">
        <v>17</v>
      </c>
      <c r="U105" s="14">
        <v>5262</v>
      </c>
      <c r="V105" s="19">
        <v>3</v>
      </c>
      <c r="W105" s="14">
        <v>7409</v>
      </c>
      <c r="X105" s="19">
        <v>9</v>
      </c>
      <c r="Y105" s="14">
        <v>940</v>
      </c>
      <c r="Z105" s="19">
        <v>2</v>
      </c>
      <c r="AA105" s="15">
        <v>1419</v>
      </c>
    </row>
    <row r="106" spans="1:27">
      <c r="A106" s="10">
        <v>40695</v>
      </c>
      <c r="B106" s="6">
        <v>865</v>
      </c>
      <c r="C106" s="6">
        <v>53389</v>
      </c>
      <c r="D106" s="7">
        <v>201</v>
      </c>
      <c r="E106" s="6">
        <v>30507</v>
      </c>
      <c r="F106" s="7">
        <v>4</v>
      </c>
      <c r="G106" s="6">
        <v>6009</v>
      </c>
      <c r="H106" s="7">
        <v>81</v>
      </c>
      <c r="I106" s="6">
        <v>9436</v>
      </c>
      <c r="J106" s="7">
        <v>47</v>
      </c>
      <c r="K106" s="6">
        <v>2669</v>
      </c>
      <c r="L106" s="7">
        <v>521</v>
      </c>
      <c r="M106" s="6">
        <v>23356</v>
      </c>
      <c r="N106" s="7">
        <v>176</v>
      </c>
      <c r="O106" s="6">
        <v>47221</v>
      </c>
      <c r="P106" s="7">
        <v>144</v>
      </c>
      <c r="Q106" s="14">
        <v>34686</v>
      </c>
      <c r="R106" s="19">
        <v>32</v>
      </c>
      <c r="S106" s="14">
        <v>12535</v>
      </c>
      <c r="T106" s="19">
        <v>9</v>
      </c>
      <c r="U106" s="14">
        <v>4957</v>
      </c>
      <c r="V106" s="19">
        <v>7</v>
      </c>
      <c r="W106" s="14">
        <v>6590</v>
      </c>
      <c r="X106" s="19">
        <v>16</v>
      </c>
      <c r="Y106" s="14">
        <v>988</v>
      </c>
      <c r="Z106" s="19">
        <v>4</v>
      </c>
      <c r="AA106" s="15">
        <v>1397</v>
      </c>
    </row>
    <row r="107" spans="1:27">
      <c r="A107" s="10">
        <v>40725</v>
      </c>
      <c r="B107" s="6">
        <v>1614</v>
      </c>
      <c r="C107" s="6">
        <v>80956</v>
      </c>
      <c r="D107" s="7">
        <v>142</v>
      </c>
      <c r="E107" s="6">
        <v>32735</v>
      </c>
      <c r="F107" s="7">
        <v>22</v>
      </c>
      <c r="G107" s="6">
        <v>8329</v>
      </c>
      <c r="H107" s="7">
        <v>65</v>
      </c>
      <c r="I107" s="6">
        <v>10700</v>
      </c>
      <c r="J107" s="7">
        <v>58</v>
      </c>
      <c r="K107" s="6">
        <v>4111</v>
      </c>
      <c r="L107" s="7">
        <v>703</v>
      </c>
      <c r="M107" s="6">
        <v>25456</v>
      </c>
      <c r="N107" s="7">
        <v>230</v>
      </c>
      <c r="O107" s="6">
        <v>53467</v>
      </c>
      <c r="P107" s="7">
        <v>206</v>
      </c>
      <c r="Q107" s="14">
        <v>38825</v>
      </c>
      <c r="R107" s="19">
        <v>24</v>
      </c>
      <c r="S107" s="14">
        <v>14642</v>
      </c>
      <c r="T107" s="19">
        <v>1</v>
      </c>
      <c r="U107" s="14">
        <v>6049</v>
      </c>
      <c r="V107" s="19">
        <v>7</v>
      </c>
      <c r="W107" s="14">
        <v>7620</v>
      </c>
      <c r="X107" s="19">
        <v>16</v>
      </c>
      <c r="Y107" s="14">
        <v>973</v>
      </c>
      <c r="Z107" s="19">
        <v>12</v>
      </c>
      <c r="AA107" s="15">
        <v>1351</v>
      </c>
    </row>
    <row r="108" spans="1:27">
      <c r="A108" s="10">
        <v>40756</v>
      </c>
      <c r="B108" s="6">
        <v>1336</v>
      </c>
      <c r="C108" s="6">
        <v>82789</v>
      </c>
      <c r="D108" s="7">
        <v>96</v>
      </c>
      <c r="E108" s="6">
        <v>27514</v>
      </c>
      <c r="F108" s="7">
        <v>3</v>
      </c>
      <c r="G108" s="6">
        <v>6041</v>
      </c>
      <c r="H108" s="7">
        <v>60</v>
      </c>
      <c r="I108" s="6">
        <v>9325</v>
      </c>
      <c r="J108" s="7">
        <v>8</v>
      </c>
      <c r="K108" s="6">
        <v>2708</v>
      </c>
      <c r="L108" s="7">
        <v>439</v>
      </c>
      <c r="M108" s="6">
        <v>22799</v>
      </c>
      <c r="N108" s="7">
        <v>221</v>
      </c>
      <c r="O108" s="6">
        <v>51729</v>
      </c>
      <c r="P108" s="7">
        <v>194</v>
      </c>
      <c r="Q108" s="14">
        <v>36901</v>
      </c>
      <c r="R108" s="19">
        <v>27</v>
      </c>
      <c r="S108" s="14">
        <v>14828</v>
      </c>
      <c r="T108" s="19">
        <v>3</v>
      </c>
      <c r="U108" s="14">
        <v>5771</v>
      </c>
      <c r="V108" s="19">
        <v>6</v>
      </c>
      <c r="W108" s="14">
        <v>8393</v>
      </c>
      <c r="X108" s="19">
        <v>18</v>
      </c>
      <c r="Y108" s="14">
        <v>664</v>
      </c>
      <c r="Z108" s="19">
        <v>10</v>
      </c>
      <c r="AA108" s="15">
        <v>1252</v>
      </c>
    </row>
    <row r="109" spans="1:27">
      <c r="A109" s="10">
        <v>40787</v>
      </c>
      <c r="B109" s="6">
        <v>968</v>
      </c>
      <c r="C109" s="6">
        <v>80676</v>
      </c>
      <c r="D109" s="7">
        <v>72</v>
      </c>
      <c r="E109" s="6">
        <v>26706</v>
      </c>
      <c r="F109" s="7">
        <v>9</v>
      </c>
      <c r="G109" s="6">
        <v>7387</v>
      </c>
      <c r="H109" s="7">
        <v>33</v>
      </c>
      <c r="I109" s="6">
        <v>11265</v>
      </c>
      <c r="J109" s="7">
        <v>35</v>
      </c>
      <c r="K109" s="6">
        <v>2727</v>
      </c>
      <c r="L109" s="7">
        <v>392</v>
      </c>
      <c r="M109" s="6">
        <v>23534</v>
      </c>
      <c r="N109" s="7">
        <v>193</v>
      </c>
      <c r="O109" s="6">
        <v>50814</v>
      </c>
      <c r="P109" s="7">
        <v>141</v>
      </c>
      <c r="Q109" s="14">
        <v>35905</v>
      </c>
      <c r="R109" s="19">
        <v>52</v>
      </c>
      <c r="S109" s="14">
        <v>14909</v>
      </c>
      <c r="T109" s="19">
        <v>9</v>
      </c>
      <c r="U109" s="14">
        <v>5322</v>
      </c>
      <c r="V109" s="19">
        <v>15</v>
      </c>
      <c r="W109" s="14">
        <v>8410</v>
      </c>
      <c r="X109" s="19">
        <v>28</v>
      </c>
      <c r="Y109" s="14">
        <v>1177</v>
      </c>
      <c r="Z109" s="19">
        <v>4</v>
      </c>
      <c r="AA109" s="15">
        <v>1474</v>
      </c>
    </row>
    <row r="110" spans="1:27">
      <c r="A110" s="10">
        <v>40817</v>
      </c>
      <c r="B110" s="6">
        <v>1521</v>
      </c>
      <c r="C110" s="6">
        <v>112159</v>
      </c>
      <c r="D110" s="7">
        <v>112</v>
      </c>
      <c r="E110" s="6">
        <v>26441</v>
      </c>
      <c r="F110" s="7">
        <v>14</v>
      </c>
      <c r="G110" s="6">
        <v>7210</v>
      </c>
      <c r="H110" s="7">
        <v>80</v>
      </c>
      <c r="I110" s="6">
        <v>8656</v>
      </c>
      <c r="J110" s="7">
        <v>23</v>
      </c>
      <c r="K110" s="6">
        <v>3058</v>
      </c>
      <c r="L110" s="7">
        <v>460</v>
      </c>
      <c r="M110" s="6">
        <v>24816</v>
      </c>
      <c r="N110" s="7">
        <v>210</v>
      </c>
      <c r="O110" s="6">
        <v>49520</v>
      </c>
      <c r="P110" s="7">
        <v>830</v>
      </c>
      <c r="Q110" s="14">
        <v>35113</v>
      </c>
      <c r="R110" s="19">
        <v>30</v>
      </c>
      <c r="S110" s="14">
        <v>14407</v>
      </c>
      <c r="T110" s="19">
        <v>11</v>
      </c>
      <c r="U110" s="14">
        <v>5150</v>
      </c>
      <c r="V110" s="19">
        <v>5</v>
      </c>
      <c r="W110" s="14">
        <v>8258</v>
      </c>
      <c r="X110" s="19">
        <v>14</v>
      </c>
      <c r="Y110" s="14">
        <v>999</v>
      </c>
      <c r="Z110" s="19">
        <v>4</v>
      </c>
      <c r="AA110" s="15">
        <v>1776</v>
      </c>
    </row>
    <row r="111" spans="1:27">
      <c r="A111" s="10">
        <v>40848</v>
      </c>
      <c r="B111" s="6">
        <v>1341</v>
      </c>
      <c r="C111" s="6">
        <v>117540</v>
      </c>
      <c r="D111" s="7">
        <v>177</v>
      </c>
      <c r="E111" s="6">
        <v>23821</v>
      </c>
      <c r="F111" s="7">
        <v>22</v>
      </c>
      <c r="G111" s="6">
        <v>7368</v>
      </c>
      <c r="H111" s="7">
        <v>183</v>
      </c>
      <c r="I111" s="6">
        <v>9673</v>
      </c>
      <c r="J111" s="7">
        <v>73</v>
      </c>
      <c r="K111" s="6">
        <v>3033</v>
      </c>
      <c r="L111" s="7">
        <v>940</v>
      </c>
      <c r="M111" s="6">
        <v>27022</v>
      </c>
      <c r="N111" s="7">
        <v>366</v>
      </c>
      <c r="O111" s="6">
        <v>49011</v>
      </c>
      <c r="P111" s="7">
        <v>280</v>
      </c>
      <c r="Q111" s="14">
        <v>32841</v>
      </c>
      <c r="R111" s="19">
        <v>86</v>
      </c>
      <c r="S111" s="14">
        <v>16170</v>
      </c>
      <c r="T111" s="19">
        <v>32</v>
      </c>
      <c r="U111" s="14">
        <v>6008</v>
      </c>
      <c r="V111" s="19">
        <v>25</v>
      </c>
      <c r="W111" s="14">
        <v>8958</v>
      </c>
      <c r="X111" s="19">
        <v>29</v>
      </c>
      <c r="Y111" s="14">
        <v>1204</v>
      </c>
      <c r="Z111" s="19">
        <v>71</v>
      </c>
      <c r="AA111" s="15">
        <v>2150</v>
      </c>
    </row>
    <row r="112" spans="1:27">
      <c r="A112" s="10">
        <v>40878</v>
      </c>
      <c r="B112" s="6">
        <v>1669</v>
      </c>
      <c r="C112" s="6">
        <v>126943</v>
      </c>
      <c r="D112" s="7">
        <v>148</v>
      </c>
      <c r="E112" s="6">
        <v>29110</v>
      </c>
      <c r="F112" s="7">
        <v>23</v>
      </c>
      <c r="G112" s="6">
        <v>9758</v>
      </c>
      <c r="H112" s="7">
        <v>333</v>
      </c>
      <c r="I112" s="6">
        <v>12583</v>
      </c>
      <c r="J112" s="7">
        <v>44</v>
      </c>
      <c r="K112" s="6">
        <v>2968</v>
      </c>
      <c r="L112" s="7">
        <v>811</v>
      </c>
      <c r="M112" s="6">
        <v>22523</v>
      </c>
      <c r="N112" s="7">
        <v>346</v>
      </c>
      <c r="O112" s="6">
        <v>50603</v>
      </c>
      <c r="P112" s="7">
        <v>261</v>
      </c>
      <c r="Q112" s="14">
        <v>35787</v>
      </c>
      <c r="R112" s="19">
        <v>85</v>
      </c>
      <c r="S112" s="14">
        <v>14816</v>
      </c>
      <c r="T112" s="19">
        <v>39</v>
      </c>
      <c r="U112" s="14">
        <v>5822</v>
      </c>
      <c r="V112" s="19">
        <v>28</v>
      </c>
      <c r="W112" s="14">
        <v>8217</v>
      </c>
      <c r="X112" s="19">
        <v>18</v>
      </c>
      <c r="Y112" s="14">
        <v>777</v>
      </c>
      <c r="Z112" s="19">
        <v>10</v>
      </c>
      <c r="AA112" s="15">
        <v>1709</v>
      </c>
    </row>
    <row r="113" spans="1:27">
      <c r="A113" s="10">
        <v>40909</v>
      </c>
      <c r="B113" s="6">
        <v>1222</v>
      </c>
      <c r="C113" s="6">
        <v>112039</v>
      </c>
      <c r="D113" s="7">
        <v>65</v>
      </c>
      <c r="E113" s="6">
        <v>23079</v>
      </c>
      <c r="F113" s="7">
        <v>12</v>
      </c>
      <c r="G113" s="6">
        <v>11799</v>
      </c>
      <c r="H113" s="7">
        <v>111</v>
      </c>
      <c r="I113" s="6">
        <v>9782</v>
      </c>
      <c r="J113" s="7">
        <v>21</v>
      </c>
      <c r="K113" s="6">
        <v>2854</v>
      </c>
      <c r="L113" s="7">
        <v>418</v>
      </c>
      <c r="M113" s="6">
        <v>28504</v>
      </c>
      <c r="N113" s="7">
        <v>191</v>
      </c>
      <c r="O113" s="6">
        <v>52561</v>
      </c>
      <c r="P113" s="7">
        <v>171</v>
      </c>
      <c r="Q113" s="14">
        <v>37683</v>
      </c>
      <c r="R113" s="19">
        <v>12</v>
      </c>
      <c r="S113" s="14">
        <v>14878</v>
      </c>
      <c r="T113" s="19">
        <v>4</v>
      </c>
      <c r="U113" s="14">
        <v>6312</v>
      </c>
      <c r="V113" s="19">
        <v>2</v>
      </c>
      <c r="W113" s="14">
        <v>7686</v>
      </c>
      <c r="X113" s="19">
        <v>6</v>
      </c>
      <c r="Y113" s="14">
        <v>879</v>
      </c>
      <c r="Z113" s="19">
        <v>6</v>
      </c>
      <c r="AA113" s="15">
        <v>1264</v>
      </c>
    </row>
    <row r="114" spans="1:27">
      <c r="A114" s="10">
        <v>40940</v>
      </c>
      <c r="B114" s="6">
        <v>1782</v>
      </c>
      <c r="C114" s="6">
        <v>126613</v>
      </c>
      <c r="D114" s="7">
        <v>79</v>
      </c>
      <c r="E114" s="6">
        <v>23633</v>
      </c>
      <c r="F114" s="7">
        <v>14</v>
      </c>
      <c r="G114" s="6">
        <v>9319</v>
      </c>
      <c r="H114" s="7">
        <v>69</v>
      </c>
      <c r="I114" s="6">
        <v>8132</v>
      </c>
      <c r="J114" s="7">
        <v>35</v>
      </c>
      <c r="K114" s="6">
        <v>3053</v>
      </c>
      <c r="L114" s="7">
        <v>325</v>
      </c>
      <c r="M114" s="6">
        <v>22043</v>
      </c>
      <c r="N114" s="7">
        <v>251</v>
      </c>
      <c r="O114" s="6">
        <v>47898</v>
      </c>
      <c r="P114" s="7">
        <v>182</v>
      </c>
      <c r="Q114" s="14">
        <v>34086</v>
      </c>
      <c r="R114" s="19">
        <v>69</v>
      </c>
      <c r="S114" s="14">
        <v>13832</v>
      </c>
      <c r="T114" s="19">
        <v>7</v>
      </c>
      <c r="U114" s="14">
        <v>5309</v>
      </c>
      <c r="V114" s="19">
        <v>41</v>
      </c>
      <c r="W114" s="14">
        <v>7562</v>
      </c>
      <c r="X114" s="19">
        <v>21</v>
      </c>
      <c r="Y114" s="14">
        <v>961</v>
      </c>
      <c r="Z114" s="19">
        <v>1</v>
      </c>
      <c r="AA114" s="15">
        <v>1311</v>
      </c>
    </row>
    <row r="115" spans="1:27">
      <c r="A115" s="10">
        <v>40969</v>
      </c>
      <c r="B115" s="6">
        <v>1906</v>
      </c>
      <c r="C115" s="6">
        <v>118287</v>
      </c>
      <c r="D115" s="7">
        <v>155</v>
      </c>
      <c r="E115" s="6">
        <v>31761</v>
      </c>
      <c r="F115" s="7">
        <v>4</v>
      </c>
      <c r="G115" s="6">
        <v>7789</v>
      </c>
      <c r="H115" s="7">
        <v>130</v>
      </c>
      <c r="I115" s="6">
        <v>981</v>
      </c>
      <c r="J115" s="7">
        <v>21</v>
      </c>
      <c r="K115" s="6">
        <v>2962</v>
      </c>
      <c r="L115" s="7">
        <v>437</v>
      </c>
      <c r="M115" s="6">
        <v>25290</v>
      </c>
      <c r="N115" s="7">
        <v>163</v>
      </c>
      <c r="O115" s="6">
        <v>51778</v>
      </c>
      <c r="P115" s="7">
        <v>138</v>
      </c>
      <c r="Q115" s="14">
        <v>37084</v>
      </c>
      <c r="R115" s="19">
        <v>25</v>
      </c>
      <c r="S115" s="14">
        <v>14694</v>
      </c>
      <c r="T115" s="19">
        <v>4</v>
      </c>
      <c r="U115" s="14">
        <v>5381</v>
      </c>
      <c r="V115" s="19">
        <v>6</v>
      </c>
      <c r="W115" s="14">
        <v>8190</v>
      </c>
      <c r="X115" s="19">
        <v>15</v>
      </c>
      <c r="Y115" s="14">
        <v>1123</v>
      </c>
      <c r="Z115" s="19">
        <v>13</v>
      </c>
      <c r="AA115" s="15">
        <v>1556</v>
      </c>
    </row>
    <row r="116" spans="1:27">
      <c r="A116" s="10">
        <v>41000</v>
      </c>
      <c r="B116" s="6">
        <v>1435</v>
      </c>
      <c r="C116" s="6">
        <v>95252</v>
      </c>
      <c r="D116" s="7">
        <v>104</v>
      </c>
      <c r="E116" s="6">
        <v>26010</v>
      </c>
      <c r="F116" s="7">
        <v>4</v>
      </c>
      <c r="G116" s="6">
        <v>9561</v>
      </c>
      <c r="H116" s="7">
        <v>104</v>
      </c>
      <c r="I116" s="6">
        <v>10975</v>
      </c>
      <c r="J116" s="7">
        <v>35</v>
      </c>
      <c r="K116" s="6">
        <v>2687</v>
      </c>
      <c r="L116" s="7">
        <v>476</v>
      </c>
      <c r="M116" s="6">
        <v>29498</v>
      </c>
      <c r="N116" s="7">
        <v>175</v>
      </c>
      <c r="O116" s="6">
        <v>59240</v>
      </c>
      <c r="P116" s="7">
        <v>141</v>
      </c>
      <c r="Q116" s="14">
        <v>43295</v>
      </c>
      <c r="R116" s="19">
        <v>34</v>
      </c>
      <c r="S116" s="14">
        <v>14945</v>
      </c>
      <c r="T116" s="19">
        <v>8</v>
      </c>
      <c r="U116" s="14">
        <v>5266</v>
      </c>
      <c r="V116" s="19">
        <v>7</v>
      </c>
      <c r="W116" s="14">
        <v>8433</v>
      </c>
      <c r="X116" s="19">
        <v>19</v>
      </c>
      <c r="Y116" s="14">
        <v>1246</v>
      </c>
      <c r="Z116" s="19">
        <v>4</v>
      </c>
      <c r="AA116" s="15">
        <v>1510</v>
      </c>
    </row>
    <row r="117" spans="1:27">
      <c r="A117" s="10">
        <v>41030</v>
      </c>
      <c r="B117" s="6">
        <v>1022</v>
      </c>
      <c r="C117" s="6">
        <v>66876</v>
      </c>
      <c r="D117" s="7">
        <v>142</v>
      </c>
      <c r="E117" s="6">
        <v>31980</v>
      </c>
      <c r="F117" s="7">
        <v>6</v>
      </c>
      <c r="G117" s="6">
        <v>8540</v>
      </c>
      <c r="H117" s="7">
        <v>86</v>
      </c>
      <c r="I117" s="6">
        <v>9197</v>
      </c>
      <c r="J117" s="7">
        <v>27</v>
      </c>
      <c r="K117" s="6">
        <v>2581</v>
      </c>
      <c r="L117" s="7">
        <v>452</v>
      </c>
      <c r="M117" s="6">
        <v>32694</v>
      </c>
      <c r="N117" s="7">
        <v>186</v>
      </c>
      <c r="O117" s="6">
        <v>55984</v>
      </c>
      <c r="P117" s="7">
        <v>159</v>
      </c>
      <c r="Q117" s="14">
        <v>41623</v>
      </c>
      <c r="R117" s="19">
        <v>27</v>
      </c>
      <c r="S117" s="14">
        <v>14361</v>
      </c>
      <c r="T117" s="19">
        <v>10</v>
      </c>
      <c r="U117" s="14">
        <v>5436</v>
      </c>
      <c r="V117" s="19">
        <v>4</v>
      </c>
      <c r="W117" s="14">
        <v>7820</v>
      </c>
      <c r="X117" s="19">
        <v>13</v>
      </c>
      <c r="Y117" s="14">
        <v>1155</v>
      </c>
      <c r="Z117" s="19">
        <v>8</v>
      </c>
      <c r="AA117" s="15">
        <v>1739</v>
      </c>
    </row>
    <row r="118" spans="1:27">
      <c r="A118" s="10">
        <v>41061</v>
      </c>
      <c r="B118" s="6">
        <v>987</v>
      </c>
      <c r="C118" s="6">
        <v>57013</v>
      </c>
      <c r="D118" s="7">
        <v>154</v>
      </c>
      <c r="E118" s="6">
        <v>32624</v>
      </c>
      <c r="F118" s="7">
        <v>13</v>
      </c>
      <c r="G118" s="6">
        <v>7557</v>
      </c>
      <c r="H118" s="7">
        <v>73</v>
      </c>
      <c r="I118" s="6">
        <v>10996</v>
      </c>
      <c r="J118" s="7">
        <v>25</v>
      </c>
      <c r="K118" s="6">
        <v>3648</v>
      </c>
      <c r="L118" s="7">
        <v>368</v>
      </c>
      <c r="M118" s="6">
        <v>29188</v>
      </c>
      <c r="N118" s="7">
        <v>152</v>
      </c>
      <c r="O118" s="6">
        <v>54113</v>
      </c>
      <c r="P118" s="7">
        <v>120</v>
      </c>
      <c r="Q118" s="14">
        <v>38987</v>
      </c>
      <c r="R118" s="19">
        <v>32</v>
      </c>
      <c r="S118" s="14">
        <v>15126</v>
      </c>
      <c r="T118" s="19">
        <v>6</v>
      </c>
      <c r="U118" s="14">
        <v>5279</v>
      </c>
      <c r="V118" s="19">
        <v>7</v>
      </c>
      <c r="W118" s="14">
        <v>8827</v>
      </c>
      <c r="X118" s="19">
        <v>19</v>
      </c>
      <c r="Y118" s="14">
        <v>1020</v>
      </c>
      <c r="Z118" s="19">
        <v>3</v>
      </c>
      <c r="AA118" s="15">
        <v>1448</v>
      </c>
    </row>
    <row r="119" spans="1:27">
      <c r="A119" s="10">
        <v>41091</v>
      </c>
      <c r="B119" s="6">
        <v>1507</v>
      </c>
      <c r="C119" s="6">
        <v>90916</v>
      </c>
      <c r="D119" s="7">
        <v>363</v>
      </c>
      <c r="E119" s="6">
        <v>36476</v>
      </c>
      <c r="F119" s="7">
        <v>36</v>
      </c>
      <c r="G119" s="6">
        <v>10931</v>
      </c>
      <c r="H119" s="7">
        <v>71</v>
      </c>
      <c r="I119" s="6">
        <v>11644</v>
      </c>
      <c r="J119" s="7">
        <v>29</v>
      </c>
      <c r="K119" s="6">
        <v>3285</v>
      </c>
      <c r="L119" s="7">
        <v>505</v>
      </c>
      <c r="M119" s="6">
        <v>31499</v>
      </c>
      <c r="N119" s="7">
        <v>338</v>
      </c>
      <c r="O119" s="6">
        <v>60892</v>
      </c>
      <c r="P119" s="7">
        <v>289</v>
      </c>
      <c r="Q119" s="14">
        <v>45223</v>
      </c>
      <c r="R119" s="19">
        <v>49</v>
      </c>
      <c r="S119" s="14">
        <v>15669</v>
      </c>
      <c r="T119" s="19">
        <v>7</v>
      </c>
      <c r="U119" s="14">
        <v>6067</v>
      </c>
      <c r="V119" s="19">
        <v>11</v>
      </c>
      <c r="W119" s="14">
        <v>8455</v>
      </c>
      <c r="X119" s="19">
        <v>31</v>
      </c>
      <c r="Y119" s="14">
        <v>1147</v>
      </c>
      <c r="Z119" s="19">
        <v>17</v>
      </c>
      <c r="AA119" s="15">
        <v>1385</v>
      </c>
    </row>
    <row r="120" spans="1:27">
      <c r="A120" s="10">
        <v>41122</v>
      </c>
      <c r="B120" s="6">
        <v>1300</v>
      </c>
      <c r="C120" s="6">
        <v>88296</v>
      </c>
      <c r="D120" s="7">
        <v>89</v>
      </c>
      <c r="E120" s="6">
        <v>21213</v>
      </c>
      <c r="F120" s="7">
        <v>13</v>
      </c>
      <c r="G120" s="6">
        <v>7202</v>
      </c>
      <c r="H120" s="7">
        <v>60</v>
      </c>
      <c r="I120" s="6">
        <v>11230</v>
      </c>
      <c r="J120" s="7">
        <v>16</v>
      </c>
      <c r="K120" s="6">
        <v>3531</v>
      </c>
      <c r="L120" s="7">
        <v>425</v>
      </c>
      <c r="M120" s="6">
        <v>30912</v>
      </c>
      <c r="N120" s="7">
        <v>354</v>
      </c>
      <c r="O120" s="6">
        <v>57370</v>
      </c>
      <c r="P120" s="7">
        <v>332</v>
      </c>
      <c r="Q120" s="14">
        <v>41068</v>
      </c>
      <c r="R120" s="19">
        <v>22</v>
      </c>
      <c r="S120" s="14">
        <v>16302</v>
      </c>
      <c r="T120" s="19">
        <v>10</v>
      </c>
      <c r="U120" s="14">
        <v>6222</v>
      </c>
      <c r="V120" s="19">
        <v>2</v>
      </c>
      <c r="W120" s="14">
        <v>9102</v>
      </c>
      <c r="X120" s="19">
        <v>10</v>
      </c>
      <c r="Y120" s="14">
        <v>898</v>
      </c>
      <c r="Z120" s="19">
        <v>6</v>
      </c>
      <c r="AA120" s="15">
        <v>1197</v>
      </c>
    </row>
    <row r="121" spans="1:27">
      <c r="A121" s="10">
        <v>41153</v>
      </c>
      <c r="B121" s="6">
        <v>1259</v>
      </c>
      <c r="C121" s="6">
        <v>93846</v>
      </c>
      <c r="D121" s="7">
        <v>101</v>
      </c>
      <c r="E121" s="6">
        <v>30792</v>
      </c>
      <c r="F121" s="7">
        <v>14</v>
      </c>
      <c r="G121" s="6">
        <v>9552</v>
      </c>
      <c r="H121" s="7">
        <v>87</v>
      </c>
      <c r="I121" s="6">
        <v>15179</v>
      </c>
      <c r="J121" s="7">
        <v>24</v>
      </c>
      <c r="K121" s="6">
        <v>3651</v>
      </c>
      <c r="L121" s="7">
        <v>480</v>
      </c>
      <c r="M121" s="6">
        <v>31881</v>
      </c>
      <c r="N121" s="7">
        <v>409</v>
      </c>
      <c r="O121" s="6">
        <v>62426</v>
      </c>
      <c r="P121" s="7">
        <v>368</v>
      </c>
      <c r="Q121" s="14">
        <v>44772</v>
      </c>
      <c r="R121" s="19">
        <v>41</v>
      </c>
      <c r="S121" s="14">
        <v>17654</v>
      </c>
      <c r="T121" s="19">
        <v>12</v>
      </c>
      <c r="U121" s="14">
        <v>6688</v>
      </c>
      <c r="V121" s="19">
        <v>13</v>
      </c>
      <c r="W121" s="14">
        <v>9485</v>
      </c>
      <c r="X121" s="19">
        <v>16</v>
      </c>
      <c r="Y121" s="14">
        <v>1481</v>
      </c>
      <c r="Z121" s="19">
        <v>9</v>
      </c>
      <c r="AA121" s="15">
        <v>1506</v>
      </c>
    </row>
    <row r="122" spans="1:27">
      <c r="A122" s="10">
        <v>41183</v>
      </c>
      <c r="B122" s="6">
        <v>1903</v>
      </c>
      <c r="C122" s="6">
        <v>127503</v>
      </c>
      <c r="D122" s="7">
        <v>83</v>
      </c>
      <c r="E122" s="6">
        <v>30433</v>
      </c>
      <c r="F122" s="7">
        <v>16</v>
      </c>
      <c r="G122" s="6">
        <v>10146</v>
      </c>
      <c r="H122" s="7">
        <v>80</v>
      </c>
      <c r="I122" s="6">
        <v>10567</v>
      </c>
      <c r="J122" s="7">
        <v>41</v>
      </c>
      <c r="K122" s="6">
        <v>3156</v>
      </c>
      <c r="L122" s="7">
        <v>405</v>
      </c>
      <c r="M122" s="6">
        <v>32429</v>
      </c>
      <c r="N122" s="7">
        <v>350</v>
      </c>
      <c r="O122" s="6">
        <v>60634</v>
      </c>
      <c r="P122" s="7">
        <v>317</v>
      </c>
      <c r="Q122" s="14">
        <v>43496</v>
      </c>
      <c r="R122" s="19">
        <v>33</v>
      </c>
      <c r="S122" s="14">
        <v>17138</v>
      </c>
      <c r="T122" s="19">
        <v>11</v>
      </c>
      <c r="U122" s="14">
        <v>6350</v>
      </c>
      <c r="V122" s="19">
        <v>4</v>
      </c>
      <c r="W122" s="14">
        <v>9476</v>
      </c>
      <c r="X122" s="19">
        <v>18</v>
      </c>
      <c r="Y122" s="14">
        <v>1312</v>
      </c>
      <c r="Z122" s="19">
        <v>14</v>
      </c>
      <c r="AA122" s="15">
        <v>1629</v>
      </c>
    </row>
    <row r="123" spans="1:27">
      <c r="A123" s="10">
        <v>41214</v>
      </c>
      <c r="B123" s="6">
        <v>1412</v>
      </c>
      <c r="C123" s="6">
        <v>127517</v>
      </c>
      <c r="D123" s="7">
        <v>105</v>
      </c>
      <c r="E123" s="6">
        <v>26963</v>
      </c>
      <c r="F123" s="7">
        <v>22</v>
      </c>
      <c r="G123" s="6">
        <v>9094</v>
      </c>
      <c r="H123" s="7">
        <v>211</v>
      </c>
      <c r="I123" s="6">
        <v>10205</v>
      </c>
      <c r="J123" s="7">
        <v>42</v>
      </c>
      <c r="K123" s="6">
        <v>2829</v>
      </c>
      <c r="L123" s="7">
        <v>573</v>
      </c>
      <c r="M123" s="6">
        <v>34092</v>
      </c>
      <c r="N123" s="7">
        <v>350</v>
      </c>
      <c r="O123" s="6">
        <v>61553</v>
      </c>
      <c r="P123" s="7">
        <v>308</v>
      </c>
      <c r="Q123" s="14">
        <v>44377</v>
      </c>
      <c r="R123" s="19">
        <v>42</v>
      </c>
      <c r="S123" s="14">
        <v>17176</v>
      </c>
      <c r="T123" s="19">
        <v>9</v>
      </c>
      <c r="U123" s="14">
        <v>6576</v>
      </c>
      <c r="V123" s="19">
        <v>11</v>
      </c>
      <c r="W123" s="14">
        <v>9229</v>
      </c>
      <c r="X123" s="19">
        <v>22</v>
      </c>
      <c r="Y123" s="14">
        <v>1371</v>
      </c>
      <c r="Z123" s="19">
        <v>14</v>
      </c>
      <c r="AA123" s="15">
        <v>1914</v>
      </c>
    </row>
    <row r="124" spans="1:27">
      <c r="A124" s="10">
        <v>41244</v>
      </c>
      <c r="B124" s="6">
        <v>2402</v>
      </c>
      <c r="C124" s="6">
        <v>133908</v>
      </c>
      <c r="D124" s="7">
        <v>154</v>
      </c>
      <c r="E124" s="6">
        <v>30850</v>
      </c>
      <c r="F124" s="7">
        <v>12</v>
      </c>
      <c r="G124" s="6">
        <v>10724</v>
      </c>
      <c r="H124" s="7">
        <v>534</v>
      </c>
      <c r="I124" s="6">
        <v>14574</v>
      </c>
      <c r="J124" s="7">
        <v>28</v>
      </c>
      <c r="K124" s="6">
        <v>2937</v>
      </c>
      <c r="L124" s="7">
        <v>285</v>
      </c>
      <c r="M124" s="6">
        <v>27895</v>
      </c>
      <c r="N124" s="7">
        <v>604</v>
      </c>
      <c r="O124" s="6">
        <v>62678</v>
      </c>
      <c r="P124" s="7">
        <v>575</v>
      </c>
      <c r="Q124" s="14">
        <v>45129</v>
      </c>
      <c r="R124" s="19">
        <v>29</v>
      </c>
      <c r="S124" s="14">
        <v>17549</v>
      </c>
      <c r="T124" s="19">
        <v>7</v>
      </c>
      <c r="U124" s="14">
        <v>7198</v>
      </c>
      <c r="V124" s="19">
        <v>8</v>
      </c>
      <c r="W124" s="14">
        <v>9305</v>
      </c>
      <c r="X124" s="19">
        <v>14</v>
      </c>
      <c r="Y124" s="14">
        <v>1046</v>
      </c>
      <c r="Z124" s="19">
        <v>9</v>
      </c>
      <c r="AA124" s="15">
        <v>1429</v>
      </c>
    </row>
    <row r="125" spans="1:27" ht="15.75" thickBot="1">
      <c r="A125" s="11">
        <v>41275</v>
      </c>
      <c r="B125" s="21">
        <v>816</v>
      </c>
      <c r="C125" s="16">
        <v>101571</v>
      </c>
      <c r="D125" s="20">
        <v>68</v>
      </c>
      <c r="E125" s="16">
        <v>23956</v>
      </c>
      <c r="F125" s="20">
        <v>5</v>
      </c>
      <c r="G125" s="16">
        <v>13419</v>
      </c>
      <c r="H125" s="20">
        <v>234</v>
      </c>
      <c r="I125" s="16">
        <v>9467</v>
      </c>
      <c r="J125" s="20">
        <v>18</v>
      </c>
      <c r="K125" s="16">
        <v>3221</v>
      </c>
      <c r="L125" s="20">
        <v>211</v>
      </c>
      <c r="M125" s="16">
        <v>30830</v>
      </c>
      <c r="N125" s="20">
        <v>252</v>
      </c>
      <c r="O125" s="16">
        <v>62930</v>
      </c>
      <c r="P125" s="20">
        <v>227</v>
      </c>
      <c r="Q125" s="16">
        <v>43196</v>
      </c>
      <c r="R125" s="20">
        <v>25</v>
      </c>
      <c r="S125" s="16">
        <v>19734</v>
      </c>
      <c r="T125" s="20">
        <v>1</v>
      </c>
      <c r="U125" s="16">
        <v>7253</v>
      </c>
      <c r="V125" s="20">
        <v>1</v>
      </c>
      <c r="W125" s="16">
        <v>10555</v>
      </c>
      <c r="X125" s="20">
        <v>23</v>
      </c>
      <c r="Y125" s="16">
        <v>1926</v>
      </c>
      <c r="Z125" s="20">
        <v>1</v>
      </c>
      <c r="AA125" s="17">
        <v>1199</v>
      </c>
    </row>
    <row r="126" spans="1:27" ht="15.75" thickBot="1">
      <c r="A126" s="1"/>
    </row>
    <row r="127" spans="1:27" ht="29.25" customHeight="1" thickBot="1">
      <c r="A127" s="114" t="s">
        <v>25</v>
      </c>
      <c r="B127" s="115"/>
      <c r="C127" s="115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  <c r="R127" s="115"/>
      <c r="S127" s="115"/>
      <c r="T127" s="115"/>
      <c r="U127" s="115"/>
      <c r="V127" s="115"/>
      <c r="W127" s="115"/>
      <c r="X127" s="115"/>
      <c r="Y127" s="115"/>
      <c r="Z127" s="115"/>
      <c r="AA127" s="116"/>
    </row>
    <row r="128" spans="1:27" ht="15.75">
      <c r="A128" s="134"/>
      <c r="B128" s="139" t="s">
        <v>0</v>
      </c>
      <c r="C128" s="136"/>
      <c r="D128" s="136" t="s">
        <v>3</v>
      </c>
      <c r="E128" s="136"/>
      <c r="F128" s="136" t="s">
        <v>4</v>
      </c>
      <c r="G128" s="136"/>
      <c r="H128" s="136" t="s">
        <v>5</v>
      </c>
      <c r="I128" s="136"/>
      <c r="J128" s="136" t="s">
        <v>6</v>
      </c>
      <c r="K128" s="136"/>
      <c r="L128" s="136" t="s">
        <v>7</v>
      </c>
      <c r="M128" s="136"/>
      <c r="N128" s="136" t="s">
        <v>8</v>
      </c>
      <c r="O128" s="136"/>
      <c r="P128" s="136" t="s">
        <v>9</v>
      </c>
      <c r="Q128" s="136"/>
      <c r="R128" s="136" t="s">
        <v>10</v>
      </c>
      <c r="S128" s="136"/>
      <c r="T128" s="136" t="s">
        <v>11</v>
      </c>
      <c r="U128" s="136"/>
      <c r="V128" s="136" t="s">
        <v>12</v>
      </c>
      <c r="W128" s="136"/>
      <c r="X128" s="136" t="s">
        <v>13</v>
      </c>
      <c r="Y128" s="136"/>
      <c r="Z128" s="136" t="s">
        <v>14</v>
      </c>
      <c r="AA128" s="137"/>
    </row>
    <row r="129" spans="1:27" ht="16.5" thickBot="1">
      <c r="A129" s="138"/>
      <c r="B129" s="26" t="s">
        <v>1</v>
      </c>
      <c r="C129" s="22" t="s">
        <v>2</v>
      </c>
      <c r="D129" s="22" t="s">
        <v>1</v>
      </c>
      <c r="E129" s="22" t="s">
        <v>2</v>
      </c>
      <c r="F129" s="22" t="s">
        <v>1</v>
      </c>
      <c r="G129" s="22" t="s">
        <v>2</v>
      </c>
      <c r="H129" s="22" t="s">
        <v>1</v>
      </c>
      <c r="I129" s="22" t="s">
        <v>2</v>
      </c>
      <c r="J129" s="22" t="s">
        <v>1</v>
      </c>
      <c r="K129" s="22" t="s">
        <v>2</v>
      </c>
      <c r="L129" s="22" t="s">
        <v>1</v>
      </c>
      <c r="M129" s="22" t="s">
        <v>2</v>
      </c>
      <c r="N129" s="22" t="s">
        <v>1</v>
      </c>
      <c r="O129" s="22" t="s">
        <v>2</v>
      </c>
      <c r="P129" s="22" t="s">
        <v>1</v>
      </c>
      <c r="Q129" s="22" t="s">
        <v>2</v>
      </c>
      <c r="R129" s="22" t="s">
        <v>1</v>
      </c>
      <c r="S129" s="22" t="s">
        <v>2</v>
      </c>
      <c r="T129" s="22" t="s">
        <v>1</v>
      </c>
      <c r="U129" s="22" t="s">
        <v>2</v>
      </c>
      <c r="V129" s="22" t="s">
        <v>1</v>
      </c>
      <c r="W129" s="22" t="s">
        <v>2</v>
      </c>
      <c r="X129" s="22" t="s">
        <v>1</v>
      </c>
      <c r="Y129" s="23" t="s">
        <v>2</v>
      </c>
      <c r="Z129" s="22" t="s">
        <v>1</v>
      </c>
      <c r="AA129" s="24" t="s">
        <v>2</v>
      </c>
    </row>
    <row r="130" spans="1:27">
      <c r="A130" s="58" t="s">
        <v>38</v>
      </c>
      <c r="B130" s="40">
        <f>AVERAGE(B29:B40)</f>
        <v>87.75</v>
      </c>
      <c r="C130" s="12">
        <f t="shared" ref="C130:AA130" si="0">AVERAGE(C29:C40)</f>
        <v>95244.083333333328</v>
      </c>
      <c r="D130" s="12">
        <f t="shared" si="0"/>
        <v>26.916666666666668</v>
      </c>
      <c r="E130" s="12">
        <f t="shared" si="0"/>
        <v>20967.333333333332</v>
      </c>
      <c r="F130" s="12">
        <f t="shared" si="0"/>
        <v>2.75</v>
      </c>
      <c r="G130" s="12">
        <f t="shared" si="0"/>
        <v>3466.4166666666665</v>
      </c>
      <c r="H130" s="12">
        <f t="shared" si="0"/>
        <v>14.75</v>
      </c>
      <c r="I130" s="12">
        <f t="shared" si="0"/>
        <v>7568.75</v>
      </c>
      <c r="J130" s="12">
        <f t="shared" si="0"/>
        <v>2.75</v>
      </c>
      <c r="K130" s="12">
        <f t="shared" si="0"/>
        <v>2725.9166666666665</v>
      </c>
      <c r="L130" s="12">
        <f t="shared" si="0"/>
        <v>20.75</v>
      </c>
      <c r="M130" s="12">
        <f t="shared" si="0"/>
        <v>14147.166666666666</v>
      </c>
      <c r="N130" s="12">
        <f t="shared" si="0"/>
        <v>124.66666666666667</v>
      </c>
      <c r="O130" s="12">
        <f t="shared" si="0"/>
        <v>30992.166666666668</v>
      </c>
      <c r="P130" s="12">
        <f t="shared" si="0"/>
        <v>0</v>
      </c>
      <c r="Q130" s="12">
        <f t="shared" si="0"/>
        <v>0</v>
      </c>
      <c r="R130" s="12">
        <f t="shared" si="0"/>
        <v>0</v>
      </c>
      <c r="S130" s="12">
        <f t="shared" si="0"/>
        <v>0</v>
      </c>
      <c r="T130" s="12">
        <f t="shared" si="0"/>
        <v>0</v>
      </c>
      <c r="U130" s="12">
        <f t="shared" si="0"/>
        <v>0</v>
      </c>
      <c r="V130" s="12">
        <f t="shared" si="0"/>
        <v>0</v>
      </c>
      <c r="W130" s="12">
        <f t="shared" si="0"/>
        <v>0</v>
      </c>
      <c r="X130" s="12">
        <f t="shared" si="0"/>
        <v>0</v>
      </c>
      <c r="Y130" s="12">
        <f t="shared" si="0"/>
        <v>0</v>
      </c>
      <c r="Z130" s="12">
        <f t="shared" si="0"/>
        <v>0.58333333333333337</v>
      </c>
      <c r="AA130" s="13">
        <f t="shared" si="0"/>
        <v>713.33333333333337</v>
      </c>
    </row>
    <row r="131" spans="1:27">
      <c r="A131" s="58" t="s">
        <v>29</v>
      </c>
      <c r="B131" s="41">
        <f>AVERAGE(B41:B52)</f>
        <v>99</v>
      </c>
      <c r="C131" s="14">
        <f t="shared" ref="C131:AA131" si="1">AVERAGE(C41:C52)</f>
        <v>93103.666666666672</v>
      </c>
      <c r="D131" s="14">
        <f t="shared" si="1"/>
        <v>22.916666666666668</v>
      </c>
      <c r="E131" s="14">
        <f t="shared" si="1"/>
        <v>23151.083333333332</v>
      </c>
      <c r="F131" s="14">
        <f t="shared" si="1"/>
        <v>3.8333333333333335</v>
      </c>
      <c r="G131" s="14">
        <f t="shared" si="1"/>
        <v>4244.916666666667</v>
      </c>
      <c r="H131" s="14">
        <f t="shared" si="1"/>
        <v>30</v>
      </c>
      <c r="I131" s="14">
        <f t="shared" si="1"/>
        <v>8362.25</v>
      </c>
      <c r="J131" s="14">
        <f t="shared" si="1"/>
        <v>1.75</v>
      </c>
      <c r="K131" s="14">
        <f t="shared" si="1"/>
        <v>2998.1666666666665</v>
      </c>
      <c r="L131" s="14">
        <f t="shared" si="1"/>
        <v>44</v>
      </c>
      <c r="M131" s="14">
        <f t="shared" si="1"/>
        <v>15600.75</v>
      </c>
      <c r="N131" s="14">
        <f t="shared" si="1"/>
        <v>107.91666666666667</v>
      </c>
      <c r="O131" s="14">
        <f t="shared" si="1"/>
        <v>35166.75</v>
      </c>
      <c r="P131" s="14">
        <f t="shared" si="1"/>
        <v>0</v>
      </c>
      <c r="Q131" s="14">
        <f t="shared" si="1"/>
        <v>0</v>
      </c>
      <c r="R131" s="14">
        <f t="shared" si="1"/>
        <v>0</v>
      </c>
      <c r="S131" s="14">
        <f t="shared" si="1"/>
        <v>0</v>
      </c>
      <c r="T131" s="14">
        <f t="shared" si="1"/>
        <v>0</v>
      </c>
      <c r="U131" s="14">
        <f t="shared" si="1"/>
        <v>0</v>
      </c>
      <c r="V131" s="14">
        <f t="shared" si="1"/>
        <v>0</v>
      </c>
      <c r="W131" s="14">
        <f t="shared" si="1"/>
        <v>0</v>
      </c>
      <c r="X131" s="14">
        <f t="shared" si="1"/>
        <v>0</v>
      </c>
      <c r="Y131" s="14">
        <f t="shared" si="1"/>
        <v>0</v>
      </c>
      <c r="Z131" s="14">
        <f t="shared" si="1"/>
        <v>2.0833333333333335</v>
      </c>
      <c r="AA131" s="15">
        <f t="shared" si="1"/>
        <v>901.08333333333337</v>
      </c>
    </row>
    <row r="132" spans="1:27">
      <c r="A132" s="58" t="s">
        <v>30</v>
      </c>
      <c r="B132" s="41">
        <f>AVERAGE(B53:B64)</f>
        <v>110.5</v>
      </c>
      <c r="C132" s="14">
        <f t="shared" ref="C132:AA132" si="2">AVERAGE(C53:C64)</f>
        <v>104148</v>
      </c>
      <c r="D132" s="14">
        <f t="shared" si="2"/>
        <v>18</v>
      </c>
      <c r="E132" s="14">
        <f t="shared" si="2"/>
        <v>25251.333333333332</v>
      </c>
      <c r="F132" s="14">
        <f t="shared" si="2"/>
        <v>3.1666666666666665</v>
      </c>
      <c r="G132" s="14">
        <f t="shared" si="2"/>
        <v>4482.583333333333</v>
      </c>
      <c r="H132" s="14">
        <f t="shared" si="2"/>
        <v>36.583333333333336</v>
      </c>
      <c r="I132" s="14">
        <f t="shared" si="2"/>
        <v>8886.3333333333339</v>
      </c>
      <c r="J132" s="14">
        <f t="shared" si="2"/>
        <v>3.5833333333333335</v>
      </c>
      <c r="K132" s="14">
        <f t="shared" si="2"/>
        <v>3322.75</v>
      </c>
      <c r="L132" s="14">
        <f t="shared" si="2"/>
        <v>26.25</v>
      </c>
      <c r="M132" s="14">
        <f t="shared" si="2"/>
        <v>17664.083333333332</v>
      </c>
      <c r="N132" s="14">
        <f t="shared" si="2"/>
        <v>264.91666666666669</v>
      </c>
      <c r="O132" s="14">
        <f t="shared" si="2"/>
        <v>43534.333333333336</v>
      </c>
      <c r="P132" s="14">
        <f t="shared" si="2"/>
        <v>249.16666666666666</v>
      </c>
      <c r="Q132" s="14">
        <f t="shared" si="2"/>
        <v>32756.25</v>
      </c>
      <c r="R132" s="14">
        <f t="shared" si="2"/>
        <v>0</v>
      </c>
      <c r="S132" s="14">
        <f t="shared" si="2"/>
        <v>0</v>
      </c>
      <c r="T132" s="14">
        <f t="shared" si="2"/>
        <v>13.583333333333334</v>
      </c>
      <c r="U132" s="14">
        <f t="shared" si="2"/>
        <v>4955</v>
      </c>
      <c r="V132" s="14">
        <f t="shared" si="2"/>
        <v>0.75</v>
      </c>
      <c r="W132" s="14">
        <f t="shared" si="2"/>
        <v>5066</v>
      </c>
      <c r="X132" s="14">
        <f t="shared" si="2"/>
        <v>1.6666666666666667</v>
      </c>
      <c r="Y132" s="14">
        <f t="shared" si="2"/>
        <v>812.91666666666663</v>
      </c>
      <c r="Z132" s="14">
        <f t="shared" si="2"/>
        <v>1.8333333333333333</v>
      </c>
      <c r="AA132" s="15">
        <f t="shared" si="2"/>
        <v>1115.9166666666667</v>
      </c>
    </row>
    <row r="133" spans="1:27">
      <c r="A133" s="58" t="s">
        <v>31</v>
      </c>
      <c r="B133" s="41">
        <f>AVERAGE(B65:B76)</f>
        <v>103</v>
      </c>
      <c r="C133" s="14">
        <f t="shared" ref="C133:AA133" si="3">AVERAGE(C65:C76)</f>
        <v>103757.83333333333</v>
      </c>
      <c r="D133" s="14">
        <f t="shared" si="3"/>
        <v>21.916666666666668</v>
      </c>
      <c r="E133" s="14">
        <f t="shared" si="3"/>
        <v>25814.416666666668</v>
      </c>
      <c r="F133" s="14">
        <f t="shared" si="3"/>
        <v>4.5</v>
      </c>
      <c r="G133" s="14">
        <f t="shared" si="3"/>
        <v>4822.583333333333</v>
      </c>
      <c r="H133" s="14">
        <f t="shared" si="3"/>
        <v>31.833333333333332</v>
      </c>
      <c r="I133" s="14">
        <f t="shared" si="3"/>
        <v>9291.25</v>
      </c>
      <c r="J133" s="14">
        <f t="shared" si="3"/>
        <v>3.0833333333333335</v>
      </c>
      <c r="K133" s="14">
        <f t="shared" si="3"/>
        <v>3225.6666666666665</v>
      </c>
      <c r="L133" s="14">
        <f t="shared" si="3"/>
        <v>24.833333333333332</v>
      </c>
      <c r="M133" s="14">
        <f t="shared" si="3"/>
        <v>16389.916666666668</v>
      </c>
      <c r="N133" s="14">
        <f t="shared" si="3"/>
        <v>247.5</v>
      </c>
      <c r="O133" s="14">
        <f t="shared" si="3"/>
        <v>46674.5</v>
      </c>
      <c r="P133" s="14">
        <f t="shared" si="3"/>
        <v>240.41666666666666</v>
      </c>
      <c r="Q133" s="14">
        <f t="shared" si="3"/>
        <v>35001.25</v>
      </c>
      <c r="R133" s="14">
        <f t="shared" si="3"/>
        <v>8.3333333333333329E-2</v>
      </c>
      <c r="S133" s="14">
        <f t="shared" si="3"/>
        <v>905.33333333333337</v>
      </c>
      <c r="T133" s="14">
        <f t="shared" si="3"/>
        <v>5.75</v>
      </c>
      <c r="U133" s="14">
        <f t="shared" si="3"/>
        <v>5361.5</v>
      </c>
      <c r="V133" s="14">
        <f t="shared" si="3"/>
        <v>1</v>
      </c>
      <c r="W133" s="14">
        <f t="shared" si="3"/>
        <v>5390.083333333333</v>
      </c>
      <c r="X133" s="14">
        <f t="shared" si="3"/>
        <v>0.33333333333333331</v>
      </c>
      <c r="Y133" s="14">
        <f t="shared" si="3"/>
        <v>935.16666666666663</v>
      </c>
      <c r="Z133" s="14">
        <f t="shared" si="3"/>
        <v>2.5833333333333335</v>
      </c>
      <c r="AA133" s="15">
        <f t="shared" si="3"/>
        <v>1868.3333333333333</v>
      </c>
    </row>
    <row r="134" spans="1:27">
      <c r="A134" s="58" t="s">
        <v>32</v>
      </c>
      <c r="B134" s="41">
        <f>AVERAGE(B77:B88)</f>
        <v>545.33333333333337</v>
      </c>
      <c r="C134" s="14">
        <f t="shared" ref="C134:AA134" si="4">AVERAGE(C77:C88)</f>
        <v>90216.416666666672</v>
      </c>
      <c r="D134" s="14">
        <f t="shared" si="4"/>
        <v>34.333333333333336</v>
      </c>
      <c r="E134" s="14">
        <f t="shared" si="4"/>
        <v>20768.25</v>
      </c>
      <c r="F134" s="14">
        <f t="shared" si="4"/>
        <v>4.833333333333333</v>
      </c>
      <c r="G134" s="14">
        <f t="shared" si="4"/>
        <v>5985.25</v>
      </c>
      <c r="H134" s="14">
        <f t="shared" si="4"/>
        <v>35.25</v>
      </c>
      <c r="I134" s="14">
        <f t="shared" si="4"/>
        <v>7258.166666666667</v>
      </c>
      <c r="J134" s="14">
        <f t="shared" si="4"/>
        <v>11.166666666666666</v>
      </c>
      <c r="K134" s="14">
        <f t="shared" si="4"/>
        <v>2645.1666666666665</v>
      </c>
      <c r="L134" s="14">
        <f t="shared" si="4"/>
        <v>117.08333333333333</v>
      </c>
      <c r="M134" s="14">
        <f t="shared" si="4"/>
        <v>13879.083333333334</v>
      </c>
      <c r="N134" s="14">
        <f t="shared" si="4"/>
        <v>187.75</v>
      </c>
      <c r="O134" s="14">
        <f t="shared" si="4"/>
        <v>38094.916666666664</v>
      </c>
      <c r="P134" s="14">
        <f t="shared" si="4"/>
        <v>182</v>
      </c>
      <c r="Q134" s="14">
        <f t="shared" si="4"/>
        <v>26537.666666666668</v>
      </c>
      <c r="R134" s="14">
        <f t="shared" si="4"/>
        <v>5.333333333333333</v>
      </c>
      <c r="S134" s="14">
        <f t="shared" si="4"/>
        <v>8302.3333333333339</v>
      </c>
      <c r="T134" s="14">
        <f t="shared" si="4"/>
        <v>1.4166666666666667</v>
      </c>
      <c r="U134" s="14">
        <f t="shared" si="4"/>
        <v>5093.916666666667</v>
      </c>
      <c r="V134" s="14">
        <f t="shared" si="4"/>
        <v>1.25</v>
      </c>
      <c r="W134" s="14">
        <f t="shared" si="4"/>
        <v>4923.333333333333</v>
      </c>
      <c r="X134" s="14">
        <f t="shared" si="4"/>
        <v>3.0833333333333335</v>
      </c>
      <c r="Y134" s="14">
        <f t="shared" si="4"/>
        <v>1449.3333333333333</v>
      </c>
      <c r="Z134" s="14">
        <f t="shared" si="4"/>
        <v>1.5833333333333333</v>
      </c>
      <c r="AA134" s="15">
        <f t="shared" si="4"/>
        <v>1613.75</v>
      </c>
    </row>
    <row r="135" spans="1:27">
      <c r="A135" s="58" t="s">
        <v>33</v>
      </c>
      <c r="B135" s="41">
        <f>AVERAGE(B89:B100)</f>
        <v>1514.25</v>
      </c>
      <c r="C135" s="14">
        <f t="shared" ref="C135:AA135" si="5">AVERAGE(C89:C100)</f>
        <v>97741</v>
      </c>
      <c r="D135" s="14">
        <f t="shared" si="5"/>
        <v>151.83333333333334</v>
      </c>
      <c r="E135" s="14">
        <f t="shared" si="5"/>
        <v>25412.083333333332</v>
      </c>
      <c r="F135" s="14">
        <f t="shared" si="5"/>
        <v>92.833333333333329</v>
      </c>
      <c r="G135" s="14">
        <f t="shared" si="5"/>
        <v>9630</v>
      </c>
      <c r="H135" s="14">
        <f t="shared" si="5"/>
        <v>100.16666666666667</v>
      </c>
      <c r="I135" s="14">
        <f t="shared" si="5"/>
        <v>9907.3333333333339</v>
      </c>
      <c r="J135" s="14">
        <f t="shared" si="5"/>
        <v>33.083333333333336</v>
      </c>
      <c r="K135" s="14">
        <f t="shared" si="5"/>
        <v>3098.5833333333335</v>
      </c>
      <c r="L135" s="14">
        <f t="shared" si="5"/>
        <v>566.91666666666663</v>
      </c>
      <c r="M135" s="14">
        <f t="shared" si="5"/>
        <v>19186.666666666668</v>
      </c>
      <c r="N135" s="14">
        <f t="shared" si="5"/>
        <v>256.08333333333331</v>
      </c>
      <c r="O135" s="14">
        <f t="shared" si="5"/>
        <v>59941.333333333336</v>
      </c>
      <c r="P135" s="14">
        <f t="shared" si="5"/>
        <v>210</v>
      </c>
      <c r="Q135" s="14">
        <f t="shared" si="5"/>
        <v>47068.75</v>
      </c>
      <c r="R135" s="14">
        <f t="shared" si="5"/>
        <v>46.083333333333336</v>
      </c>
      <c r="S135" s="14">
        <f t="shared" si="5"/>
        <v>12872.583333333334</v>
      </c>
      <c r="T135" s="14">
        <f t="shared" si="5"/>
        <v>16.666666666666668</v>
      </c>
      <c r="U135" s="14">
        <f t="shared" si="5"/>
        <v>5621.166666666667</v>
      </c>
      <c r="V135" s="14">
        <f t="shared" si="5"/>
        <v>9.9166666666666661</v>
      </c>
      <c r="W135" s="14">
        <f t="shared" si="5"/>
        <v>6000.916666666667</v>
      </c>
      <c r="X135" s="14">
        <f t="shared" si="5"/>
        <v>19.5</v>
      </c>
      <c r="Y135" s="14">
        <f t="shared" si="5"/>
        <v>1250.5</v>
      </c>
      <c r="Z135" s="14">
        <f t="shared" si="5"/>
        <v>45.25</v>
      </c>
      <c r="AA135" s="15">
        <f t="shared" si="5"/>
        <v>3431.75</v>
      </c>
    </row>
    <row r="136" spans="1:27">
      <c r="A136" s="58" t="s">
        <v>26</v>
      </c>
      <c r="B136" s="41">
        <f>AVERAGE(B101:B112)</f>
        <v>1287.9166666666667</v>
      </c>
      <c r="C136" s="14">
        <f t="shared" ref="C136:AA136" si="6">AVERAGE(C101:C112)</f>
        <v>93148.583333333328</v>
      </c>
      <c r="D136" s="14">
        <f t="shared" si="6"/>
        <v>131.58333333333334</v>
      </c>
      <c r="E136" s="14">
        <f t="shared" si="6"/>
        <v>25812.416666666668</v>
      </c>
      <c r="F136" s="14">
        <f t="shared" si="6"/>
        <v>12.083333333333334</v>
      </c>
      <c r="G136" s="14">
        <f t="shared" si="6"/>
        <v>6707.5</v>
      </c>
      <c r="H136" s="14">
        <f t="shared" si="6"/>
        <v>91.833333333333329</v>
      </c>
      <c r="I136" s="14">
        <f t="shared" si="6"/>
        <v>9457</v>
      </c>
      <c r="J136" s="14">
        <f t="shared" si="6"/>
        <v>31.75</v>
      </c>
      <c r="K136" s="14">
        <f t="shared" si="6"/>
        <v>2907.0833333333335</v>
      </c>
      <c r="L136" s="14">
        <f t="shared" si="6"/>
        <v>529.91666666666663</v>
      </c>
      <c r="M136" s="14">
        <f t="shared" si="6"/>
        <v>21791</v>
      </c>
      <c r="N136" s="14">
        <f t="shared" si="6"/>
        <v>222.83333333333334</v>
      </c>
      <c r="O136" s="14">
        <f t="shared" si="6"/>
        <v>47339.833333333336</v>
      </c>
      <c r="P136" s="14">
        <f t="shared" si="6"/>
        <v>235.91666666666666</v>
      </c>
      <c r="Q136" s="14">
        <f t="shared" si="6"/>
        <v>33616.25</v>
      </c>
      <c r="R136" s="14">
        <f t="shared" si="6"/>
        <v>41.083333333333336</v>
      </c>
      <c r="S136" s="14">
        <f t="shared" si="6"/>
        <v>13723.583333333334</v>
      </c>
      <c r="T136" s="14">
        <f t="shared" si="6"/>
        <v>13.416666666666666</v>
      </c>
      <c r="U136" s="14">
        <f t="shared" si="6"/>
        <v>5406</v>
      </c>
      <c r="V136" s="14">
        <f t="shared" si="6"/>
        <v>9.1666666666666661</v>
      </c>
      <c r="W136" s="14">
        <f t="shared" si="6"/>
        <v>7320</v>
      </c>
      <c r="X136" s="14">
        <f t="shared" si="6"/>
        <v>18.5</v>
      </c>
      <c r="Y136" s="14">
        <f t="shared" si="6"/>
        <v>997.58333333333337</v>
      </c>
      <c r="Z136" s="14">
        <f t="shared" si="6"/>
        <v>11.75</v>
      </c>
      <c r="AA136" s="15">
        <f t="shared" si="6"/>
        <v>1439.0833333333333</v>
      </c>
    </row>
    <row r="137" spans="1:27">
      <c r="A137" s="58" t="s">
        <v>27</v>
      </c>
      <c r="B137" s="41">
        <f>AVERAGE(B113:B124)</f>
        <v>1511.4166666666667</v>
      </c>
      <c r="C137" s="14">
        <f t="shared" ref="C137:AA137" si="7">AVERAGE(C113:C124)</f>
        <v>103172.16666666667</v>
      </c>
      <c r="D137" s="14">
        <f t="shared" si="7"/>
        <v>132.83333333333334</v>
      </c>
      <c r="E137" s="14">
        <f t="shared" si="7"/>
        <v>28817.833333333332</v>
      </c>
      <c r="F137" s="14">
        <f t="shared" si="7"/>
        <v>13.833333333333334</v>
      </c>
      <c r="G137" s="14">
        <f t="shared" si="7"/>
        <v>9351.1666666666661</v>
      </c>
      <c r="H137" s="14">
        <f t="shared" si="7"/>
        <v>134.66666666666666</v>
      </c>
      <c r="I137" s="14">
        <f t="shared" si="7"/>
        <v>10288.5</v>
      </c>
      <c r="J137" s="14">
        <f t="shared" si="7"/>
        <v>28.666666666666668</v>
      </c>
      <c r="K137" s="14">
        <f t="shared" si="7"/>
        <v>3097.8333333333335</v>
      </c>
      <c r="L137" s="14">
        <f t="shared" si="7"/>
        <v>429.08333333333331</v>
      </c>
      <c r="M137" s="14">
        <f t="shared" si="7"/>
        <v>29660.416666666668</v>
      </c>
      <c r="N137" s="14">
        <f t="shared" si="7"/>
        <v>293.58333333333331</v>
      </c>
      <c r="O137" s="14">
        <f t="shared" si="7"/>
        <v>57260.583333333336</v>
      </c>
      <c r="P137" s="14">
        <f t="shared" si="7"/>
        <v>258.33333333333331</v>
      </c>
      <c r="Q137" s="14">
        <f t="shared" si="7"/>
        <v>41401.916666666664</v>
      </c>
      <c r="R137" s="14">
        <f t="shared" si="7"/>
        <v>34.583333333333336</v>
      </c>
      <c r="S137" s="14">
        <f t="shared" si="7"/>
        <v>15777</v>
      </c>
      <c r="T137" s="14">
        <f t="shared" si="7"/>
        <v>7.916666666666667</v>
      </c>
      <c r="U137" s="14">
        <f t="shared" si="7"/>
        <v>6007</v>
      </c>
      <c r="V137" s="14">
        <f t="shared" si="7"/>
        <v>9.6666666666666661</v>
      </c>
      <c r="W137" s="14">
        <f t="shared" si="7"/>
        <v>8630.8333333333339</v>
      </c>
      <c r="X137" s="14">
        <f t="shared" si="7"/>
        <v>17</v>
      </c>
      <c r="Y137" s="14">
        <f t="shared" si="7"/>
        <v>1136.5833333333333</v>
      </c>
      <c r="Z137" s="14">
        <f t="shared" si="7"/>
        <v>8.6666666666666661</v>
      </c>
      <c r="AA137" s="15">
        <f t="shared" si="7"/>
        <v>1490.6666666666667</v>
      </c>
    </row>
    <row r="138" spans="1:27" ht="15.75" thickBot="1">
      <c r="A138" s="58" t="s">
        <v>28</v>
      </c>
      <c r="B138" s="21">
        <f>AVERAGE(B125)</f>
        <v>816</v>
      </c>
      <c r="C138" s="16">
        <f t="shared" ref="C138:AA138" si="8">AVERAGE(C125)</f>
        <v>101571</v>
      </c>
      <c r="D138" s="16">
        <f t="shared" si="8"/>
        <v>68</v>
      </c>
      <c r="E138" s="16">
        <f t="shared" si="8"/>
        <v>23956</v>
      </c>
      <c r="F138" s="16">
        <f t="shared" si="8"/>
        <v>5</v>
      </c>
      <c r="G138" s="16">
        <f t="shared" si="8"/>
        <v>13419</v>
      </c>
      <c r="H138" s="16">
        <f t="shared" si="8"/>
        <v>234</v>
      </c>
      <c r="I138" s="16">
        <f t="shared" si="8"/>
        <v>9467</v>
      </c>
      <c r="J138" s="16">
        <f t="shared" si="8"/>
        <v>18</v>
      </c>
      <c r="K138" s="16">
        <f t="shared" si="8"/>
        <v>3221</v>
      </c>
      <c r="L138" s="16">
        <f t="shared" si="8"/>
        <v>211</v>
      </c>
      <c r="M138" s="16">
        <f t="shared" si="8"/>
        <v>30830</v>
      </c>
      <c r="N138" s="16">
        <f t="shared" si="8"/>
        <v>252</v>
      </c>
      <c r="O138" s="16">
        <f t="shared" si="8"/>
        <v>62930</v>
      </c>
      <c r="P138" s="16">
        <f t="shared" si="8"/>
        <v>227</v>
      </c>
      <c r="Q138" s="16">
        <f t="shared" si="8"/>
        <v>43196</v>
      </c>
      <c r="R138" s="16">
        <f t="shared" si="8"/>
        <v>25</v>
      </c>
      <c r="S138" s="16">
        <f t="shared" si="8"/>
        <v>19734</v>
      </c>
      <c r="T138" s="16">
        <f t="shared" si="8"/>
        <v>1</v>
      </c>
      <c r="U138" s="16">
        <f t="shared" si="8"/>
        <v>7253</v>
      </c>
      <c r="V138" s="16">
        <f t="shared" si="8"/>
        <v>1</v>
      </c>
      <c r="W138" s="16">
        <f t="shared" si="8"/>
        <v>10555</v>
      </c>
      <c r="X138" s="16">
        <f t="shared" si="8"/>
        <v>23</v>
      </c>
      <c r="Y138" s="16">
        <f t="shared" si="8"/>
        <v>1926</v>
      </c>
      <c r="Z138" s="16">
        <f t="shared" si="8"/>
        <v>1</v>
      </c>
      <c r="AA138" s="17">
        <f t="shared" si="8"/>
        <v>1199</v>
      </c>
    </row>
    <row r="139" spans="1:27" ht="15.75" thickBot="1">
      <c r="A139" s="53" t="s">
        <v>35</v>
      </c>
      <c r="B139" s="54">
        <f>AVERAGE(B130:B138)</f>
        <v>675.01851851851859</v>
      </c>
      <c r="C139" s="55">
        <f t="shared" ref="C139:AA139" si="9">AVERAGE(C130:C138)</f>
        <v>98011.416666666672</v>
      </c>
      <c r="D139" s="55">
        <f t="shared" si="9"/>
        <v>67.592592592592595</v>
      </c>
      <c r="E139" s="55">
        <f t="shared" si="9"/>
        <v>24438.972222222223</v>
      </c>
      <c r="F139" s="55">
        <f t="shared" si="9"/>
        <v>15.870370370370368</v>
      </c>
      <c r="G139" s="55">
        <f t="shared" si="9"/>
        <v>6901.0462962962956</v>
      </c>
      <c r="H139" s="55">
        <f t="shared" si="9"/>
        <v>78.787037037037038</v>
      </c>
      <c r="I139" s="55">
        <f t="shared" si="9"/>
        <v>8942.9537037037044</v>
      </c>
      <c r="J139" s="55">
        <f t="shared" si="9"/>
        <v>14.870370370370372</v>
      </c>
      <c r="K139" s="55">
        <f t="shared" si="9"/>
        <v>3026.9074074074069</v>
      </c>
      <c r="L139" s="55">
        <f t="shared" si="9"/>
        <v>218.87037037037035</v>
      </c>
      <c r="M139" s="55">
        <f t="shared" si="9"/>
        <v>19905.453703703704</v>
      </c>
      <c r="N139" s="55">
        <f t="shared" si="9"/>
        <v>217.4722222222222</v>
      </c>
      <c r="O139" s="55">
        <f t="shared" si="9"/>
        <v>46881.601851851847</v>
      </c>
      <c r="P139" s="55">
        <f t="shared" si="9"/>
        <v>178.09259259259258</v>
      </c>
      <c r="Q139" s="55">
        <f t="shared" si="9"/>
        <v>28842.009259259259</v>
      </c>
      <c r="R139" s="55">
        <f t="shared" si="9"/>
        <v>16.907407407407408</v>
      </c>
      <c r="S139" s="55">
        <f t="shared" si="9"/>
        <v>7923.8703703703713</v>
      </c>
      <c r="T139" s="55">
        <f t="shared" si="9"/>
        <v>6.6388888888888893</v>
      </c>
      <c r="U139" s="55">
        <f t="shared" si="9"/>
        <v>4410.8425925925931</v>
      </c>
      <c r="V139" s="55">
        <f t="shared" si="9"/>
        <v>3.6388888888888888</v>
      </c>
      <c r="W139" s="55">
        <f t="shared" si="9"/>
        <v>5320.6851851851852</v>
      </c>
      <c r="X139" s="55">
        <f t="shared" si="9"/>
        <v>9.2314814814814827</v>
      </c>
      <c r="Y139" s="55">
        <f t="shared" si="9"/>
        <v>945.3425925925925</v>
      </c>
      <c r="Z139" s="55">
        <f t="shared" si="9"/>
        <v>8.370370370370372</v>
      </c>
      <c r="AA139" s="56">
        <f t="shared" si="9"/>
        <v>1530.3240740740741</v>
      </c>
    </row>
    <row r="140" spans="1:27" ht="15.75" thickBot="1">
      <c r="A140" s="1"/>
    </row>
    <row r="141" spans="1:27" ht="29.25" thickBot="1">
      <c r="A141" s="129" t="s">
        <v>36</v>
      </c>
      <c r="B141" s="132"/>
      <c r="C141" s="132"/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2"/>
      <c r="Q141" s="132"/>
      <c r="R141" s="132"/>
      <c r="S141" s="132"/>
      <c r="T141" s="132"/>
      <c r="U141" s="132"/>
      <c r="V141" s="132"/>
      <c r="W141" s="132"/>
      <c r="X141" s="132"/>
      <c r="Y141" s="132"/>
      <c r="Z141" s="132"/>
      <c r="AA141" s="133"/>
    </row>
    <row r="142" spans="1:27" ht="15.75">
      <c r="A142" s="134"/>
      <c r="B142" s="139" t="s">
        <v>0</v>
      </c>
      <c r="C142" s="136"/>
      <c r="D142" s="136" t="s">
        <v>3</v>
      </c>
      <c r="E142" s="136"/>
      <c r="F142" s="136" t="s">
        <v>4</v>
      </c>
      <c r="G142" s="136"/>
      <c r="H142" s="136" t="s">
        <v>5</v>
      </c>
      <c r="I142" s="136"/>
      <c r="J142" s="136" t="s">
        <v>6</v>
      </c>
      <c r="K142" s="136"/>
      <c r="L142" s="136" t="s">
        <v>7</v>
      </c>
      <c r="M142" s="136"/>
      <c r="N142" s="136" t="s">
        <v>8</v>
      </c>
      <c r="O142" s="136"/>
      <c r="P142" s="136" t="s">
        <v>9</v>
      </c>
      <c r="Q142" s="136"/>
      <c r="R142" s="136" t="s">
        <v>10</v>
      </c>
      <c r="S142" s="136"/>
      <c r="T142" s="136" t="s">
        <v>11</v>
      </c>
      <c r="U142" s="136"/>
      <c r="V142" s="136" t="s">
        <v>12</v>
      </c>
      <c r="W142" s="136"/>
      <c r="X142" s="136" t="s">
        <v>13</v>
      </c>
      <c r="Y142" s="136"/>
      <c r="Z142" s="136" t="s">
        <v>14</v>
      </c>
      <c r="AA142" s="137"/>
    </row>
    <row r="143" spans="1:27" ht="16.5" thickBot="1">
      <c r="A143" s="138"/>
      <c r="B143" s="26" t="s">
        <v>1</v>
      </c>
      <c r="C143" s="22" t="s">
        <v>2</v>
      </c>
      <c r="D143" s="22" t="s">
        <v>1</v>
      </c>
      <c r="E143" s="22" t="s">
        <v>2</v>
      </c>
      <c r="F143" s="22" t="s">
        <v>1</v>
      </c>
      <c r="G143" s="22" t="s">
        <v>2</v>
      </c>
      <c r="H143" s="22" t="s">
        <v>1</v>
      </c>
      <c r="I143" s="22" t="s">
        <v>2</v>
      </c>
      <c r="J143" s="22" t="s">
        <v>1</v>
      </c>
      <c r="K143" s="22" t="s">
        <v>2</v>
      </c>
      <c r="L143" s="22" t="s">
        <v>1</v>
      </c>
      <c r="M143" s="22" t="s">
        <v>2</v>
      </c>
      <c r="N143" s="22" t="s">
        <v>1</v>
      </c>
      <c r="O143" s="22" t="s">
        <v>2</v>
      </c>
      <c r="P143" s="22" t="s">
        <v>1</v>
      </c>
      <c r="Q143" s="22" t="s">
        <v>2</v>
      </c>
      <c r="R143" s="22" t="s">
        <v>1</v>
      </c>
      <c r="S143" s="22" t="s">
        <v>2</v>
      </c>
      <c r="T143" s="22" t="s">
        <v>1</v>
      </c>
      <c r="U143" s="22" t="s">
        <v>2</v>
      </c>
      <c r="V143" s="22" t="s">
        <v>1</v>
      </c>
      <c r="W143" s="22" t="s">
        <v>2</v>
      </c>
      <c r="X143" s="22" t="s">
        <v>1</v>
      </c>
      <c r="Y143" s="23" t="s">
        <v>2</v>
      </c>
      <c r="Z143" s="22" t="s">
        <v>1</v>
      </c>
      <c r="AA143" s="24" t="s">
        <v>2</v>
      </c>
    </row>
    <row r="144" spans="1:27">
      <c r="A144" s="59">
        <v>2006</v>
      </c>
      <c r="B144" s="50">
        <f>(B131-B130)/B130*100</f>
        <v>12.820512820512819</v>
      </c>
      <c r="C144" s="45">
        <f t="shared" ref="C144:AA144" si="10">(C131-C130)/C130*100</f>
        <v>-2.247296201251336</v>
      </c>
      <c r="D144" s="45">
        <f t="shared" si="10"/>
        <v>-14.860681114551083</v>
      </c>
      <c r="E144" s="45">
        <f t="shared" si="10"/>
        <v>10.415010651489618</v>
      </c>
      <c r="F144" s="45">
        <f t="shared" si="10"/>
        <v>39.393939393939398</v>
      </c>
      <c r="G144" s="45">
        <f t="shared" si="10"/>
        <v>22.458350361804953</v>
      </c>
      <c r="H144" s="45">
        <f t="shared" si="10"/>
        <v>103.38983050847457</v>
      </c>
      <c r="I144" s="45">
        <f t="shared" si="10"/>
        <v>10.483897605284888</v>
      </c>
      <c r="J144" s="45">
        <f t="shared" si="10"/>
        <v>-36.363636363636367</v>
      </c>
      <c r="K144" s="45">
        <f t="shared" si="10"/>
        <v>9.9874659900339342</v>
      </c>
      <c r="L144" s="45">
        <f t="shared" si="10"/>
        <v>112.04819277108433</v>
      </c>
      <c r="M144" s="45">
        <f t="shared" si="10"/>
        <v>10.274731100455927</v>
      </c>
      <c r="N144" s="45">
        <f t="shared" si="10"/>
        <v>-13.435828877005346</v>
      </c>
      <c r="O144" s="45">
        <f t="shared" si="10"/>
        <v>13.469801508983448</v>
      </c>
      <c r="P144" s="45">
        <v>0</v>
      </c>
      <c r="Q144" s="45">
        <v>0</v>
      </c>
      <c r="R144" s="45">
        <v>0</v>
      </c>
      <c r="S144" s="45">
        <v>0</v>
      </c>
      <c r="T144" s="45">
        <v>0</v>
      </c>
      <c r="U144" s="45">
        <v>0</v>
      </c>
      <c r="V144" s="45">
        <v>0</v>
      </c>
      <c r="W144" s="45">
        <v>0</v>
      </c>
      <c r="X144" s="45">
        <v>0</v>
      </c>
      <c r="Y144" s="45">
        <v>0</v>
      </c>
      <c r="Z144" s="45">
        <f t="shared" si="10"/>
        <v>257.14285714285711</v>
      </c>
      <c r="AA144" s="47">
        <f t="shared" si="10"/>
        <v>26.320093457943923</v>
      </c>
    </row>
    <row r="145" spans="1:27">
      <c r="A145" s="64">
        <v>2007</v>
      </c>
      <c r="B145" s="51">
        <f t="shared" ref="B145:R151" si="11">(B132-B131)/B131*100</f>
        <v>11.616161616161616</v>
      </c>
      <c r="C145" s="45">
        <f t="shared" si="11"/>
        <v>11.862404273372686</v>
      </c>
      <c r="D145" s="45">
        <f t="shared" si="11"/>
        <v>-21.45454545454546</v>
      </c>
      <c r="E145" s="45">
        <f t="shared" si="11"/>
        <v>9.0719296793166642</v>
      </c>
      <c r="F145" s="45">
        <f t="shared" si="11"/>
        <v>-17.391304347826093</v>
      </c>
      <c r="G145" s="45">
        <f t="shared" si="11"/>
        <v>5.5988535306935603</v>
      </c>
      <c r="H145" s="45">
        <f t="shared" si="11"/>
        <v>21.944444444444454</v>
      </c>
      <c r="I145" s="45">
        <f t="shared" si="11"/>
        <v>6.26725263336224</v>
      </c>
      <c r="J145" s="45">
        <f t="shared" si="11"/>
        <v>104.76190476190477</v>
      </c>
      <c r="K145" s="45">
        <f t="shared" si="11"/>
        <v>10.826060370226255</v>
      </c>
      <c r="L145" s="45">
        <f t="shared" si="11"/>
        <v>-40.340909090909086</v>
      </c>
      <c r="M145" s="45">
        <f t="shared" si="11"/>
        <v>13.225859867848225</v>
      </c>
      <c r="N145" s="45">
        <f t="shared" si="11"/>
        <v>145.48262548262548</v>
      </c>
      <c r="O145" s="45">
        <f t="shared" si="11"/>
        <v>23.794019445451557</v>
      </c>
      <c r="P145" s="45">
        <v>0</v>
      </c>
      <c r="Q145" s="45">
        <v>0</v>
      </c>
      <c r="R145" s="45">
        <v>0</v>
      </c>
      <c r="S145" s="45">
        <v>0</v>
      </c>
      <c r="T145" s="45">
        <v>0</v>
      </c>
      <c r="U145" s="45">
        <v>0</v>
      </c>
      <c r="V145" s="45">
        <v>0</v>
      </c>
      <c r="W145" s="45">
        <v>0</v>
      </c>
      <c r="X145" s="45">
        <v>0</v>
      </c>
      <c r="Y145" s="45">
        <v>0</v>
      </c>
      <c r="Z145" s="45">
        <f t="shared" ref="S145:Z151" si="12">(Z132-Z131)/Z131*100</f>
        <v>-12.000000000000009</v>
      </c>
      <c r="AA145" s="49">
        <f t="shared" ref="AA145" si="13">(AA132-AA131)/AA131*100</f>
        <v>23.841672061407568</v>
      </c>
    </row>
    <row r="146" spans="1:27">
      <c r="A146" s="60">
        <v>2008</v>
      </c>
      <c r="B146" s="51">
        <f t="shared" si="11"/>
        <v>-6.7873303167420813</v>
      </c>
      <c r="C146" s="45">
        <f t="shared" si="11"/>
        <v>-0.37462713318227092</v>
      </c>
      <c r="D146" s="45">
        <f t="shared" si="11"/>
        <v>21.759259259259267</v>
      </c>
      <c r="E146" s="45">
        <f t="shared" si="11"/>
        <v>2.2299152519999041</v>
      </c>
      <c r="F146" s="45">
        <f t="shared" si="11"/>
        <v>42.105263157894747</v>
      </c>
      <c r="G146" s="45">
        <f t="shared" si="11"/>
        <v>7.5849119741220665</v>
      </c>
      <c r="H146" s="45">
        <f t="shared" si="11"/>
        <v>-12.984054669703882</v>
      </c>
      <c r="I146" s="45">
        <f t="shared" si="11"/>
        <v>4.5566225289770736</v>
      </c>
      <c r="J146" s="45">
        <f t="shared" si="11"/>
        <v>-13.953488372093023</v>
      </c>
      <c r="K146" s="45">
        <f t="shared" si="11"/>
        <v>-2.9217766408346546</v>
      </c>
      <c r="L146" s="45">
        <f t="shared" si="11"/>
        <v>-5.3968253968254016</v>
      </c>
      <c r="M146" s="45">
        <f t="shared" si="11"/>
        <v>-7.2133189287112609</v>
      </c>
      <c r="N146" s="45">
        <f t="shared" si="11"/>
        <v>-6.5743944636678266</v>
      </c>
      <c r="O146" s="45">
        <f t="shared" si="11"/>
        <v>7.2130808633798544</v>
      </c>
      <c r="P146" s="45">
        <f t="shared" si="11"/>
        <v>-3.5117056856187294</v>
      </c>
      <c r="Q146" s="45">
        <f t="shared" si="11"/>
        <v>6.8536538828467846</v>
      </c>
      <c r="R146" s="45">
        <v>0</v>
      </c>
      <c r="S146" s="45">
        <v>0</v>
      </c>
      <c r="T146" s="45">
        <f t="shared" si="12"/>
        <v>-57.668711656441715</v>
      </c>
      <c r="U146" s="45">
        <f t="shared" si="12"/>
        <v>8.2038345105953585</v>
      </c>
      <c r="V146" s="45">
        <f t="shared" si="12"/>
        <v>33.333333333333329</v>
      </c>
      <c r="W146" s="45">
        <f t="shared" si="12"/>
        <v>6.3972233188577379</v>
      </c>
      <c r="X146" s="45">
        <f t="shared" si="12"/>
        <v>-80</v>
      </c>
      <c r="Y146" s="45">
        <f t="shared" si="12"/>
        <v>15.038441824705279</v>
      </c>
      <c r="Z146" s="45">
        <f t="shared" ref="Z146:AA146" si="14">(Z133-Z132)/Z132*100</f>
        <v>40.909090909090921</v>
      </c>
      <c r="AA146" s="49">
        <f t="shared" si="14"/>
        <v>67.425883055783714</v>
      </c>
    </row>
    <row r="147" spans="1:27">
      <c r="A147" s="60">
        <v>2009</v>
      </c>
      <c r="B147" s="51">
        <f t="shared" si="11"/>
        <v>429.44983818770231</v>
      </c>
      <c r="C147" s="45">
        <f t="shared" si="11"/>
        <v>-13.050982496100689</v>
      </c>
      <c r="D147" s="45">
        <f t="shared" si="11"/>
        <v>56.653992395437271</v>
      </c>
      <c r="E147" s="45">
        <f t="shared" si="11"/>
        <v>-19.547862467032314</v>
      </c>
      <c r="F147" s="45">
        <f t="shared" si="11"/>
        <v>7.4074074074074012</v>
      </c>
      <c r="G147" s="45">
        <f t="shared" si="11"/>
        <v>24.108793696324593</v>
      </c>
      <c r="H147" s="45">
        <f t="shared" si="11"/>
        <v>10.732984293193722</v>
      </c>
      <c r="I147" s="45">
        <f t="shared" si="11"/>
        <v>-21.881698730884793</v>
      </c>
      <c r="J147" s="45">
        <f t="shared" si="11"/>
        <v>262.16216216216208</v>
      </c>
      <c r="K147" s="45">
        <f t="shared" si="11"/>
        <v>-17.996279838793015</v>
      </c>
      <c r="L147" s="45">
        <f t="shared" si="11"/>
        <v>371.47651006711413</v>
      </c>
      <c r="M147" s="45">
        <f t="shared" si="11"/>
        <v>-15.319378276277593</v>
      </c>
      <c r="N147" s="45">
        <f t="shared" si="11"/>
        <v>-24.141414141414142</v>
      </c>
      <c r="O147" s="45">
        <f t="shared" si="11"/>
        <v>-18.381735922898663</v>
      </c>
      <c r="P147" s="45">
        <f t="shared" si="11"/>
        <v>-24.298093587521659</v>
      </c>
      <c r="Q147" s="45">
        <f t="shared" si="11"/>
        <v>-24.180803066557143</v>
      </c>
      <c r="R147" s="45">
        <v>0</v>
      </c>
      <c r="S147" s="45">
        <f t="shared" si="12"/>
        <v>817.04712812960236</v>
      </c>
      <c r="T147" s="45">
        <f t="shared" si="12"/>
        <v>-75.362318840579704</v>
      </c>
      <c r="U147" s="45">
        <f t="shared" si="12"/>
        <v>-4.9908296807485408</v>
      </c>
      <c r="V147" s="45">
        <f t="shared" si="12"/>
        <v>25</v>
      </c>
      <c r="W147" s="45">
        <f t="shared" si="12"/>
        <v>-8.6594208500177796</v>
      </c>
      <c r="X147" s="45">
        <f t="shared" si="12"/>
        <v>825</v>
      </c>
      <c r="Y147" s="45">
        <f t="shared" si="12"/>
        <v>54.981286758153622</v>
      </c>
      <c r="Z147" s="45">
        <f t="shared" ref="Z147:AA147" si="15">(Z134-Z133)/Z133*100</f>
        <v>-38.70967741935484</v>
      </c>
      <c r="AA147" s="49">
        <f t="shared" si="15"/>
        <v>-13.62622658340767</v>
      </c>
    </row>
    <row r="148" spans="1:27">
      <c r="A148" s="60">
        <v>2010</v>
      </c>
      <c r="B148" s="51">
        <f t="shared" si="11"/>
        <v>177.67420537897308</v>
      </c>
      <c r="C148" s="45">
        <f t="shared" si="11"/>
        <v>8.3405921132240284</v>
      </c>
      <c r="D148" s="45">
        <f t="shared" si="11"/>
        <v>342.23300970873782</v>
      </c>
      <c r="E148" s="45">
        <f t="shared" si="11"/>
        <v>22.36025343172069</v>
      </c>
      <c r="F148" s="45">
        <f t="shared" si="11"/>
        <v>1820.6896551724139</v>
      </c>
      <c r="G148" s="45">
        <f t="shared" si="11"/>
        <v>60.895534856522282</v>
      </c>
      <c r="H148" s="45">
        <f t="shared" si="11"/>
        <v>184.16075650118205</v>
      </c>
      <c r="I148" s="45">
        <f t="shared" si="11"/>
        <v>36.499115938368277</v>
      </c>
      <c r="J148" s="45">
        <f t="shared" si="11"/>
        <v>196.26865671641795</v>
      </c>
      <c r="K148" s="45">
        <f t="shared" si="11"/>
        <v>17.141326948522476</v>
      </c>
      <c r="L148" s="45">
        <f t="shared" si="11"/>
        <v>384.19928825622776</v>
      </c>
      <c r="M148" s="45">
        <f t="shared" si="11"/>
        <v>38.241598568589424</v>
      </c>
      <c r="N148" s="45">
        <f t="shared" si="11"/>
        <v>36.395916555703494</v>
      </c>
      <c r="O148" s="45">
        <f t="shared" si="11"/>
        <v>57.34732761807679</v>
      </c>
      <c r="P148" s="45">
        <f t="shared" si="11"/>
        <v>15.384615384615385</v>
      </c>
      <c r="Q148" s="45">
        <f t="shared" si="11"/>
        <v>77.3658196525693</v>
      </c>
      <c r="R148" s="45">
        <f t="shared" si="11"/>
        <v>764.0625</v>
      </c>
      <c r="S148" s="45">
        <f t="shared" si="12"/>
        <v>55.047777733167379</v>
      </c>
      <c r="T148" s="45">
        <f t="shared" si="12"/>
        <v>1076.4705882352941</v>
      </c>
      <c r="U148" s="45">
        <f t="shared" si="12"/>
        <v>10.35058157606295</v>
      </c>
      <c r="V148" s="45">
        <f t="shared" si="12"/>
        <v>693.33333333333326</v>
      </c>
      <c r="W148" s="45">
        <f t="shared" si="12"/>
        <v>21.887271496276249</v>
      </c>
      <c r="X148" s="45">
        <f t="shared" si="12"/>
        <v>532.43243243243251</v>
      </c>
      <c r="Y148" s="45">
        <f t="shared" si="12"/>
        <v>-13.718951241950316</v>
      </c>
      <c r="Z148" s="45">
        <f>(Z135-Z134)/Z134*100</f>
        <v>2757.894736842105</v>
      </c>
      <c r="AA148" s="49">
        <f t="shared" ref="AA148" si="16">(AA135-AA134)/AA134*100</f>
        <v>112.6568551510457</v>
      </c>
    </row>
    <row r="149" spans="1:27">
      <c r="A149" s="60">
        <v>2011</v>
      </c>
      <c r="B149" s="51">
        <f t="shared" si="11"/>
        <v>-14.946893401573933</v>
      </c>
      <c r="C149" s="45">
        <f t="shared" si="11"/>
        <v>-4.6985570708982634</v>
      </c>
      <c r="D149" s="45">
        <f t="shared" si="11"/>
        <v>-13.336992316136111</v>
      </c>
      <c r="E149" s="45">
        <f t="shared" si="11"/>
        <v>1.575366049615514</v>
      </c>
      <c r="F149" s="45">
        <f t="shared" si="11"/>
        <v>-86.983842010771994</v>
      </c>
      <c r="G149" s="45">
        <f t="shared" si="11"/>
        <v>-30.347871235721701</v>
      </c>
      <c r="H149" s="45">
        <f t="shared" si="11"/>
        <v>-8.3194675540765477</v>
      </c>
      <c r="I149" s="45">
        <f t="shared" si="11"/>
        <v>-4.5454545454545512</v>
      </c>
      <c r="J149" s="45">
        <f t="shared" si="11"/>
        <v>-4.0302267002518963</v>
      </c>
      <c r="K149" s="45">
        <f t="shared" si="11"/>
        <v>-6.1802436597369761</v>
      </c>
      <c r="L149" s="45">
        <f t="shared" si="11"/>
        <v>-6.5265324121711012</v>
      </c>
      <c r="M149" s="45">
        <f t="shared" si="11"/>
        <v>13.573662265462119</v>
      </c>
      <c r="N149" s="45">
        <f t="shared" si="11"/>
        <v>-12.984054669703863</v>
      </c>
      <c r="O149" s="45">
        <f t="shared" si="11"/>
        <v>-21.02305587685737</v>
      </c>
      <c r="P149" s="45">
        <f t="shared" si="11"/>
        <v>12.341269841269837</v>
      </c>
      <c r="Q149" s="45">
        <f t="shared" si="11"/>
        <v>-28.580533793652901</v>
      </c>
      <c r="R149" s="45">
        <f t="shared" si="11"/>
        <v>-10.849909584086799</v>
      </c>
      <c r="S149" s="45">
        <f t="shared" si="12"/>
        <v>6.61094962808553</v>
      </c>
      <c r="T149" s="45">
        <f t="shared" si="12"/>
        <v>-19.500000000000011</v>
      </c>
      <c r="U149" s="45">
        <f t="shared" si="12"/>
        <v>-3.8277937557446609</v>
      </c>
      <c r="V149" s="45">
        <f t="shared" si="12"/>
        <v>-7.5630252100840343</v>
      </c>
      <c r="W149" s="45">
        <f t="shared" si="12"/>
        <v>21.981363958284145</v>
      </c>
      <c r="X149" s="45">
        <f t="shared" si="12"/>
        <v>-5.1282051282051277</v>
      </c>
      <c r="Y149" s="45">
        <f t="shared" si="12"/>
        <v>-20.225243236038914</v>
      </c>
      <c r="Z149" s="45">
        <f t="shared" ref="Z149:AA149" si="17">(Z136-Z135)/Z135*100</f>
        <v>-74.033149171270722</v>
      </c>
      <c r="AA149" s="49">
        <f t="shared" si="17"/>
        <v>-58.065612782593909</v>
      </c>
    </row>
    <row r="150" spans="1:27">
      <c r="A150" s="60">
        <v>2012</v>
      </c>
      <c r="B150" s="51">
        <f t="shared" si="11"/>
        <v>17.35360724684568</v>
      </c>
      <c r="C150" s="45">
        <f t="shared" si="11"/>
        <v>10.760854298195635</v>
      </c>
      <c r="D150" s="45">
        <f t="shared" si="11"/>
        <v>0.94996833438885353</v>
      </c>
      <c r="E150" s="45">
        <f t="shared" si="11"/>
        <v>11.643298283448846</v>
      </c>
      <c r="F150" s="45">
        <f t="shared" si="11"/>
        <v>14.482758620689653</v>
      </c>
      <c r="G150" s="45">
        <f t="shared" si="11"/>
        <v>39.413591750528006</v>
      </c>
      <c r="H150" s="45">
        <f t="shared" si="11"/>
        <v>46.64246823956443</v>
      </c>
      <c r="I150" s="45">
        <f t="shared" si="11"/>
        <v>8.792428888653907</v>
      </c>
      <c r="J150" s="45">
        <f t="shared" si="11"/>
        <v>-9.7112860892388415</v>
      </c>
      <c r="K150" s="45">
        <f t="shared" si="11"/>
        <v>6.5615594094883187</v>
      </c>
      <c r="L150" s="45">
        <f t="shared" si="11"/>
        <v>-19.028149080044031</v>
      </c>
      <c r="M150" s="45">
        <f t="shared" si="11"/>
        <v>36.113150689122428</v>
      </c>
      <c r="N150" s="45">
        <f t="shared" si="11"/>
        <v>31.750186985789064</v>
      </c>
      <c r="O150" s="45">
        <f t="shared" si="11"/>
        <v>20.956453163121967</v>
      </c>
      <c r="P150" s="45">
        <f t="shared" si="11"/>
        <v>9.5019427764040945</v>
      </c>
      <c r="Q150" s="45">
        <f t="shared" si="11"/>
        <v>23.160425885298523</v>
      </c>
      <c r="R150" s="45">
        <f t="shared" si="11"/>
        <v>-15.821501014198782</v>
      </c>
      <c r="S150" s="45">
        <f t="shared" si="12"/>
        <v>14.962685887432215</v>
      </c>
      <c r="T150" s="45">
        <f t="shared" si="12"/>
        <v>-40.993788819875768</v>
      </c>
      <c r="U150" s="45">
        <f t="shared" si="12"/>
        <v>11.117277099519054</v>
      </c>
      <c r="V150" s="45">
        <f t="shared" si="12"/>
        <v>5.454545454545455</v>
      </c>
      <c r="W150" s="45">
        <f t="shared" si="12"/>
        <v>17.907559198542813</v>
      </c>
      <c r="X150" s="45">
        <f t="shared" si="12"/>
        <v>-8.1081081081081088</v>
      </c>
      <c r="Y150" s="45">
        <f t="shared" si="12"/>
        <v>13.933673043187692</v>
      </c>
      <c r="Z150" s="45">
        <f t="shared" ref="Z150:AA150" si="18">(Z137-Z136)/Z136*100</f>
        <v>-26.241134751773053</v>
      </c>
      <c r="AA150" s="49">
        <f t="shared" si="18"/>
        <v>3.5844576987665868</v>
      </c>
    </row>
    <row r="151" spans="1:27" ht="15.75" thickBot="1">
      <c r="A151" s="60">
        <v>2013</v>
      </c>
      <c r="B151" s="68">
        <f t="shared" si="11"/>
        <v>-46.01091691018361</v>
      </c>
      <c r="C151" s="45">
        <f t="shared" si="11"/>
        <v>-1.5519366495808831</v>
      </c>
      <c r="D151" s="45">
        <f t="shared" si="11"/>
        <v>-48.808030112923468</v>
      </c>
      <c r="E151" s="45">
        <f t="shared" si="11"/>
        <v>-16.870919048968517</v>
      </c>
      <c r="F151" s="45">
        <f t="shared" si="11"/>
        <v>-63.855421686746993</v>
      </c>
      <c r="G151" s="45">
        <f t="shared" si="11"/>
        <v>43.50081095050529</v>
      </c>
      <c r="H151" s="45">
        <f t="shared" si="11"/>
        <v>73.762376237623769</v>
      </c>
      <c r="I151" s="45">
        <f t="shared" si="11"/>
        <v>-7.9846430480633721</v>
      </c>
      <c r="J151" s="45">
        <f t="shared" si="11"/>
        <v>-37.209302325581397</v>
      </c>
      <c r="K151" s="45">
        <f t="shared" si="11"/>
        <v>3.9758971324043637</v>
      </c>
      <c r="L151" s="45">
        <f t="shared" si="11"/>
        <v>-50.825402990872014</v>
      </c>
      <c r="M151" s="45">
        <f t="shared" si="11"/>
        <v>3.9432464704642789</v>
      </c>
      <c r="N151" s="45">
        <f t="shared" si="11"/>
        <v>-14.164064717570247</v>
      </c>
      <c r="O151" s="45">
        <f t="shared" si="11"/>
        <v>9.9010808773341701</v>
      </c>
      <c r="P151" s="45">
        <f t="shared" si="11"/>
        <v>-12.129032258064509</v>
      </c>
      <c r="Q151" s="45">
        <f t="shared" si="11"/>
        <v>4.3333340042630937</v>
      </c>
      <c r="R151" s="45">
        <f t="shared" si="11"/>
        <v>-27.710843373493983</v>
      </c>
      <c r="S151" s="45">
        <f t="shared" si="12"/>
        <v>25.080813842935918</v>
      </c>
      <c r="T151" s="45">
        <f t="shared" si="12"/>
        <v>-87.368421052631589</v>
      </c>
      <c r="U151" s="45">
        <f t="shared" si="12"/>
        <v>20.742467121691359</v>
      </c>
      <c r="V151" s="45">
        <f t="shared" si="12"/>
        <v>-89.65517241379311</v>
      </c>
      <c r="W151" s="45">
        <f t="shared" si="12"/>
        <v>22.294100608284243</v>
      </c>
      <c r="X151" s="45">
        <f t="shared" si="12"/>
        <v>35.294117647058826</v>
      </c>
      <c r="Y151" s="45">
        <f t="shared" si="12"/>
        <v>69.455238653860263</v>
      </c>
      <c r="Z151" s="45">
        <f t="shared" ref="Z151:AA151" si="19">(Z138-Z137)/Z137*100</f>
        <v>-88.461538461538453</v>
      </c>
      <c r="AA151" s="49">
        <f t="shared" si="19"/>
        <v>-19.566189624329162</v>
      </c>
    </row>
    <row r="152" spans="1:27" ht="15.75" thickBot="1">
      <c r="A152" s="66" t="s">
        <v>35</v>
      </c>
      <c r="B152" s="61">
        <f>AVERAGE(B144:B151)</f>
        <v>72.646148077711985</v>
      </c>
      <c r="C152" s="62">
        <f t="shared" ref="C152:AA152" si="20">AVERAGE(C144:C151)</f>
        <v>1.1300563917223634</v>
      </c>
      <c r="D152" s="62">
        <f t="shared" si="20"/>
        <v>40.391997587458391</v>
      </c>
      <c r="E152" s="62">
        <f t="shared" si="20"/>
        <v>2.6096239789488012</v>
      </c>
      <c r="F152" s="62">
        <f t="shared" si="20"/>
        <v>219.48105696337504</v>
      </c>
      <c r="G152" s="62">
        <f t="shared" si="20"/>
        <v>21.651621985597384</v>
      </c>
      <c r="H152" s="62">
        <f t="shared" si="20"/>
        <v>52.416167250087824</v>
      </c>
      <c r="I152" s="62">
        <f t="shared" si="20"/>
        <v>4.023440158780458</v>
      </c>
      <c r="J152" s="62">
        <f t="shared" si="20"/>
        <v>57.740597973710408</v>
      </c>
      <c r="K152" s="62">
        <f t="shared" si="20"/>
        <v>2.6742512139138377</v>
      </c>
      <c r="L152" s="62">
        <f t="shared" si="20"/>
        <v>93.200771515450569</v>
      </c>
      <c r="M152" s="62">
        <f t="shared" si="20"/>
        <v>11.604943969619194</v>
      </c>
      <c r="N152" s="62">
        <f t="shared" si="20"/>
        <v>17.791121519344575</v>
      </c>
      <c r="O152" s="62">
        <f t="shared" si="20"/>
        <v>11.65962145957397</v>
      </c>
      <c r="P152" s="62">
        <f t="shared" si="20"/>
        <v>-0.33887544111444767</v>
      </c>
      <c r="Q152" s="62">
        <f t="shared" si="20"/>
        <v>7.3689870705959564</v>
      </c>
      <c r="R152" s="62">
        <f t="shared" si="20"/>
        <v>88.710030753527548</v>
      </c>
      <c r="S152" s="62">
        <f t="shared" si="20"/>
        <v>114.84366940265294</v>
      </c>
      <c r="T152" s="62">
        <f t="shared" si="20"/>
        <v>99.447168483220665</v>
      </c>
      <c r="U152" s="62">
        <f t="shared" si="20"/>
        <v>5.1994421089219394</v>
      </c>
      <c r="V152" s="62">
        <f t="shared" si="20"/>
        <v>82.487876812166874</v>
      </c>
      <c r="W152" s="62">
        <f t="shared" si="20"/>
        <v>10.226012216278425</v>
      </c>
      <c r="X152" s="62">
        <f t="shared" si="20"/>
        <v>162.43627960539726</v>
      </c>
      <c r="Y152" s="62">
        <f t="shared" si="20"/>
        <v>14.933055725239704</v>
      </c>
      <c r="Z152" s="62">
        <f t="shared" si="20"/>
        <v>352.06264813626444</v>
      </c>
      <c r="AA152" s="63">
        <f t="shared" si="20"/>
        <v>17.821366554327096</v>
      </c>
    </row>
    <row r="153" spans="1:27" s="74" customFormat="1">
      <c r="A153" s="72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</row>
    <row r="154" spans="1:27" s="74" customFormat="1">
      <c r="A154" s="72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</row>
    <row r="155" spans="1:27" s="74" customFormat="1">
      <c r="A155" s="72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</row>
    <row r="156" spans="1:27" s="74" customFormat="1">
      <c r="A156" s="72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</row>
    <row r="157" spans="1:27" s="74" customFormat="1">
      <c r="A157" s="72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  <c r="AA157" s="73"/>
    </row>
    <row r="158" spans="1:27" s="74" customFormat="1">
      <c r="A158" s="72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</row>
    <row r="159" spans="1:27" s="74" customFormat="1">
      <c r="A159" s="72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</row>
    <row r="160" spans="1:27" s="74" customFormat="1">
      <c r="A160" s="72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3"/>
    </row>
    <row r="161" spans="1:27" s="74" customFormat="1">
      <c r="A161" s="72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</row>
    <row r="162" spans="1:27" s="74" customFormat="1">
      <c r="A162" s="72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</row>
    <row r="163" spans="1:27" s="74" customFormat="1">
      <c r="A163" s="72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</row>
    <row r="164" spans="1:27" s="74" customFormat="1">
      <c r="A164" s="72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</row>
    <row r="165" spans="1:27" s="74" customFormat="1">
      <c r="A165" s="72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</row>
    <row r="166" spans="1:27" s="74" customFormat="1">
      <c r="A166" s="72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</row>
    <row r="167" spans="1:27" s="74" customFormat="1">
      <c r="A167" s="72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</row>
    <row r="168" spans="1:27" s="74" customFormat="1">
      <c r="A168" s="72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</row>
    <row r="169" spans="1:27" s="74" customFormat="1">
      <c r="A169" s="72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</row>
    <row r="170" spans="1:27" s="74" customFormat="1">
      <c r="A170" s="72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</row>
    <row r="171" spans="1:27" s="74" customFormat="1">
      <c r="A171" s="72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</row>
    <row r="172" spans="1:27">
      <c r="A172" s="1"/>
    </row>
    <row r="173" spans="1:27">
      <c r="A173" s="1"/>
    </row>
    <row r="174" spans="1:27">
      <c r="A174" s="1"/>
    </row>
    <row r="175" spans="1:27">
      <c r="A175" s="1"/>
    </row>
    <row r="176" spans="1:27">
      <c r="A176" s="1"/>
    </row>
    <row r="177" spans="1:27">
      <c r="A177" s="1"/>
    </row>
    <row r="178" spans="1:27" ht="15.75" thickBot="1"/>
    <row r="179" spans="1:27" ht="29.25" thickBot="1">
      <c r="A179" s="129" t="s">
        <v>40</v>
      </c>
      <c r="B179" s="132"/>
      <c r="C179" s="132"/>
      <c r="D179" s="132"/>
      <c r="E179" s="132"/>
      <c r="F179" s="132"/>
      <c r="G179" s="132"/>
      <c r="H179" s="132"/>
      <c r="I179" s="132"/>
      <c r="J179" s="132"/>
      <c r="K179" s="132"/>
      <c r="L179" s="132"/>
      <c r="M179" s="132"/>
      <c r="N179" s="132"/>
      <c r="O179" s="132"/>
      <c r="P179" s="132"/>
      <c r="Q179" s="132"/>
      <c r="R179" s="132"/>
      <c r="S179" s="132"/>
      <c r="T179" s="132"/>
      <c r="U179" s="132"/>
      <c r="V179" s="132"/>
      <c r="W179" s="132"/>
      <c r="X179" s="132"/>
      <c r="Y179" s="132"/>
      <c r="Z179" s="132"/>
      <c r="AA179" s="133"/>
    </row>
    <row r="180" spans="1:27" ht="15.75">
      <c r="A180" s="134"/>
      <c r="B180" s="139" t="s">
        <v>0</v>
      </c>
      <c r="C180" s="136"/>
      <c r="D180" s="136" t="s">
        <v>3</v>
      </c>
      <c r="E180" s="136"/>
      <c r="F180" s="136" t="s">
        <v>4</v>
      </c>
      <c r="G180" s="136"/>
      <c r="H180" s="136" t="s">
        <v>5</v>
      </c>
      <c r="I180" s="136"/>
      <c r="J180" s="136" t="s">
        <v>6</v>
      </c>
      <c r="K180" s="136"/>
      <c r="L180" s="136" t="s">
        <v>7</v>
      </c>
      <c r="M180" s="136"/>
      <c r="N180" s="136" t="s">
        <v>8</v>
      </c>
      <c r="O180" s="136"/>
      <c r="P180" s="136" t="s">
        <v>9</v>
      </c>
      <c r="Q180" s="136"/>
      <c r="R180" s="136" t="s">
        <v>10</v>
      </c>
      <c r="S180" s="136"/>
      <c r="T180" s="136" t="s">
        <v>11</v>
      </c>
      <c r="U180" s="136"/>
      <c r="V180" s="136" t="s">
        <v>12</v>
      </c>
      <c r="W180" s="136"/>
      <c r="X180" s="136" t="s">
        <v>13</v>
      </c>
      <c r="Y180" s="136"/>
      <c r="Z180" s="136" t="s">
        <v>14</v>
      </c>
      <c r="AA180" s="137"/>
    </row>
    <row r="181" spans="1:27" ht="16.5" thickBot="1">
      <c r="A181" s="138"/>
      <c r="B181" s="26" t="s">
        <v>1</v>
      </c>
      <c r="C181" s="22" t="s">
        <v>2</v>
      </c>
      <c r="D181" s="22" t="s">
        <v>1</v>
      </c>
      <c r="E181" s="22" t="s">
        <v>2</v>
      </c>
      <c r="F181" s="22" t="s">
        <v>1</v>
      </c>
      <c r="G181" s="22" t="s">
        <v>2</v>
      </c>
      <c r="H181" s="22" t="s">
        <v>1</v>
      </c>
      <c r="I181" s="22" t="s">
        <v>2</v>
      </c>
      <c r="J181" s="22" t="s">
        <v>1</v>
      </c>
      <c r="K181" s="22" t="s">
        <v>2</v>
      </c>
      <c r="L181" s="22" t="s">
        <v>1</v>
      </c>
      <c r="M181" s="22" t="s">
        <v>2</v>
      </c>
      <c r="N181" s="22" t="s">
        <v>1</v>
      </c>
      <c r="O181" s="22" t="s">
        <v>2</v>
      </c>
      <c r="P181" s="22" t="s">
        <v>1</v>
      </c>
      <c r="Q181" s="22" t="s">
        <v>2</v>
      </c>
      <c r="R181" s="22" t="s">
        <v>1</v>
      </c>
      <c r="S181" s="22" t="s">
        <v>2</v>
      </c>
      <c r="T181" s="22" t="s">
        <v>1</v>
      </c>
      <c r="U181" s="22" t="s">
        <v>2</v>
      </c>
      <c r="V181" s="22" t="s">
        <v>1</v>
      </c>
      <c r="W181" s="22" t="s">
        <v>2</v>
      </c>
      <c r="X181" s="22" t="s">
        <v>1</v>
      </c>
      <c r="Y181" s="23" t="s">
        <v>2</v>
      </c>
      <c r="Z181" s="22" t="s">
        <v>1</v>
      </c>
      <c r="AA181" s="24" t="s">
        <v>2</v>
      </c>
    </row>
    <row r="182" spans="1:27">
      <c r="A182" s="59">
        <v>2006</v>
      </c>
      <c r="B182" s="40">
        <f>SUM(B41:B52)</f>
        <v>1188</v>
      </c>
      <c r="C182" s="6">
        <f t="shared" ref="C182:AA182" si="21">SUM(C41:C52)</f>
        <v>1117244</v>
      </c>
      <c r="D182" s="6">
        <f t="shared" si="21"/>
        <v>275</v>
      </c>
      <c r="E182" s="6">
        <f t="shared" si="21"/>
        <v>277813</v>
      </c>
      <c r="F182" s="6">
        <f t="shared" si="21"/>
        <v>46</v>
      </c>
      <c r="G182" s="6">
        <f t="shared" si="21"/>
        <v>50939</v>
      </c>
      <c r="H182" s="6">
        <f t="shared" si="21"/>
        <v>360</v>
      </c>
      <c r="I182" s="6">
        <f t="shared" si="21"/>
        <v>100347</v>
      </c>
      <c r="J182" s="6">
        <f t="shared" si="21"/>
        <v>21</v>
      </c>
      <c r="K182" s="6">
        <f t="shared" si="21"/>
        <v>35978</v>
      </c>
      <c r="L182" s="6">
        <f t="shared" si="21"/>
        <v>528</v>
      </c>
      <c r="M182" s="6">
        <f t="shared" si="21"/>
        <v>187209</v>
      </c>
      <c r="N182" s="6">
        <f t="shared" si="21"/>
        <v>1295</v>
      </c>
      <c r="O182" s="6">
        <f t="shared" si="21"/>
        <v>422001</v>
      </c>
      <c r="P182" s="6">
        <f t="shared" si="21"/>
        <v>0</v>
      </c>
      <c r="Q182" s="6">
        <f t="shared" si="21"/>
        <v>0</v>
      </c>
      <c r="R182" s="6">
        <f t="shared" si="21"/>
        <v>0</v>
      </c>
      <c r="S182" s="6">
        <f t="shared" si="21"/>
        <v>0</v>
      </c>
      <c r="T182" s="6">
        <f t="shared" si="21"/>
        <v>0</v>
      </c>
      <c r="U182" s="6">
        <f t="shared" si="21"/>
        <v>0</v>
      </c>
      <c r="V182" s="6">
        <f t="shared" si="21"/>
        <v>0</v>
      </c>
      <c r="W182" s="6">
        <f t="shared" si="21"/>
        <v>0</v>
      </c>
      <c r="X182" s="6">
        <f t="shared" si="21"/>
        <v>0</v>
      </c>
      <c r="Y182" s="6">
        <f t="shared" si="21"/>
        <v>0</v>
      </c>
      <c r="Z182" s="6">
        <f t="shared" si="21"/>
        <v>25</v>
      </c>
      <c r="AA182" s="13">
        <f t="shared" si="21"/>
        <v>10813</v>
      </c>
    </row>
    <row r="183" spans="1:27">
      <c r="A183" s="64">
        <v>2007</v>
      </c>
      <c r="B183" s="41">
        <f>SUM(B53:B64)</f>
        <v>1326</v>
      </c>
      <c r="C183" s="6">
        <f t="shared" ref="C183:AA183" si="22">SUM(C53:C64)</f>
        <v>1249776</v>
      </c>
      <c r="D183" s="6">
        <f t="shared" si="22"/>
        <v>216</v>
      </c>
      <c r="E183" s="6">
        <f t="shared" si="22"/>
        <v>303016</v>
      </c>
      <c r="F183" s="6">
        <f t="shared" si="22"/>
        <v>38</v>
      </c>
      <c r="G183" s="6">
        <f t="shared" si="22"/>
        <v>53791</v>
      </c>
      <c r="H183" s="6">
        <f t="shared" si="22"/>
        <v>439</v>
      </c>
      <c r="I183" s="6">
        <f t="shared" si="22"/>
        <v>106636</v>
      </c>
      <c r="J183" s="6">
        <f t="shared" si="22"/>
        <v>43</v>
      </c>
      <c r="K183" s="6">
        <f t="shared" si="22"/>
        <v>39873</v>
      </c>
      <c r="L183" s="6">
        <f t="shared" si="22"/>
        <v>315</v>
      </c>
      <c r="M183" s="6">
        <f t="shared" si="22"/>
        <v>211969</v>
      </c>
      <c r="N183" s="6">
        <f t="shared" si="22"/>
        <v>3179</v>
      </c>
      <c r="O183" s="6">
        <f t="shared" si="22"/>
        <v>522412</v>
      </c>
      <c r="P183" s="6">
        <f t="shared" si="22"/>
        <v>2990</v>
      </c>
      <c r="Q183" s="6">
        <f t="shared" si="22"/>
        <v>393075</v>
      </c>
      <c r="R183" s="6">
        <f t="shared" si="22"/>
        <v>0</v>
      </c>
      <c r="S183" s="6">
        <f t="shared" si="22"/>
        <v>0</v>
      </c>
      <c r="T183" s="6">
        <f t="shared" si="22"/>
        <v>163</v>
      </c>
      <c r="U183" s="6">
        <f t="shared" si="22"/>
        <v>59460</v>
      </c>
      <c r="V183" s="6">
        <f t="shared" si="22"/>
        <v>9</v>
      </c>
      <c r="W183" s="6">
        <f t="shared" si="22"/>
        <v>60792</v>
      </c>
      <c r="X183" s="6">
        <f t="shared" si="22"/>
        <v>20</v>
      </c>
      <c r="Y183" s="6">
        <f t="shared" si="22"/>
        <v>9755</v>
      </c>
      <c r="Z183" s="6">
        <f t="shared" si="22"/>
        <v>22</v>
      </c>
      <c r="AA183" s="15">
        <f t="shared" si="22"/>
        <v>13391</v>
      </c>
    </row>
    <row r="184" spans="1:27">
      <c r="A184" s="60">
        <v>2008</v>
      </c>
      <c r="B184" s="41">
        <f>SUM(B65:B76)</f>
        <v>1236</v>
      </c>
      <c r="C184" s="6">
        <f t="shared" ref="C184:AA184" si="23">SUM(C65:C76)</f>
        <v>1245094</v>
      </c>
      <c r="D184" s="6">
        <f t="shared" si="23"/>
        <v>263</v>
      </c>
      <c r="E184" s="6">
        <f t="shared" si="23"/>
        <v>309773</v>
      </c>
      <c r="F184" s="6">
        <f t="shared" si="23"/>
        <v>54</v>
      </c>
      <c r="G184" s="6">
        <f t="shared" si="23"/>
        <v>57871</v>
      </c>
      <c r="H184" s="6">
        <f t="shared" si="23"/>
        <v>382</v>
      </c>
      <c r="I184" s="6">
        <f t="shared" si="23"/>
        <v>111495</v>
      </c>
      <c r="J184" s="6">
        <f t="shared" si="23"/>
        <v>37</v>
      </c>
      <c r="K184" s="6">
        <f t="shared" si="23"/>
        <v>38708</v>
      </c>
      <c r="L184" s="6">
        <f t="shared" si="23"/>
        <v>298</v>
      </c>
      <c r="M184" s="6">
        <f t="shared" si="23"/>
        <v>196679</v>
      </c>
      <c r="N184" s="6">
        <f t="shared" si="23"/>
        <v>2970</v>
      </c>
      <c r="O184" s="6">
        <f t="shared" si="23"/>
        <v>560094</v>
      </c>
      <c r="P184" s="6">
        <f t="shared" si="23"/>
        <v>2885</v>
      </c>
      <c r="Q184" s="6">
        <f t="shared" si="23"/>
        <v>420015</v>
      </c>
      <c r="R184" s="6">
        <f t="shared" si="23"/>
        <v>1</v>
      </c>
      <c r="S184" s="6">
        <f t="shared" si="23"/>
        <v>10864</v>
      </c>
      <c r="T184" s="6">
        <f t="shared" si="23"/>
        <v>69</v>
      </c>
      <c r="U184" s="6">
        <f t="shared" si="23"/>
        <v>64338</v>
      </c>
      <c r="V184" s="6">
        <f t="shared" si="23"/>
        <v>12</v>
      </c>
      <c r="W184" s="6">
        <f t="shared" si="23"/>
        <v>64681</v>
      </c>
      <c r="X184" s="6">
        <f t="shared" si="23"/>
        <v>4</v>
      </c>
      <c r="Y184" s="6">
        <f t="shared" si="23"/>
        <v>11222</v>
      </c>
      <c r="Z184" s="6">
        <f t="shared" si="23"/>
        <v>31</v>
      </c>
      <c r="AA184" s="15">
        <f t="shared" si="23"/>
        <v>22420</v>
      </c>
    </row>
    <row r="185" spans="1:27">
      <c r="A185" s="60">
        <v>2009</v>
      </c>
      <c r="B185" s="41">
        <f>SUM(B77:B88)</f>
        <v>6544</v>
      </c>
      <c r="C185" s="6">
        <f t="shared" ref="C185:AA185" si="24">SUM(C77:C88)</f>
        <v>1082597</v>
      </c>
      <c r="D185" s="6">
        <f t="shared" si="24"/>
        <v>412</v>
      </c>
      <c r="E185" s="6">
        <f t="shared" si="24"/>
        <v>249219</v>
      </c>
      <c r="F185" s="6">
        <f t="shared" si="24"/>
        <v>58</v>
      </c>
      <c r="G185" s="6">
        <f t="shared" si="24"/>
        <v>71823</v>
      </c>
      <c r="H185" s="6">
        <f t="shared" si="24"/>
        <v>423</v>
      </c>
      <c r="I185" s="6">
        <f t="shared" si="24"/>
        <v>87098</v>
      </c>
      <c r="J185" s="6">
        <f t="shared" si="24"/>
        <v>134</v>
      </c>
      <c r="K185" s="6">
        <f t="shared" si="24"/>
        <v>31742</v>
      </c>
      <c r="L185" s="6">
        <f t="shared" si="24"/>
        <v>1405</v>
      </c>
      <c r="M185" s="6">
        <f t="shared" si="24"/>
        <v>166549</v>
      </c>
      <c r="N185" s="6">
        <f t="shared" si="24"/>
        <v>2253</v>
      </c>
      <c r="O185" s="6">
        <f t="shared" si="24"/>
        <v>457139</v>
      </c>
      <c r="P185" s="6">
        <f t="shared" si="24"/>
        <v>2184</v>
      </c>
      <c r="Q185" s="6">
        <f t="shared" si="24"/>
        <v>318452</v>
      </c>
      <c r="R185" s="6">
        <f t="shared" si="24"/>
        <v>64</v>
      </c>
      <c r="S185" s="6">
        <f t="shared" si="24"/>
        <v>99628</v>
      </c>
      <c r="T185" s="6">
        <f t="shared" si="24"/>
        <v>17</v>
      </c>
      <c r="U185" s="6">
        <f t="shared" si="24"/>
        <v>61127</v>
      </c>
      <c r="V185" s="6">
        <f t="shared" si="24"/>
        <v>15</v>
      </c>
      <c r="W185" s="6">
        <f t="shared" si="24"/>
        <v>59080</v>
      </c>
      <c r="X185" s="6">
        <f t="shared" si="24"/>
        <v>37</v>
      </c>
      <c r="Y185" s="6">
        <f t="shared" si="24"/>
        <v>17392</v>
      </c>
      <c r="Z185" s="6">
        <f t="shared" si="24"/>
        <v>19</v>
      </c>
      <c r="AA185" s="15">
        <f t="shared" si="24"/>
        <v>19365</v>
      </c>
    </row>
    <row r="186" spans="1:27">
      <c r="A186" s="60">
        <v>2010</v>
      </c>
      <c r="B186" s="41">
        <f>SUM(B89:B100)</f>
        <v>18171</v>
      </c>
      <c r="C186" s="6">
        <f t="shared" ref="C186:AA186" si="25">SUM(C89:C100)</f>
        <v>1172892</v>
      </c>
      <c r="D186" s="6">
        <f t="shared" si="25"/>
        <v>1822</v>
      </c>
      <c r="E186" s="6">
        <f t="shared" si="25"/>
        <v>304945</v>
      </c>
      <c r="F186" s="6">
        <f t="shared" si="25"/>
        <v>1114</v>
      </c>
      <c r="G186" s="6">
        <f t="shared" si="25"/>
        <v>115560</v>
      </c>
      <c r="H186" s="6">
        <f t="shared" si="25"/>
        <v>1202</v>
      </c>
      <c r="I186" s="6">
        <f t="shared" si="25"/>
        <v>118888</v>
      </c>
      <c r="J186" s="6">
        <f t="shared" si="25"/>
        <v>397</v>
      </c>
      <c r="K186" s="6">
        <f t="shared" si="25"/>
        <v>37183</v>
      </c>
      <c r="L186" s="6">
        <f t="shared" si="25"/>
        <v>6803</v>
      </c>
      <c r="M186" s="6">
        <f t="shared" si="25"/>
        <v>230240</v>
      </c>
      <c r="N186" s="6">
        <f t="shared" si="25"/>
        <v>3073</v>
      </c>
      <c r="O186" s="6">
        <f t="shared" si="25"/>
        <v>719296</v>
      </c>
      <c r="P186" s="6">
        <f t="shared" si="25"/>
        <v>2520</v>
      </c>
      <c r="Q186" s="6">
        <f t="shared" si="25"/>
        <v>564825</v>
      </c>
      <c r="R186" s="6">
        <f t="shared" si="25"/>
        <v>553</v>
      </c>
      <c r="S186" s="6">
        <f t="shared" si="25"/>
        <v>154471</v>
      </c>
      <c r="T186" s="6">
        <f t="shared" si="25"/>
        <v>200</v>
      </c>
      <c r="U186" s="6">
        <f t="shared" si="25"/>
        <v>67454</v>
      </c>
      <c r="V186" s="6">
        <f t="shared" si="25"/>
        <v>119</v>
      </c>
      <c r="W186" s="6">
        <f t="shared" si="25"/>
        <v>72011</v>
      </c>
      <c r="X186" s="6">
        <f t="shared" si="25"/>
        <v>234</v>
      </c>
      <c r="Y186" s="6">
        <f t="shared" si="25"/>
        <v>15006</v>
      </c>
      <c r="Z186" s="6">
        <f t="shared" si="25"/>
        <v>543</v>
      </c>
      <c r="AA186" s="15">
        <f t="shared" si="25"/>
        <v>41181</v>
      </c>
    </row>
    <row r="187" spans="1:27">
      <c r="A187" s="60">
        <v>2011</v>
      </c>
      <c r="B187" s="41">
        <f>SUM(B101:B112)</f>
        <v>15455</v>
      </c>
      <c r="C187" s="6">
        <f t="shared" ref="C187:AA187" si="26">SUM(C101:C112)</f>
        <v>1117783</v>
      </c>
      <c r="D187" s="6">
        <f t="shared" si="26"/>
        <v>1579</v>
      </c>
      <c r="E187" s="6">
        <f t="shared" si="26"/>
        <v>309749</v>
      </c>
      <c r="F187" s="6">
        <f t="shared" si="26"/>
        <v>145</v>
      </c>
      <c r="G187" s="6">
        <f t="shared" si="26"/>
        <v>80490</v>
      </c>
      <c r="H187" s="6">
        <f t="shared" si="26"/>
        <v>1102</v>
      </c>
      <c r="I187" s="6">
        <f t="shared" si="26"/>
        <v>113484</v>
      </c>
      <c r="J187" s="6">
        <f t="shared" si="26"/>
        <v>381</v>
      </c>
      <c r="K187" s="6">
        <f t="shared" si="26"/>
        <v>34885</v>
      </c>
      <c r="L187" s="6">
        <f t="shared" si="26"/>
        <v>6359</v>
      </c>
      <c r="M187" s="6">
        <f t="shared" si="26"/>
        <v>261492</v>
      </c>
      <c r="N187" s="6">
        <f t="shared" si="26"/>
        <v>2674</v>
      </c>
      <c r="O187" s="6">
        <f t="shared" si="26"/>
        <v>568078</v>
      </c>
      <c r="P187" s="6">
        <f t="shared" si="26"/>
        <v>2831</v>
      </c>
      <c r="Q187" s="6">
        <f t="shared" si="26"/>
        <v>403395</v>
      </c>
      <c r="R187" s="6">
        <f t="shared" si="26"/>
        <v>493</v>
      </c>
      <c r="S187" s="6">
        <f t="shared" si="26"/>
        <v>164683</v>
      </c>
      <c r="T187" s="6">
        <f t="shared" si="26"/>
        <v>161</v>
      </c>
      <c r="U187" s="6">
        <f t="shared" si="26"/>
        <v>64872</v>
      </c>
      <c r="V187" s="6">
        <f t="shared" si="26"/>
        <v>110</v>
      </c>
      <c r="W187" s="6">
        <f t="shared" si="26"/>
        <v>87840</v>
      </c>
      <c r="X187" s="6">
        <f t="shared" si="26"/>
        <v>222</v>
      </c>
      <c r="Y187" s="6">
        <f t="shared" si="26"/>
        <v>11971</v>
      </c>
      <c r="Z187" s="6">
        <f t="shared" si="26"/>
        <v>141</v>
      </c>
      <c r="AA187" s="15">
        <f t="shared" si="26"/>
        <v>17269</v>
      </c>
    </row>
    <row r="188" spans="1:27">
      <c r="A188" s="60">
        <v>2012</v>
      </c>
      <c r="B188" s="41">
        <f>SUM(B113:B124)</f>
        <v>18137</v>
      </c>
      <c r="C188" s="6">
        <f t="shared" ref="C188:AA188" si="27">SUM(C113:C124)</f>
        <v>1238066</v>
      </c>
      <c r="D188" s="6">
        <f t="shared" si="27"/>
        <v>1594</v>
      </c>
      <c r="E188" s="6">
        <f t="shared" si="27"/>
        <v>345814</v>
      </c>
      <c r="F188" s="6">
        <f t="shared" si="27"/>
        <v>166</v>
      </c>
      <c r="G188" s="6">
        <f t="shared" si="27"/>
        <v>112214</v>
      </c>
      <c r="H188" s="6">
        <f t="shared" si="27"/>
        <v>1616</v>
      </c>
      <c r="I188" s="6">
        <f t="shared" si="27"/>
        <v>123462</v>
      </c>
      <c r="J188" s="6">
        <f t="shared" si="27"/>
        <v>344</v>
      </c>
      <c r="K188" s="6">
        <f t="shared" si="27"/>
        <v>37174</v>
      </c>
      <c r="L188" s="6">
        <f t="shared" si="27"/>
        <v>5149</v>
      </c>
      <c r="M188" s="6">
        <f t="shared" si="27"/>
        <v>355925</v>
      </c>
      <c r="N188" s="6">
        <f t="shared" si="27"/>
        <v>3523</v>
      </c>
      <c r="O188" s="6">
        <f t="shared" si="27"/>
        <v>687127</v>
      </c>
      <c r="P188" s="6">
        <f t="shared" si="27"/>
        <v>3100</v>
      </c>
      <c r="Q188" s="6">
        <f t="shared" si="27"/>
        <v>496823</v>
      </c>
      <c r="R188" s="6">
        <f t="shared" si="27"/>
        <v>415</v>
      </c>
      <c r="S188" s="6">
        <f t="shared" si="27"/>
        <v>189324</v>
      </c>
      <c r="T188" s="6">
        <f t="shared" si="27"/>
        <v>95</v>
      </c>
      <c r="U188" s="6">
        <f t="shared" si="27"/>
        <v>72084</v>
      </c>
      <c r="V188" s="6">
        <f t="shared" si="27"/>
        <v>116</v>
      </c>
      <c r="W188" s="6">
        <f t="shared" si="27"/>
        <v>103570</v>
      </c>
      <c r="X188" s="6">
        <f t="shared" si="27"/>
        <v>204</v>
      </c>
      <c r="Y188" s="6">
        <f t="shared" si="27"/>
        <v>13639</v>
      </c>
      <c r="Z188" s="6">
        <f t="shared" si="27"/>
        <v>104</v>
      </c>
      <c r="AA188" s="15">
        <f t="shared" si="27"/>
        <v>17888</v>
      </c>
    </row>
    <row r="189" spans="1:27" ht="15.75" thickBot="1">
      <c r="A189" s="60">
        <v>2013</v>
      </c>
      <c r="B189" s="21">
        <f>SUM(B125)/1*12</f>
        <v>9792</v>
      </c>
      <c r="C189" s="6">
        <f t="shared" ref="C189:AA189" si="28">SUM(C125)/1*12</f>
        <v>1218852</v>
      </c>
      <c r="D189" s="6">
        <f t="shared" si="28"/>
        <v>816</v>
      </c>
      <c r="E189" s="6">
        <f t="shared" si="28"/>
        <v>287472</v>
      </c>
      <c r="F189" s="6">
        <f t="shared" si="28"/>
        <v>60</v>
      </c>
      <c r="G189" s="6">
        <f t="shared" si="28"/>
        <v>161028</v>
      </c>
      <c r="H189" s="6">
        <f t="shared" si="28"/>
        <v>2808</v>
      </c>
      <c r="I189" s="6">
        <f t="shared" si="28"/>
        <v>113604</v>
      </c>
      <c r="J189" s="6">
        <f t="shared" si="28"/>
        <v>216</v>
      </c>
      <c r="K189" s="6">
        <f t="shared" si="28"/>
        <v>38652</v>
      </c>
      <c r="L189" s="6">
        <f t="shared" si="28"/>
        <v>2532</v>
      </c>
      <c r="M189" s="6">
        <f t="shared" si="28"/>
        <v>369960</v>
      </c>
      <c r="N189" s="6">
        <f t="shared" si="28"/>
        <v>3024</v>
      </c>
      <c r="O189" s="6">
        <f t="shared" si="28"/>
        <v>755160</v>
      </c>
      <c r="P189" s="6">
        <f t="shared" si="28"/>
        <v>2724</v>
      </c>
      <c r="Q189" s="6">
        <f t="shared" si="28"/>
        <v>518352</v>
      </c>
      <c r="R189" s="6">
        <f t="shared" si="28"/>
        <v>300</v>
      </c>
      <c r="S189" s="6">
        <f t="shared" si="28"/>
        <v>236808</v>
      </c>
      <c r="T189" s="6">
        <f t="shared" si="28"/>
        <v>12</v>
      </c>
      <c r="U189" s="6">
        <f t="shared" si="28"/>
        <v>87036</v>
      </c>
      <c r="V189" s="6">
        <f t="shared" si="28"/>
        <v>12</v>
      </c>
      <c r="W189" s="6">
        <f t="shared" si="28"/>
        <v>126660</v>
      </c>
      <c r="X189" s="6">
        <f t="shared" si="28"/>
        <v>276</v>
      </c>
      <c r="Y189" s="6">
        <f t="shared" si="28"/>
        <v>23112</v>
      </c>
      <c r="Z189" s="6">
        <f t="shared" si="28"/>
        <v>12</v>
      </c>
      <c r="AA189" s="17">
        <f t="shared" si="28"/>
        <v>14388</v>
      </c>
    </row>
    <row r="190" spans="1:27" ht="15.75" thickBot="1">
      <c r="A190" s="66" t="s">
        <v>34</v>
      </c>
      <c r="B190" s="54">
        <f>SUM(B182:B189)</f>
        <v>71849</v>
      </c>
      <c r="C190" s="55">
        <f t="shared" ref="C190:AA190" si="29">SUM(C182:C189)</f>
        <v>9442304</v>
      </c>
      <c r="D190" s="55">
        <f t="shared" si="29"/>
        <v>6977</v>
      </c>
      <c r="E190" s="55">
        <f t="shared" si="29"/>
        <v>2387801</v>
      </c>
      <c r="F190" s="55">
        <f t="shared" si="29"/>
        <v>1681</v>
      </c>
      <c r="G190" s="55">
        <f t="shared" si="29"/>
        <v>703716</v>
      </c>
      <c r="H190" s="55">
        <f t="shared" si="29"/>
        <v>8332</v>
      </c>
      <c r="I190" s="55">
        <f t="shared" si="29"/>
        <v>875014</v>
      </c>
      <c r="J190" s="55">
        <f t="shared" si="29"/>
        <v>1573</v>
      </c>
      <c r="K190" s="55">
        <f t="shared" si="29"/>
        <v>294195</v>
      </c>
      <c r="L190" s="55">
        <f t="shared" si="29"/>
        <v>23389</v>
      </c>
      <c r="M190" s="55">
        <f t="shared" si="29"/>
        <v>1980023</v>
      </c>
      <c r="N190" s="55">
        <f t="shared" si="29"/>
        <v>21991</v>
      </c>
      <c r="O190" s="55">
        <f t="shared" si="29"/>
        <v>4691307</v>
      </c>
      <c r="P190" s="55">
        <f t="shared" si="29"/>
        <v>19234</v>
      </c>
      <c r="Q190" s="55">
        <f t="shared" si="29"/>
        <v>3114937</v>
      </c>
      <c r="R190" s="55">
        <f t="shared" si="29"/>
        <v>1826</v>
      </c>
      <c r="S190" s="55">
        <f t="shared" si="29"/>
        <v>855778</v>
      </c>
      <c r="T190" s="55">
        <f t="shared" si="29"/>
        <v>717</v>
      </c>
      <c r="U190" s="55">
        <f t="shared" si="29"/>
        <v>476371</v>
      </c>
      <c r="V190" s="55">
        <f t="shared" si="29"/>
        <v>393</v>
      </c>
      <c r="W190" s="55">
        <f t="shared" si="29"/>
        <v>574634</v>
      </c>
      <c r="X190" s="55">
        <f t="shared" si="29"/>
        <v>997</v>
      </c>
      <c r="Y190" s="55">
        <f t="shared" si="29"/>
        <v>102097</v>
      </c>
      <c r="Z190" s="55">
        <f t="shared" si="29"/>
        <v>897</v>
      </c>
      <c r="AA190" s="56">
        <f t="shared" si="29"/>
        <v>156715</v>
      </c>
    </row>
    <row r="191" spans="1:27">
      <c r="A191" s="1"/>
      <c r="B191" s="75"/>
    </row>
    <row r="192" spans="1:27">
      <c r="A192" s="1"/>
      <c r="B192" s="75"/>
    </row>
    <row r="193" spans="1:2">
      <c r="A193" s="1"/>
      <c r="B193" s="75"/>
    </row>
    <row r="194" spans="1:2">
      <c r="A194" s="1"/>
      <c r="B194" s="75"/>
    </row>
    <row r="195" spans="1:2">
      <c r="A195" s="1"/>
      <c r="B195" s="75"/>
    </row>
    <row r="196" spans="1:2">
      <c r="A196" s="1"/>
      <c r="B196" s="75"/>
    </row>
    <row r="197" spans="1:2">
      <c r="A197" s="1"/>
      <c r="B197" s="75"/>
    </row>
    <row r="198" spans="1:2">
      <c r="A198" s="1"/>
      <c r="B198" s="75"/>
    </row>
    <row r="199" spans="1:2">
      <c r="A199" s="1"/>
      <c r="B199" s="75"/>
    </row>
    <row r="200" spans="1:2">
      <c r="A200" s="1"/>
    </row>
    <row r="201" spans="1:2">
      <c r="A201" s="1"/>
    </row>
    <row r="202" spans="1:2">
      <c r="A202" s="1"/>
    </row>
    <row r="203" spans="1:2">
      <c r="A203" s="1"/>
    </row>
    <row r="204" spans="1:2">
      <c r="A204" s="1"/>
    </row>
    <row r="205" spans="1:2">
      <c r="A205" s="1"/>
    </row>
    <row r="206" spans="1:2">
      <c r="A206" s="1"/>
    </row>
    <row r="207" spans="1:2">
      <c r="A207" s="1"/>
    </row>
    <row r="208" spans="1:2">
      <c r="A208" s="1"/>
    </row>
    <row r="209" spans="1:27">
      <c r="A209" s="1"/>
    </row>
    <row r="210" spans="1:27">
      <c r="A210" s="1"/>
    </row>
    <row r="211" spans="1:27">
      <c r="A211" s="1"/>
    </row>
    <row r="212" spans="1:27">
      <c r="A212" s="1"/>
    </row>
    <row r="213" spans="1:27">
      <c r="A213" s="1"/>
    </row>
    <row r="214" spans="1:27">
      <c r="A214" s="1"/>
    </row>
    <row r="215" spans="1:27">
      <c r="A215" s="1"/>
    </row>
    <row r="216" spans="1:27" ht="15.75" thickBot="1"/>
    <row r="217" spans="1:27" ht="29.25" thickBot="1">
      <c r="A217" s="129" t="s">
        <v>41</v>
      </c>
      <c r="B217" s="132"/>
      <c r="C217" s="132"/>
      <c r="D217" s="132"/>
      <c r="E217" s="132"/>
      <c r="F217" s="132"/>
      <c r="G217" s="132"/>
      <c r="H217" s="132"/>
      <c r="I217" s="132"/>
      <c r="J217" s="132"/>
      <c r="K217" s="132"/>
      <c r="L217" s="132"/>
      <c r="M217" s="132"/>
      <c r="N217" s="133"/>
      <c r="O217" s="32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</row>
    <row r="218" spans="1:27" ht="15.75">
      <c r="A218" s="71"/>
      <c r="B218" s="70" t="s">
        <v>0</v>
      </c>
      <c r="C218" s="69" t="s">
        <v>3</v>
      </c>
      <c r="D218" s="69" t="s">
        <v>4</v>
      </c>
      <c r="E218" s="69" t="s">
        <v>5</v>
      </c>
      <c r="F218" s="69" t="s">
        <v>6</v>
      </c>
      <c r="G218" s="69" t="s">
        <v>7</v>
      </c>
      <c r="H218" s="69" t="s">
        <v>8</v>
      </c>
      <c r="I218" s="69" t="s">
        <v>9</v>
      </c>
      <c r="J218" s="69" t="s">
        <v>10</v>
      </c>
      <c r="K218" s="69" t="s">
        <v>11</v>
      </c>
      <c r="L218" s="69" t="s">
        <v>12</v>
      </c>
      <c r="M218" s="69" t="s">
        <v>13</v>
      </c>
      <c r="N218" s="69" t="s">
        <v>14</v>
      </c>
      <c r="O218" s="79"/>
      <c r="P218" s="76"/>
      <c r="Q218" s="99"/>
      <c r="R218" s="76"/>
      <c r="S218" s="99"/>
      <c r="T218" s="76"/>
      <c r="U218" s="96"/>
      <c r="V218" s="76"/>
      <c r="W218" s="96"/>
      <c r="X218" s="76"/>
      <c r="Y218" s="96"/>
      <c r="Z218" s="76"/>
      <c r="AA218" s="96"/>
    </row>
    <row r="219" spans="1:27">
      <c r="A219" s="65">
        <v>2006</v>
      </c>
      <c r="B219" s="45">
        <f>B182/C182*100</f>
        <v>0.10633308391005009</v>
      </c>
      <c r="C219" s="45">
        <f>D182/E182*100</f>
        <v>9.8987448391543956E-2</v>
      </c>
      <c r="D219" s="45">
        <f>F182/G182*100</f>
        <v>9.0304089204735066E-2</v>
      </c>
      <c r="E219" s="45">
        <f>H182/I182*100</f>
        <v>0.35875511973452123</v>
      </c>
      <c r="F219" s="45">
        <f>J182/K182*100</f>
        <v>5.8369003279782089E-2</v>
      </c>
      <c r="G219" s="45">
        <f>L182/M182*100</f>
        <v>0.28203772254539045</v>
      </c>
      <c r="H219" s="97">
        <f>N182/O182*100</f>
        <v>0.30687131073149115</v>
      </c>
      <c r="I219" s="98">
        <v>0</v>
      </c>
      <c r="J219" s="98">
        <v>0</v>
      </c>
      <c r="K219" s="98">
        <v>0</v>
      </c>
      <c r="L219" s="98">
        <v>0</v>
      </c>
      <c r="M219" s="98">
        <v>0</v>
      </c>
      <c r="N219" s="45">
        <f>Z182/AA182*100</f>
        <v>0.23120318135577544</v>
      </c>
      <c r="O219" s="79"/>
      <c r="P219" s="76"/>
      <c r="Q219" s="76"/>
      <c r="R219" s="76"/>
      <c r="S219" s="76"/>
    </row>
    <row r="220" spans="1:27">
      <c r="A220" s="65">
        <v>2007</v>
      </c>
      <c r="B220" s="45">
        <f t="shared" ref="B220:B226" si="30">B183/C183*100</f>
        <v>0.10609901294311939</v>
      </c>
      <c r="C220" s="45">
        <f t="shared" ref="C220:C226" si="31">D183/E183*100</f>
        <v>7.1283364574807925E-2</v>
      </c>
      <c r="D220" s="45">
        <f t="shared" ref="D220:D226" si="32">F183/G183*100</f>
        <v>7.0643787994274135E-2</v>
      </c>
      <c r="E220" s="45">
        <f t="shared" ref="E220:E226" si="33">H183/I183*100</f>
        <v>0.41168085824674594</v>
      </c>
      <c r="F220" s="45">
        <f t="shared" ref="F220:F226" si="34">J183/K183*100</f>
        <v>0.10784239961878965</v>
      </c>
      <c r="G220" s="45">
        <f t="shared" ref="G220:G226" si="35">L183/M183*100</f>
        <v>0.14860663587600076</v>
      </c>
      <c r="H220" s="48">
        <f t="shared" ref="H220:H226" si="36">N183/O183*100</f>
        <v>0.60852354080687276</v>
      </c>
      <c r="I220" s="98">
        <f>P183/Q183*100</f>
        <v>0.76066908350823637</v>
      </c>
      <c r="J220" s="98">
        <v>0</v>
      </c>
      <c r="K220" s="98">
        <f>T183/U183*100</f>
        <v>0.27413387151025898</v>
      </c>
      <c r="L220" s="98">
        <f>V183/W183*100</f>
        <v>1.4804579549940782E-2</v>
      </c>
      <c r="M220" s="98">
        <f>X183/Y183*100</f>
        <v>0.20502306509482315</v>
      </c>
      <c r="N220" s="45">
        <f t="shared" ref="N220:N226" si="37">Z183/AA183*100</f>
        <v>0.16428944813680829</v>
      </c>
      <c r="O220" s="79"/>
      <c r="P220" s="76"/>
      <c r="Q220" s="76"/>
      <c r="R220" s="76"/>
      <c r="S220" s="76"/>
    </row>
    <row r="221" spans="1:27">
      <c r="A221" s="65">
        <v>2008</v>
      </c>
      <c r="B221" s="45">
        <f t="shared" si="30"/>
        <v>9.9269613378588292E-2</v>
      </c>
      <c r="C221" s="45">
        <f t="shared" si="31"/>
        <v>8.4900879030774146E-2</v>
      </c>
      <c r="D221" s="45">
        <f t="shared" si="32"/>
        <v>9.3310984776485639E-2</v>
      </c>
      <c r="E221" s="45">
        <f t="shared" si="33"/>
        <v>0.34261626081887081</v>
      </c>
      <c r="F221" s="45">
        <f t="shared" si="34"/>
        <v>9.558747545726981E-2</v>
      </c>
      <c r="G221" s="45">
        <f t="shared" si="35"/>
        <v>0.15151592188286497</v>
      </c>
      <c r="H221" s="48">
        <f t="shared" si="36"/>
        <v>0.53026813356329472</v>
      </c>
      <c r="I221" s="98">
        <f t="shared" ref="I221:I226" si="38">P184/Q184*100</f>
        <v>0.68688023046795954</v>
      </c>
      <c r="J221" s="98">
        <f>R184/S184*100</f>
        <v>9.2047128129602359E-3</v>
      </c>
      <c r="K221" s="98">
        <f t="shared" ref="K221:K226" si="39">T184/U184*100</f>
        <v>0.10724610650004662</v>
      </c>
      <c r="L221" s="98">
        <f t="shared" ref="L221:L226" si="40">V184/W184*100</f>
        <v>1.8552588859170389E-2</v>
      </c>
      <c r="M221" s="98">
        <f t="shared" ref="M221:M226" si="41">X184/Y184*100</f>
        <v>3.5644270183567993E-2</v>
      </c>
      <c r="N221" s="45">
        <f t="shared" si="37"/>
        <v>0.13826940231935772</v>
      </c>
      <c r="O221" s="79"/>
      <c r="P221" s="76"/>
      <c r="Q221" s="76"/>
      <c r="R221" s="76"/>
      <c r="S221" s="76"/>
    </row>
    <row r="222" spans="1:27">
      <c r="A222" s="65">
        <v>2009</v>
      </c>
      <c r="B222" s="45">
        <f t="shared" si="30"/>
        <v>0.60447239369774719</v>
      </c>
      <c r="C222" s="45">
        <f t="shared" si="31"/>
        <v>0.16531644858538072</v>
      </c>
      <c r="D222" s="45">
        <f t="shared" si="32"/>
        <v>8.0754075992370139E-2</v>
      </c>
      <c r="E222" s="45">
        <f t="shared" si="33"/>
        <v>0.48565983145422398</v>
      </c>
      <c r="F222" s="45">
        <f t="shared" si="34"/>
        <v>0.42215361350891567</v>
      </c>
      <c r="G222" s="45">
        <f t="shared" si="35"/>
        <v>0.84359557847840572</v>
      </c>
      <c r="H222" s="48">
        <f t="shared" si="36"/>
        <v>0.49284790840422715</v>
      </c>
      <c r="I222" s="98">
        <f t="shared" si="38"/>
        <v>0.68581764284727376</v>
      </c>
      <c r="J222" s="98">
        <f t="shared" ref="J222:J226" si="42">R185/S185*100</f>
        <v>6.4238968964548115E-2</v>
      </c>
      <c r="K222" s="98">
        <f t="shared" si="39"/>
        <v>2.781095097092938E-2</v>
      </c>
      <c r="L222" s="98">
        <f t="shared" si="40"/>
        <v>2.5389302640487475E-2</v>
      </c>
      <c r="M222" s="98">
        <f t="shared" si="41"/>
        <v>0.21274149034038636</v>
      </c>
      <c r="N222" s="45">
        <f t="shared" si="37"/>
        <v>9.8115156209656593E-2</v>
      </c>
      <c r="O222" s="79"/>
      <c r="P222" s="76"/>
      <c r="Q222" s="76"/>
      <c r="R222" s="76"/>
      <c r="S222" s="76"/>
    </row>
    <row r="223" spans="1:27">
      <c r="A223" s="65">
        <v>2010</v>
      </c>
      <c r="B223" s="45">
        <f t="shared" si="30"/>
        <v>1.5492475010486899</v>
      </c>
      <c r="C223" s="45">
        <f t="shared" si="31"/>
        <v>0.59748479233960217</v>
      </c>
      <c r="D223" s="45">
        <f t="shared" si="32"/>
        <v>0.96400138456213225</v>
      </c>
      <c r="E223" s="45">
        <f t="shared" si="33"/>
        <v>1.0110355965278246</v>
      </c>
      <c r="F223" s="45">
        <f t="shared" si="34"/>
        <v>1.0676922249415055</v>
      </c>
      <c r="G223" s="45">
        <f t="shared" si="35"/>
        <v>2.9547428769979152</v>
      </c>
      <c r="H223" s="48">
        <f t="shared" si="36"/>
        <v>0.42722328498976775</v>
      </c>
      <c r="I223" s="98">
        <f t="shared" si="38"/>
        <v>0.44615588899216574</v>
      </c>
      <c r="J223" s="98">
        <f t="shared" si="42"/>
        <v>0.35799599924904996</v>
      </c>
      <c r="K223" s="98">
        <f t="shared" si="39"/>
        <v>0.29649835443413292</v>
      </c>
      <c r="L223" s="98">
        <f t="shared" si="40"/>
        <v>0.16525253086334032</v>
      </c>
      <c r="M223" s="98">
        <f t="shared" si="41"/>
        <v>1.5593762495001999</v>
      </c>
      <c r="N223" s="45">
        <f t="shared" si="37"/>
        <v>1.3185692430975451</v>
      </c>
      <c r="O223" s="79"/>
      <c r="P223" s="76"/>
      <c r="Q223" s="76"/>
      <c r="R223" s="76"/>
      <c r="S223" s="76"/>
    </row>
    <row r="224" spans="1:27">
      <c r="A224" s="65">
        <v>2011</v>
      </c>
      <c r="B224" s="45">
        <f t="shared" si="30"/>
        <v>1.3826476158610392</v>
      </c>
      <c r="C224" s="45">
        <f t="shared" si="31"/>
        <v>0.50976758601319128</v>
      </c>
      <c r="D224" s="45">
        <f t="shared" si="32"/>
        <v>0.18014660206236799</v>
      </c>
      <c r="E224" s="45">
        <f t="shared" si="33"/>
        <v>0.97106199992950548</v>
      </c>
      <c r="F224" s="45">
        <f t="shared" si="34"/>
        <v>1.0921599541350151</v>
      </c>
      <c r="G224" s="45">
        <f t="shared" si="35"/>
        <v>2.4318143576094107</v>
      </c>
      <c r="H224" s="48">
        <f t="shared" si="36"/>
        <v>0.47071000813268599</v>
      </c>
      <c r="I224" s="98">
        <f t="shared" si="38"/>
        <v>0.70179352743588785</v>
      </c>
      <c r="J224" s="98">
        <f t="shared" si="42"/>
        <v>0.2993630186479479</v>
      </c>
      <c r="K224" s="98">
        <f t="shared" si="39"/>
        <v>0.24818103341965717</v>
      </c>
      <c r="L224" s="98">
        <f t="shared" si="40"/>
        <v>0.12522768670309653</v>
      </c>
      <c r="M224" s="98">
        <f t="shared" si="41"/>
        <v>1.854481664021385</v>
      </c>
      <c r="N224" s="45">
        <f t="shared" si="37"/>
        <v>0.81649197984828303</v>
      </c>
      <c r="O224" s="79"/>
      <c r="P224" s="76"/>
      <c r="Q224" s="76"/>
      <c r="R224" s="76"/>
      <c r="S224" s="76"/>
    </row>
    <row r="225" spans="1:19">
      <c r="A225" s="65">
        <v>2012</v>
      </c>
      <c r="B225" s="45">
        <f t="shared" si="30"/>
        <v>1.4649461337279273</v>
      </c>
      <c r="C225" s="45">
        <f t="shared" si="31"/>
        <v>0.4609414309426455</v>
      </c>
      <c r="D225" s="45">
        <f t="shared" si="32"/>
        <v>0.14793163063432371</v>
      </c>
      <c r="E225" s="45">
        <f t="shared" si="33"/>
        <v>1.30890476421895</v>
      </c>
      <c r="F225" s="45">
        <f t="shared" si="34"/>
        <v>0.92537795233227516</v>
      </c>
      <c r="G225" s="45">
        <f t="shared" si="35"/>
        <v>1.4466530870267613</v>
      </c>
      <c r="H225" s="48">
        <f t="shared" si="36"/>
        <v>0.51271453457657756</v>
      </c>
      <c r="I225" s="98">
        <f t="shared" si="38"/>
        <v>0.62396467152285617</v>
      </c>
      <c r="J225" s="98">
        <f t="shared" si="42"/>
        <v>0.21920094652553296</v>
      </c>
      <c r="K225" s="98">
        <f t="shared" si="39"/>
        <v>0.13179068864102991</v>
      </c>
      <c r="L225" s="98">
        <f t="shared" si="40"/>
        <v>0.11200154484889446</v>
      </c>
      <c r="M225" s="98">
        <f t="shared" si="41"/>
        <v>1.4957108292396804</v>
      </c>
      <c r="N225" s="45">
        <f t="shared" si="37"/>
        <v>0.58139534883720934</v>
      </c>
      <c r="O225" s="79"/>
      <c r="P225" s="76"/>
      <c r="Q225" s="76"/>
      <c r="R225" s="76"/>
      <c r="S225" s="76"/>
    </row>
    <row r="226" spans="1:19" ht="15.75" thickBot="1">
      <c r="A226" s="65">
        <v>2013</v>
      </c>
      <c r="B226" s="45">
        <f t="shared" si="30"/>
        <v>0.80337891721062105</v>
      </c>
      <c r="C226" s="45">
        <f t="shared" si="31"/>
        <v>0.28385373184170981</v>
      </c>
      <c r="D226" s="45">
        <f t="shared" si="32"/>
        <v>3.7260600640882331E-2</v>
      </c>
      <c r="E226" s="45">
        <f t="shared" si="33"/>
        <v>2.4717439526777225</v>
      </c>
      <c r="F226" s="45">
        <f t="shared" si="34"/>
        <v>0.55883266066438997</v>
      </c>
      <c r="G226" s="45">
        <f t="shared" si="35"/>
        <v>0.68439831333117096</v>
      </c>
      <c r="H226" s="82">
        <f t="shared" si="36"/>
        <v>0.40044493882091214</v>
      </c>
      <c r="I226" s="98">
        <f t="shared" si="38"/>
        <v>0.52551162144643015</v>
      </c>
      <c r="J226" s="98">
        <f t="shared" si="42"/>
        <v>0.12668490929360496</v>
      </c>
      <c r="K226" s="98">
        <f t="shared" si="39"/>
        <v>1.3787398317937405E-2</v>
      </c>
      <c r="L226" s="98">
        <f t="shared" si="40"/>
        <v>9.4741828517290391E-3</v>
      </c>
      <c r="M226" s="98">
        <f t="shared" si="41"/>
        <v>1.1941848390446521</v>
      </c>
      <c r="N226" s="45">
        <f t="shared" si="37"/>
        <v>8.3402835696413671E-2</v>
      </c>
      <c r="O226" s="79"/>
      <c r="P226" s="76"/>
      <c r="Q226" s="76"/>
      <c r="R226" s="76"/>
      <c r="S226" s="76"/>
    </row>
    <row r="227" spans="1:19">
      <c r="A227" s="83" t="s">
        <v>35</v>
      </c>
      <c r="B227" s="86">
        <f>AVERAGE(B219:B226)</f>
        <v>0.76454928397222277</v>
      </c>
      <c r="C227" s="87">
        <f t="shared" ref="C227:N227" si="43">AVERAGE(C219:C226)</f>
        <v>0.28406696021495692</v>
      </c>
      <c r="D227" s="87">
        <f t="shared" si="43"/>
        <v>0.20804414448344641</v>
      </c>
      <c r="E227" s="87">
        <f t="shared" si="43"/>
        <v>0.92018229795104556</v>
      </c>
      <c r="F227" s="87">
        <f t="shared" si="43"/>
        <v>0.54100191049224289</v>
      </c>
      <c r="G227" s="87">
        <f t="shared" si="43"/>
        <v>1.11792056171849</v>
      </c>
      <c r="H227" s="87">
        <f t="shared" si="43"/>
        <v>0.46870045750322864</v>
      </c>
      <c r="I227" s="87">
        <f t="shared" si="43"/>
        <v>0.55384908327760118</v>
      </c>
      <c r="J227" s="87">
        <f t="shared" si="43"/>
        <v>0.13458606943670551</v>
      </c>
      <c r="K227" s="87">
        <f t="shared" si="43"/>
        <v>0.13743105047424903</v>
      </c>
      <c r="L227" s="87">
        <f t="shared" si="43"/>
        <v>5.8837802039582374E-2</v>
      </c>
      <c r="M227" s="87">
        <f t="shared" si="43"/>
        <v>0.81964530092808685</v>
      </c>
      <c r="N227" s="87">
        <f t="shared" si="43"/>
        <v>0.42896707443763116</v>
      </c>
      <c r="O227" s="79"/>
      <c r="P227" s="76"/>
      <c r="Q227" s="76"/>
      <c r="R227" s="76"/>
      <c r="S227" s="76"/>
    </row>
    <row r="228" spans="1:19">
      <c r="A228" s="84" t="s">
        <v>42</v>
      </c>
      <c r="B228" s="89">
        <f>MAX(B219:B226)-MIN(B219:B226)</f>
        <v>1.4499778876701017</v>
      </c>
      <c r="C228" s="90">
        <f t="shared" ref="C228:N228" si="44">MAX(C219:C226)-MIN(C219:C226)</f>
        <v>0.52620142776479428</v>
      </c>
      <c r="D228" s="90">
        <f t="shared" si="44"/>
        <v>0.92674078392124992</v>
      </c>
      <c r="E228" s="90">
        <f t="shared" si="44"/>
        <v>2.1291276918588515</v>
      </c>
      <c r="F228" s="90">
        <f t="shared" si="44"/>
        <v>1.033790950855233</v>
      </c>
      <c r="G228" s="90">
        <f t="shared" si="44"/>
        <v>2.8061362411219144</v>
      </c>
      <c r="H228" s="90">
        <f t="shared" si="44"/>
        <v>0.30165223007538161</v>
      </c>
      <c r="I228" s="90">
        <f t="shared" si="44"/>
        <v>0.76066908350823637</v>
      </c>
      <c r="J228" s="90">
        <f t="shared" si="44"/>
        <v>0.35799599924904996</v>
      </c>
      <c r="K228" s="90">
        <f t="shared" si="44"/>
        <v>0.29649835443413292</v>
      </c>
      <c r="L228" s="90">
        <f t="shared" si="44"/>
        <v>0.16525253086334032</v>
      </c>
      <c r="M228" s="90">
        <f t="shared" si="44"/>
        <v>1.854481664021385</v>
      </c>
      <c r="N228" s="90">
        <f t="shared" si="44"/>
        <v>1.2351664074011315</v>
      </c>
      <c r="O228" s="79"/>
      <c r="P228" s="76"/>
      <c r="Q228" s="76"/>
      <c r="R228" s="76"/>
      <c r="S228" s="76"/>
    </row>
    <row r="229" spans="1:19" ht="30.75" thickBot="1">
      <c r="A229" s="85" t="s">
        <v>43</v>
      </c>
      <c r="B229" s="92">
        <f>B226-B219</f>
        <v>0.69704583330057091</v>
      </c>
      <c r="C229" s="93">
        <f t="shared" ref="C229:N229" si="45">C226-C219</f>
        <v>0.18486628345016587</v>
      </c>
      <c r="D229" s="93">
        <f t="shared" si="45"/>
        <v>-5.3043488563852735E-2</v>
      </c>
      <c r="E229" s="93">
        <f t="shared" si="45"/>
        <v>2.1129888329432012</v>
      </c>
      <c r="F229" s="93">
        <f t="shared" si="45"/>
        <v>0.50046365738460785</v>
      </c>
      <c r="G229" s="93">
        <f t="shared" si="45"/>
        <v>0.40236059078578051</v>
      </c>
      <c r="H229" s="93">
        <f t="shared" si="45"/>
        <v>9.357362808942099E-2</v>
      </c>
      <c r="I229" s="93">
        <f t="shared" si="45"/>
        <v>0.52551162144643015</v>
      </c>
      <c r="J229" s="93">
        <f t="shared" si="45"/>
        <v>0.12668490929360496</v>
      </c>
      <c r="K229" s="93">
        <f t="shared" si="45"/>
        <v>1.3787398317937405E-2</v>
      </c>
      <c r="L229" s="93">
        <f t="shared" si="45"/>
        <v>9.4741828517290391E-3</v>
      </c>
      <c r="M229" s="93">
        <f t="shared" si="45"/>
        <v>1.1941848390446521</v>
      </c>
      <c r="N229" s="93">
        <f t="shared" si="45"/>
        <v>-0.14780034565936179</v>
      </c>
      <c r="O229" s="79"/>
      <c r="P229" s="76"/>
      <c r="Q229" s="76"/>
      <c r="R229" s="76"/>
      <c r="S229" s="76"/>
    </row>
  </sheetData>
  <mergeCells count="61">
    <mergeCell ref="A217:N217"/>
    <mergeCell ref="T180:U180"/>
    <mergeCell ref="V180:W180"/>
    <mergeCell ref="X180:Y180"/>
    <mergeCell ref="Z180:AA180"/>
    <mergeCell ref="J180:K180"/>
    <mergeCell ref="L180:M180"/>
    <mergeCell ref="N180:O180"/>
    <mergeCell ref="P180:Q180"/>
    <mergeCell ref="R180:S180"/>
    <mergeCell ref="A180:A181"/>
    <mergeCell ref="B180:C180"/>
    <mergeCell ref="D180:E180"/>
    <mergeCell ref="F180:G180"/>
    <mergeCell ref="H180:I180"/>
    <mergeCell ref="A141:AA141"/>
    <mergeCell ref="A142:A143"/>
    <mergeCell ref="B142:C142"/>
    <mergeCell ref="D142:E142"/>
    <mergeCell ref="F142:G142"/>
    <mergeCell ref="H142:I142"/>
    <mergeCell ref="J142:K142"/>
    <mergeCell ref="L142:M142"/>
    <mergeCell ref="N142:O142"/>
    <mergeCell ref="P142:Q142"/>
    <mergeCell ref="R142:S142"/>
    <mergeCell ref="T142:U142"/>
    <mergeCell ref="V142:W142"/>
    <mergeCell ref="X142:Y142"/>
    <mergeCell ref="Z142:AA142"/>
    <mergeCell ref="A127:AA127"/>
    <mergeCell ref="A128:A129"/>
    <mergeCell ref="B128:C128"/>
    <mergeCell ref="D128:E128"/>
    <mergeCell ref="F128:G128"/>
    <mergeCell ref="H128:I128"/>
    <mergeCell ref="J128:K128"/>
    <mergeCell ref="L128:M128"/>
    <mergeCell ref="N128:O128"/>
    <mergeCell ref="P128:Q128"/>
    <mergeCell ref="R128:S128"/>
    <mergeCell ref="T128:U128"/>
    <mergeCell ref="V128:W128"/>
    <mergeCell ref="X128:Y128"/>
    <mergeCell ref="Z128:AA128"/>
    <mergeCell ref="A179:AA179"/>
    <mergeCell ref="A3:A4"/>
    <mergeCell ref="A1:AA1"/>
    <mergeCell ref="Z3:AA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</mergeCells>
  <conditionalFormatting sqref="B89:AA12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Tourism and Migration</vt:lpstr>
      <vt:lpstr>Travellers</vt:lpstr>
      <vt:lpstr>Tourists</vt:lpstr>
    </vt:vector>
  </TitlesOfParts>
  <Company>kzn 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ZULUST</dc:creator>
  <cp:lastModifiedBy>user</cp:lastModifiedBy>
  <dcterms:created xsi:type="dcterms:W3CDTF">2013-05-22T07:09:45Z</dcterms:created>
  <dcterms:modified xsi:type="dcterms:W3CDTF">2013-06-05T16:19:50Z</dcterms:modified>
</cp:coreProperties>
</file>