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/>
  </bookViews>
  <sheets>
    <sheet name="municipalities" sheetId="1" r:id="rId1"/>
  </sheets>
  <calcPr calcId="125725"/>
</workbook>
</file>

<file path=xl/calcChain.xml><?xml version="1.0" encoding="utf-8"?>
<calcChain xmlns="http://schemas.openxmlformats.org/spreadsheetml/2006/main">
  <c r="F63" i="1"/>
  <c r="G63"/>
  <c r="H63"/>
  <c r="I63"/>
  <c r="J63"/>
  <c r="K63"/>
  <c r="L63"/>
  <c r="M63"/>
  <c r="N63"/>
  <c r="O63"/>
  <c r="P63"/>
  <c r="Q63"/>
  <c r="R63"/>
  <c r="S63"/>
  <c r="T63"/>
  <c r="U63"/>
  <c r="V63"/>
  <c r="W63"/>
  <c r="E63"/>
  <c r="D63"/>
  <c r="C63"/>
  <c r="C66"/>
  <c r="D66"/>
  <c r="E66"/>
  <c r="F66"/>
  <c r="G66"/>
  <c r="H66"/>
  <c r="I66"/>
  <c r="J66"/>
  <c r="K66"/>
  <c r="L66"/>
  <c r="M66"/>
  <c r="N66"/>
  <c r="O66"/>
  <c r="P66"/>
  <c r="Q66"/>
  <c r="R66"/>
  <c r="S66"/>
  <c r="T66"/>
  <c r="U66"/>
  <c r="V66"/>
  <c r="W66"/>
  <c r="B66"/>
  <c r="C65"/>
  <c r="D65"/>
  <c r="E65"/>
  <c r="F65"/>
  <c r="G65"/>
  <c r="H65"/>
  <c r="I65"/>
  <c r="J65"/>
  <c r="K65"/>
  <c r="L65"/>
  <c r="M65"/>
  <c r="N65"/>
  <c r="O65"/>
  <c r="P65"/>
  <c r="Q65"/>
  <c r="R65"/>
  <c r="S65"/>
  <c r="T65"/>
  <c r="U65"/>
  <c r="V65"/>
  <c r="W65"/>
  <c r="B65"/>
  <c r="C64" l="1"/>
  <c r="D64"/>
  <c r="E64"/>
  <c r="F64"/>
  <c r="G64"/>
  <c r="H64"/>
  <c r="I64"/>
  <c r="J64"/>
  <c r="K64"/>
  <c r="L64"/>
  <c r="M64"/>
  <c r="N64"/>
  <c r="O64"/>
  <c r="P64"/>
  <c r="Q64"/>
  <c r="R64"/>
  <c r="S64"/>
  <c r="T64"/>
  <c r="U64"/>
  <c r="V64"/>
  <c r="W64"/>
  <c r="B64"/>
  <c r="C62"/>
  <c r="D62"/>
  <c r="E62"/>
  <c r="F62"/>
  <c r="G62"/>
  <c r="H62"/>
  <c r="I62"/>
  <c r="J62"/>
  <c r="K62"/>
  <c r="L62"/>
  <c r="M62"/>
  <c r="N62"/>
  <c r="O62"/>
  <c r="P62"/>
  <c r="Q62"/>
  <c r="R62"/>
  <c r="S62"/>
  <c r="T62"/>
  <c r="U62"/>
  <c r="V62"/>
  <c r="W62"/>
  <c r="B62"/>
  <c r="C59"/>
  <c r="D59"/>
  <c r="E59"/>
  <c r="F59"/>
  <c r="G59"/>
  <c r="H59"/>
  <c r="I59"/>
  <c r="J59"/>
  <c r="K59"/>
  <c r="L59"/>
  <c r="M59"/>
  <c r="N59"/>
  <c r="O59"/>
  <c r="P59"/>
  <c r="Q59"/>
  <c r="R59"/>
  <c r="S59"/>
  <c r="T59"/>
  <c r="U59"/>
  <c r="V59"/>
  <c r="W59"/>
  <c r="B59"/>
  <c r="C58"/>
  <c r="C60" s="1"/>
  <c r="D58"/>
  <c r="E58"/>
  <c r="F58"/>
  <c r="F60" s="1"/>
  <c r="G58"/>
  <c r="G60" s="1"/>
  <c r="H58"/>
  <c r="I58"/>
  <c r="J58"/>
  <c r="J60" s="1"/>
  <c r="K58"/>
  <c r="K60" s="1"/>
  <c r="L58"/>
  <c r="M58"/>
  <c r="N58"/>
  <c r="N60" s="1"/>
  <c r="O58"/>
  <c r="O60" s="1"/>
  <c r="P58"/>
  <c r="Q58"/>
  <c r="R58"/>
  <c r="R60" s="1"/>
  <c r="S58"/>
  <c r="S60" s="1"/>
  <c r="T58"/>
  <c r="U58"/>
  <c r="V58"/>
  <c r="V60" s="1"/>
  <c r="W58"/>
  <c r="W60" s="1"/>
  <c r="B58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B57"/>
  <c r="W56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B56"/>
  <c r="C55"/>
  <c r="C61" s="1"/>
  <c r="D55"/>
  <c r="D61" s="1"/>
  <c r="E55"/>
  <c r="E61" s="1"/>
  <c r="F55"/>
  <c r="F61" s="1"/>
  <c r="G55"/>
  <c r="G61" s="1"/>
  <c r="H55"/>
  <c r="H61" s="1"/>
  <c r="I55"/>
  <c r="I61" s="1"/>
  <c r="J55"/>
  <c r="J61" s="1"/>
  <c r="K55"/>
  <c r="K61" s="1"/>
  <c r="L55"/>
  <c r="L61" s="1"/>
  <c r="M55"/>
  <c r="M61" s="1"/>
  <c r="N55"/>
  <c r="N61" s="1"/>
  <c r="O55"/>
  <c r="O61" s="1"/>
  <c r="P55"/>
  <c r="P61" s="1"/>
  <c r="Q55"/>
  <c r="Q61" s="1"/>
  <c r="R55"/>
  <c r="R61" s="1"/>
  <c r="S55"/>
  <c r="S61" s="1"/>
  <c r="T55"/>
  <c r="T61" s="1"/>
  <c r="U55"/>
  <c r="U61" s="1"/>
  <c r="V55"/>
  <c r="V61" s="1"/>
  <c r="W55"/>
  <c r="W61" s="1"/>
  <c r="B55"/>
  <c r="B61" s="1"/>
  <c r="T60" l="1"/>
  <c r="P60"/>
  <c r="L60"/>
  <c r="H60"/>
  <c r="D60"/>
  <c r="B60"/>
  <c r="U60"/>
  <c r="Q60"/>
  <c r="M60"/>
  <c r="I60"/>
  <c r="E60"/>
</calcChain>
</file>

<file path=xl/sharedStrings.xml><?xml version="1.0" encoding="utf-8"?>
<sst xmlns="http://schemas.openxmlformats.org/spreadsheetml/2006/main" count="88" uniqueCount="88">
  <si>
    <t>Key Statistics</t>
  </si>
  <si>
    <t>Municipality</t>
  </si>
  <si>
    <t>Total population</t>
  </si>
  <si>
    <t>Sex ratio</t>
  </si>
  <si>
    <t>Population density</t>
  </si>
  <si>
    <t>Number of households</t>
  </si>
  <si>
    <t>Average household size</t>
  </si>
  <si>
    <t>Abaqulusi</t>
  </si>
  <si>
    <t>eDumbe</t>
  </si>
  <si>
    <t>Emnambithi</t>
  </si>
  <si>
    <t>Ethekwini</t>
  </si>
  <si>
    <t>Greater Kokstad</t>
  </si>
  <si>
    <t>Hlabisa</t>
  </si>
  <si>
    <t>Impendle</t>
  </si>
  <si>
    <t>Ingwe</t>
  </si>
  <si>
    <t>Kwadukuza</t>
  </si>
  <si>
    <t>Mandeni</t>
  </si>
  <si>
    <t>Mfolozi</t>
  </si>
  <si>
    <t>Mpofana</t>
  </si>
  <si>
    <t>Msunduzi</t>
  </si>
  <si>
    <t>Mtubatuba</t>
  </si>
  <si>
    <t>Newcastle</t>
  </si>
  <si>
    <t>Nongoma</t>
  </si>
  <si>
    <t>Ntambanana</t>
  </si>
  <si>
    <t>Richmond</t>
  </si>
  <si>
    <t>Ubuhlebezwe</t>
  </si>
  <si>
    <t>Umhlathuze</t>
  </si>
  <si>
    <t>Umngeni</t>
  </si>
  <si>
    <t>Umvoti</t>
  </si>
  <si>
    <t>Umzumbe</t>
  </si>
  <si>
    <t>Vulamehlo</t>
  </si>
  <si>
    <t>Dannhauser</t>
  </si>
  <si>
    <t>Emadlangeni</t>
  </si>
  <si>
    <t>Endumen</t>
  </si>
  <si>
    <t>Ezingoleni</t>
  </si>
  <si>
    <t>Hibiscuss Coast</t>
  </si>
  <si>
    <t>Imbabazane</t>
  </si>
  <si>
    <t>Indaka</t>
  </si>
  <si>
    <t>Jozini</t>
  </si>
  <si>
    <t>Kwasani</t>
  </si>
  <si>
    <t>Maphumulo</t>
  </si>
  <si>
    <t>Mkhambathini</t>
  </si>
  <si>
    <t>Msinga</t>
  </si>
  <si>
    <t>Mthonjaneni</t>
  </si>
  <si>
    <t>Ndwede</t>
  </si>
  <si>
    <t>Nkandla</t>
  </si>
  <si>
    <t>Nquthu</t>
  </si>
  <si>
    <t>Okhahlamba</t>
  </si>
  <si>
    <t>The Big 5 False Bay</t>
  </si>
  <si>
    <t>Ulundi</t>
  </si>
  <si>
    <t>Umdoni</t>
  </si>
  <si>
    <t>Umhlabuyalingana</t>
  </si>
  <si>
    <t>Umlalazi</t>
  </si>
  <si>
    <t>Umshwati</t>
  </si>
  <si>
    <t>umtshezi</t>
  </si>
  <si>
    <t>Umuziwabantu</t>
  </si>
  <si>
    <t>Umzimkhulu</t>
  </si>
  <si>
    <t>Uphongolo</t>
  </si>
  <si>
    <t>51,9</t>
  </si>
  <si>
    <t>Young (0-14) % of total</t>
  </si>
  <si>
    <t>Working Age (15-64) % of total</t>
  </si>
  <si>
    <t>Elderly (65+) % of total</t>
  </si>
  <si>
    <t>Dependency ratio( % of total)</t>
  </si>
  <si>
    <t>Unemployment rate( % of total)</t>
  </si>
  <si>
    <t>Youth unemployment rate( % of total)</t>
  </si>
  <si>
    <t>No schooling aged 20+( % of total)</t>
  </si>
  <si>
    <t>Higher education aged 20+( % of total)</t>
  </si>
  <si>
    <t>Matric aged 20+( % of total)</t>
  </si>
  <si>
    <t>Female headed households( % of total)</t>
  </si>
  <si>
    <t>Formal dwellings( % of total)</t>
  </si>
  <si>
    <t>Housing owned/paying off( % of total)</t>
  </si>
  <si>
    <t>Flush toilet connected to sewerage( % of total)</t>
  </si>
  <si>
    <t>Weekly refuse removal( % of total)</t>
  </si>
  <si>
    <t>Piped water inside dwelling( % of total)</t>
  </si>
  <si>
    <t>Electricity for lighting( % of total)</t>
  </si>
  <si>
    <t>Pop Growth rate 2001-2011 ( % of total)</t>
  </si>
  <si>
    <t>Average</t>
  </si>
  <si>
    <t>Median</t>
  </si>
  <si>
    <t>St Dev</t>
  </si>
  <si>
    <t>Max</t>
  </si>
  <si>
    <t>Min</t>
  </si>
  <si>
    <t>Skewness</t>
  </si>
  <si>
    <t>Sum</t>
  </si>
  <si>
    <t>Kurt</t>
  </si>
  <si>
    <t>Correlation</t>
  </si>
  <si>
    <t>Norminv</t>
  </si>
  <si>
    <t>Var</t>
  </si>
  <si>
    <t>Range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</si>
</sst>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0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wrapText="1"/>
    </xf>
    <xf numFmtId="0" fontId="4" fillId="0" borderId="0" xfId="0" applyFont="1"/>
    <xf numFmtId="2" fontId="0" fillId="0" borderId="0" xfId="0" applyNumberFormat="1" applyAlignment="1">
      <alignment horizontal="center"/>
    </xf>
    <xf numFmtId="2" fontId="0" fillId="0" borderId="0" xfId="59" applyNumberFormat="1" applyFont="1" applyAlignment="1">
      <alignment horizontal="center"/>
    </xf>
    <xf numFmtId="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3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left" vertical="center"/>
    </xf>
    <xf numFmtId="3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0" fillId="0" borderId="0" xfId="0" applyFill="1" applyBorder="1" applyAlignment="1"/>
    <xf numFmtId="0" fontId="0" fillId="0" borderId="0" xfId="0" applyBorder="1" applyAlignment="1">
      <alignment horizontal="center"/>
    </xf>
    <xf numFmtId="0" fontId="6" fillId="0" borderId="0" xfId="0" applyFont="1" applyFill="1" applyBorder="1" applyAlignment="1">
      <alignment horizontal="centerContinuous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1" fontId="4" fillId="0" borderId="0" xfId="0" applyNumberFormat="1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60">
    <cellStyle name="Normal" xfId="0" builtinId="0"/>
    <cellStyle name="Normal 10" xfId="6"/>
    <cellStyle name="Normal 11" xfId="7"/>
    <cellStyle name="Normal 12" xfId="8"/>
    <cellStyle name="Normal 13" xfId="9"/>
    <cellStyle name="Normal 14" xfId="10"/>
    <cellStyle name="Normal 15" xfId="11"/>
    <cellStyle name="Normal 16" xfId="12"/>
    <cellStyle name="Normal 17" xfId="13"/>
    <cellStyle name="Normal 18" xfId="14"/>
    <cellStyle name="Normal 19" xfId="15"/>
    <cellStyle name="Normal 2" xfId="1"/>
    <cellStyle name="Normal 20" xfId="16"/>
    <cellStyle name="Normal 21" xfId="17"/>
    <cellStyle name="Normal 22" xfId="18"/>
    <cellStyle name="Normal 23" xfId="19"/>
    <cellStyle name="Normal 24" xfId="20"/>
    <cellStyle name="Normal 25" xfId="21"/>
    <cellStyle name="Normal 26" xfId="22"/>
    <cellStyle name="Normal 27" xfId="23"/>
    <cellStyle name="Normal 28" xfId="24"/>
    <cellStyle name="Normal 29" xfId="25"/>
    <cellStyle name="Normal 30" xfId="26"/>
    <cellStyle name="Normal 31" xfId="27"/>
    <cellStyle name="Normal 32" xfId="28"/>
    <cellStyle name="Normal 34" xfId="29"/>
    <cellStyle name="Normal 35" xfId="30"/>
    <cellStyle name="Normal 36" xfId="31"/>
    <cellStyle name="Normal 37" xfId="32"/>
    <cellStyle name="Normal 38" xfId="33"/>
    <cellStyle name="Normal 39" xfId="34"/>
    <cellStyle name="Normal 4" xfId="2"/>
    <cellStyle name="Normal 40" xfId="35"/>
    <cellStyle name="Normal 41" xfId="36"/>
    <cellStyle name="Normal 42" xfId="37"/>
    <cellStyle name="Normal 43" xfId="38"/>
    <cellStyle name="Normal 44" xfId="39"/>
    <cellStyle name="Normal 45" xfId="40"/>
    <cellStyle name="Normal 46" xfId="41"/>
    <cellStyle name="Normal 47" xfId="42"/>
    <cellStyle name="Normal 48" xfId="43"/>
    <cellStyle name="Normal 49" xfId="44"/>
    <cellStyle name="Normal 50" xfId="45"/>
    <cellStyle name="Normal 51" xfId="46"/>
    <cellStyle name="Normal 52" xfId="47"/>
    <cellStyle name="Normal 53" xfId="48"/>
    <cellStyle name="Normal 54" xfId="49"/>
    <cellStyle name="Normal 55" xfId="50"/>
    <cellStyle name="Normal 56" xfId="51"/>
    <cellStyle name="Normal 57" xfId="52"/>
    <cellStyle name="Normal 58" xfId="53"/>
    <cellStyle name="Normal 59" xfId="54"/>
    <cellStyle name="Normal 60" xfId="55"/>
    <cellStyle name="Normal 61" xfId="56"/>
    <cellStyle name="Normal 62" xfId="57"/>
    <cellStyle name="Normal 63" xfId="58"/>
    <cellStyle name="Normal 7" xfId="3"/>
    <cellStyle name="Normal 8" xfId="4"/>
    <cellStyle name="Normal 9" xfId="5"/>
    <cellStyle name="Percent" xfId="59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86"/>
  <sheetViews>
    <sheetView tabSelected="1" zoomScale="70" zoomScaleNormal="70" workbookViewId="0">
      <selection sqref="A1:W1"/>
    </sheetView>
  </sheetViews>
  <sheetFormatPr defaultRowHeight="15"/>
  <cols>
    <col min="1" max="1" width="19.42578125" customWidth="1"/>
    <col min="2" max="23" width="17.7109375" style="14" customWidth="1"/>
  </cols>
  <sheetData>
    <row r="1" spans="1:25" ht="29.25" customHeight="1" thickBo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9"/>
    </row>
    <row r="2" spans="1:25" s="3" customFormat="1" ht="60">
      <c r="A2" s="4" t="s">
        <v>1</v>
      </c>
      <c r="B2" s="1" t="s">
        <v>2</v>
      </c>
      <c r="C2" s="2" t="s">
        <v>59</v>
      </c>
      <c r="D2" s="2" t="s">
        <v>60</v>
      </c>
      <c r="E2" s="2" t="s">
        <v>61</v>
      </c>
      <c r="F2" s="2" t="s">
        <v>62</v>
      </c>
      <c r="G2" s="3" t="s">
        <v>3</v>
      </c>
      <c r="H2" s="2" t="s">
        <v>75</v>
      </c>
      <c r="I2" s="2" t="s">
        <v>4</v>
      </c>
      <c r="J2" s="2" t="s">
        <v>63</v>
      </c>
      <c r="K2" s="2" t="s">
        <v>64</v>
      </c>
      <c r="L2" s="2" t="s">
        <v>65</v>
      </c>
      <c r="M2" s="2" t="s">
        <v>66</v>
      </c>
      <c r="N2" s="2" t="s">
        <v>67</v>
      </c>
      <c r="O2" s="2" t="s">
        <v>5</v>
      </c>
      <c r="P2" s="2" t="s">
        <v>6</v>
      </c>
      <c r="Q2" s="2" t="s">
        <v>68</v>
      </c>
      <c r="R2" s="2" t="s">
        <v>69</v>
      </c>
      <c r="S2" s="2" t="s">
        <v>70</v>
      </c>
      <c r="T2" s="2" t="s">
        <v>71</v>
      </c>
      <c r="U2" s="2" t="s">
        <v>72</v>
      </c>
      <c r="V2" s="2" t="s">
        <v>73</v>
      </c>
      <c r="W2" s="2" t="s">
        <v>74</v>
      </c>
    </row>
    <row r="3" spans="1:25">
      <c r="A3" s="5" t="s">
        <v>7</v>
      </c>
      <c r="B3" s="7">
        <v>211060</v>
      </c>
      <c r="C3" s="10">
        <v>36.700000000000003</v>
      </c>
      <c r="D3" s="10">
        <v>58.6</v>
      </c>
      <c r="E3" s="10">
        <v>4.7</v>
      </c>
      <c r="F3" s="10">
        <v>70.5</v>
      </c>
      <c r="G3" s="11">
        <v>90</v>
      </c>
      <c r="H3" s="13">
        <v>0.01</v>
      </c>
      <c r="I3" s="10">
        <v>50</v>
      </c>
      <c r="J3" s="10">
        <v>35.4</v>
      </c>
      <c r="K3" s="10">
        <v>45.1</v>
      </c>
      <c r="L3" s="10">
        <v>16.899999999999999</v>
      </c>
      <c r="M3" s="10">
        <v>6.6</v>
      </c>
      <c r="N3" s="10">
        <v>28.1</v>
      </c>
      <c r="O3" s="7">
        <v>43299</v>
      </c>
      <c r="P3" s="10">
        <v>4.5999999999999996</v>
      </c>
      <c r="Q3" s="10">
        <v>50</v>
      </c>
      <c r="R3" s="10">
        <v>78.8</v>
      </c>
      <c r="S3" s="10">
        <v>66.599999999999994</v>
      </c>
      <c r="T3" s="10">
        <v>40.9</v>
      </c>
      <c r="U3" s="10">
        <v>41.5</v>
      </c>
      <c r="V3" s="10">
        <v>38.799999999999997</v>
      </c>
      <c r="W3" s="10">
        <v>72.099999999999994</v>
      </c>
    </row>
    <row r="4" spans="1:25">
      <c r="A4" s="5" t="s">
        <v>31</v>
      </c>
      <c r="B4" s="7">
        <v>102161</v>
      </c>
      <c r="C4" s="10">
        <v>38.200000000000003</v>
      </c>
      <c r="D4" s="10">
        <v>56.7</v>
      </c>
      <c r="E4" s="10">
        <v>5</v>
      </c>
      <c r="F4" s="10">
        <v>76.3</v>
      </c>
      <c r="G4" s="11">
        <v>90</v>
      </c>
      <c r="H4" s="13">
        <v>-0.06</v>
      </c>
      <c r="I4" s="10">
        <v>67</v>
      </c>
      <c r="J4" s="10">
        <v>47.6</v>
      </c>
      <c r="K4" s="10">
        <v>58.2</v>
      </c>
      <c r="L4" s="10">
        <v>8.9</v>
      </c>
      <c r="M4" s="10">
        <v>3.7</v>
      </c>
      <c r="N4" s="10">
        <v>25.4</v>
      </c>
      <c r="O4" s="7">
        <v>20439</v>
      </c>
      <c r="P4" s="10">
        <v>4.9000000000000004</v>
      </c>
      <c r="Q4" s="10">
        <v>50.7</v>
      </c>
      <c r="R4" s="10">
        <v>82.7</v>
      </c>
      <c r="S4" s="10">
        <v>45.7</v>
      </c>
      <c r="T4" s="10">
        <v>11.5</v>
      </c>
      <c r="U4" s="10">
        <v>11.5</v>
      </c>
      <c r="V4" s="10">
        <v>19.5</v>
      </c>
      <c r="W4" s="10">
        <v>80.7</v>
      </c>
    </row>
    <row r="5" spans="1:25">
      <c r="A5" s="5" t="s">
        <v>8</v>
      </c>
      <c r="B5" s="7">
        <v>82053</v>
      </c>
      <c r="C5" s="10">
        <v>40</v>
      </c>
      <c r="D5" s="10">
        <v>55</v>
      </c>
      <c r="E5" s="10">
        <v>5</v>
      </c>
      <c r="F5" s="10">
        <v>81.7</v>
      </c>
      <c r="G5" s="11">
        <v>88.2</v>
      </c>
      <c r="H5" s="12">
        <v>-0.02</v>
      </c>
      <c r="I5" s="10">
        <v>42</v>
      </c>
      <c r="J5" s="10">
        <v>37.700000000000003</v>
      </c>
      <c r="K5" s="10">
        <v>45.4</v>
      </c>
      <c r="L5" s="10">
        <v>18.3</v>
      </c>
      <c r="M5" s="10">
        <v>4</v>
      </c>
      <c r="N5" s="10">
        <v>22.1</v>
      </c>
      <c r="O5" s="7">
        <v>16138</v>
      </c>
      <c r="P5" s="10">
        <v>5</v>
      </c>
      <c r="Q5" s="10">
        <v>52.1</v>
      </c>
      <c r="R5" s="10">
        <v>74</v>
      </c>
      <c r="S5" s="10">
        <v>62.6</v>
      </c>
      <c r="T5" s="10">
        <v>5.5</v>
      </c>
      <c r="U5" s="10">
        <v>20.7</v>
      </c>
      <c r="V5" s="10">
        <v>13.8</v>
      </c>
      <c r="W5" s="10">
        <v>62.8</v>
      </c>
      <c r="X5" s="6"/>
    </row>
    <row r="6" spans="1:25">
      <c r="A6" s="5" t="s">
        <v>32</v>
      </c>
      <c r="B6" s="7">
        <v>34442</v>
      </c>
      <c r="C6" s="10">
        <v>35.9</v>
      </c>
      <c r="D6" s="10">
        <v>59.1</v>
      </c>
      <c r="E6" s="10">
        <v>5.0999999999999996</v>
      </c>
      <c r="F6" s="10">
        <v>69.3</v>
      </c>
      <c r="G6" s="11">
        <v>103.1</v>
      </c>
      <c r="H6" s="3">
        <v>0.65</v>
      </c>
      <c r="I6" s="10">
        <v>10</v>
      </c>
      <c r="J6" s="10">
        <v>37.6</v>
      </c>
      <c r="K6" s="10">
        <v>46.4</v>
      </c>
      <c r="L6" s="10">
        <v>14.9</v>
      </c>
      <c r="M6" s="10">
        <v>5</v>
      </c>
      <c r="N6" s="10">
        <v>20.100000000000001</v>
      </c>
      <c r="O6" s="7">
        <v>6252</v>
      </c>
      <c r="P6" s="10">
        <v>5.2</v>
      </c>
      <c r="Q6" s="10">
        <v>38.799999999999997</v>
      </c>
      <c r="R6" s="10">
        <v>58.3</v>
      </c>
      <c r="S6" s="10">
        <v>41.8</v>
      </c>
      <c r="T6" s="10">
        <v>28.5</v>
      </c>
      <c r="U6" s="10">
        <v>24.2</v>
      </c>
      <c r="V6" s="10">
        <v>27</v>
      </c>
      <c r="W6" s="10">
        <v>48.5</v>
      </c>
      <c r="X6" s="6"/>
      <c r="Y6" s="6"/>
    </row>
    <row r="7" spans="1:25">
      <c r="A7" s="5" t="s">
        <v>9</v>
      </c>
      <c r="B7" s="7">
        <v>237437</v>
      </c>
      <c r="C7" s="10">
        <v>33.299999999999997</v>
      </c>
      <c r="D7" s="10">
        <v>62.2</v>
      </c>
      <c r="E7" s="10">
        <v>4.5</v>
      </c>
      <c r="F7" s="10">
        <v>60.7</v>
      </c>
      <c r="G7" s="11">
        <v>88.7</v>
      </c>
      <c r="H7" s="3">
        <v>0.52</v>
      </c>
      <c r="I7" s="10">
        <v>80</v>
      </c>
      <c r="J7" s="10">
        <v>34</v>
      </c>
      <c r="K7" s="10">
        <v>43.4</v>
      </c>
      <c r="L7" s="10">
        <v>8.1</v>
      </c>
      <c r="M7" s="10">
        <v>9</v>
      </c>
      <c r="N7" s="10">
        <v>30.9</v>
      </c>
      <c r="O7" s="7">
        <v>58058</v>
      </c>
      <c r="P7" s="10">
        <v>4</v>
      </c>
      <c r="Q7" s="10">
        <v>49.4</v>
      </c>
      <c r="R7" s="10">
        <v>80.5</v>
      </c>
      <c r="S7" s="10">
        <v>49.7</v>
      </c>
      <c r="T7" s="10">
        <v>56.1</v>
      </c>
      <c r="U7" s="10">
        <v>58.1</v>
      </c>
      <c r="V7" s="10">
        <v>45.4</v>
      </c>
      <c r="W7" s="10">
        <v>82.1</v>
      </c>
      <c r="X7" s="6"/>
    </row>
    <row r="8" spans="1:25">
      <c r="A8" s="5" t="s">
        <v>33</v>
      </c>
      <c r="B8" s="7">
        <v>64862</v>
      </c>
      <c r="C8" s="10">
        <v>31.4</v>
      </c>
      <c r="D8" s="10">
        <v>63.8</v>
      </c>
      <c r="E8" s="10">
        <v>4.8</v>
      </c>
      <c r="F8" s="10">
        <v>56.8</v>
      </c>
      <c r="G8" s="11">
        <v>95.2</v>
      </c>
      <c r="H8" s="3">
        <v>2.38</v>
      </c>
      <c r="I8" s="10">
        <v>40</v>
      </c>
      <c r="J8" s="10">
        <v>26.4</v>
      </c>
      <c r="K8" s="10">
        <v>36.200000000000003</v>
      </c>
      <c r="L8" s="10">
        <v>7</v>
      </c>
      <c r="M8" s="10">
        <v>10.7</v>
      </c>
      <c r="N8" s="10">
        <v>31.8</v>
      </c>
      <c r="O8" s="7">
        <v>16851</v>
      </c>
      <c r="P8" s="10">
        <v>3.7</v>
      </c>
      <c r="Q8" s="10">
        <v>42.3</v>
      </c>
      <c r="R8" s="10">
        <v>87.1</v>
      </c>
      <c r="S8" s="10">
        <v>55.8</v>
      </c>
      <c r="T8" s="10">
        <v>76.099999999999994</v>
      </c>
      <c r="U8" s="10">
        <v>76.7</v>
      </c>
      <c r="V8" s="10">
        <v>61.9</v>
      </c>
      <c r="W8" s="10">
        <v>79.099999999999994</v>
      </c>
      <c r="X8" s="6"/>
    </row>
    <row r="9" spans="1:25">
      <c r="A9" s="5" t="s">
        <v>10</v>
      </c>
      <c r="B9" s="7">
        <v>3442361</v>
      </c>
      <c r="C9" s="10">
        <v>25.2</v>
      </c>
      <c r="D9" s="10">
        <v>70</v>
      </c>
      <c r="E9" s="10">
        <v>4.8</v>
      </c>
      <c r="F9" s="10">
        <v>42.8</v>
      </c>
      <c r="G9" s="11">
        <v>95.6</v>
      </c>
      <c r="H9" s="3">
        <v>1.08</v>
      </c>
      <c r="I9" s="10">
        <v>1502</v>
      </c>
      <c r="J9" s="10">
        <v>30.2</v>
      </c>
      <c r="K9" s="10">
        <v>39</v>
      </c>
      <c r="L9" s="10">
        <v>4.2</v>
      </c>
      <c r="M9" s="10">
        <v>12.3</v>
      </c>
      <c r="N9" s="10">
        <v>37.1</v>
      </c>
      <c r="O9" s="7">
        <v>956713</v>
      </c>
      <c r="P9" s="10">
        <v>3.4</v>
      </c>
      <c r="Q9" s="10">
        <v>40</v>
      </c>
      <c r="R9" s="10">
        <v>79</v>
      </c>
      <c r="S9" s="10">
        <v>54.5</v>
      </c>
      <c r="T9" s="10">
        <v>63.4</v>
      </c>
      <c r="U9" s="10">
        <v>86.1</v>
      </c>
      <c r="V9" s="10">
        <v>60.2</v>
      </c>
      <c r="W9" s="10">
        <v>89.9</v>
      </c>
    </row>
    <row r="10" spans="1:25">
      <c r="A10" s="5" t="s">
        <v>34</v>
      </c>
      <c r="B10" s="7">
        <v>52540</v>
      </c>
      <c r="C10" s="10">
        <v>37.700000000000003</v>
      </c>
      <c r="D10" s="10">
        <v>56.7</v>
      </c>
      <c r="E10" s="10">
        <v>5.7</v>
      </c>
      <c r="F10" s="10">
        <v>76.400000000000006</v>
      </c>
      <c r="G10" s="10">
        <v>84.7</v>
      </c>
      <c r="H10" s="12">
        <v>-0.42</v>
      </c>
      <c r="I10" s="10">
        <v>81</v>
      </c>
      <c r="J10" s="10">
        <v>41.6</v>
      </c>
      <c r="K10" s="10">
        <v>51.9</v>
      </c>
      <c r="L10" s="10">
        <v>14.2</v>
      </c>
      <c r="M10" s="10">
        <v>4.2</v>
      </c>
      <c r="N10" s="10">
        <v>16.600000000000001</v>
      </c>
      <c r="O10" s="7">
        <v>11472</v>
      </c>
      <c r="P10" s="10">
        <v>4.3</v>
      </c>
      <c r="Q10" s="10">
        <v>58.1</v>
      </c>
      <c r="R10" s="10">
        <v>64</v>
      </c>
      <c r="S10" s="10">
        <v>86</v>
      </c>
      <c r="T10" s="10">
        <v>3.3</v>
      </c>
      <c r="U10" s="10">
        <v>1.4</v>
      </c>
      <c r="V10" s="10">
        <v>6.8</v>
      </c>
      <c r="W10" s="10">
        <v>79.900000000000006</v>
      </c>
      <c r="X10" s="6"/>
    </row>
    <row r="11" spans="1:25">
      <c r="A11" s="5" t="s">
        <v>11</v>
      </c>
      <c r="B11" s="7">
        <v>65981</v>
      </c>
      <c r="C11" s="10">
        <v>30.6</v>
      </c>
      <c r="D11" s="10">
        <v>66.7</v>
      </c>
      <c r="E11" s="10">
        <v>2.7</v>
      </c>
      <c r="F11" s="10">
        <v>49.9</v>
      </c>
      <c r="G11" s="10">
        <v>94.4</v>
      </c>
      <c r="H11" s="12">
        <v>1.55</v>
      </c>
      <c r="I11" s="10">
        <v>25</v>
      </c>
      <c r="J11" s="10">
        <v>28.9</v>
      </c>
      <c r="K11" s="10">
        <v>36.299999999999997</v>
      </c>
      <c r="L11" s="10">
        <v>4.0999999999999996</v>
      </c>
      <c r="M11" s="10">
        <v>10.8</v>
      </c>
      <c r="N11" s="10">
        <v>28.3</v>
      </c>
      <c r="O11" s="7">
        <v>19140</v>
      </c>
      <c r="P11" s="10">
        <v>3.1</v>
      </c>
      <c r="Q11" s="10">
        <v>41.6</v>
      </c>
      <c r="R11" s="10">
        <v>83.6</v>
      </c>
      <c r="S11" s="10">
        <v>36.299999999999997</v>
      </c>
      <c r="T11" s="10">
        <v>60.1</v>
      </c>
      <c r="U11" s="10">
        <v>74</v>
      </c>
      <c r="V11" s="10">
        <v>36.1</v>
      </c>
      <c r="W11" s="10">
        <v>80.7</v>
      </c>
    </row>
    <row r="12" spans="1:25">
      <c r="A12" s="5" t="s">
        <v>35</v>
      </c>
      <c r="B12" s="7">
        <v>256135</v>
      </c>
      <c r="C12" s="10">
        <v>28.2</v>
      </c>
      <c r="D12" s="10">
        <v>64.599999999999994</v>
      </c>
      <c r="E12" s="10">
        <v>7.2</v>
      </c>
      <c r="F12" s="10">
        <v>54.9</v>
      </c>
      <c r="G12" s="11">
        <v>89.7</v>
      </c>
      <c r="H12" s="3">
        <v>1.62</v>
      </c>
      <c r="I12" s="10">
        <v>305</v>
      </c>
      <c r="J12" s="10">
        <v>28</v>
      </c>
      <c r="K12" s="10">
        <v>37.299999999999997</v>
      </c>
      <c r="L12" s="10">
        <v>7.6</v>
      </c>
      <c r="M12" s="10">
        <v>11.2</v>
      </c>
      <c r="N12" s="10">
        <v>28.7</v>
      </c>
      <c r="O12" s="7">
        <v>72175</v>
      </c>
      <c r="P12" s="10">
        <v>3.4</v>
      </c>
      <c r="Q12" s="10">
        <v>46.1</v>
      </c>
      <c r="R12" s="10">
        <v>83.3</v>
      </c>
      <c r="S12" s="10">
        <v>59</v>
      </c>
      <c r="T12" s="10">
        <v>29.6</v>
      </c>
      <c r="U12" s="10">
        <v>38.6</v>
      </c>
      <c r="V12" s="10">
        <v>40.5</v>
      </c>
      <c r="W12" s="10">
        <v>85.6</v>
      </c>
    </row>
    <row r="13" spans="1:25">
      <c r="A13" s="5" t="s">
        <v>12</v>
      </c>
      <c r="B13" s="7">
        <v>71925</v>
      </c>
      <c r="C13" s="10">
        <v>41.4</v>
      </c>
      <c r="D13" s="10">
        <v>53.8</v>
      </c>
      <c r="E13" s="10">
        <v>4.8</v>
      </c>
      <c r="F13" s="10">
        <v>85.8</v>
      </c>
      <c r="G13" s="10">
        <v>84.5</v>
      </c>
      <c r="H13" s="3">
        <v>0.38</v>
      </c>
      <c r="I13" s="10">
        <v>46</v>
      </c>
      <c r="J13" s="10">
        <v>52.6</v>
      </c>
      <c r="K13" s="10">
        <v>61.9</v>
      </c>
      <c r="L13" s="10">
        <v>21.9</v>
      </c>
      <c r="M13" s="10">
        <v>3.2</v>
      </c>
      <c r="N13" s="10">
        <v>26.6</v>
      </c>
      <c r="O13" s="7">
        <v>12586</v>
      </c>
      <c r="P13" s="10">
        <v>5.4</v>
      </c>
      <c r="Q13" s="10">
        <v>58.9</v>
      </c>
      <c r="R13" s="10">
        <v>65.7</v>
      </c>
      <c r="S13" s="10">
        <v>40.5</v>
      </c>
      <c r="T13" s="10">
        <v>4.0999999999999996</v>
      </c>
      <c r="U13" s="10">
        <v>5.4</v>
      </c>
      <c r="V13" s="10">
        <v>12.5</v>
      </c>
      <c r="W13" s="10">
        <v>55.4</v>
      </c>
    </row>
    <row r="14" spans="1:25">
      <c r="A14" s="5" t="s">
        <v>36</v>
      </c>
      <c r="B14" s="7">
        <v>113073</v>
      </c>
      <c r="C14" s="10">
        <v>37.5</v>
      </c>
      <c r="D14" s="10">
        <v>57.9</v>
      </c>
      <c r="E14" s="10">
        <v>4.5999999999999996</v>
      </c>
      <c r="F14" s="10">
        <v>72.7</v>
      </c>
      <c r="G14" s="11">
        <v>87.7</v>
      </c>
      <c r="H14" s="12">
        <v>-0.65</v>
      </c>
      <c r="I14" s="10">
        <v>79</v>
      </c>
      <c r="J14" s="10">
        <v>48.6</v>
      </c>
      <c r="K14" s="10">
        <v>58.6</v>
      </c>
      <c r="L14" s="10">
        <v>15.5</v>
      </c>
      <c r="M14" s="10">
        <v>3.4</v>
      </c>
      <c r="N14" s="10">
        <v>26.1</v>
      </c>
      <c r="O14" s="7">
        <v>22365</v>
      </c>
      <c r="P14" s="10">
        <v>5</v>
      </c>
      <c r="Q14" s="10">
        <v>53.8</v>
      </c>
      <c r="R14" s="10">
        <v>58.5</v>
      </c>
      <c r="S14" s="10">
        <v>64.3</v>
      </c>
      <c r="T14" s="10">
        <v>1.1000000000000001</v>
      </c>
      <c r="U14" s="10">
        <v>0.9</v>
      </c>
      <c r="V14" s="10">
        <v>3.9</v>
      </c>
      <c r="W14" s="10">
        <v>69.2</v>
      </c>
    </row>
    <row r="15" spans="1:25">
      <c r="A15" s="5" t="s">
        <v>13</v>
      </c>
      <c r="B15" s="7">
        <v>33105</v>
      </c>
      <c r="C15" s="10">
        <v>37.700000000000003</v>
      </c>
      <c r="D15" s="10">
        <v>55.8</v>
      </c>
      <c r="E15" s="10">
        <v>6.5</v>
      </c>
      <c r="F15" s="10">
        <v>79.099999999999994</v>
      </c>
      <c r="G15" s="11">
        <v>88</v>
      </c>
      <c r="H15" s="12">
        <v>-1.34</v>
      </c>
      <c r="I15" s="10">
        <v>22</v>
      </c>
      <c r="J15" s="10">
        <v>45.1</v>
      </c>
      <c r="K15" s="10">
        <v>56.2</v>
      </c>
      <c r="L15" s="10">
        <v>14.9</v>
      </c>
      <c r="M15" s="10">
        <v>3.6</v>
      </c>
      <c r="N15" s="10">
        <v>22.2</v>
      </c>
      <c r="O15" s="7">
        <v>8203</v>
      </c>
      <c r="P15" s="10">
        <v>4</v>
      </c>
      <c r="Q15" s="10">
        <v>57.4</v>
      </c>
      <c r="R15" s="10">
        <v>44.1</v>
      </c>
      <c r="S15" s="10">
        <v>36.200000000000003</v>
      </c>
      <c r="T15" s="10">
        <v>4.8</v>
      </c>
      <c r="U15" s="10">
        <v>3</v>
      </c>
      <c r="V15" s="10">
        <v>16</v>
      </c>
      <c r="W15" s="10">
        <v>83.6</v>
      </c>
    </row>
    <row r="16" spans="1:25">
      <c r="A16" s="5" t="s">
        <v>37</v>
      </c>
      <c r="B16" s="7">
        <v>103116</v>
      </c>
      <c r="C16" s="10">
        <v>43.1</v>
      </c>
      <c r="D16" s="10">
        <v>51.6</v>
      </c>
      <c r="E16" s="10">
        <v>5.3</v>
      </c>
      <c r="F16" s="10">
        <v>93.8</v>
      </c>
      <c r="G16" s="11">
        <v>82.2</v>
      </c>
      <c r="H16" s="12">
        <v>-0.97</v>
      </c>
      <c r="I16" s="10">
        <v>104</v>
      </c>
      <c r="J16" s="10">
        <v>57.2</v>
      </c>
      <c r="K16" s="10">
        <v>66.8</v>
      </c>
      <c r="L16" s="10">
        <v>22</v>
      </c>
      <c r="M16" s="10">
        <v>2.4</v>
      </c>
      <c r="N16" s="10">
        <v>20.5</v>
      </c>
      <c r="O16" s="7">
        <v>20035</v>
      </c>
      <c r="P16" s="10">
        <v>5.0999999999999996</v>
      </c>
      <c r="Q16" s="10">
        <v>62.8</v>
      </c>
      <c r="R16" s="10">
        <v>61</v>
      </c>
      <c r="S16" s="10">
        <v>49.3</v>
      </c>
      <c r="T16" s="10">
        <v>13.4</v>
      </c>
      <c r="U16" s="10">
        <v>13.4</v>
      </c>
      <c r="V16" s="10">
        <v>10.6</v>
      </c>
      <c r="W16" s="10">
        <v>58.2</v>
      </c>
    </row>
    <row r="17" spans="1:23">
      <c r="A17" s="5" t="s">
        <v>14</v>
      </c>
      <c r="B17" s="7">
        <v>100548</v>
      </c>
      <c r="C17" s="10">
        <v>39.799999999999997</v>
      </c>
      <c r="D17" s="10">
        <v>55.2</v>
      </c>
      <c r="E17" s="10">
        <v>5</v>
      </c>
      <c r="F17" s="10">
        <v>81.2</v>
      </c>
      <c r="G17" s="11">
        <v>86.9</v>
      </c>
      <c r="H17" s="12">
        <v>-0.67</v>
      </c>
      <c r="I17" s="10">
        <v>51</v>
      </c>
      <c r="J17" s="10">
        <v>39.299999999999997</v>
      </c>
      <c r="K17" s="10">
        <v>48.5</v>
      </c>
      <c r="L17" s="10">
        <v>13.8</v>
      </c>
      <c r="M17" s="10">
        <v>4</v>
      </c>
      <c r="N17" s="10">
        <v>17.7</v>
      </c>
      <c r="O17" s="7">
        <v>23073</v>
      </c>
      <c r="P17" s="10">
        <v>4.2</v>
      </c>
      <c r="Q17" s="10">
        <v>56.5</v>
      </c>
      <c r="R17" s="10">
        <v>30.1</v>
      </c>
      <c r="S17" s="10">
        <v>61.7</v>
      </c>
      <c r="T17" s="10">
        <v>7.4</v>
      </c>
      <c r="U17" s="10">
        <v>4.7</v>
      </c>
      <c r="V17" s="10">
        <v>11.7</v>
      </c>
      <c r="W17" s="10">
        <v>49.9</v>
      </c>
    </row>
    <row r="18" spans="1:23">
      <c r="A18" s="5" t="s">
        <v>38</v>
      </c>
      <c r="B18" s="7">
        <v>186502</v>
      </c>
      <c r="C18" s="10">
        <v>41.3</v>
      </c>
      <c r="D18" s="10">
        <v>54.8</v>
      </c>
      <c r="E18" s="10">
        <v>3.9</v>
      </c>
      <c r="F18" s="10">
        <v>82.4</v>
      </c>
      <c r="G18" s="10">
        <v>85.8</v>
      </c>
      <c r="H18" s="3">
        <v>0.12</v>
      </c>
      <c r="I18" s="10">
        <v>54</v>
      </c>
      <c r="J18" s="10">
        <v>44.1</v>
      </c>
      <c r="K18" s="10">
        <v>52.7</v>
      </c>
      <c r="L18" s="10">
        <v>27.4</v>
      </c>
      <c r="M18" s="10">
        <v>5.0999999999999996</v>
      </c>
      <c r="N18" s="10">
        <v>25.2</v>
      </c>
      <c r="O18" s="7">
        <v>38849</v>
      </c>
      <c r="P18" s="10">
        <v>4.7</v>
      </c>
      <c r="Q18" s="10">
        <v>53.7</v>
      </c>
      <c r="R18" s="10">
        <v>76.5</v>
      </c>
      <c r="S18" s="10">
        <v>38.9</v>
      </c>
      <c r="T18" s="10">
        <v>9.6</v>
      </c>
      <c r="U18" s="10">
        <v>11</v>
      </c>
      <c r="V18" s="10">
        <v>10.9</v>
      </c>
      <c r="W18" s="10">
        <v>29.1</v>
      </c>
    </row>
    <row r="19" spans="1:23">
      <c r="A19" s="5" t="s">
        <v>15</v>
      </c>
      <c r="B19" s="7">
        <v>231187</v>
      </c>
      <c r="C19" s="10">
        <v>29</v>
      </c>
      <c r="D19" s="10">
        <v>66.7</v>
      </c>
      <c r="E19" s="10">
        <v>4.3</v>
      </c>
      <c r="F19" s="10">
        <v>50</v>
      </c>
      <c r="G19" s="11">
        <v>97.5</v>
      </c>
      <c r="H19" s="13">
        <v>3.2</v>
      </c>
      <c r="I19" s="10">
        <v>315</v>
      </c>
      <c r="J19" s="10">
        <v>25</v>
      </c>
      <c r="K19" s="10">
        <v>30.8</v>
      </c>
      <c r="L19" s="10">
        <v>9.8000000000000007</v>
      </c>
      <c r="M19" s="10">
        <v>8.6</v>
      </c>
      <c r="N19" s="10">
        <v>28.4</v>
      </c>
      <c r="O19" s="7">
        <v>70284</v>
      </c>
      <c r="P19" s="10">
        <v>3.2</v>
      </c>
      <c r="Q19" s="10">
        <v>36.700000000000003</v>
      </c>
      <c r="R19" s="10">
        <v>80.900000000000006</v>
      </c>
      <c r="S19" s="10">
        <v>41.5</v>
      </c>
      <c r="T19" s="10">
        <v>33.700000000000003</v>
      </c>
      <c r="U19" s="10">
        <v>60.7</v>
      </c>
      <c r="V19" s="10">
        <v>33.6</v>
      </c>
      <c r="W19" s="10">
        <v>90.2</v>
      </c>
    </row>
    <row r="20" spans="1:23">
      <c r="A20" s="5" t="s">
        <v>39</v>
      </c>
      <c r="B20" s="7">
        <v>12898</v>
      </c>
      <c r="C20" s="10">
        <v>24.2</v>
      </c>
      <c r="D20" s="10">
        <v>70.3</v>
      </c>
      <c r="E20" s="10">
        <v>5.5</v>
      </c>
      <c r="F20" s="10">
        <v>42.2</v>
      </c>
      <c r="G20" s="10">
        <v>107.7</v>
      </c>
      <c r="H20" s="3">
        <v>0.85</v>
      </c>
      <c r="I20" s="10">
        <v>7</v>
      </c>
      <c r="J20" s="10">
        <v>16</v>
      </c>
      <c r="K20" s="10">
        <v>20.5</v>
      </c>
      <c r="L20" s="10">
        <v>7.6</v>
      </c>
      <c r="M20" s="10">
        <v>8.8000000000000007</v>
      </c>
      <c r="N20" s="10">
        <v>21.7</v>
      </c>
      <c r="O20" s="7">
        <v>3673</v>
      </c>
      <c r="P20" s="10">
        <v>2</v>
      </c>
      <c r="Q20" s="10">
        <v>44</v>
      </c>
      <c r="R20" s="10">
        <v>67.5</v>
      </c>
      <c r="S20" s="10">
        <v>37.9</v>
      </c>
      <c r="T20" s="10">
        <v>26.5</v>
      </c>
      <c r="U20" s="10">
        <v>43.2</v>
      </c>
      <c r="V20" s="10">
        <v>42.9</v>
      </c>
      <c r="W20" s="10">
        <v>75.400000000000006</v>
      </c>
    </row>
    <row r="21" spans="1:23">
      <c r="A21" s="5" t="s">
        <v>16</v>
      </c>
      <c r="B21" s="7">
        <v>138078</v>
      </c>
      <c r="C21" s="10">
        <v>33.5</v>
      </c>
      <c r="D21" s="10">
        <v>62.6</v>
      </c>
      <c r="E21" s="10">
        <v>3.9</v>
      </c>
      <c r="F21" s="10">
        <v>59.7</v>
      </c>
      <c r="G21" s="10">
        <v>89.8</v>
      </c>
      <c r="H21" s="3">
        <v>0.81</v>
      </c>
      <c r="I21" s="10">
        <v>253</v>
      </c>
      <c r="J21" s="10">
        <v>28.6</v>
      </c>
      <c r="K21" s="10">
        <v>34.6</v>
      </c>
      <c r="L21" s="10">
        <v>10.199999999999999</v>
      </c>
      <c r="M21" s="10">
        <v>5</v>
      </c>
      <c r="N21" s="10">
        <v>30.6</v>
      </c>
      <c r="O21" s="7">
        <v>38235</v>
      </c>
      <c r="P21" s="10">
        <v>3.5</v>
      </c>
      <c r="Q21" s="10">
        <v>48.6</v>
      </c>
      <c r="R21" s="10">
        <v>58.7</v>
      </c>
      <c r="S21" s="10">
        <v>52.9</v>
      </c>
      <c r="T21" s="10">
        <v>26.4</v>
      </c>
      <c r="U21" s="10">
        <v>27.2</v>
      </c>
      <c r="V21" s="10">
        <v>25.8</v>
      </c>
      <c r="W21" s="10">
        <v>82.5</v>
      </c>
    </row>
    <row r="22" spans="1:23">
      <c r="A22" s="5" t="s">
        <v>40</v>
      </c>
      <c r="B22" s="7">
        <v>96724</v>
      </c>
      <c r="C22" s="10">
        <v>40.6</v>
      </c>
      <c r="D22" s="10">
        <v>52.9</v>
      </c>
      <c r="E22" s="10">
        <v>6.5</v>
      </c>
      <c r="F22" s="10">
        <v>89.2</v>
      </c>
      <c r="G22" s="10">
        <v>80.8</v>
      </c>
      <c r="H22" s="12">
        <v>-2.21</v>
      </c>
      <c r="I22" s="10">
        <v>108</v>
      </c>
      <c r="J22" s="10">
        <v>49</v>
      </c>
      <c r="K22" s="10">
        <v>58.4</v>
      </c>
      <c r="L22" s="10">
        <v>31.3</v>
      </c>
      <c r="M22" s="10">
        <v>3.9</v>
      </c>
      <c r="N22" s="10">
        <v>21.9</v>
      </c>
      <c r="O22" s="7">
        <v>19973</v>
      </c>
      <c r="P22" s="10">
        <v>4.8</v>
      </c>
      <c r="Q22" s="10">
        <v>62.1</v>
      </c>
      <c r="R22" s="10">
        <v>40.799999999999997</v>
      </c>
      <c r="S22" s="10">
        <v>40.799999999999997</v>
      </c>
      <c r="T22" s="10">
        <v>2.2000000000000002</v>
      </c>
      <c r="U22" s="10">
        <v>1.9</v>
      </c>
      <c r="V22" s="10">
        <v>6.3</v>
      </c>
      <c r="W22" s="10">
        <v>33.700000000000003</v>
      </c>
    </row>
    <row r="23" spans="1:23">
      <c r="A23" s="5" t="s">
        <v>17</v>
      </c>
      <c r="B23" s="7">
        <v>122889</v>
      </c>
      <c r="C23" s="10">
        <v>36.1</v>
      </c>
      <c r="D23" s="10">
        <v>59.5</v>
      </c>
      <c r="E23" s="10">
        <v>4.4000000000000004</v>
      </c>
      <c r="F23" s="10">
        <v>68.2</v>
      </c>
      <c r="G23" s="10">
        <v>92.4</v>
      </c>
      <c r="H23" s="3">
        <v>1.39</v>
      </c>
      <c r="I23" s="10">
        <v>102</v>
      </c>
      <c r="J23" s="10">
        <v>42</v>
      </c>
      <c r="K23" s="10">
        <v>50.4</v>
      </c>
      <c r="L23" s="10">
        <v>14.6</v>
      </c>
      <c r="M23" s="10">
        <v>2.9</v>
      </c>
      <c r="N23" s="10">
        <v>30.3</v>
      </c>
      <c r="O23" s="7">
        <v>25584</v>
      </c>
      <c r="P23" s="10">
        <v>4.5999999999999996</v>
      </c>
      <c r="Q23" s="10">
        <v>46.4</v>
      </c>
      <c r="R23" s="10">
        <v>72.599999999999994</v>
      </c>
      <c r="S23" s="10">
        <v>58</v>
      </c>
      <c r="T23" s="10">
        <v>5.5</v>
      </c>
      <c r="U23" s="10">
        <v>7.2</v>
      </c>
      <c r="V23" s="10">
        <v>10.5</v>
      </c>
      <c r="W23" s="10">
        <v>83.7</v>
      </c>
    </row>
    <row r="24" spans="1:23">
      <c r="A24" s="5" t="s">
        <v>41</v>
      </c>
      <c r="B24" s="7">
        <v>63142</v>
      </c>
      <c r="C24" s="10">
        <v>31.7</v>
      </c>
      <c r="D24" s="10">
        <v>63.5</v>
      </c>
      <c r="E24" s="10">
        <v>4.8</v>
      </c>
      <c r="F24" s="10">
        <v>57.6</v>
      </c>
      <c r="G24" s="10">
        <v>92.1</v>
      </c>
      <c r="H24" s="3">
        <v>0.67</v>
      </c>
      <c r="I24" s="10">
        <v>71</v>
      </c>
      <c r="J24" s="10">
        <v>26.8</v>
      </c>
      <c r="K24" s="10">
        <v>34.1</v>
      </c>
      <c r="L24" s="10">
        <v>18.600000000000001</v>
      </c>
      <c r="M24" s="10">
        <v>5</v>
      </c>
      <c r="N24" s="10">
        <v>20.6</v>
      </c>
      <c r="O24" s="7">
        <v>14964</v>
      </c>
      <c r="P24" s="10">
        <v>3.7</v>
      </c>
      <c r="Q24" s="10">
        <v>45.5</v>
      </c>
      <c r="R24" s="10">
        <v>48.9</v>
      </c>
      <c r="S24" s="10">
        <v>26.5</v>
      </c>
      <c r="T24" s="10">
        <v>8.9</v>
      </c>
      <c r="U24" s="10">
        <v>5.5</v>
      </c>
      <c r="V24" s="10">
        <v>14.5</v>
      </c>
      <c r="W24" s="10">
        <v>65.2</v>
      </c>
    </row>
    <row r="25" spans="1:23">
      <c r="A25" s="5" t="s">
        <v>18</v>
      </c>
      <c r="B25" s="7">
        <v>38103</v>
      </c>
      <c r="C25" s="10">
        <v>30.2</v>
      </c>
      <c r="D25" s="10">
        <v>65.7</v>
      </c>
      <c r="E25" s="10">
        <v>4.2</v>
      </c>
      <c r="F25" s="10">
        <v>52.3</v>
      </c>
      <c r="G25" s="10">
        <v>94.2</v>
      </c>
      <c r="H25" s="3">
        <v>0.34</v>
      </c>
      <c r="I25" s="10">
        <v>21</v>
      </c>
      <c r="J25" s="10">
        <v>23.9</v>
      </c>
      <c r="K25" s="10">
        <v>29.3</v>
      </c>
      <c r="L25" s="10">
        <v>15.2</v>
      </c>
      <c r="M25" s="10">
        <v>5.7</v>
      </c>
      <c r="N25" s="10">
        <v>25.6</v>
      </c>
      <c r="O25" s="7">
        <v>10452</v>
      </c>
      <c r="P25" s="10">
        <v>3.4</v>
      </c>
      <c r="Q25" s="10">
        <v>44.1</v>
      </c>
      <c r="R25" s="10">
        <v>44.1</v>
      </c>
      <c r="S25" s="10">
        <v>76.099999999999994</v>
      </c>
      <c r="T25" s="10">
        <v>43.6</v>
      </c>
      <c r="U25" s="10">
        <v>48</v>
      </c>
      <c r="V25" s="10">
        <v>39.5</v>
      </c>
      <c r="W25" s="10">
        <v>71.900000000000006</v>
      </c>
    </row>
    <row r="26" spans="1:23">
      <c r="A26" s="5" t="s">
        <v>42</v>
      </c>
      <c r="B26" s="7">
        <v>177577</v>
      </c>
      <c r="C26" s="10">
        <v>43.7</v>
      </c>
      <c r="D26" s="10">
        <v>50.8</v>
      </c>
      <c r="E26" s="10">
        <v>5.5</v>
      </c>
      <c r="F26" s="10">
        <v>96.8</v>
      </c>
      <c r="G26" s="10">
        <v>76.8</v>
      </c>
      <c r="H26" s="13">
        <v>0.6</v>
      </c>
      <c r="I26" s="10">
        <v>71</v>
      </c>
      <c r="J26" s="10">
        <v>49.5</v>
      </c>
      <c r="K26" s="10">
        <v>58.2</v>
      </c>
      <c r="L26" s="10">
        <v>41.2</v>
      </c>
      <c r="M26" s="10">
        <v>3.2</v>
      </c>
      <c r="N26" s="10">
        <v>17</v>
      </c>
      <c r="O26" s="7">
        <v>37724</v>
      </c>
      <c r="P26" s="10">
        <v>4.5999999999999996</v>
      </c>
      <c r="Q26" s="10">
        <v>66.7</v>
      </c>
      <c r="R26" s="10">
        <v>32.5</v>
      </c>
      <c r="S26" s="10">
        <v>70.2</v>
      </c>
      <c r="T26" s="10">
        <v>1.7</v>
      </c>
      <c r="U26" s="10">
        <v>1.3</v>
      </c>
      <c r="V26" s="10">
        <v>3.7</v>
      </c>
      <c r="W26" s="10">
        <v>25</v>
      </c>
    </row>
    <row r="27" spans="1:23">
      <c r="A27" s="5" t="s">
        <v>19</v>
      </c>
      <c r="B27" s="7">
        <v>618536</v>
      </c>
      <c r="C27" s="10">
        <v>26.6</v>
      </c>
      <c r="D27" s="10">
        <v>68.400000000000006</v>
      </c>
      <c r="E27" s="10">
        <v>5</v>
      </c>
      <c r="F27" s="10">
        <v>46.2</v>
      </c>
      <c r="G27" s="10">
        <v>90.9</v>
      </c>
      <c r="H27" s="3">
        <v>1.1200000000000001</v>
      </c>
      <c r="I27" s="10">
        <v>976</v>
      </c>
      <c r="J27" s="10">
        <v>33</v>
      </c>
      <c r="K27" s="10">
        <v>43.1</v>
      </c>
      <c r="L27" s="10">
        <v>5.5</v>
      </c>
      <c r="M27" s="10">
        <v>13.1</v>
      </c>
      <c r="N27" s="10">
        <v>33.700000000000003</v>
      </c>
      <c r="O27" s="7">
        <v>163993</v>
      </c>
      <c r="P27" s="10">
        <v>3.6</v>
      </c>
      <c r="Q27" s="10">
        <v>45.2</v>
      </c>
      <c r="R27" s="10">
        <v>73.7</v>
      </c>
      <c r="S27" s="10">
        <v>57.9</v>
      </c>
      <c r="T27" s="10">
        <v>51.6</v>
      </c>
      <c r="U27" s="10">
        <v>53.2</v>
      </c>
      <c r="V27" s="10">
        <v>47.9</v>
      </c>
      <c r="W27" s="10">
        <v>91.9</v>
      </c>
    </row>
    <row r="28" spans="1:23">
      <c r="A28" s="5" t="s">
        <v>43</v>
      </c>
      <c r="B28" s="7">
        <v>47818</v>
      </c>
      <c r="C28" s="10">
        <v>38.299999999999997</v>
      </c>
      <c r="D28" s="10">
        <v>56.9</v>
      </c>
      <c r="E28" s="10">
        <v>4.7</v>
      </c>
      <c r="F28" s="10">
        <v>75.599999999999994</v>
      </c>
      <c r="G28" s="10">
        <v>85.9</v>
      </c>
      <c r="H28" s="12">
        <v>-0.52</v>
      </c>
      <c r="I28" s="10">
        <v>44</v>
      </c>
      <c r="J28" s="10">
        <v>28.5</v>
      </c>
      <c r="K28" s="10">
        <v>35.700000000000003</v>
      </c>
      <c r="L28" s="10">
        <v>23.3</v>
      </c>
      <c r="M28" s="10">
        <v>4.5</v>
      </c>
      <c r="N28" s="10">
        <v>22.1</v>
      </c>
      <c r="O28" s="7">
        <v>10433</v>
      </c>
      <c r="P28" s="10">
        <v>4.0999999999999996</v>
      </c>
      <c r="Q28" s="10">
        <v>55.2</v>
      </c>
      <c r="R28" s="10">
        <v>54.5</v>
      </c>
      <c r="S28" s="10">
        <v>37.1</v>
      </c>
      <c r="T28" s="10">
        <v>25.2</v>
      </c>
      <c r="U28" s="10">
        <v>25.4</v>
      </c>
      <c r="V28" s="10">
        <v>24.4</v>
      </c>
      <c r="W28" s="10">
        <v>68.900000000000006</v>
      </c>
    </row>
    <row r="29" spans="1:23">
      <c r="A29" s="5" t="s">
        <v>20</v>
      </c>
      <c r="B29" s="7">
        <v>175425</v>
      </c>
      <c r="C29" s="10">
        <v>39.4</v>
      </c>
      <c r="D29" s="10">
        <v>56.2</v>
      </c>
      <c r="E29" s="10">
        <v>4.4000000000000004</v>
      </c>
      <c r="F29" s="10">
        <v>78</v>
      </c>
      <c r="G29" s="10">
        <v>86.4</v>
      </c>
      <c r="H29" s="12">
        <v>1.85</v>
      </c>
      <c r="I29" s="10">
        <v>89</v>
      </c>
      <c r="J29" s="10">
        <v>39</v>
      </c>
      <c r="K29" s="10">
        <v>46.9</v>
      </c>
      <c r="L29" s="10">
        <v>19.899999999999999</v>
      </c>
      <c r="M29" s="10">
        <v>5.7</v>
      </c>
      <c r="N29" s="10">
        <v>28.1</v>
      </c>
      <c r="O29" s="7">
        <v>34905</v>
      </c>
      <c r="P29" s="10">
        <v>4.8</v>
      </c>
      <c r="Q29" s="10">
        <v>52.8</v>
      </c>
      <c r="R29" s="10">
        <v>80.5</v>
      </c>
      <c r="S29" s="10">
        <v>62.8</v>
      </c>
      <c r="T29" s="10">
        <v>17</v>
      </c>
      <c r="U29" s="10">
        <v>13.3</v>
      </c>
      <c r="V29" s="10">
        <v>22.1</v>
      </c>
      <c r="W29" s="10">
        <v>65.099999999999994</v>
      </c>
    </row>
    <row r="30" spans="1:23">
      <c r="A30" s="5" t="s">
        <v>44</v>
      </c>
      <c r="B30" s="7">
        <v>140820</v>
      </c>
      <c r="C30" s="10">
        <v>37.1</v>
      </c>
      <c r="D30" s="10">
        <v>56.9</v>
      </c>
      <c r="E30" s="10">
        <v>6</v>
      </c>
      <c r="F30" s="10">
        <v>75.7</v>
      </c>
      <c r="G30" s="10">
        <v>89</v>
      </c>
      <c r="H30" s="12">
        <v>-0.27</v>
      </c>
      <c r="I30" s="10">
        <v>129</v>
      </c>
      <c r="J30" s="10">
        <v>48.7</v>
      </c>
      <c r="K30" s="10">
        <v>58.3</v>
      </c>
      <c r="L30" s="10">
        <v>22.3</v>
      </c>
      <c r="M30" s="10">
        <v>2.9</v>
      </c>
      <c r="N30" s="10">
        <v>22.2</v>
      </c>
      <c r="O30" s="7">
        <v>29200</v>
      </c>
      <c r="P30" s="10">
        <v>4.7</v>
      </c>
      <c r="Q30" s="10">
        <v>52.8</v>
      </c>
      <c r="R30" s="10">
        <v>48.5</v>
      </c>
      <c r="S30" s="10">
        <v>80.5</v>
      </c>
      <c r="T30" s="10">
        <v>4.7</v>
      </c>
      <c r="U30" s="10">
        <v>2.2999999999999998</v>
      </c>
      <c r="V30" s="10">
        <v>9.3000000000000007</v>
      </c>
      <c r="W30" s="10">
        <v>37.299999999999997</v>
      </c>
    </row>
    <row r="31" spans="1:23">
      <c r="A31" s="5" t="s">
        <v>21</v>
      </c>
      <c r="B31" s="7">
        <v>363236</v>
      </c>
      <c r="C31" s="10">
        <v>32.200000000000003</v>
      </c>
      <c r="D31" s="10">
        <v>63.3</v>
      </c>
      <c r="E31" s="10">
        <v>4.5</v>
      </c>
      <c r="F31" s="10">
        <v>58</v>
      </c>
      <c r="G31" s="10">
        <v>90.8</v>
      </c>
      <c r="H31" s="12">
        <v>0.87</v>
      </c>
      <c r="I31" s="10">
        <v>196</v>
      </c>
      <c r="J31" s="10">
        <v>37.4</v>
      </c>
      <c r="K31" s="10">
        <v>49</v>
      </c>
      <c r="L31" s="10">
        <v>7.1</v>
      </c>
      <c r="M31" s="10">
        <v>11.2</v>
      </c>
      <c r="N31" s="10">
        <v>33.1</v>
      </c>
      <c r="O31" s="7">
        <v>84272</v>
      </c>
      <c r="P31" s="10">
        <v>4.2</v>
      </c>
      <c r="Q31" s="10">
        <v>47.5</v>
      </c>
      <c r="R31" s="10">
        <v>91.1</v>
      </c>
      <c r="S31" s="10">
        <v>52</v>
      </c>
      <c r="T31" s="10">
        <v>55.8</v>
      </c>
      <c r="U31" s="10">
        <v>71</v>
      </c>
      <c r="V31" s="10">
        <v>50</v>
      </c>
      <c r="W31" s="10">
        <v>87.2</v>
      </c>
    </row>
    <row r="32" spans="1:23">
      <c r="A32" s="5" t="s">
        <v>45</v>
      </c>
      <c r="B32" s="7">
        <v>114416</v>
      </c>
      <c r="C32" s="10">
        <v>40.299999999999997</v>
      </c>
      <c r="D32" s="10">
        <v>53.6</v>
      </c>
      <c r="E32" s="10">
        <v>6.1</v>
      </c>
      <c r="F32" s="10">
        <v>86.6</v>
      </c>
      <c r="G32" s="10">
        <v>79.400000000000006</v>
      </c>
      <c r="H32" s="12">
        <v>-1.55</v>
      </c>
      <c r="I32" s="10">
        <v>63</v>
      </c>
      <c r="J32" s="10">
        <v>43.9</v>
      </c>
      <c r="K32" s="10">
        <v>53.5</v>
      </c>
      <c r="L32" s="10">
        <v>29.1</v>
      </c>
      <c r="M32" s="10">
        <v>4.8</v>
      </c>
      <c r="N32" s="10">
        <v>21.2</v>
      </c>
      <c r="O32" s="7">
        <v>22463</v>
      </c>
      <c r="P32" s="10">
        <v>4.9000000000000004</v>
      </c>
      <c r="Q32" s="10">
        <v>63.1</v>
      </c>
      <c r="R32" s="10">
        <v>31.8</v>
      </c>
      <c r="S32" s="10">
        <v>54.6</v>
      </c>
      <c r="T32" s="10">
        <v>8.1</v>
      </c>
      <c r="U32" s="10">
        <v>7.8</v>
      </c>
      <c r="V32" s="10">
        <v>16.7</v>
      </c>
      <c r="W32" s="10">
        <v>44.6</v>
      </c>
    </row>
    <row r="33" spans="1:23">
      <c r="A33" s="5" t="s">
        <v>22</v>
      </c>
      <c r="B33" s="7">
        <v>194908</v>
      </c>
      <c r="C33" s="10">
        <v>42</v>
      </c>
      <c r="D33" s="10">
        <v>53.2</v>
      </c>
      <c r="E33" s="10">
        <v>4.8</v>
      </c>
      <c r="F33" s="10">
        <v>88</v>
      </c>
      <c r="G33" s="10">
        <v>88</v>
      </c>
      <c r="H33" s="12">
        <v>-0.18</v>
      </c>
      <c r="I33" s="10">
        <v>89</v>
      </c>
      <c r="J33" s="10">
        <v>49.3</v>
      </c>
      <c r="K33" s="10">
        <v>59.9</v>
      </c>
      <c r="L33" s="10">
        <v>20.5</v>
      </c>
      <c r="M33" s="10">
        <v>4.8</v>
      </c>
      <c r="N33" s="10">
        <v>27.8</v>
      </c>
      <c r="O33" s="7">
        <v>34341</v>
      </c>
      <c r="P33" s="10">
        <v>5.5</v>
      </c>
      <c r="Q33" s="10">
        <v>60.5</v>
      </c>
      <c r="R33" s="10">
        <v>64.599999999999994</v>
      </c>
      <c r="S33" s="10">
        <v>62.8</v>
      </c>
      <c r="T33" s="10">
        <v>4.5</v>
      </c>
      <c r="U33" s="10">
        <v>4.3</v>
      </c>
      <c r="V33" s="10">
        <v>9.6</v>
      </c>
      <c r="W33" s="10">
        <v>63.6</v>
      </c>
    </row>
    <row r="34" spans="1:23">
      <c r="A34" s="5" t="s">
        <v>46</v>
      </c>
      <c r="B34" s="7">
        <v>165307</v>
      </c>
      <c r="C34" s="10">
        <v>42.4</v>
      </c>
      <c r="D34" s="10">
        <v>52.2</v>
      </c>
      <c r="E34" s="10">
        <v>5.0999999999999996</v>
      </c>
      <c r="F34" s="10">
        <v>90.6</v>
      </c>
      <c r="G34" s="10">
        <v>83.4</v>
      </c>
      <c r="H34" s="12">
        <v>-0.25</v>
      </c>
      <c r="I34" s="10">
        <v>84</v>
      </c>
      <c r="J34" s="10">
        <v>44.4</v>
      </c>
      <c r="K34" s="10">
        <v>53.3</v>
      </c>
      <c r="L34" s="10">
        <v>18.100000000000001</v>
      </c>
      <c r="M34" s="10">
        <v>3.8</v>
      </c>
      <c r="N34" s="10">
        <v>20.3</v>
      </c>
      <c r="O34" s="7">
        <v>31612</v>
      </c>
      <c r="P34" s="10">
        <v>5.0999999999999996</v>
      </c>
      <c r="Q34" s="10">
        <v>60.1</v>
      </c>
      <c r="R34" s="10">
        <v>63.1</v>
      </c>
      <c r="S34" s="10">
        <v>50.4</v>
      </c>
      <c r="T34" s="10">
        <v>5.0999999999999996</v>
      </c>
      <c r="U34" s="10">
        <v>8.5</v>
      </c>
      <c r="V34" s="10">
        <v>8</v>
      </c>
      <c r="W34" s="10">
        <v>53</v>
      </c>
    </row>
    <row r="35" spans="1:23">
      <c r="A35" s="5" t="s">
        <v>23</v>
      </c>
      <c r="B35" s="7">
        <v>74336</v>
      </c>
      <c r="C35" s="10">
        <v>39.200000000000003</v>
      </c>
      <c r="D35" s="10">
        <v>55.8</v>
      </c>
      <c r="E35" s="10">
        <v>5</v>
      </c>
      <c r="F35" s="10">
        <v>79.3</v>
      </c>
      <c r="G35" s="10">
        <v>85.6</v>
      </c>
      <c r="H35" s="12">
        <v>-1.31</v>
      </c>
      <c r="I35" s="10">
        <v>69</v>
      </c>
      <c r="J35" s="10">
        <v>49.2</v>
      </c>
      <c r="K35" s="10">
        <v>59.5</v>
      </c>
      <c r="L35" s="10">
        <v>21.3</v>
      </c>
      <c r="M35" s="10">
        <v>2.6</v>
      </c>
      <c r="N35" s="10">
        <v>23.2</v>
      </c>
      <c r="O35" s="7">
        <v>12826</v>
      </c>
      <c r="P35" s="10">
        <v>5.6</v>
      </c>
      <c r="Q35" s="10">
        <v>57.5</v>
      </c>
      <c r="R35" s="10">
        <v>53.1</v>
      </c>
      <c r="S35" s="10">
        <v>44.8</v>
      </c>
      <c r="T35" s="10">
        <v>1.8</v>
      </c>
      <c r="U35" s="10">
        <v>2.2000000000000002</v>
      </c>
      <c r="V35" s="10">
        <v>4.7</v>
      </c>
      <c r="W35" s="10">
        <v>62</v>
      </c>
    </row>
    <row r="36" spans="1:23">
      <c r="A36" s="5" t="s">
        <v>47</v>
      </c>
      <c r="B36" s="7">
        <v>132068</v>
      </c>
      <c r="C36" s="10">
        <v>39.200000000000003</v>
      </c>
      <c r="D36" s="10">
        <v>55.9</v>
      </c>
      <c r="E36" s="10">
        <v>4.9000000000000004</v>
      </c>
      <c r="F36" s="10">
        <v>79</v>
      </c>
      <c r="G36" s="10">
        <v>87.5</v>
      </c>
      <c r="H36" s="12">
        <v>-0.43</v>
      </c>
      <c r="I36" s="10">
        <v>33</v>
      </c>
      <c r="J36" s="10">
        <v>43.4</v>
      </c>
      <c r="K36" s="10">
        <v>52.3</v>
      </c>
      <c r="L36" s="10">
        <v>17.2</v>
      </c>
      <c r="M36" s="10">
        <v>4.4000000000000004</v>
      </c>
      <c r="N36" s="10">
        <v>23.2</v>
      </c>
      <c r="O36" s="7">
        <v>27576</v>
      </c>
      <c r="P36" s="10">
        <v>4.5999999999999996</v>
      </c>
      <c r="Q36" s="10">
        <v>53.8</v>
      </c>
      <c r="R36" s="10">
        <v>42.8</v>
      </c>
      <c r="S36" s="10">
        <v>40.9</v>
      </c>
      <c r="T36" s="10">
        <v>8.6999999999999993</v>
      </c>
      <c r="U36" s="10">
        <v>9.1999999999999993</v>
      </c>
      <c r="V36" s="10">
        <v>16.899999999999999</v>
      </c>
      <c r="W36" s="10">
        <v>75.400000000000006</v>
      </c>
    </row>
    <row r="37" spans="1:23">
      <c r="A37" s="5" t="s">
        <v>24</v>
      </c>
      <c r="B37" s="7">
        <v>65793</v>
      </c>
      <c r="C37" s="10">
        <v>33.5</v>
      </c>
      <c r="D37" s="10">
        <v>61.7</v>
      </c>
      <c r="E37" s="10">
        <v>4.7</v>
      </c>
      <c r="F37" s="10">
        <v>62</v>
      </c>
      <c r="G37" s="10">
        <v>94</v>
      </c>
      <c r="H37" s="13">
        <v>0.4</v>
      </c>
      <c r="I37" s="10">
        <v>52</v>
      </c>
      <c r="J37" s="10">
        <v>26.3</v>
      </c>
      <c r="K37" s="10">
        <v>33.200000000000003</v>
      </c>
      <c r="L37" s="10">
        <v>16.100000000000001</v>
      </c>
      <c r="M37" s="10">
        <v>4.2</v>
      </c>
      <c r="N37" s="10">
        <v>21.7</v>
      </c>
      <c r="O37" s="7">
        <v>16440</v>
      </c>
      <c r="P37" s="10">
        <v>3.8</v>
      </c>
      <c r="Q37" s="10">
        <v>48.8</v>
      </c>
      <c r="R37" s="10">
        <v>54.7</v>
      </c>
      <c r="S37" s="10">
        <v>44.5</v>
      </c>
      <c r="T37" s="10">
        <v>12.6</v>
      </c>
      <c r="U37" s="10">
        <v>15.5</v>
      </c>
      <c r="V37" s="10">
        <v>20.2</v>
      </c>
      <c r="W37" s="10">
        <v>81.5</v>
      </c>
    </row>
    <row r="38" spans="1:23">
      <c r="A38" s="5" t="s">
        <v>48</v>
      </c>
      <c r="B38" s="7">
        <v>35258</v>
      </c>
      <c r="C38" s="10">
        <v>37.5</v>
      </c>
      <c r="D38" s="10">
        <v>58.1</v>
      </c>
      <c r="E38" s="10">
        <v>4.4000000000000004</v>
      </c>
      <c r="F38" s="10">
        <v>72</v>
      </c>
      <c r="G38" s="10">
        <v>88</v>
      </c>
      <c r="H38" s="3">
        <v>1.1299999999999999</v>
      </c>
      <c r="I38" s="10">
        <v>14</v>
      </c>
      <c r="J38" s="10">
        <v>26.5</v>
      </c>
      <c r="K38" s="10">
        <v>31.6</v>
      </c>
      <c r="L38" s="10">
        <v>26</v>
      </c>
      <c r="M38" s="10">
        <v>5</v>
      </c>
      <c r="N38" s="10">
        <v>24.4</v>
      </c>
      <c r="O38" s="7">
        <v>7998</v>
      </c>
      <c r="P38" s="10">
        <v>3.8</v>
      </c>
      <c r="Q38" s="10" t="s">
        <v>58</v>
      </c>
      <c r="R38" s="10">
        <v>79.599999999999994</v>
      </c>
      <c r="S38" s="10">
        <v>30.7</v>
      </c>
      <c r="T38" s="10">
        <v>20.3</v>
      </c>
      <c r="U38" s="10">
        <v>18.399999999999999</v>
      </c>
      <c r="V38" s="10">
        <v>23.5</v>
      </c>
      <c r="W38" s="10">
        <v>42.6</v>
      </c>
    </row>
    <row r="39" spans="1:23">
      <c r="A39" s="5" t="s">
        <v>25</v>
      </c>
      <c r="B39" s="7">
        <v>101691</v>
      </c>
      <c r="C39" s="10">
        <v>37.4</v>
      </c>
      <c r="D39" s="10">
        <v>57.4</v>
      </c>
      <c r="E39" s="10">
        <v>5.3</v>
      </c>
      <c r="F39" s="10">
        <v>74.3</v>
      </c>
      <c r="G39" s="10">
        <v>86.8</v>
      </c>
      <c r="H39" s="12">
        <v>-0.03</v>
      </c>
      <c r="I39" s="10">
        <v>63</v>
      </c>
      <c r="J39" s="10">
        <v>34</v>
      </c>
      <c r="K39" s="10">
        <v>42.1</v>
      </c>
      <c r="L39" s="10">
        <v>15.9</v>
      </c>
      <c r="M39" s="10">
        <v>4.3</v>
      </c>
      <c r="N39" s="10">
        <v>20</v>
      </c>
      <c r="O39" s="8">
        <v>23487</v>
      </c>
      <c r="P39" s="10">
        <v>4.0999999999999996</v>
      </c>
      <c r="Q39" s="10">
        <v>57.2</v>
      </c>
      <c r="R39" s="10">
        <v>30.3</v>
      </c>
      <c r="S39" s="10">
        <v>63.8</v>
      </c>
      <c r="T39" s="10">
        <v>12</v>
      </c>
      <c r="U39" s="10">
        <v>12.3</v>
      </c>
      <c r="V39" s="10">
        <v>12.4</v>
      </c>
      <c r="W39" s="10">
        <v>53.9</v>
      </c>
    </row>
    <row r="40" spans="1:23">
      <c r="A40" s="5" t="s">
        <v>49</v>
      </c>
      <c r="B40" s="7">
        <v>188317</v>
      </c>
      <c r="C40" s="10">
        <v>40.200000000000003</v>
      </c>
      <c r="D40" s="10">
        <v>55.2</v>
      </c>
      <c r="E40" s="10">
        <v>4.5999999999999996</v>
      </c>
      <c r="F40" s="10">
        <v>81.099999999999994</v>
      </c>
      <c r="G40" s="10">
        <v>82.4</v>
      </c>
      <c r="H40" s="12">
        <v>-0.01</v>
      </c>
      <c r="I40" s="10">
        <v>58</v>
      </c>
      <c r="J40" s="10">
        <v>49.4</v>
      </c>
      <c r="K40" s="10">
        <v>61.8</v>
      </c>
      <c r="L40" s="10">
        <v>20.6</v>
      </c>
      <c r="M40" s="10">
        <v>5.9</v>
      </c>
      <c r="N40" s="10">
        <v>29.9</v>
      </c>
      <c r="O40" s="7">
        <v>35198</v>
      </c>
      <c r="P40" s="10">
        <v>5.0999999999999996</v>
      </c>
      <c r="Q40" s="10">
        <v>58.8</v>
      </c>
      <c r="R40" s="10">
        <v>65.2</v>
      </c>
      <c r="S40" s="10">
        <v>53.6</v>
      </c>
      <c r="T40" s="10">
        <v>19.100000000000001</v>
      </c>
      <c r="U40" s="10">
        <v>19.7</v>
      </c>
      <c r="V40" s="10">
        <v>22.2</v>
      </c>
      <c r="W40" s="10">
        <v>73.400000000000006</v>
      </c>
    </row>
    <row r="41" spans="1:23">
      <c r="A41" s="5" t="s">
        <v>50</v>
      </c>
      <c r="B41" s="7">
        <v>78875</v>
      </c>
      <c r="C41" s="10">
        <v>26.8</v>
      </c>
      <c r="D41" s="10">
        <v>65.5</v>
      </c>
      <c r="E41" s="10">
        <v>7.7</v>
      </c>
      <c r="F41" s="10">
        <v>52.7</v>
      </c>
      <c r="G41" s="10">
        <v>94.4</v>
      </c>
      <c r="H41" s="3">
        <v>2.35</v>
      </c>
      <c r="I41" s="10">
        <v>314</v>
      </c>
      <c r="J41" s="10">
        <v>33.299999999999997</v>
      </c>
      <c r="K41" s="10">
        <v>43.3</v>
      </c>
      <c r="L41" s="10">
        <v>8.6999999999999993</v>
      </c>
      <c r="M41" s="10">
        <v>8.3000000000000007</v>
      </c>
      <c r="N41" s="10">
        <v>30.8</v>
      </c>
      <c r="O41" s="7">
        <v>22869</v>
      </c>
      <c r="P41" s="10">
        <v>3.2</v>
      </c>
      <c r="Q41" s="10">
        <v>42.4</v>
      </c>
      <c r="R41" s="10">
        <v>74.3</v>
      </c>
      <c r="S41" s="10">
        <v>57.3</v>
      </c>
      <c r="T41" s="10">
        <v>34.200000000000003</v>
      </c>
      <c r="U41" s="10">
        <v>52.5</v>
      </c>
      <c r="V41" s="10">
        <v>40.6</v>
      </c>
      <c r="W41" s="10">
        <v>76.3</v>
      </c>
    </row>
    <row r="42" spans="1:23">
      <c r="A42" s="5" t="s">
        <v>51</v>
      </c>
      <c r="B42" s="7">
        <v>156736</v>
      </c>
      <c r="C42" s="10">
        <v>40.200000000000003</v>
      </c>
      <c r="D42" s="10">
        <v>54.8</v>
      </c>
      <c r="E42" s="10">
        <v>5.0999999999999996</v>
      </c>
      <c r="F42" s="10">
        <v>82.5</v>
      </c>
      <c r="G42" s="10">
        <v>84.5</v>
      </c>
      <c r="H42" s="3">
        <v>0.95</v>
      </c>
      <c r="I42" s="10">
        <v>36</v>
      </c>
      <c r="J42" s="10">
        <v>47.1</v>
      </c>
      <c r="K42" s="10">
        <v>56.5</v>
      </c>
      <c r="L42" s="10">
        <v>30.5</v>
      </c>
      <c r="M42" s="10">
        <v>4.5</v>
      </c>
      <c r="N42" s="10">
        <v>22.2</v>
      </c>
      <c r="O42" s="7">
        <v>33857</v>
      </c>
      <c r="P42" s="10">
        <v>4.5</v>
      </c>
      <c r="Q42" s="10">
        <v>53.9</v>
      </c>
      <c r="R42" s="10">
        <v>57.7</v>
      </c>
      <c r="S42" s="10">
        <v>49.1</v>
      </c>
      <c r="T42" s="10">
        <v>2.8</v>
      </c>
      <c r="U42" s="10">
        <v>1.4</v>
      </c>
      <c r="V42" s="10">
        <v>5.3</v>
      </c>
      <c r="W42" s="10">
        <v>14.2</v>
      </c>
    </row>
    <row r="43" spans="1:23">
      <c r="A43" s="5" t="s">
        <v>26</v>
      </c>
      <c r="B43" s="7">
        <v>334459</v>
      </c>
      <c r="C43" s="10">
        <v>29.3</v>
      </c>
      <c r="D43" s="10">
        <v>67.5</v>
      </c>
      <c r="E43" s="10">
        <v>3.2</v>
      </c>
      <c r="F43" s="10">
        <v>48.2</v>
      </c>
      <c r="G43" s="10">
        <v>95</v>
      </c>
      <c r="H43" s="3">
        <v>1.45</v>
      </c>
      <c r="I43" s="10">
        <v>422</v>
      </c>
      <c r="J43" s="10">
        <v>31</v>
      </c>
      <c r="K43" s="10">
        <v>40.799999999999997</v>
      </c>
      <c r="L43" s="10">
        <v>7.5</v>
      </c>
      <c r="M43" s="10">
        <v>14.6</v>
      </c>
      <c r="N43" s="10">
        <v>38.5</v>
      </c>
      <c r="O43" s="7">
        <v>86609</v>
      </c>
      <c r="P43" s="10">
        <v>3.5</v>
      </c>
      <c r="Q43" s="10">
        <v>40.700000000000003</v>
      </c>
      <c r="R43" s="10">
        <v>88.3</v>
      </c>
      <c r="S43" s="10">
        <v>52.7</v>
      </c>
      <c r="T43" s="10">
        <v>49.7</v>
      </c>
      <c r="U43" s="10">
        <v>53.5</v>
      </c>
      <c r="V43" s="10">
        <v>50.3</v>
      </c>
      <c r="W43" s="10">
        <v>93.5</v>
      </c>
    </row>
    <row r="44" spans="1:23">
      <c r="A44" s="5" t="s">
        <v>52</v>
      </c>
      <c r="B44" s="7">
        <v>213601</v>
      </c>
      <c r="C44" s="10">
        <v>37.200000000000003</v>
      </c>
      <c r="D44" s="10">
        <v>57.2</v>
      </c>
      <c r="E44" s="10">
        <v>5.6</v>
      </c>
      <c r="F44" s="10">
        <v>74.900000000000006</v>
      </c>
      <c r="G44" s="10">
        <v>85.4</v>
      </c>
      <c r="H44" s="3">
        <v>-0.34</v>
      </c>
      <c r="I44" s="10">
        <v>96</v>
      </c>
      <c r="J44" s="10">
        <v>35.200000000000003</v>
      </c>
      <c r="K44" s="10">
        <v>45.1</v>
      </c>
      <c r="L44" s="10">
        <v>22.5</v>
      </c>
      <c r="M44" s="10">
        <v>5.7</v>
      </c>
      <c r="N44" s="10">
        <v>23</v>
      </c>
      <c r="O44" s="7">
        <v>45062</v>
      </c>
      <c r="P44" s="10">
        <v>4.5</v>
      </c>
      <c r="Q44" s="10">
        <v>55.3</v>
      </c>
      <c r="R44" s="10">
        <v>60.7</v>
      </c>
      <c r="S44" s="10">
        <v>50.6</v>
      </c>
      <c r="T44" s="10">
        <v>13.4</v>
      </c>
      <c r="U44" s="10">
        <v>15.8</v>
      </c>
      <c r="V44" s="10">
        <v>19.600000000000001</v>
      </c>
      <c r="W44" s="10">
        <v>58.2</v>
      </c>
    </row>
    <row r="45" spans="1:23">
      <c r="A45" s="5" t="s">
        <v>27</v>
      </c>
      <c r="B45" s="7">
        <v>92710</v>
      </c>
      <c r="C45" s="10">
        <v>24.3</v>
      </c>
      <c r="D45" s="10">
        <v>67.400000000000006</v>
      </c>
      <c r="E45" s="10">
        <v>8.3000000000000007</v>
      </c>
      <c r="F45" s="10">
        <v>48.4</v>
      </c>
      <c r="G45" s="10">
        <v>93.7</v>
      </c>
      <c r="H45" s="3">
        <v>2.27</v>
      </c>
      <c r="I45" s="10">
        <v>59</v>
      </c>
      <c r="J45" s="10">
        <v>23.9</v>
      </c>
      <c r="K45" s="10">
        <v>32</v>
      </c>
      <c r="L45" s="10">
        <v>6.3</v>
      </c>
      <c r="M45" s="10">
        <v>15.5</v>
      </c>
      <c r="N45" s="10">
        <v>29</v>
      </c>
      <c r="O45" s="7">
        <v>30490</v>
      </c>
      <c r="P45" s="10">
        <v>2.8</v>
      </c>
      <c r="Q45" s="10">
        <v>42.7</v>
      </c>
      <c r="R45" s="10">
        <v>85.4</v>
      </c>
      <c r="S45" s="10">
        <v>46.4</v>
      </c>
      <c r="T45" s="10">
        <v>54.8</v>
      </c>
      <c r="U45" s="10">
        <v>67.900000000000006</v>
      </c>
      <c r="V45" s="10">
        <v>67.5</v>
      </c>
      <c r="W45" s="10">
        <v>85.5</v>
      </c>
    </row>
    <row r="46" spans="1:23">
      <c r="A46" s="5" t="s">
        <v>53</v>
      </c>
      <c r="B46" s="7">
        <v>106374</v>
      </c>
      <c r="C46" s="10">
        <v>32.799999999999997</v>
      </c>
      <c r="D46" s="10">
        <v>62</v>
      </c>
      <c r="E46" s="10">
        <v>5.2</v>
      </c>
      <c r="F46" s="10">
        <v>61.2</v>
      </c>
      <c r="G46" s="10">
        <v>90.3</v>
      </c>
      <c r="H46" s="12">
        <v>-0.19</v>
      </c>
      <c r="I46" s="10">
        <v>59</v>
      </c>
      <c r="J46" s="10">
        <v>24.9</v>
      </c>
      <c r="K46" s="10">
        <v>31.5</v>
      </c>
      <c r="L46" s="10">
        <v>15.7</v>
      </c>
      <c r="M46" s="10">
        <v>4.7</v>
      </c>
      <c r="N46" s="10">
        <v>21.3</v>
      </c>
      <c r="O46" s="7">
        <v>28124</v>
      </c>
      <c r="P46" s="10">
        <v>3.7</v>
      </c>
      <c r="Q46" s="10">
        <v>49</v>
      </c>
      <c r="R46" s="10">
        <v>62.7</v>
      </c>
      <c r="S46" s="10">
        <v>53.3</v>
      </c>
      <c r="T46" s="10">
        <v>13.5</v>
      </c>
      <c r="U46" s="10">
        <v>15.1</v>
      </c>
      <c r="V46" s="10">
        <v>22.6</v>
      </c>
      <c r="W46" s="10">
        <v>72.7</v>
      </c>
    </row>
    <row r="47" spans="1:23">
      <c r="A47" s="5" t="s">
        <v>54</v>
      </c>
      <c r="B47" s="7">
        <v>83153</v>
      </c>
      <c r="C47" s="10">
        <v>34.4</v>
      </c>
      <c r="D47" s="10">
        <v>61.5</v>
      </c>
      <c r="E47" s="10">
        <v>4.2</v>
      </c>
      <c r="F47" s="10">
        <v>62.7</v>
      </c>
      <c r="G47" s="10">
        <v>86.7</v>
      </c>
      <c r="H47" s="3">
        <v>3.25</v>
      </c>
      <c r="I47" s="10">
        <v>42</v>
      </c>
      <c r="J47" s="10">
        <v>36.9</v>
      </c>
      <c r="K47" s="10">
        <v>47</v>
      </c>
      <c r="L47" s="10">
        <v>16.899999999999999</v>
      </c>
      <c r="M47" s="10">
        <v>7.8</v>
      </c>
      <c r="N47" s="10">
        <v>26.7</v>
      </c>
      <c r="O47" s="7">
        <v>19252</v>
      </c>
      <c r="P47" s="10">
        <v>4.2</v>
      </c>
      <c r="Q47" s="10">
        <v>48.9</v>
      </c>
      <c r="R47" s="10">
        <v>68.900000000000006</v>
      </c>
      <c r="S47" s="10">
        <v>56</v>
      </c>
      <c r="T47" s="10">
        <v>47.3</v>
      </c>
      <c r="U47" s="10">
        <v>50.3</v>
      </c>
      <c r="V47" s="10">
        <v>42.9</v>
      </c>
      <c r="W47" s="10">
        <v>73.2</v>
      </c>
    </row>
    <row r="48" spans="1:23">
      <c r="A48" s="5" t="s">
        <v>55</v>
      </c>
      <c r="B48" s="7">
        <v>96556</v>
      </c>
      <c r="C48" s="10">
        <v>40.5</v>
      </c>
      <c r="D48" s="10">
        <v>54.5</v>
      </c>
      <c r="E48" s="10">
        <v>5</v>
      </c>
      <c r="F48" s="10">
        <v>83.4</v>
      </c>
      <c r="G48" s="10">
        <v>86.4</v>
      </c>
      <c r="H48" s="3">
        <v>0.45</v>
      </c>
      <c r="I48" s="10">
        <v>89</v>
      </c>
      <c r="J48" s="10">
        <v>33</v>
      </c>
      <c r="K48" s="10">
        <v>42.2</v>
      </c>
      <c r="L48" s="10">
        <v>16.3</v>
      </c>
      <c r="M48" s="10">
        <v>4.0999999999999996</v>
      </c>
      <c r="N48" s="10">
        <v>15.3</v>
      </c>
      <c r="O48" s="7">
        <v>21619</v>
      </c>
      <c r="P48" s="10">
        <v>4.3</v>
      </c>
      <c r="Q48" s="10">
        <v>56.6</v>
      </c>
      <c r="R48" s="10">
        <v>47.7</v>
      </c>
      <c r="S48" s="10">
        <v>66.2</v>
      </c>
      <c r="T48" s="10">
        <v>8.6999999999999993</v>
      </c>
      <c r="U48" s="10">
        <v>15.7</v>
      </c>
      <c r="V48" s="10">
        <v>10.3</v>
      </c>
      <c r="W48" s="10">
        <v>80.3</v>
      </c>
    </row>
    <row r="49" spans="1:23">
      <c r="A49" s="5" t="s">
        <v>28</v>
      </c>
      <c r="B49" s="7">
        <v>103093</v>
      </c>
      <c r="C49" s="10">
        <v>35.799999999999997</v>
      </c>
      <c r="D49" s="10">
        <v>58.9</v>
      </c>
      <c r="E49" s="10">
        <v>5.3</v>
      </c>
      <c r="F49" s="10">
        <v>69.7</v>
      </c>
      <c r="G49" s="10">
        <v>79.3</v>
      </c>
      <c r="H49" s="3">
        <v>1.1100000000000001</v>
      </c>
      <c r="I49" s="10">
        <v>41</v>
      </c>
      <c r="J49" s="10">
        <v>30.4</v>
      </c>
      <c r="K49" s="10">
        <v>38</v>
      </c>
      <c r="L49" s="10">
        <v>26.6</v>
      </c>
      <c r="M49" s="10">
        <v>4.8</v>
      </c>
      <c r="N49" s="10">
        <v>22.8</v>
      </c>
      <c r="O49" s="7">
        <v>27282</v>
      </c>
      <c r="P49" s="10">
        <v>3.7</v>
      </c>
      <c r="Q49" s="10">
        <v>57.6</v>
      </c>
      <c r="R49" s="10">
        <v>53.5</v>
      </c>
      <c r="S49" s="10">
        <v>58.7</v>
      </c>
      <c r="T49" s="10">
        <v>23.4</v>
      </c>
      <c r="U49" s="10">
        <v>24.9</v>
      </c>
      <c r="V49" s="10">
        <v>20.2</v>
      </c>
      <c r="W49" s="10">
        <v>58.3</v>
      </c>
    </row>
    <row r="50" spans="1:23">
      <c r="A50" s="5" t="s">
        <v>56</v>
      </c>
      <c r="B50" s="7">
        <v>180302</v>
      </c>
      <c r="C50" s="10">
        <v>40.799999999999997</v>
      </c>
      <c r="D50" s="10">
        <v>53.7</v>
      </c>
      <c r="E50" s="10">
        <v>5.5</v>
      </c>
      <c r="F50" s="10">
        <v>86.2</v>
      </c>
      <c r="G50" s="10">
        <v>82.9</v>
      </c>
      <c r="H50" s="3">
        <v>0.34</v>
      </c>
      <c r="I50" s="10">
        <v>74</v>
      </c>
      <c r="J50" s="10">
        <v>46.6</v>
      </c>
      <c r="K50" s="10">
        <v>56.8</v>
      </c>
      <c r="L50" s="10">
        <v>6.4</v>
      </c>
      <c r="M50" s="10">
        <v>4.9000000000000004</v>
      </c>
      <c r="N50" s="10">
        <v>15.3</v>
      </c>
      <c r="O50" s="7">
        <v>42909</v>
      </c>
      <c r="P50" s="10">
        <v>4.0999999999999996</v>
      </c>
      <c r="Q50" s="10">
        <v>60.3</v>
      </c>
      <c r="R50" s="10">
        <v>32.700000000000003</v>
      </c>
      <c r="S50" s="10">
        <v>68.099999999999994</v>
      </c>
      <c r="T50" s="10">
        <v>6.4</v>
      </c>
      <c r="U50" s="10">
        <v>8.3000000000000007</v>
      </c>
      <c r="V50" s="10">
        <v>5.6</v>
      </c>
      <c r="W50" s="10">
        <v>64.5</v>
      </c>
    </row>
    <row r="51" spans="1:23">
      <c r="A51" s="5" t="s">
        <v>29</v>
      </c>
      <c r="B51" s="7">
        <v>160975</v>
      </c>
      <c r="C51" s="10">
        <v>37.1</v>
      </c>
      <c r="D51" s="10">
        <v>56.3</v>
      </c>
      <c r="E51" s="10">
        <v>6.6</v>
      </c>
      <c r="F51" s="10">
        <v>77.7</v>
      </c>
      <c r="G51" s="10">
        <v>86.8</v>
      </c>
      <c r="H51" s="12">
        <v>-1.85</v>
      </c>
      <c r="I51" s="10">
        <v>128</v>
      </c>
      <c r="J51" s="10">
        <v>51.9</v>
      </c>
      <c r="K51" s="10">
        <v>62.6</v>
      </c>
      <c r="L51" s="10">
        <v>17.3</v>
      </c>
      <c r="M51" s="10">
        <v>3.8</v>
      </c>
      <c r="N51" s="10">
        <v>20.2</v>
      </c>
      <c r="O51" s="7">
        <v>35171</v>
      </c>
      <c r="P51" s="10">
        <v>4.5</v>
      </c>
      <c r="Q51" s="10">
        <v>56.5</v>
      </c>
      <c r="R51" s="10">
        <v>47.6</v>
      </c>
      <c r="S51" s="10">
        <v>77</v>
      </c>
      <c r="T51" s="10">
        <v>2</v>
      </c>
      <c r="U51" s="10">
        <v>1.2</v>
      </c>
      <c r="V51" s="10">
        <v>5.0999999999999996</v>
      </c>
      <c r="W51" s="10">
        <v>49</v>
      </c>
    </row>
    <row r="52" spans="1:23">
      <c r="A52" s="5" t="s">
        <v>57</v>
      </c>
      <c r="B52" s="7">
        <v>127238</v>
      </c>
      <c r="C52" s="10">
        <v>39.299999999999997</v>
      </c>
      <c r="D52" s="10">
        <v>56.4</v>
      </c>
      <c r="E52" s="10">
        <v>4.3</v>
      </c>
      <c r="F52" s="10">
        <v>77.3</v>
      </c>
      <c r="G52" s="10">
        <v>88.5</v>
      </c>
      <c r="H52" s="13">
        <v>0.6</v>
      </c>
      <c r="I52" s="10">
        <v>39</v>
      </c>
      <c r="J52" s="10">
        <v>35.5</v>
      </c>
      <c r="K52" s="10">
        <v>43.9</v>
      </c>
      <c r="L52" s="10">
        <v>19.899999999999999</v>
      </c>
      <c r="M52" s="10">
        <v>4.7</v>
      </c>
      <c r="N52" s="10">
        <v>25.6</v>
      </c>
      <c r="O52" s="7">
        <v>28772</v>
      </c>
      <c r="P52" s="10">
        <v>4.3</v>
      </c>
      <c r="Q52" s="10">
        <v>48.6</v>
      </c>
      <c r="R52" s="10">
        <v>83.5</v>
      </c>
      <c r="S52" s="10">
        <v>56.7</v>
      </c>
      <c r="T52" s="10">
        <v>11.4</v>
      </c>
      <c r="U52" s="10">
        <v>19.3</v>
      </c>
      <c r="V52" s="10">
        <v>17.399999999999999</v>
      </c>
      <c r="W52" s="10">
        <v>73</v>
      </c>
    </row>
    <row r="53" spans="1:23">
      <c r="A53" s="5" t="s">
        <v>30</v>
      </c>
      <c r="B53" s="7">
        <v>77403</v>
      </c>
      <c r="C53" s="10">
        <v>36.9</v>
      </c>
      <c r="D53" s="10">
        <v>56.9</v>
      </c>
      <c r="E53" s="10">
        <v>6.2</v>
      </c>
      <c r="F53" s="10">
        <v>75.7</v>
      </c>
      <c r="G53" s="10">
        <v>87.2</v>
      </c>
      <c r="H53" s="12">
        <v>-0.69</v>
      </c>
      <c r="I53" s="10">
        <v>81</v>
      </c>
      <c r="J53" s="10">
        <v>52.6</v>
      </c>
      <c r="K53" s="10">
        <v>62.8</v>
      </c>
      <c r="L53" s="10">
        <v>24.2</v>
      </c>
      <c r="M53" s="10">
        <v>2.2999999999999998</v>
      </c>
      <c r="N53" s="10">
        <v>20.8</v>
      </c>
      <c r="O53" s="7">
        <v>16135</v>
      </c>
      <c r="P53" s="10">
        <v>4.7</v>
      </c>
      <c r="Q53" s="10">
        <v>55.3</v>
      </c>
      <c r="R53" s="10">
        <v>30.5</v>
      </c>
      <c r="S53" s="10">
        <v>63.4</v>
      </c>
      <c r="T53" s="10">
        <v>2.8</v>
      </c>
      <c r="U53" s="10">
        <v>1.7</v>
      </c>
      <c r="V53" s="10">
        <v>5.6</v>
      </c>
      <c r="W53" s="10">
        <v>36.9</v>
      </c>
    </row>
    <row r="55" spans="1:23">
      <c r="A55" s="9" t="s">
        <v>76</v>
      </c>
      <c r="B55" s="15">
        <f>AVERAGE(B3:B53)</f>
        <v>201319.66666666666</v>
      </c>
      <c r="C55" s="16">
        <f t="shared" ref="C55:W55" si="0">AVERAGE(C3:C53)</f>
        <v>35.837254901960797</v>
      </c>
      <c r="D55" s="16">
        <f t="shared" si="0"/>
        <v>59.056862745098051</v>
      </c>
      <c r="E55" s="16">
        <f t="shared" si="0"/>
        <v>5.1058823529411761</v>
      </c>
      <c r="F55" s="16">
        <f t="shared" si="0"/>
        <v>70.535294117647041</v>
      </c>
      <c r="G55" s="16">
        <f t="shared" si="0"/>
        <v>88.729411764705901</v>
      </c>
      <c r="H55" s="16">
        <f t="shared" si="0"/>
        <v>0.39901960784313717</v>
      </c>
      <c r="I55" s="16">
        <f t="shared" si="0"/>
        <v>136.1764705882353</v>
      </c>
      <c r="J55" s="16">
        <f t="shared" si="0"/>
        <v>37.85098039215687</v>
      </c>
      <c r="K55" s="16">
        <f t="shared" si="0"/>
        <v>46.723529411764702</v>
      </c>
      <c r="L55" s="16">
        <f t="shared" si="0"/>
        <v>16.664705882352944</v>
      </c>
      <c r="M55" s="16">
        <f t="shared" si="0"/>
        <v>5.984313725490197</v>
      </c>
      <c r="N55" s="16">
        <f t="shared" si="0"/>
        <v>24.821568627450979</v>
      </c>
      <c r="O55" s="15">
        <f t="shared" si="0"/>
        <v>49792.784313725489</v>
      </c>
      <c r="P55" s="16">
        <f t="shared" si="0"/>
        <v>4.2294117647058815</v>
      </c>
      <c r="Q55" s="16">
        <f t="shared" si="0"/>
        <v>51.748000000000005</v>
      </c>
      <c r="R55" s="16">
        <f t="shared" si="0"/>
        <v>62.356862745098027</v>
      </c>
      <c r="S55" s="16">
        <f t="shared" si="0"/>
        <v>53.817647058823518</v>
      </c>
      <c r="T55" s="16">
        <f t="shared" si="0"/>
        <v>21.192156862745104</v>
      </c>
      <c r="U55" s="16">
        <f t="shared" si="0"/>
        <v>24.645098039215682</v>
      </c>
      <c r="V55" s="16">
        <f t="shared" si="0"/>
        <v>23.398039215686268</v>
      </c>
      <c r="W55" s="16">
        <f t="shared" si="0"/>
        <v>66.086274509803928</v>
      </c>
    </row>
    <row r="56" spans="1:23">
      <c r="A56" s="17" t="s">
        <v>77</v>
      </c>
      <c r="B56" s="15">
        <f>MEDIAN(B3:B53)</f>
        <v>106374</v>
      </c>
      <c r="C56" s="16">
        <f t="shared" ref="C56:V56" si="1">MEDIAN(C3:C53)</f>
        <v>37.200000000000003</v>
      </c>
      <c r="D56" s="16">
        <f t="shared" si="1"/>
        <v>57.2</v>
      </c>
      <c r="E56" s="16">
        <f t="shared" si="1"/>
        <v>5</v>
      </c>
      <c r="F56" s="16">
        <f t="shared" si="1"/>
        <v>74.900000000000006</v>
      </c>
      <c r="G56" s="16">
        <f t="shared" si="1"/>
        <v>88</v>
      </c>
      <c r="H56" s="16">
        <f t="shared" si="1"/>
        <v>0.38</v>
      </c>
      <c r="I56" s="16">
        <f t="shared" si="1"/>
        <v>69</v>
      </c>
      <c r="J56" s="16">
        <f t="shared" si="1"/>
        <v>37.4</v>
      </c>
      <c r="K56" s="16">
        <f t="shared" si="1"/>
        <v>46.4</v>
      </c>
      <c r="L56" s="16">
        <f t="shared" si="1"/>
        <v>16.3</v>
      </c>
      <c r="M56" s="16">
        <f t="shared" si="1"/>
        <v>4.8</v>
      </c>
      <c r="N56" s="16">
        <f t="shared" si="1"/>
        <v>23.2</v>
      </c>
      <c r="O56" s="15">
        <f t="shared" si="1"/>
        <v>25584</v>
      </c>
      <c r="P56" s="16">
        <f t="shared" si="1"/>
        <v>4.3</v>
      </c>
      <c r="Q56" s="16">
        <f t="shared" si="1"/>
        <v>52.8</v>
      </c>
      <c r="R56" s="16">
        <f t="shared" si="1"/>
        <v>63.1</v>
      </c>
      <c r="S56" s="16">
        <f t="shared" si="1"/>
        <v>53.6</v>
      </c>
      <c r="T56" s="16">
        <f t="shared" si="1"/>
        <v>12.6</v>
      </c>
      <c r="U56" s="16">
        <f t="shared" si="1"/>
        <v>15.5</v>
      </c>
      <c r="V56" s="16">
        <f t="shared" si="1"/>
        <v>19.5</v>
      </c>
      <c r="W56" s="16">
        <f>MEDIAN(W3:W53)</f>
        <v>71.900000000000006</v>
      </c>
    </row>
    <row r="57" spans="1:23">
      <c r="A57" s="17" t="s">
        <v>78</v>
      </c>
      <c r="B57" s="15">
        <f>STDEV(B3:B53)</f>
        <v>473783.8341935135</v>
      </c>
      <c r="C57" s="16">
        <f t="shared" ref="C57:W57" si="2">STDEV(C3:C53)</f>
        <v>5.1608511229955791</v>
      </c>
      <c r="D57" s="16">
        <f t="shared" si="2"/>
        <v>5.1616375270627719</v>
      </c>
      <c r="E57" s="16">
        <f t="shared" si="2"/>
        <v>1.0068588311587472</v>
      </c>
      <c r="F57" s="16">
        <f t="shared" si="2"/>
        <v>14.30830281381291</v>
      </c>
      <c r="G57" s="16">
        <f t="shared" si="2"/>
        <v>5.671729687410723</v>
      </c>
      <c r="H57" s="16">
        <f t="shared" si="2"/>
        <v>1.1794392818656854</v>
      </c>
      <c r="I57" s="16">
        <f t="shared" si="2"/>
        <v>246.42854590183768</v>
      </c>
      <c r="J57" s="16">
        <f t="shared" si="2"/>
        <v>9.7267748519027286</v>
      </c>
      <c r="K57" s="16">
        <f t="shared" si="2"/>
        <v>10.935475997601486</v>
      </c>
      <c r="L57" s="16">
        <f t="shared" si="2"/>
        <v>7.9597191792025361</v>
      </c>
      <c r="M57" s="16">
        <f t="shared" si="2"/>
        <v>3.2651108740145185</v>
      </c>
      <c r="N57" s="16">
        <f t="shared" si="2"/>
        <v>5.2843661389230325</v>
      </c>
      <c r="O57" s="15">
        <f t="shared" si="2"/>
        <v>132195.36367169823</v>
      </c>
      <c r="P57" s="16">
        <f t="shared" si="2"/>
        <v>0.7462691518874629</v>
      </c>
      <c r="Q57" s="16">
        <f t="shared" si="2"/>
        <v>7.2068629423201234</v>
      </c>
      <c r="R57" s="16">
        <f t="shared" si="2"/>
        <v>17.613327396059653</v>
      </c>
      <c r="S57" s="16">
        <f t="shared" si="2"/>
        <v>12.749316936720279</v>
      </c>
      <c r="T57" s="16">
        <f t="shared" si="2"/>
        <v>20.08443021982205</v>
      </c>
      <c r="U57" s="16">
        <f t="shared" si="2"/>
        <v>24.159497624954788</v>
      </c>
      <c r="V57" s="16">
        <f t="shared" si="2"/>
        <v>17.013800165701713</v>
      </c>
      <c r="W57" s="16">
        <f t="shared" si="2"/>
        <v>18.821084130387813</v>
      </c>
    </row>
    <row r="58" spans="1:23">
      <c r="A58" s="9" t="s">
        <v>79</v>
      </c>
      <c r="B58" s="19">
        <f>MAX(B3:B53)</f>
        <v>3442361</v>
      </c>
      <c r="C58" s="19">
        <f t="shared" ref="C58:W58" si="3">MAX(C3:C53)</f>
        <v>43.7</v>
      </c>
      <c r="D58" s="19">
        <f t="shared" si="3"/>
        <v>70.3</v>
      </c>
      <c r="E58" s="19">
        <f t="shared" si="3"/>
        <v>8.3000000000000007</v>
      </c>
      <c r="F58" s="19">
        <f t="shared" si="3"/>
        <v>96.8</v>
      </c>
      <c r="G58" s="19">
        <f t="shared" si="3"/>
        <v>107.7</v>
      </c>
      <c r="H58" s="19">
        <f t="shared" si="3"/>
        <v>3.25</v>
      </c>
      <c r="I58" s="19">
        <f t="shared" si="3"/>
        <v>1502</v>
      </c>
      <c r="J58" s="19">
        <f t="shared" si="3"/>
        <v>57.2</v>
      </c>
      <c r="K58" s="19">
        <f t="shared" si="3"/>
        <v>66.8</v>
      </c>
      <c r="L58" s="19">
        <f t="shared" si="3"/>
        <v>41.2</v>
      </c>
      <c r="M58" s="19">
        <f t="shared" si="3"/>
        <v>15.5</v>
      </c>
      <c r="N58" s="19">
        <f t="shared" si="3"/>
        <v>38.5</v>
      </c>
      <c r="O58" s="19">
        <f t="shared" si="3"/>
        <v>956713</v>
      </c>
      <c r="P58" s="19">
        <f t="shared" si="3"/>
        <v>5.6</v>
      </c>
      <c r="Q58" s="19">
        <f t="shared" si="3"/>
        <v>66.7</v>
      </c>
      <c r="R58" s="19">
        <f t="shared" si="3"/>
        <v>91.1</v>
      </c>
      <c r="S58" s="19">
        <f t="shared" si="3"/>
        <v>86</v>
      </c>
      <c r="T58" s="19">
        <f t="shared" si="3"/>
        <v>76.099999999999994</v>
      </c>
      <c r="U58" s="19">
        <f t="shared" si="3"/>
        <v>86.1</v>
      </c>
      <c r="V58" s="19">
        <f t="shared" si="3"/>
        <v>67.5</v>
      </c>
      <c r="W58" s="19">
        <f t="shared" si="3"/>
        <v>93.5</v>
      </c>
    </row>
    <row r="59" spans="1:23">
      <c r="A59" s="9" t="s">
        <v>80</v>
      </c>
      <c r="B59" s="19">
        <f>MIN(B3:B53)</f>
        <v>12898</v>
      </c>
      <c r="C59" s="19">
        <f t="shared" ref="C59:W59" si="4">MIN(C3:C53)</f>
        <v>24.2</v>
      </c>
      <c r="D59" s="19">
        <f t="shared" si="4"/>
        <v>50.8</v>
      </c>
      <c r="E59" s="19">
        <f t="shared" si="4"/>
        <v>2.7</v>
      </c>
      <c r="F59" s="19">
        <f t="shared" si="4"/>
        <v>42.2</v>
      </c>
      <c r="G59" s="19">
        <f t="shared" si="4"/>
        <v>76.8</v>
      </c>
      <c r="H59" s="19">
        <f t="shared" si="4"/>
        <v>-2.21</v>
      </c>
      <c r="I59" s="19">
        <f t="shared" si="4"/>
        <v>7</v>
      </c>
      <c r="J59" s="19">
        <f t="shared" si="4"/>
        <v>16</v>
      </c>
      <c r="K59" s="19">
        <f t="shared" si="4"/>
        <v>20.5</v>
      </c>
      <c r="L59" s="19">
        <f t="shared" si="4"/>
        <v>4.0999999999999996</v>
      </c>
      <c r="M59" s="19">
        <f t="shared" si="4"/>
        <v>2.2999999999999998</v>
      </c>
      <c r="N59" s="19">
        <f t="shared" si="4"/>
        <v>15.3</v>
      </c>
      <c r="O59" s="19">
        <f t="shared" si="4"/>
        <v>3673</v>
      </c>
      <c r="P59" s="19">
        <f t="shared" si="4"/>
        <v>2</v>
      </c>
      <c r="Q59" s="19">
        <f t="shared" si="4"/>
        <v>36.700000000000003</v>
      </c>
      <c r="R59" s="19">
        <f t="shared" si="4"/>
        <v>30.1</v>
      </c>
      <c r="S59" s="19">
        <f t="shared" si="4"/>
        <v>26.5</v>
      </c>
      <c r="T59" s="19">
        <f t="shared" si="4"/>
        <v>1.1000000000000001</v>
      </c>
      <c r="U59" s="19">
        <f t="shared" si="4"/>
        <v>0.9</v>
      </c>
      <c r="V59" s="19">
        <f t="shared" si="4"/>
        <v>3.7</v>
      </c>
      <c r="W59" s="19">
        <f t="shared" si="4"/>
        <v>14.2</v>
      </c>
    </row>
    <row r="60" spans="1:23">
      <c r="A60" s="9" t="s">
        <v>87</v>
      </c>
      <c r="B60" s="18">
        <f>B58-B59</f>
        <v>3429463</v>
      </c>
      <c r="C60" s="19">
        <f t="shared" ref="C60:L60" si="5">C58-C59</f>
        <v>19.500000000000004</v>
      </c>
      <c r="D60" s="19">
        <f t="shared" si="5"/>
        <v>19.5</v>
      </c>
      <c r="E60" s="19">
        <f t="shared" si="5"/>
        <v>5.6000000000000005</v>
      </c>
      <c r="F60" s="19">
        <f t="shared" si="5"/>
        <v>54.599999999999994</v>
      </c>
      <c r="G60" s="19">
        <f t="shared" si="5"/>
        <v>30.900000000000006</v>
      </c>
      <c r="H60" s="19">
        <f t="shared" si="5"/>
        <v>5.46</v>
      </c>
      <c r="I60" s="19">
        <f t="shared" si="5"/>
        <v>1495</v>
      </c>
      <c r="J60" s="19">
        <f t="shared" si="5"/>
        <v>41.2</v>
      </c>
      <c r="K60" s="19">
        <f t="shared" si="5"/>
        <v>46.3</v>
      </c>
      <c r="L60" s="19">
        <f t="shared" si="5"/>
        <v>37.1</v>
      </c>
      <c r="M60" s="19">
        <f t="shared" ref="M60" si="6">M58-M59</f>
        <v>13.2</v>
      </c>
      <c r="N60" s="19">
        <f t="shared" ref="N60" si="7">N58-N59</f>
        <v>23.2</v>
      </c>
      <c r="O60" s="19">
        <f t="shared" ref="O60" si="8">O58-O59</f>
        <v>953040</v>
      </c>
      <c r="P60" s="19">
        <f t="shared" ref="P60" si="9">P58-P59</f>
        <v>3.5999999999999996</v>
      </c>
      <c r="Q60" s="19">
        <f t="shared" ref="Q60" si="10">Q58-Q59</f>
        <v>30</v>
      </c>
      <c r="R60" s="19">
        <f t="shared" ref="R60" si="11">R58-R59</f>
        <v>60.999999999999993</v>
      </c>
      <c r="S60" s="19">
        <f t="shared" ref="S60" si="12">S58-S59</f>
        <v>59.5</v>
      </c>
      <c r="T60" s="19">
        <f t="shared" ref="T60" si="13">T58-T59</f>
        <v>75</v>
      </c>
      <c r="U60" s="19">
        <f t="shared" ref="U60" si="14">U58-U59</f>
        <v>85.199999999999989</v>
      </c>
      <c r="V60" s="19">
        <f t="shared" ref="V60:W60" si="15">V58-V59</f>
        <v>63.8</v>
      </c>
      <c r="W60" s="19">
        <f t="shared" si="15"/>
        <v>79.3</v>
      </c>
    </row>
    <row r="61" spans="1:23">
      <c r="A61" s="9" t="s">
        <v>85</v>
      </c>
      <c r="B61" s="18">
        <f>NORMINV(0.5,B55,B57)</f>
        <v>201319.6666666666</v>
      </c>
      <c r="C61" s="24">
        <f t="shared" ref="C61:W61" si="16">NORMINV(0.5,C55,C57)</f>
        <v>35.837254901960797</v>
      </c>
      <c r="D61" s="24">
        <f t="shared" si="16"/>
        <v>59.056862745098051</v>
      </c>
      <c r="E61" s="24">
        <f t="shared" si="16"/>
        <v>5.1058823529411761</v>
      </c>
      <c r="F61" s="24">
        <f t="shared" si="16"/>
        <v>70.535294117647041</v>
      </c>
      <c r="G61" s="24">
        <f t="shared" si="16"/>
        <v>88.729411764705901</v>
      </c>
      <c r="H61" s="24">
        <f t="shared" si="16"/>
        <v>0.399019607843137</v>
      </c>
      <c r="I61" s="24">
        <f t="shared" si="16"/>
        <v>136.17647058823528</v>
      </c>
      <c r="J61" s="24">
        <f t="shared" si="16"/>
        <v>37.85098039215687</v>
      </c>
      <c r="K61" s="24">
        <f t="shared" si="16"/>
        <v>46.723529411764702</v>
      </c>
      <c r="L61" s="24">
        <f t="shared" si="16"/>
        <v>16.664705882352944</v>
      </c>
      <c r="M61" s="24">
        <f t="shared" si="16"/>
        <v>5.9843137254901961</v>
      </c>
      <c r="N61" s="24">
        <f t="shared" si="16"/>
        <v>24.821568627450979</v>
      </c>
      <c r="O61" s="24">
        <f t="shared" si="16"/>
        <v>49792.784313725468</v>
      </c>
      <c r="P61" s="24">
        <f t="shared" si="16"/>
        <v>4.2294117647058815</v>
      </c>
      <c r="Q61" s="24">
        <f t="shared" si="16"/>
        <v>51.748000000000005</v>
      </c>
      <c r="R61" s="24">
        <f t="shared" si="16"/>
        <v>62.356862745098027</v>
      </c>
      <c r="S61" s="24">
        <f t="shared" si="16"/>
        <v>53.817647058823518</v>
      </c>
      <c r="T61" s="24">
        <f t="shared" si="16"/>
        <v>21.192156862745101</v>
      </c>
      <c r="U61" s="24">
        <f t="shared" si="16"/>
        <v>24.645098039215679</v>
      </c>
      <c r="V61" s="24">
        <f t="shared" si="16"/>
        <v>23.398039215686264</v>
      </c>
      <c r="W61" s="24">
        <f t="shared" si="16"/>
        <v>66.086274509803928</v>
      </c>
    </row>
    <row r="62" spans="1:23">
      <c r="A62" s="9" t="s">
        <v>83</v>
      </c>
      <c r="B62" s="25">
        <f>KURT(B3:B53)</f>
        <v>46.213101447716262</v>
      </c>
      <c r="C62" s="25">
        <f t="shared" ref="C62:W62" si="17">KURT(C3:C53)</f>
        <v>-0.36810060258915556</v>
      </c>
      <c r="D62" s="25">
        <f t="shared" si="17"/>
        <v>-0.69711058293690531</v>
      </c>
      <c r="E62" s="25">
        <f t="shared" si="17"/>
        <v>2.0521359165861379</v>
      </c>
      <c r="F62" s="25">
        <f t="shared" si="17"/>
        <v>-0.87571433307075619</v>
      </c>
      <c r="G62" s="25">
        <f t="shared" si="17"/>
        <v>1.927512146992258</v>
      </c>
      <c r="H62" s="25">
        <f t="shared" si="17"/>
        <v>0.25811923002155091</v>
      </c>
      <c r="I62" s="25">
        <f t="shared" si="17"/>
        <v>21.208586969923026</v>
      </c>
      <c r="J62" s="25">
        <f t="shared" si="17"/>
        <v>-0.95969535083396806</v>
      </c>
      <c r="K62" s="25">
        <f t="shared" si="17"/>
        <v>-0.82082830339414725</v>
      </c>
      <c r="L62" s="25">
        <f t="shared" si="17"/>
        <v>0.47150889596351675</v>
      </c>
      <c r="M62" s="25">
        <f t="shared" si="17"/>
        <v>1.1096179981985723</v>
      </c>
      <c r="N62" s="25">
        <f t="shared" si="17"/>
        <v>-4.9225589242624768E-2</v>
      </c>
      <c r="O62" s="25">
        <f t="shared" si="17"/>
        <v>46.781907764282629</v>
      </c>
      <c r="P62" s="25">
        <f t="shared" si="17"/>
        <v>0.26244583125800558</v>
      </c>
      <c r="Q62" s="25">
        <f t="shared" si="17"/>
        <v>-0.78744230047749042</v>
      </c>
      <c r="R62" s="25">
        <f t="shared" si="17"/>
        <v>-0.93468137233165249</v>
      </c>
      <c r="S62" s="25">
        <f t="shared" si="17"/>
        <v>-1.8909393949289033E-2</v>
      </c>
      <c r="T62" s="25">
        <f t="shared" si="17"/>
        <v>-3.459331012487965E-3</v>
      </c>
      <c r="U62" s="25">
        <f t="shared" si="17"/>
        <v>-0.18238658035192623</v>
      </c>
      <c r="V62" s="25">
        <f t="shared" si="17"/>
        <v>-0.12955475706462805</v>
      </c>
      <c r="W62" s="25">
        <f t="shared" si="17"/>
        <v>6.3939700152287227E-2</v>
      </c>
    </row>
    <row r="63" spans="1:23">
      <c r="A63" s="9" t="s">
        <v>84</v>
      </c>
      <c r="B63" s="24"/>
      <c r="C63" s="24">
        <f>CORREL($B3:$B53,C3:C53)</f>
        <v>-0.32616677240748393</v>
      </c>
      <c r="D63" s="24">
        <f>CORREL($B3:$B53,D3:D53)</f>
        <v>0.33941940354035144</v>
      </c>
      <c r="E63" s="24">
        <f>CORREL($B3:$B53,E3:E53)</f>
        <v>-6.9221344675140864E-2</v>
      </c>
      <c r="F63" s="24">
        <f t="shared" ref="F63:W63" si="18">CORREL($B3:$B53,F3:F53)</f>
        <v>-0.31107584070590916</v>
      </c>
      <c r="G63" s="24">
        <f t="shared" si="18"/>
        <v>0.15512709454614687</v>
      </c>
      <c r="H63" s="24">
        <f t="shared" si="18"/>
        <v>0.11566447326674893</v>
      </c>
      <c r="I63" s="24">
        <f t="shared" si="18"/>
        <v>0.87909941983029338</v>
      </c>
      <c r="J63" s="24">
        <f t="shared" si="18"/>
        <v>-0.10191096821557534</v>
      </c>
      <c r="K63" s="24">
        <f t="shared" si="18"/>
        <v>-8.0775271980721319E-2</v>
      </c>
      <c r="L63" s="24">
        <f t="shared" si="18"/>
        <v>-0.26564679487838438</v>
      </c>
      <c r="M63" s="24">
        <f t="shared" si="18"/>
        <v>0.37046934573501744</v>
      </c>
      <c r="N63" s="24">
        <f t="shared" si="18"/>
        <v>0.42563504626536519</v>
      </c>
      <c r="O63" s="24">
        <f t="shared" si="18"/>
        <v>0.99907868978828551</v>
      </c>
      <c r="P63" s="24">
        <f t="shared" si="18"/>
        <v>-0.1596922942008315</v>
      </c>
      <c r="Q63" s="24">
        <f t="shared" si="18"/>
        <v>-0.25383331902078177</v>
      </c>
      <c r="R63" s="24">
        <f t="shared" si="18"/>
        <v>0.19643296827047999</v>
      </c>
      <c r="S63" s="24">
        <f t="shared" si="18"/>
        <v>4.206749447786446E-2</v>
      </c>
      <c r="T63" s="24">
        <f t="shared" si="18"/>
        <v>0.35384679189025853</v>
      </c>
      <c r="U63" s="24">
        <f t="shared" si="18"/>
        <v>0.41153240983449368</v>
      </c>
      <c r="V63" s="24">
        <f t="shared" si="18"/>
        <v>0.35835904127145801</v>
      </c>
      <c r="W63" s="24">
        <f t="shared" si="18"/>
        <v>0.2264818192037325</v>
      </c>
    </row>
    <row r="64" spans="1:23" s="5" customFormat="1">
      <c r="A64" s="9" t="s">
        <v>81</v>
      </c>
      <c r="B64" s="25">
        <f>SKEW(B3:B53)</f>
        <v>6.6663659581959003</v>
      </c>
      <c r="C64" s="25">
        <f t="shared" ref="C64:W64" si="19">SKEW(C3:C53)</f>
        <v>-0.73004851457174313</v>
      </c>
      <c r="D64" s="25">
        <f t="shared" si="19"/>
        <v>0.59025288285616306</v>
      </c>
      <c r="E64" s="25">
        <f t="shared" si="19"/>
        <v>0.86711397821943936</v>
      </c>
      <c r="F64" s="25">
        <f t="shared" si="19"/>
        <v>-0.34793065787111943</v>
      </c>
      <c r="G64" s="25">
        <f t="shared" si="19"/>
        <v>0.81049950615656374</v>
      </c>
      <c r="H64" s="25">
        <f t="shared" si="19"/>
        <v>0.26220794091448651</v>
      </c>
      <c r="I64" s="25">
        <f t="shared" si="19"/>
        <v>4.3898617118401715</v>
      </c>
      <c r="J64" s="25">
        <f t="shared" si="19"/>
        <v>-1.6430361139533018E-2</v>
      </c>
      <c r="K64" s="25">
        <f t="shared" si="19"/>
        <v>-0.16839332847926078</v>
      </c>
      <c r="L64" s="25">
        <f t="shared" si="19"/>
        <v>0.55294795082304504</v>
      </c>
      <c r="M64" s="25">
        <f t="shared" si="19"/>
        <v>1.3913496027494743</v>
      </c>
      <c r="N64" s="25">
        <f t="shared" si="19"/>
        <v>0.45564896665436189</v>
      </c>
      <c r="O64" s="25">
        <f t="shared" si="19"/>
        <v>6.7254761031980532</v>
      </c>
      <c r="P64" s="25">
        <f t="shared" si="19"/>
        <v>-0.47848734526669562</v>
      </c>
      <c r="Q64" s="25">
        <f t="shared" si="19"/>
        <v>-0.15028590151321619</v>
      </c>
      <c r="R64" s="25">
        <f t="shared" si="19"/>
        <v>-0.2934264503971698</v>
      </c>
      <c r="S64" s="25">
        <f t="shared" si="19"/>
        <v>0.24610358385432279</v>
      </c>
      <c r="T64" s="25">
        <f t="shared" si="19"/>
        <v>1.0523602123697224</v>
      </c>
      <c r="U64" s="25">
        <f t="shared" si="19"/>
        <v>1.0098025876024495</v>
      </c>
      <c r="V64" s="25">
        <f t="shared" si="19"/>
        <v>0.90058381456342629</v>
      </c>
      <c r="W64" s="25">
        <f t="shared" si="19"/>
        <v>-0.79845584270150438</v>
      </c>
    </row>
    <row r="65" spans="1:23" s="5" customFormat="1">
      <c r="A65" s="9" t="s">
        <v>82</v>
      </c>
      <c r="B65" s="23">
        <f>COUNT(B3:B53)</f>
        <v>51</v>
      </c>
      <c r="C65" s="23">
        <f t="shared" ref="C65:W65" si="20">COUNT(C3:C53)</f>
        <v>51</v>
      </c>
      <c r="D65" s="23">
        <f t="shared" si="20"/>
        <v>51</v>
      </c>
      <c r="E65" s="23">
        <f t="shared" si="20"/>
        <v>51</v>
      </c>
      <c r="F65" s="23">
        <f t="shared" si="20"/>
        <v>51</v>
      </c>
      <c r="G65" s="23">
        <f t="shared" si="20"/>
        <v>51</v>
      </c>
      <c r="H65" s="23">
        <f t="shared" si="20"/>
        <v>51</v>
      </c>
      <c r="I65" s="23">
        <f t="shared" si="20"/>
        <v>51</v>
      </c>
      <c r="J65" s="23">
        <f t="shared" si="20"/>
        <v>51</v>
      </c>
      <c r="K65" s="23">
        <f t="shared" si="20"/>
        <v>51</v>
      </c>
      <c r="L65" s="23">
        <f t="shared" si="20"/>
        <v>51</v>
      </c>
      <c r="M65" s="23">
        <f t="shared" si="20"/>
        <v>51</v>
      </c>
      <c r="N65" s="23">
        <f t="shared" si="20"/>
        <v>51</v>
      </c>
      <c r="O65" s="23">
        <f t="shared" si="20"/>
        <v>51</v>
      </c>
      <c r="P65" s="23">
        <f t="shared" si="20"/>
        <v>51</v>
      </c>
      <c r="Q65" s="23">
        <f t="shared" si="20"/>
        <v>50</v>
      </c>
      <c r="R65" s="23">
        <f t="shared" si="20"/>
        <v>51</v>
      </c>
      <c r="S65" s="23">
        <f t="shared" si="20"/>
        <v>51</v>
      </c>
      <c r="T65" s="23">
        <f t="shared" si="20"/>
        <v>51</v>
      </c>
      <c r="U65" s="23">
        <f t="shared" si="20"/>
        <v>51</v>
      </c>
      <c r="V65" s="23">
        <f t="shared" si="20"/>
        <v>51</v>
      </c>
      <c r="W65" s="23">
        <f t="shared" si="20"/>
        <v>51</v>
      </c>
    </row>
    <row r="66" spans="1:23">
      <c r="A66" s="9" t="s">
        <v>86</v>
      </c>
      <c r="B66" s="26">
        <f>VAR(B3:B53)</f>
        <v>224471121543.10669</v>
      </c>
      <c r="C66" s="26">
        <f t="shared" ref="C66:W66" si="21">VAR(C3:C53)</f>
        <v>26.63438431372473</v>
      </c>
      <c r="D66" s="26">
        <f t="shared" si="21"/>
        <v>26.642501960782685</v>
      </c>
      <c r="E66" s="26">
        <f t="shared" si="21"/>
        <v>1.0137647058823587</v>
      </c>
      <c r="F66" s="26">
        <f t="shared" si="21"/>
        <v>204.72752941176645</v>
      </c>
      <c r="G66" s="26">
        <f t="shared" si="21"/>
        <v>32.168517647056142</v>
      </c>
      <c r="H66" s="26">
        <f t="shared" si="21"/>
        <v>1.3910770196078437</v>
      </c>
      <c r="I66" s="26">
        <f t="shared" si="21"/>
        <v>60727.028235294121</v>
      </c>
      <c r="J66" s="26">
        <f t="shared" si="21"/>
        <v>94.610149019607348</v>
      </c>
      <c r="K66" s="26">
        <f t="shared" si="21"/>
        <v>119.5846352941182</v>
      </c>
      <c r="L66" s="26">
        <f t="shared" si="21"/>
        <v>63.357129411764689</v>
      </c>
      <c r="M66" s="26">
        <f t="shared" si="21"/>
        <v>10.660949019607852</v>
      </c>
      <c r="N66" s="26">
        <f t="shared" si="21"/>
        <v>27.92452549019632</v>
      </c>
      <c r="O66" s="26">
        <f t="shared" si="21"/>
        <v>17475614176.292549</v>
      </c>
      <c r="P66" s="26">
        <f t="shared" si="21"/>
        <v>0.55691764705883318</v>
      </c>
      <c r="Q66" s="26">
        <f t="shared" si="21"/>
        <v>51.938873469387062</v>
      </c>
      <c r="R66" s="26">
        <f t="shared" si="21"/>
        <v>310.22930196078551</v>
      </c>
      <c r="S66" s="26">
        <f t="shared" si="21"/>
        <v>162.54508235294256</v>
      </c>
      <c r="T66" s="26">
        <f t="shared" si="21"/>
        <v>403.38433725490125</v>
      </c>
      <c r="U66" s="26">
        <f t="shared" si="21"/>
        <v>583.68132549019606</v>
      </c>
      <c r="V66" s="26">
        <f t="shared" si="21"/>
        <v>289.4693960784316</v>
      </c>
      <c r="W66" s="26">
        <f t="shared" si="21"/>
        <v>354.23320784313603</v>
      </c>
    </row>
    <row r="67" spans="1:23" s="5" customFormat="1">
      <c r="A67" s="9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</row>
    <row r="68" spans="1:23" s="5" customFormat="1"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</row>
    <row r="69" spans="1:23">
      <c r="A69" s="20"/>
      <c r="B69" s="20"/>
      <c r="C69" s="20"/>
    </row>
    <row r="70" spans="1:23">
      <c r="A70" s="20"/>
      <c r="B70" s="20"/>
      <c r="C70" s="20"/>
    </row>
    <row r="71" spans="1:23">
      <c r="A71" s="20"/>
      <c r="B71" s="20"/>
      <c r="C71" s="20"/>
      <c r="E71" s="21"/>
      <c r="F71" s="22"/>
    </row>
    <row r="72" spans="1:23">
      <c r="A72" s="20"/>
      <c r="B72" s="20"/>
      <c r="C72" s="20"/>
      <c r="E72" s="21"/>
      <c r="F72" s="20"/>
    </row>
    <row r="73" spans="1:23">
      <c r="A73" s="20"/>
      <c r="B73" s="20"/>
      <c r="C73" s="20"/>
      <c r="E73" s="20"/>
      <c r="F73" s="21"/>
    </row>
    <row r="74" spans="1:23">
      <c r="A74" s="20"/>
      <c r="B74" s="20"/>
      <c r="C74" s="20"/>
      <c r="E74" s="20"/>
      <c r="F74" s="21"/>
    </row>
    <row r="75" spans="1:23">
      <c r="A75" s="20"/>
      <c r="B75" s="20"/>
      <c r="C75" s="20"/>
      <c r="E75" s="20"/>
      <c r="F75" s="21"/>
    </row>
    <row r="76" spans="1:23">
      <c r="A76" s="20"/>
      <c r="B76" s="20"/>
      <c r="C76" s="20"/>
      <c r="E76" s="20"/>
      <c r="F76" s="21"/>
    </row>
    <row r="77" spans="1:23">
      <c r="A77" s="20"/>
      <c r="B77" s="20"/>
      <c r="C77" s="20"/>
      <c r="E77" s="20"/>
      <c r="F77" s="21"/>
    </row>
    <row r="78" spans="1:23">
      <c r="A78" s="20"/>
      <c r="B78" s="20"/>
      <c r="C78" s="20"/>
      <c r="E78" s="20"/>
      <c r="F78" s="21"/>
    </row>
    <row r="79" spans="1:23">
      <c r="A79" s="20"/>
      <c r="B79" s="20"/>
      <c r="C79" s="20"/>
      <c r="E79" s="20"/>
    </row>
    <row r="80" spans="1:23">
      <c r="A80" s="20"/>
      <c r="B80" s="20"/>
      <c r="C80" s="20"/>
      <c r="E80" s="20"/>
      <c r="F80" s="21"/>
    </row>
    <row r="81" spans="1:6">
      <c r="A81" s="20"/>
      <c r="B81" s="20"/>
      <c r="C81" s="20"/>
      <c r="F81" s="21"/>
    </row>
    <row r="82" spans="1:6">
      <c r="E82" s="20"/>
      <c r="F82" s="21"/>
    </row>
    <row r="83" spans="1:6">
      <c r="E83" s="20"/>
      <c r="F83" s="21"/>
    </row>
    <row r="84" spans="1:6">
      <c r="E84" s="20"/>
      <c r="F84" s="21"/>
    </row>
    <row r="85" spans="1:6">
      <c r="F85" s="21"/>
    </row>
    <row r="86" spans="1:6">
      <c r="E86" s="21"/>
    </row>
  </sheetData>
  <mergeCells count="1">
    <mergeCell ref="A1:W1"/>
  </mergeCells>
  <conditionalFormatting sqref="B3:B53">
    <cfRule type="iconSet" priority="2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C3:C53">
    <cfRule type="iconSet" priority="2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:D53">
    <cfRule type="iconSet" priority="2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E3:E53">
    <cfRule type="iconSet" priority="19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F3:F53">
    <cfRule type="iconSet" priority="18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G3:G53">
    <cfRule type="iconSet" priority="17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H3:H53">
    <cfRule type="iconSet" priority="16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3:I53">
    <cfRule type="iconSet" priority="15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3:J53">
    <cfRule type="iconSet" priority="1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K3:K53">
    <cfRule type="iconSet" priority="13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L3:L53">
    <cfRule type="iconSet" priority="1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M3:M53">
    <cfRule type="iconSet" priority="1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N3:N53">
    <cfRule type="iconSet" priority="10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O3:O53">
    <cfRule type="iconSet" priority="9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P3:P53">
    <cfRule type="iconSet" priority="8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Q3:Q53">
    <cfRule type="iconSet" priority="7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R3:R53">
    <cfRule type="iconSet" priority="6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S3:S53">
    <cfRule type="iconSet" priority="5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T3:T53">
    <cfRule type="iconSet" priority="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U3:U53">
    <cfRule type="iconSet" priority="3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V3:V53">
    <cfRule type="iconSet" priority="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W3:W53">
    <cfRule type="iconSet" priority="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municipalities</vt:lpstr>
    </vt:vector>
  </TitlesOfParts>
  <Company>treausry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Theresa</cp:lastModifiedBy>
  <dcterms:created xsi:type="dcterms:W3CDTF">2013-08-05T08:54:03Z</dcterms:created>
  <dcterms:modified xsi:type="dcterms:W3CDTF">2013-09-04T12:56:13Z</dcterms:modified>
</cp:coreProperties>
</file>