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municipalities(2011)" sheetId="5" r:id="rId1"/>
    <sheet name="municipalities(2001)" sheetId="3" r:id="rId2"/>
    <sheet name="% change" sheetId="1" r:id="rId3"/>
  </sheets>
  <calcPr calcId="125725"/>
</workbook>
</file>

<file path=xl/calcChain.xml><?xml version="1.0" encoding="utf-8"?>
<calcChain xmlns="http://schemas.openxmlformats.org/spreadsheetml/2006/main">
  <c r="C3" i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I2"/>
  <c r="I2" i="3"/>
  <c r="B48" i="1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9"/>
  <c r="B50"/>
  <c r="B51"/>
  <c r="B52"/>
  <c r="B5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3"/>
  <c r="W66" i="5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W58"/>
  <c r="V58"/>
  <c r="V60" s="1"/>
  <c r="U58"/>
  <c r="U60" s="1"/>
  <c r="T58"/>
  <c r="S58"/>
  <c r="R58"/>
  <c r="R60" s="1"/>
  <c r="Q58"/>
  <c r="Q60" s="1"/>
  <c r="P58"/>
  <c r="O58"/>
  <c r="N58"/>
  <c r="N60" s="1"/>
  <c r="M58"/>
  <c r="M60" s="1"/>
  <c r="L58"/>
  <c r="K58"/>
  <c r="J58"/>
  <c r="J60" s="1"/>
  <c r="I58"/>
  <c r="I60" s="1"/>
  <c r="H58"/>
  <c r="G58"/>
  <c r="F58"/>
  <c r="F60" s="1"/>
  <c r="E58"/>
  <c r="E60" s="1"/>
  <c r="D58"/>
  <c r="C58"/>
  <c r="B58"/>
  <c r="B60" s="1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W55"/>
  <c r="W61" s="1"/>
  <c r="V55"/>
  <c r="V61" s="1"/>
  <c r="U55"/>
  <c r="U61" s="1"/>
  <c r="T55"/>
  <c r="T61" s="1"/>
  <c r="S55"/>
  <c r="S61" s="1"/>
  <c r="R55"/>
  <c r="R61" s="1"/>
  <c r="Q55"/>
  <c r="Q61" s="1"/>
  <c r="P55"/>
  <c r="P61" s="1"/>
  <c r="O55"/>
  <c r="O61" s="1"/>
  <c r="N55"/>
  <c r="N61" s="1"/>
  <c r="M55"/>
  <c r="M61" s="1"/>
  <c r="L55"/>
  <c r="L61" s="1"/>
  <c r="K55"/>
  <c r="K61" s="1"/>
  <c r="J55"/>
  <c r="J61" s="1"/>
  <c r="I55"/>
  <c r="I61" s="1"/>
  <c r="H55"/>
  <c r="H61" s="1"/>
  <c r="G55"/>
  <c r="G61" s="1"/>
  <c r="F55"/>
  <c r="F61" s="1"/>
  <c r="E55"/>
  <c r="E61" s="1"/>
  <c r="D55"/>
  <c r="D61" s="1"/>
  <c r="C55"/>
  <c r="C61" s="1"/>
  <c r="B55"/>
  <c r="B61" s="1"/>
  <c r="W66" i="3"/>
  <c r="V66"/>
  <c r="U66"/>
  <c r="T66"/>
  <c r="S66"/>
  <c r="R66"/>
  <c r="Q66"/>
  <c r="P66"/>
  <c r="O66"/>
  <c r="N66"/>
  <c r="M66"/>
  <c r="L66"/>
  <c r="K66"/>
  <c r="J66"/>
  <c r="H66"/>
  <c r="G66"/>
  <c r="F66"/>
  <c r="E66"/>
  <c r="D66"/>
  <c r="C66"/>
  <c r="B66"/>
  <c r="W65"/>
  <c r="V65"/>
  <c r="U65"/>
  <c r="T65"/>
  <c r="S65"/>
  <c r="R65"/>
  <c r="Q65"/>
  <c r="P65"/>
  <c r="O65"/>
  <c r="N65"/>
  <c r="M65"/>
  <c r="L65"/>
  <c r="K65"/>
  <c r="J65"/>
  <c r="H65"/>
  <c r="G65"/>
  <c r="F65"/>
  <c r="E65"/>
  <c r="D65"/>
  <c r="C65"/>
  <c r="B65"/>
  <c r="W64"/>
  <c r="V64"/>
  <c r="U64"/>
  <c r="T64"/>
  <c r="S64"/>
  <c r="R64"/>
  <c r="Q64"/>
  <c r="P64"/>
  <c r="O64"/>
  <c r="N64"/>
  <c r="M64"/>
  <c r="L64"/>
  <c r="K64"/>
  <c r="J64"/>
  <c r="H64"/>
  <c r="G64"/>
  <c r="F64"/>
  <c r="E64"/>
  <c r="D64"/>
  <c r="C64"/>
  <c r="B64"/>
  <c r="W63"/>
  <c r="V63"/>
  <c r="U63"/>
  <c r="T63"/>
  <c r="S63"/>
  <c r="R63"/>
  <c r="Q63"/>
  <c r="P63"/>
  <c r="O63"/>
  <c r="N63"/>
  <c r="M63"/>
  <c r="L63"/>
  <c r="K63"/>
  <c r="J63"/>
  <c r="H63"/>
  <c r="G63"/>
  <c r="F63"/>
  <c r="E63"/>
  <c r="D63"/>
  <c r="C63"/>
  <c r="B63"/>
  <c r="W62"/>
  <c r="V62"/>
  <c r="U62"/>
  <c r="T62"/>
  <c r="S62"/>
  <c r="R62"/>
  <c r="Q62"/>
  <c r="P62"/>
  <c r="O62"/>
  <c r="N62"/>
  <c r="M62"/>
  <c r="L62"/>
  <c r="K62"/>
  <c r="J62"/>
  <c r="H62"/>
  <c r="G62"/>
  <c r="F62"/>
  <c r="E62"/>
  <c r="D62"/>
  <c r="C62"/>
  <c r="B62"/>
  <c r="W59"/>
  <c r="V59"/>
  <c r="U59"/>
  <c r="T59"/>
  <c r="S59"/>
  <c r="R59"/>
  <c r="Q59"/>
  <c r="P59"/>
  <c r="O59"/>
  <c r="N59"/>
  <c r="M59"/>
  <c r="L59"/>
  <c r="K59"/>
  <c r="J59"/>
  <c r="H59"/>
  <c r="G59"/>
  <c r="F59"/>
  <c r="E59"/>
  <c r="D59"/>
  <c r="C59"/>
  <c r="B59"/>
  <c r="W58"/>
  <c r="V58"/>
  <c r="U58"/>
  <c r="T58"/>
  <c r="T60" s="1"/>
  <c r="S58"/>
  <c r="R58"/>
  <c r="Q58"/>
  <c r="P58"/>
  <c r="P60" s="1"/>
  <c r="O58"/>
  <c r="N58"/>
  <c r="M58"/>
  <c r="L58"/>
  <c r="L60" s="1"/>
  <c r="K58"/>
  <c r="J58"/>
  <c r="H58"/>
  <c r="G58"/>
  <c r="G60" s="1"/>
  <c r="F58"/>
  <c r="E58"/>
  <c r="D58"/>
  <c r="C58"/>
  <c r="C60" s="1"/>
  <c r="B58"/>
  <c r="W57"/>
  <c r="V57"/>
  <c r="U57"/>
  <c r="T57"/>
  <c r="S57"/>
  <c r="R57"/>
  <c r="Q57"/>
  <c r="P57"/>
  <c r="O57"/>
  <c r="N57"/>
  <c r="M57"/>
  <c r="L57"/>
  <c r="K57"/>
  <c r="J57"/>
  <c r="H57"/>
  <c r="G57"/>
  <c r="F57"/>
  <c r="E57"/>
  <c r="D57"/>
  <c r="C57"/>
  <c r="B57"/>
  <c r="W56"/>
  <c r="V56"/>
  <c r="U56"/>
  <c r="T56"/>
  <c r="S56"/>
  <c r="R56"/>
  <c r="Q56"/>
  <c r="P56"/>
  <c r="O56"/>
  <c r="N56"/>
  <c r="M56"/>
  <c r="L56"/>
  <c r="K56"/>
  <c r="J56"/>
  <c r="H56"/>
  <c r="G56"/>
  <c r="F56"/>
  <c r="E56"/>
  <c r="D56"/>
  <c r="C56"/>
  <c r="B56"/>
  <c r="W55"/>
  <c r="W61" s="1"/>
  <c r="V55"/>
  <c r="V61" s="1"/>
  <c r="U55"/>
  <c r="T55"/>
  <c r="S55"/>
  <c r="S61" s="1"/>
  <c r="R55"/>
  <c r="R61" s="1"/>
  <c r="Q55"/>
  <c r="P55"/>
  <c r="O55"/>
  <c r="O61" s="1"/>
  <c r="N55"/>
  <c r="N61" s="1"/>
  <c r="M55"/>
  <c r="L55"/>
  <c r="K55"/>
  <c r="K61" s="1"/>
  <c r="J55"/>
  <c r="J61" s="1"/>
  <c r="H55"/>
  <c r="G55"/>
  <c r="F55"/>
  <c r="F61" s="1"/>
  <c r="E55"/>
  <c r="E61" s="1"/>
  <c r="D55"/>
  <c r="C55"/>
  <c r="B55"/>
  <c r="B61" s="1"/>
  <c r="D61" l="1"/>
  <c r="Q61"/>
  <c r="U61"/>
  <c r="E60"/>
  <c r="V60"/>
  <c r="D60" i="5"/>
  <c r="H60"/>
  <c r="L60"/>
  <c r="P60"/>
  <c r="T60"/>
  <c r="H61" i="3"/>
  <c r="M61"/>
  <c r="J60"/>
  <c r="R60"/>
  <c r="G61"/>
  <c r="L61"/>
  <c r="P61"/>
  <c r="T61"/>
  <c r="C60" i="5"/>
  <c r="G60"/>
  <c r="K60"/>
  <c r="O60"/>
  <c r="S60"/>
  <c r="W60"/>
  <c r="N60" i="3"/>
  <c r="B60"/>
  <c r="D60"/>
  <c r="F60"/>
  <c r="H60"/>
  <c r="M60"/>
  <c r="O60"/>
  <c r="Q60"/>
  <c r="S60"/>
  <c r="U60"/>
  <c r="W60"/>
  <c r="C61"/>
  <c r="K60"/>
  <c r="C66" i="1"/>
  <c r="D66"/>
  <c r="E66"/>
  <c r="F66"/>
  <c r="G66"/>
  <c r="H66"/>
  <c r="J66"/>
  <c r="K66"/>
  <c r="L66"/>
  <c r="M66"/>
  <c r="N66"/>
  <c r="O66"/>
  <c r="P66"/>
  <c r="Q66"/>
  <c r="R66"/>
  <c r="S66"/>
  <c r="T66"/>
  <c r="U66"/>
  <c r="V66"/>
  <c r="W66"/>
  <c r="B66"/>
  <c r="C63"/>
  <c r="R63"/>
  <c r="S63"/>
  <c r="T63"/>
  <c r="U63"/>
  <c r="V63"/>
  <c r="W63"/>
  <c r="C65"/>
  <c r="D65"/>
  <c r="E65"/>
  <c r="F65"/>
  <c r="G65"/>
  <c r="H65"/>
  <c r="J65"/>
  <c r="K65"/>
  <c r="L65"/>
  <c r="M65"/>
  <c r="N65"/>
  <c r="O65"/>
  <c r="P65"/>
  <c r="Q65"/>
  <c r="R65"/>
  <c r="S65"/>
  <c r="T65"/>
  <c r="U65"/>
  <c r="V65"/>
  <c r="W65"/>
  <c r="B65"/>
  <c r="C64" l="1"/>
  <c r="D64"/>
  <c r="E64"/>
  <c r="F64"/>
  <c r="G64"/>
  <c r="H64"/>
  <c r="J64"/>
  <c r="K64"/>
  <c r="L64"/>
  <c r="M64"/>
  <c r="N64"/>
  <c r="O64"/>
  <c r="P64"/>
  <c r="Q64"/>
  <c r="R64"/>
  <c r="S64"/>
  <c r="T64"/>
  <c r="U64"/>
  <c r="V64"/>
  <c r="W64"/>
  <c r="B64"/>
  <c r="D63"/>
  <c r="B63"/>
  <c r="C62"/>
  <c r="D62"/>
  <c r="E62"/>
  <c r="F62"/>
  <c r="G62"/>
  <c r="H62"/>
  <c r="J62"/>
  <c r="K62"/>
  <c r="L62"/>
  <c r="M62"/>
  <c r="N62"/>
  <c r="O62"/>
  <c r="P62"/>
  <c r="Q62"/>
  <c r="R62"/>
  <c r="S62"/>
  <c r="T62"/>
  <c r="U62"/>
  <c r="V62"/>
  <c r="W62"/>
  <c r="B62"/>
  <c r="C59"/>
  <c r="D59"/>
  <c r="E59"/>
  <c r="F59"/>
  <c r="G59"/>
  <c r="H59"/>
  <c r="J59"/>
  <c r="K59"/>
  <c r="L59"/>
  <c r="M59"/>
  <c r="N59"/>
  <c r="O59"/>
  <c r="P59"/>
  <c r="Q59"/>
  <c r="R59"/>
  <c r="S59"/>
  <c r="T59"/>
  <c r="U59"/>
  <c r="V59"/>
  <c r="W59"/>
  <c r="B59"/>
  <c r="C58"/>
  <c r="D58"/>
  <c r="E58"/>
  <c r="F58"/>
  <c r="F60" s="1"/>
  <c r="G58"/>
  <c r="H58"/>
  <c r="J58"/>
  <c r="K58"/>
  <c r="K60" s="1"/>
  <c r="L58"/>
  <c r="M58"/>
  <c r="N58"/>
  <c r="O58"/>
  <c r="O60" s="1"/>
  <c r="P58"/>
  <c r="Q58"/>
  <c r="R58"/>
  <c r="S58"/>
  <c r="S60" s="1"/>
  <c r="T58"/>
  <c r="U58"/>
  <c r="V58"/>
  <c r="W58"/>
  <c r="W60" s="1"/>
  <c r="E63"/>
  <c r="F63"/>
  <c r="G63"/>
  <c r="H63"/>
  <c r="J63"/>
  <c r="K63"/>
  <c r="L63"/>
  <c r="M63"/>
  <c r="N63"/>
  <c r="O63"/>
  <c r="P63"/>
  <c r="Q63"/>
  <c r="B58"/>
  <c r="C57"/>
  <c r="D57"/>
  <c r="E57"/>
  <c r="F57"/>
  <c r="G57"/>
  <c r="H57"/>
  <c r="J57"/>
  <c r="K57"/>
  <c r="L57"/>
  <c r="M57"/>
  <c r="N57"/>
  <c r="O57"/>
  <c r="P57"/>
  <c r="Q57"/>
  <c r="R57"/>
  <c r="S57"/>
  <c r="T57"/>
  <c r="U57"/>
  <c r="V57"/>
  <c r="W57"/>
  <c r="B57"/>
  <c r="W56"/>
  <c r="C56"/>
  <c r="D56"/>
  <c r="E56"/>
  <c r="F56"/>
  <c r="G56"/>
  <c r="H56"/>
  <c r="J56"/>
  <c r="K56"/>
  <c r="L56"/>
  <c r="M56"/>
  <c r="N56"/>
  <c r="O56"/>
  <c r="P56"/>
  <c r="Q56"/>
  <c r="R56"/>
  <c r="S56"/>
  <c r="T56"/>
  <c r="U56"/>
  <c r="V56"/>
  <c r="B56"/>
  <c r="C55"/>
  <c r="D55"/>
  <c r="E55"/>
  <c r="F55"/>
  <c r="G55"/>
  <c r="H55"/>
  <c r="J55"/>
  <c r="K55"/>
  <c r="L55"/>
  <c r="M55"/>
  <c r="N55"/>
  <c r="O55"/>
  <c r="P55"/>
  <c r="Q55"/>
  <c r="R55"/>
  <c r="S55"/>
  <c r="T55"/>
  <c r="U55"/>
  <c r="V55"/>
  <c r="W55"/>
  <c r="B55"/>
  <c r="B61" l="1"/>
  <c r="T61"/>
  <c r="P61"/>
  <c r="L61"/>
  <c r="G61"/>
  <c r="C61"/>
  <c r="U60"/>
  <c r="Q60"/>
  <c r="M60"/>
  <c r="H60"/>
  <c r="W61"/>
  <c r="S61"/>
  <c r="O61"/>
  <c r="K61"/>
  <c r="F61"/>
  <c r="U61"/>
  <c r="Q61"/>
  <c r="M61"/>
  <c r="H61"/>
  <c r="D61"/>
  <c r="V61"/>
  <c r="R61"/>
  <c r="N61"/>
  <c r="J61"/>
  <c r="E61"/>
  <c r="D60"/>
  <c r="V60"/>
  <c r="T60"/>
  <c r="R60"/>
  <c r="P60"/>
  <c r="N60"/>
  <c r="L60"/>
  <c r="J60"/>
  <c r="G60"/>
  <c r="E60"/>
  <c r="C60"/>
  <c r="B60"/>
</calcChain>
</file>

<file path=xl/sharedStrings.xml><?xml version="1.0" encoding="utf-8"?>
<sst xmlns="http://schemas.openxmlformats.org/spreadsheetml/2006/main" count="259" uniqueCount="89">
  <si>
    <t>Municipality</t>
  </si>
  <si>
    <t>Total population</t>
  </si>
  <si>
    <t>Sex ratio</t>
  </si>
  <si>
    <t>Population density</t>
  </si>
  <si>
    <t>Number of households</t>
  </si>
  <si>
    <t>Average household size</t>
  </si>
  <si>
    <t>Abaqulusi</t>
  </si>
  <si>
    <t>eDumbe</t>
  </si>
  <si>
    <t>Emnambithi</t>
  </si>
  <si>
    <t>Ethekwini</t>
  </si>
  <si>
    <t>Greater Kokstad</t>
  </si>
  <si>
    <t>Hlabisa</t>
  </si>
  <si>
    <t>Impendle</t>
  </si>
  <si>
    <t>Ingwe</t>
  </si>
  <si>
    <t>Kwadukuza</t>
  </si>
  <si>
    <t>Mandeni</t>
  </si>
  <si>
    <t>Mfolozi</t>
  </si>
  <si>
    <t>Mpofana</t>
  </si>
  <si>
    <t>Msunduzi</t>
  </si>
  <si>
    <t>Mtubatuba</t>
  </si>
  <si>
    <t>Newcastle</t>
  </si>
  <si>
    <t>Nongoma</t>
  </si>
  <si>
    <t>Ntambanana</t>
  </si>
  <si>
    <t>Richmond</t>
  </si>
  <si>
    <t>Ubuhlebezwe</t>
  </si>
  <si>
    <t>Umhlathuze</t>
  </si>
  <si>
    <t>Umngeni</t>
  </si>
  <si>
    <t>Umvoti</t>
  </si>
  <si>
    <t>Umzumbe</t>
  </si>
  <si>
    <t>Vulamehlo</t>
  </si>
  <si>
    <t>Dannhauser</t>
  </si>
  <si>
    <t>Emadlangeni</t>
  </si>
  <si>
    <t>Endumen</t>
  </si>
  <si>
    <t>Ezingoleni</t>
  </si>
  <si>
    <t>Hibiscuss Coast</t>
  </si>
  <si>
    <t>Imbabazane</t>
  </si>
  <si>
    <t>Indaka</t>
  </si>
  <si>
    <t>Jozini</t>
  </si>
  <si>
    <t>Kwasani</t>
  </si>
  <si>
    <t>Maphumulo</t>
  </si>
  <si>
    <t>Mkhambathini</t>
  </si>
  <si>
    <t>Msinga</t>
  </si>
  <si>
    <t>Mthonjaneni</t>
  </si>
  <si>
    <t>Ndwede</t>
  </si>
  <si>
    <t>Nkandla</t>
  </si>
  <si>
    <t>Nquthu</t>
  </si>
  <si>
    <t>Okhahlamba</t>
  </si>
  <si>
    <t>The Big 5 False Bay</t>
  </si>
  <si>
    <t>Ulundi</t>
  </si>
  <si>
    <t>Umdoni</t>
  </si>
  <si>
    <t>Umhlabuyalingana</t>
  </si>
  <si>
    <t>Umlalazi</t>
  </si>
  <si>
    <t>Umshwati</t>
  </si>
  <si>
    <t>umtshezi</t>
  </si>
  <si>
    <t>Umuziwabantu</t>
  </si>
  <si>
    <t>Umzimkhulu</t>
  </si>
  <si>
    <t>Uphongolo</t>
  </si>
  <si>
    <t>Young (0-14) % of total</t>
  </si>
  <si>
    <t>Working Age (15-64) % of total</t>
  </si>
  <si>
    <t>Elderly (65+) % of total</t>
  </si>
  <si>
    <t>Dependency ratio( % of total)</t>
  </si>
  <si>
    <t>Unemployment rate( % of total)</t>
  </si>
  <si>
    <t>Youth unemployment rate( % of total)</t>
  </si>
  <si>
    <t>No schooling aged 20+( % of total)</t>
  </si>
  <si>
    <t>Higher education aged 20+( % of total)</t>
  </si>
  <si>
    <t>Matric aged 20+( % of total)</t>
  </si>
  <si>
    <t>Female headed households( % of total)</t>
  </si>
  <si>
    <t>Formal dwellings( % of total)</t>
  </si>
  <si>
    <t>Housing owned/paying off( % of total)</t>
  </si>
  <si>
    <t>Flush toilet connected to sewerage( % of total)</t>
  </si>
  <si>
    <t>Weekly refuse removal( % of total)</t>
  </si>
  <si>
    <t>Piped water inside dwelling( % of total)</t>
  </si>
  <si>
    <t>Electricity for lighting( % of total)</t>
  </si>
  <si>
    <t>Pop Growth rate 2001-2011 ( % of total)</t>
  </si>
  <si>
    <t>Average</t>
  </si>
  <si>
    <t>Median</t>
  </si>
  <si>
    <t>St Dev</t>
  </si>
  <si>
    <t>Max</t>
  </si>
  <si>
    <t>Min</t>
  </si>
  <si>
    <t>Skewness</t>
  </si>
  <si>
    <t>Sum</t>
  </si>
  <si>
    <t>Kurt</t>
  </si>
  <si>
    <t>Correlation</t>
  </si>
  <si>
    <t>Norminv</t>
  </si>
  <si>
    <t>Var</t>
  </si>
  <si>
    <t>Max-Min</t>
  </si>
  <si>
    <t>Key Statistics 2011</t>
  </si>
  <si>
    <t xml:space="preserve">Key Statistics </t>
  </si>
  <si>
    <t>Key Statistics 2001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</si>
</sst>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wrapText="1"/>
    </xf>
    <xf numFmtId="0" fontId="4" fillId="0" borderId="0" xfId="0" applyFont="1"/>
    <xf numFmtId="2" fontId="0" fillId="0" borderId="0" xfId="0" applyNumberFormat="1" applyAlignment="1">
      <alignment horizontal="center"/>
    </xf>
    <xf numFmtId="2" fontId="0" fillId="0" borderId="0" xfId="59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3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Fill="1" applyBorder="1" applyAlignment="1"/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Continuous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1" fontId="4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60">
    <cellStyle name="Normal" xfId="0" builtinId="0"/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"/>
    <cellStyle name="Normal 20" xfId="16"/>
    <cellStyle name="Normal 21" xfId="17"/>
    <cellStyle name="Normal 22" xfId="18"/>
    <cellStyle name="Normal 23" xfId="19"/>
    <cellStyle name="Normal 24" xfId="20"/>
    <cellStyle name="Normal 25" xfId="21"/>
    <cellStyle name="Normal 26" xfId="22"/>
    <cellStyle name="Normal 27" xfId="23"/>
    <cellStyle name="Normal 28" xfId="24"/>
    <cellStyle name="Normal 29" xfId="25"/>
    <cellStyle name="Normal 30" xfId="26"/>
    <cellStyle name="Normal 31" xfId="27"/>
    <cellStyle name="Normal 32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2"/>
    <cellStyle name="Normal 40" xfId="35"/>
    <cellStyle name="Normal 41" xfId="36"/>
    <cellStyle name="Normal 42" xfId="37"/>
    <cellStyle name="Normal 43" xfId="38"/>
    <cellStyle name="Normal 44" xfId="39"/>
    <cellStyle name="Normal 45" xfId="40"/>
    <cellStyle name="Normal 46" xfId="41"/>
    <cellStyle name="Normal 47" xfId="42"/>
    <cellStyle name="Normal 48" xfId="43"/>
    <cellStyle name="Normal 49" xfId="44"/>
    <cellStyle name="Normal 50" xfId="45"/>
    <cellStyle name="Normal 51" xfId="46"/>
    <cellStyle name="Normal 52" xfId="47"/>
    <cellStyle name="Normal 53" xfId="48"/>
    <cellStyle name="Normal 54" xfId="49"/>
    <cellStyle name="Normal 55" xfId="50"/>
    <cellStyle name="Normal 56" xfId="51"/>
    <cellStyle name="Normal 57" xfId="52"/>
    <cellStyle name="Normal 58" xfId="53"/>
    <cellStyle name="Normal 59" xfId="54"/>
    <cellStyle name="Normal 60" xfId="55"/>
    <cellStyle name="Normal 61" xfId="56"/>
    <cellStyle name="Normal 62" xfId="57"/>
    <cellStyle name="Normal 63" xfId="58"/>
    <cellStyle name="Normal 7" xfId="3"/>
    <cellStyle name="Normal 8" xfId="4"/>
    <cellStyle name="Normal 9" xfId="5"/>
    <cellStyle name="Percent" xfId="59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6"/>
  <sheetViews>
    <sheetView tabSelected="1" zoomScale="70" zoomScaleNormal="70" workbookViewId="0">
      <selection sqref="A1:W1"/>
    </sheetView>
  </sheetViews>
  <sheetFormatPr defaultRowHeight="15"/>
  <cols>
    <col min="1" max="1" width="19.42578125" style="5" customWidth="1"/>
    <col min="2" max="23" width="17.7109375" style="14" customWidth="1"/>
    <col min="24" max="16384" width="9.140625" style="5"/>
  </cols>
  <sheetData>
    <row r="1" spans="1:25" ht="29.25" customHeight="1" thickBot="1">
      <c r="A1" s="31" t="s">
        <v>86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5" s="3" customFormat="1" ht="60">
      <c r="A2" s="4" t="s">
        <v>0</v>
      </c>
      <c r="B2" s="1" t="s">
        <v>1</v>
      </c>
      <c r="C2" s="2" t="s">
        <v>57</v>
      </c>
      <c r="D2" s="2" t="s">
        <v>58</v>
      </c>
      <c r="E2" s="2" t="s">
        <v>59</v>
      </c>
      <c r="F2" s="2" t="s">
        <v>60</v>
      </c>
      <c r="G2" s="3" t="s">
        <v>2</v>
      </c>
      <c r="H2" s="2" t="s">
        <v>73</v>
      </c>
      <c r="I2" s="2" t="s">
        <v>3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4</v>
      </c>
      <c r="P2" s="2" t="s">
        <v>5</v>
      </c>
      <c r="Q2" s="2" t="s">
        <v>66</v>
      </c>
      <c r="R2" s="2" t="s">
        <v>67</v>
      </c>
      <c r="S2" s="2" t="s">
        <v>68</v>
      </c>
      <c r="T2" s="2" t="s">
        <v>69</v>
      </c>
      <c r="U2" s="2" t="s">
        <v>70</v>
      </c>
      <c r="V2" s="2" t="s">
        <v>71</v>
      </c>
      <c r="W2" s="2" t="s">
        <v>72</v>
      </c>
    </row>
    <row r="3" spans="1:25">
      <c r="A3" s="5" t="s">
        <v>6</v>
      </c>
      <c r="B3" s="7">
        <v>211060</v>
      </c>
      <c r="C3" s="10">
        <v>36.700000000000003</v>
      </c>
      <c r="D3" s="10">
        <v>58.6</v>
      </c>
      <c r="E3" s="10">
        <v>4.7</v>
      </c>
      <c r="F3" s="10">
        <v>70.5</v>
      </c>
      <c r="G3" s="11">
        <v>90</v>
      </c>
      <c r="H3" s="13">
        <v>0.01</v>
      </c>
      <c r="I3" s="10">
        <v>50</v>
      </c>
      <c r="J3" s="10">
        <v>35.4</v>
      </c>
      <c r="K3" s="10">
        <v>45.1</v>
      </c>
      <c r="L3" s="10">
        <v>16.899999999999999</v>
      </c>
      <c r="M3" s="10">
        <v>6.6</v>
      </c>
      <c r="N3" s="10">
        <v>28.1</v>
      </c>
      <c r="O3" s="7">
        <v>43299</v>
      </c>
      <c r="P3" s="10">
        <v>4.5999999999999996</v>
      </c>
      <c r="Q3" s="10">
        <v>50</v>
      </c>
      <c r="R3" s="10">
        <v>78.8</v>
      </c>
      <c r="S3" s="10">
        <v>66.599999999999994</v>
      </c>
      <c r="T3" s="10">
        <v>40.9</v>
      </c>
      <c r="U3" s="10">
        <v>41.5</v>
      </c>
      <c r="V3" s="10">
        <v>38.799999999999997</v>
      </c>
      <c r="W3" s="10">
        <v>72.099999999999994</v>
      </c>
    </row>
    <row r="4" spans="1:25">
      <c r="A4" s="5" t="s">
        <v>30</v>
      </c>
      <c r="B4" s="7">
        <v>102161</v>
      </c>
      <c r="C4" s="10">
        <v>38.200000000000003</v>
      </c>
      <c r="D4" s="10">
        <v>56.7</v>
      </c>
      <c r="E4" s="10">
        <v>5</v>
      </c>
      <c r="F4" s="10">
        <v>76.3</v>
      </c>
      <c r="G4" s="11">
        <v>90</v>
      </c>
      <c r="H4" s="13">
        <v>-0.06</v>
      </c>
      <c r="I4" s="10">
        <v>67</v>
      </c>
      <c r="J4" s="10">
        <v>47.6</v>
      </c>
      <c r="K4" s="10">
        <v>58.2</v>
      </c>
      <c r="L4" s="10">
        <v>8.9</v>
      </c>
      <c r="M4" s="10">
        <v>3.7</v>
      </c>
      <c r="N4" s="10">
        <v>25.4</v>
      </c>
      <c r="O4" s="7">
        <v>20439</v>
      </c>
      <c r="P4" s="10">
        <v>4.9000000000000004</v>
      </c>
      <c r="Q4" s="10">
        <v>50.7</v>
      </c>
      <c r="R4" s="10">
        <v>82.7</v>
      </c>
      <c r="S4" s="10">
        <v>45.7</v>
      </c>
      <c r="T4" s="10">
        <v>11.5</v>
      </c>
      <c r="U4" s="10">
        <v>11.5</v>
      </c>
      <c r="V4" s="10">
        <v>19.5</v>
      </c>
      <c r="W4" s="10">
        <v>80.7</v>
      </c>
    </row>
    <row r="5" spans="1:25">
      <c r="A5" s="5" t="s">
        <v>7</v>
      </c>
      <c r="B5" s="7">
        <v>82053</v>
      </c>
      <c r="C5" s="10">
        <v>40</v>
      </c>
      <c r="D5" s="10">
        <v>55</v>
      </c>
      <c r="E5" s="10">
        <v>5</v>
      </c>
      <c r="F5" s="10">
        <v>81.7</v>
      </c>
      <c r="G5" s="11">
        <v>88.2</v>
      </c>
      <c r="H5" s="12">
        <v>-0.02</v>
      </c>
      <c r="I5" s="10">
        <v>42</v>
      </c>
      <c r="J5" s="10">
        <v>37.700000000000003</v>
      </c>
      <c r="K5" s="10">
        <v>45.4</v>
      </c>
      <c r="L5" s="10">
        <v>18.3</v>
      </c>
      <c r="M5" s="10">
        <v>4</v>
      </c>
      <c r="N5" s="10">
        <v>22.1</v>
      </c>
      <c r="O5" s="7">
        <v>16138</v>
      </c>
      <c r="P5" s="10">
        <v>5</v>
      </c>
      <c r="Q5" s="10">
        <v>52.1</v>
      </c>
      <c r="R5" s="10">
        <v>74</v>
      </c>
      <c r="S5" s="10">
        <v>62.6</v>
      </c>
      <c r="T5" s="10">
        <v>5.5</v>
      </c>
      <c r="U5" s="10">
        <v>20.7</v>
      </c>
      <c r="V5" s="10">
        <v>13.8</v>
      </c>
      <c r="W5" s="10">
        <v>62.8</v>
      </c>
      <c r="X5" s="6"/>
    </row>
    <row r="6" spans="1:25">
      <c r="A6" s="5" t="s">
        <v>31</v>
      </c>
      <c r="B6" s="7">
        <v>34442</v>
      </c>
      <c r="C6" s="10">
        <v>35.9</v>
      </c>
      <c r="D6" s="10">
        <v>59.1</v>
      </c>
      <c r="E6" s="10">
        <v>5.0999999999999996</v>
      </c>
      <c r="F6" s="10">
        <v>69.3</v>
      </c>
      <c r="G6" s="11">
        <v>103.1</v>
      </c>
      <c r="H6" s="3">
        <v>0.65</v>
      </c>
      <c r="I6" s="10">
        <v>10</v>
      </c>
      <c r="J6" s="10">
        <v>37.6</v>
      </c>
      <c r="K6" s="10">
        <v>46.4</v>
      </c>
      <c r="L6" s="10">
        <v>14.9</v>
      </c>
      <c r="M6" s="10">
        <v>5</v>
      </c>
      <c r="N6" s="10">
        <v>20.100000000000001</v>
      </c>
      <c r="O6" s="7">
        <v>6252</v>
      </c>
      <c r="P6" s="10">
        <v>5.2</v>
      </c>
      <c r="Q6" s="10">
        <v>38.799999999999997</v>
      </c>
      <c r="R6" s="10">
        <v>58.3</v>
      </c>
      <c r="S6" s="10">
        <v>41.8</v>
      </c>
      <c r="T6" s="10">
        <v>28.5</v>
      </c>
      <c r="U6" s="10">
        <v>24.2</v>
      </c>
      <c r="V6" s="10">
        <v>27</v>
      </c>
      <c r="W6" s="10">
        <v>48.5</v>
      </c>
      <c r="X6" s="6"/>
      <c r="Y6" s="6"/>
    </row>
    <row r="7" spans="1:25">
      <c r="A7" s="5" t="s">
        <v>8</v>
      </c>
      <c r="B7" s="7">
        <v>237437</v>
      </c>
      <c r="C7" s="10">
        <v>33.299999999999997</v>
      </c>
      <c r="D7" s="10">
        <v>62.2</v>
      </c>
      <c r="E7" s="10">
        <v>4.5</v>
      </c>
      <c r="F7" s="10">
        <v>60.7</v>
      </c>
      <c r="G7" s="11">
        <v>88.7</v>
      </c>
      <c r="H7" s="3">
        <v>0.52</v>
      </c>
      <c r="I7" s="10">
        <v>80</v>
      </c>
      <c r="J7" s="10">
        <v>34</v>
      </c>
      <c r="K7" s="10">
        <v>43.4</v>
      </c>
      <c r="L7" s="10">
        <v>8.1</v>
      </c>
      <c r="M7" s="10">
        <v>9</v>
      </c>
      <c r="N7" s="10">
        <v>30.9</v>
      </c>
      <c r="O7" s="7">
        <v>58058</v>
      </c>
      <c r="P7" s="10">
        <v>4</v>
      </c>
      <c r="Q7" s="10">
        <v>49.4</v>
      </c>
      <c r="R7" s="10">
        <v>80.5</v>
      </c>
      <c r="S7" s="10">
        <v>49.7</v>
      </c>
      <c r="T7" s="10">
        <v>56.1</v>
      </c>
      <c r="U7" s="10">
        <v>58.1</v>
      </c>
      <c r="V7" s="10">
        <v>45.4</v>
      </c>
      <c r="W7" s="10">
        <v>82.1</v>
      </c>
      <c r="X7" s="6"/>
    </row>
    <row r="8" spans="1:25">
      <c r="A8" s="5" t="s">
        <v>32</v>
      </c>
      <c r="B8" s="7">
        <v>64862</v>
      </c>
      <c r="C8" s="10">
        <v>31.4</v>
      </c>
      <c r="D8" s="10">
        <v>63.8</v>
      </c>
      <c r="E8" s="10">
        <v>4.8</v>
      </c>
      <c r="F8" s="10">
        <v>56.8</v>
      </c>
      <c r="G8" s="11">
        <v>95.2</v>
      </c>
      <c r="H8" s="3">
        <v>2.38</v>
      </c>
      <c r="I8" s="10">
        <v>40</v>
      </c>
      <c r="J8" s="10">
        <v>26.4</v>
      </c>
      <c r="K8" s="10">
        <v>36.200000000000003</v>
      </c>
      <c r="L8" s="10">
        <v>7</v>
      </c>
      <c r="M8" s="10">
        <v>10.7</v>
      </c>
      <c r="N8" s="10">
        <v>31.8</v>
      </c>
      <c r="O8" s="7">
        <v>16851</v>
      </c>
      <c r="P8" s="10">
        <v>3.7</v>
      </c>
      <c r="Q8" s="10">
        <v>42.3</v>
      </c>
      <c r="R8" s="10">
        <v>87.1</v>
      </c>
      <c r="S8" s="10">
        <v>55.8</v>
      </c>
      <c r="T8" s="10">
        <v>76.099999999999994</v>
      </c>
      <c r="U8" s="10">
        <v>76.7</v>
      </c>
      <c r="V8" s="10">
        <v>61.9</v>
      </c>
      <c r="W8" s="10">
        <v>79.099999999999994</v>
      </c>
      <c r="X8" s="6"/>
    </row>
    <row r="9" spans="1:25">
      <c r="A9" s="5" t="s">
        <v>9</v>
      </c>
      <c r="B9" s="7">
        <v>3442361</v>
      </c>
      <c r="C9" s="10">
        <v>25.2</v>
      </c>
      <c r="D9" s="10">
        <v>70</v>
      </c>
      <c r="E9" s="10">
        <v>4.8</v>
      </c>
      <c r="F9" s="10">
        <v>42.8</v>
      </c>
      <c r="G9" s="11">
        <v>95.6</v>
      </c>
      <c r="H9" s="3">
        <v>1.08</v>
      </c>
      <c r="I9" s="10">
        <v>1502</v>
      </c>
      <c r="J9" s="10">
        <v>30.2</v>
      </c>
      <c r="K9" s="10">
        <v>39</v>
      </c>
      <c r="L9" s="10">
        <v>4.2</v>
      </c>
      <c r="M9" s="10">
        <v>12.3</v>
      </c>
      <c r="N9" s="10">
        <v>37.1</v>
      </c>
      <c r="O9" s="7">
        <v>956713</v>
      </c>
      <c r="P9" s="10">
        <v>3.4</v>
      </c>
      <c r="Q9" s="10">
        <v>40</v>
      </c>
      <c r="R9" s="10">
        <v>79</v>
      </c>
      <c r="S9" s="10">
        <v>54.5</v>
      </c>
      <c r="T9" s="10">
        <v>63.4</v>
      </c>
      <c r="U9" s="10">
        <v>86.1</v>
      </c>
      <c r="V9" s="10">
        <v>60.2</v>
      </c>
      <c r="W9" s="10">
        <v>89.9</v>
      </c>
    </row>
    <row r="10" spans="1:25">
      <c r="A10" s="5" t="s">
        <v>33</v>
      </c>
      <c r="B10" s="7">
        <v>52540</v>
      </c>
      <c r="C10" s="10">
        <v>37.700000000000003</v>
      </c>
      <c r="D10" s="10">
        <v>56.7</v>
      </c>
      <c r="E10" s="10">
        <v>5.7</v>
      </c>
      <c r="F10" s="10">
        <v>76.400000000000006</v>
      </c>
      <c r="G10" s="10">
        <v>84.7</v>
      </c>
      <c r="H10" s="12">
        <v>-0.42</v>
      </c>
      <c r="I10" s="10">
        <v>81</v>
      </c>
      <c r="J10" s="10">
        <v>41.6</v>
      </c>
      <c r="K10" s="10">
        <v>51.9</v>
      </c>
      <c r="L10" s="10">
        <v>14.2</v>
      </c>
      <c r="M10" s="10">
        <v>4.2</v>
      </c>
      <c r="N10" s="10">
        <v>16.600000000000001</v>
      </c>
      <c r="O10" s="7">
        <v>11472</v>
      </c>
      <c r="P10" s="10">
        <v>4.3</v>
      </c>
      <c r="Q10" s="10">
        <v>58.1</v>
      </c>
      <c r="R10" s="10">
        <v>64</v>
      </c>
      <c r="S10" s="10">
        <v>86</v>
      </c>
      <c r="T10" s="10">
        <v>3.3</v>
      </c>
      <c r="U10" s="10">
        <v>1.4</v>
      </c>
      <c r="V10" s="10">
        <v>6.8</v>
      </c>
      <c r="W10" s="10">
        <v>79.900000000000006</v>
      </c>
      <c r="X10" s="6"/>
    </row>
    <row r="11" spans="1:25">
      <c r="A11" s="5" t="s">
        <v>10</v>
      </c>
      <c r="B11" s="7">
        <v>65981</v>
      </c>
      <c r="C11" s="10">
        <v>30.6</v>
      </c>
      <c r="D11" s="10">
        <v>66.7</v>
      </c>
      <c r="E11" s="10">
        <v>2.7</v>
      </c>
      <c r="F11" s="10">
        <v>49.9</v>
      </c>
      <c r="G11" s="10">
        <v>94.4</v>
      </c>
      <c r="H11" s="12">
        <v>1.55</v>
      </c>
      <c r="I11" s="10">
        <v>25</v>
      </c>
      <c r="J11" s="10">
        <v>28.9</v>
      </c>
      <c r="K11" s="10">
        <v>36.299999999999997</v>
      </c>
      <c r="L11" s="10">
        <v>4.0999999999999996</v>
      </c>
      <c r="M11" s="10">
        <v>10.8</v>
      </c>
      <c r="N11" s="10">
        <v>28.3</v>
      </c>
      <c r="O11" s="7">
        <v>19140</v>
      </c>
      <c r="P11" s="10">
        <v>3.1</v>
      </c>
      <c r="Q11" s="10">
        <v>41.6</v>
      </c>
      <c r="R11" s="10">
        <v>83.6</v>
      </c>
      <c r="S11" s="10">
        <v>36.299999999999997</v>
      </c>
      <c r="T11" s="10">
        <v>60.1</v>
      </c>
      <c r="U11" s="10">
        <v>74</v>
      </c>
      <c r="V11" s="10">
        <v>36.1</v>
      </c>
      <c r="W11" s="10">
        <v>80.7</v>
      </c>
    </row>
    <row r="12" spans="1:25">
      <c r="A12" s="5" t="s">
        <v>34</v>
      </c>
      <c r="B12" s="7">
        <v>256135</v>
      </c>
      <c r="C12" s="10">
        <v>28.2</v>
      </c>
      <c r="D12" s="10">
        <v>64.599999999999994</v>
      </c>
      <c r="E12" s="10">
        <v>7.2</v>
      </c>
      <c r="F12" s="10">
        <v>54.9</v>
      </c>
      <c r="G12" s="11">
        <v>89.7</v>
      </c>
      <c r="H12" s="3">
        <v>1.62</v>
      </c>
      <c r="I12" s="10">
        <v>305</v>
      </c>
      <c r="J12" s="10">
        <v>28</v>
      </c>
      <c r="K12" s="10">
        <v>37.299999999999997</v>
      </c>
      <c r="L12" s="10">
        <v>7.6</v>
      </c>
      <c r="M12" s="10">
        <v>11.2</v>
      </c>
      <c r="N12" s="10">
        <v>28.7</v>
      </c>
      <c r="O12" s="7">
        <v>72175</v>
      </c>
      <c r="P12" s="10">
        <v>3.4</v>
      </c>
      <c r="Q12" s="10">
        <v>46.1</v>
      </c>
      <c r="R12" s="10">
        <v>83.3</v>
      </c>
      <c r="S12" s="10">
        <v>59</v>
      </c>
      <c r="T12" s="10">
        <v>29.6</v>
      </c>
      <c r="U12" s="10">
        <v>38.6</v>
      </c>
      <c r="V12" s="10">
        <v>40.5</v>
      </c>
      <c r="W12" s="10">
        <v>85.6</v>
      </c>
    </row>
    <row r="13" spans="1:25">
      <c r="A13" s="5" t="s">
        <v>11</v>
      </c>
      <c r="B13" s="7">
        <v>71925</v>
      </c>
      <c r="C13" s="10">
        <v>41.4</v>
      </c>
      <c r="D13" s="10">
        <v>53.8</v>
      </c>
      <c r="E13" s="10">
        <v>4.8</v>
      </c>
      <c r="F13" s="10">
        <v>85.8</v>
      </c>
      <c r="G13" s="10">
        <v>84.5</v>
      </c>
      <c r="H13" s="3">
        <v>0.38</v>
      </c>
      <c r="I13" s="10">
        <v>46</v>
      </c>
      <c r="J13" s="10">
        <v>52.6</v>
      </c>
      <c r="K13" s="10">
        <v>61.9</v>
      </c>
      <c r="L13" s="10">
        <v>21.9</v>
      </c>
      <c r="M13" s="10">
        <v>3.2</v>
      </c>
      <c r="N13" s="10">
        <v>26.6</v>
      </c>
      <c r="O13" s="7">
        <v>12586</v>
      </c>
      <c r="P13" s="10">
        <v>5.4</v>
      </c>
      <c r="Q13" s="10">
        <v>58.9</v>
      </c>
      <c r="R13" s="10">
        <v>65.7</v>
      </c>
      <c r="S13" s="10">
        <v>40.5</v>
      </c>
      <c r="T13" s="10">
        <v>4.0999999999999996</v>
      </c>
      <c r="U13" s="10">
        <v>5.4</v>
      </c>
      <c r="V13" s="10">
        <v>12.5</v>
      </c>
      <c r="W13" s="10">
        <v>55.4</v>
      </c>
    </row>
    <row r="14" spans="1:25">
      <c r="A14" s="5" t="s">
        <v>35</v>
      </c>
      <c r="B14" s="7">
        <v>113073</v>
      </c>
      <c r="C14" s="10">
        <v>37.5</v>
      </c>
      <c r="D14" s="10">
        <v>57.9</v>
      </c>
      <c r="E14" s="10">
        <v>4.5999999999999996</v>
      </c>
      <c r="F14" s="10">
        <v>72.7</v>
      </c>
      <c r="G14" s="11">
        <v>87.7</v>
      </c>
      <c r="H14" s="12">
        <v>-0.65</v>
      </c>
      <c r="I14" s="10">
        <v>79</v>
      </c>
      <c r="J14" s="10">
        <v>48.6</v>
      </c>
      <c r="K14" s="10">
        <v>58.6</v>
      </c>
      <c r="L14" s="10">
        <v>15.5</v>
      </c>
      <c r="M14" s="10">
        <v>3.4</v>
      </c>
      <c r="N14" s="10">
        <v>26.1</v>
      </c>
      <c r="O14" s="7">
        <v>22365</v>
      </c>
      <c r="P14" s="10">
        <v>5</v>
      </c>
      <c r="Q14" s="10">
        <v>53.8</v>
      </c>
      <c r="R14" s="10">
        <v>58.5</v>
      </c>
      <c r="S14" s="10">
        <v>64.3</v>
      </c>
      <c r="T14" s="10">
        <v>1.1000000000000001</v>
      </c>
      <c r="U14" s="10">
        <v>0.9</v>
      </c>
      <c r="V14" s="10">
        <v>3.9</v>
      </c>
      <c r="W14" s="10">
        <v>69.2</v>
      </c>
    </row>
    <row r="15" spans="1:25">
      <c r="A15" s="5" t="s">
        <v>12</v>
      </c>
      <c r="B15" s="7">
        <v>33105</v>
      </c>
      <c r="C15" s="10">
        <v>37.700000000000003</v>
      </c>
      <c r="D15" s="10">
        <v>55.8</v>
      </c>
      <c r="E15" s="10">
        <v>6.5</v>
      </c>
      <c r="F15" s="10">
        <v>79.099999999999994</v>
      </c>
      <c r="G15" s="11">
        <v>88</v>
      </c>
      <c r="H15" s="12">
        <v>-1.34</v>
      </c>
      <c r="I15" s="10">
        <v>22</v>
      </c>
      <c r="J15" s="10">
        <v>45.1</v>
      </c>
      <c r="K15" s="10">
        <v>56.2</v>
      </c>
      <c r="L15" s="10">
        <v>14.9</v>
      </c>
      <c r="M15" s="10">
        <v>3.6</v>
      </c>
      <c r="N15" s="10">
        <v>22.2</v>
      </c>
      <c r="O15" s="7">
        <v>8203</v>
      </c>
      <c r="P15" s="10">
        <v>4</v>
      </c>
      <c r="Q15" s="10">
        <v>57.4</v>
      </c>
      <c r="R15" s="10">
        <v>44.1</v>
      </c>
      <c r="S15" s="10">
        <v>36.200000000000003</v>
      </c>
      <c r="T15" s="10">
        <v>4.8</v>
      </c>
      <c r="U15" s="10">
        <v>3</v>
      </c>
      <c r="V15" s="10">
        <v>16</v>
      </c>
      <c r="W15" s="10">
        <v>83.6</v>
      </c>
    </row>
    <row r="16" spans="1:25">
      <c r="A16" s="5" t="s">
        <v>36</v>
      </c>
      <c r="B16" s="7">
        <v>103116</v>
      </c>
      <c r="C16" s="10">
        <v>43.1</v>
      </c>
      <c r="D16" s="10">
        <v>51.6</v>
      </c>
      <c r="E16" s="10">
        <v>5.3</v>
      </c>
      <c r="F16" s="10">
        <v>93.8</v>
      </c>
      <c r="G16" s="11">
        <v>82.2</v>
      </c>
      <c r="H16" s="12">
        <v>-0.97</v>
      </c>
      <c r="I16" s="10">
        <v>104</v>
      </c>
      <c r="J16" s="10">
        <v>57.2</v>
      </c>
      <c r="K16" s="10">
        <v>66.8</v>
      </c>
      <c r="L16" s="10">
        <v>22</v>
      </c>
      <c r="M16" s="10">
        <v>2.4</v>
      </c>
      <c r="N16" s="10">
        <v>20.5</v>
      </c>
      <c r="O16" s="7">
        <v>20035</v>
      </c>
      <c r="P16" s="10">
        <v>5.0999999999999996</v>
      </c>
      <c r="Q16" s="10">
        <v>62.8</v>
      </c>
      <c r="R16" s="10">
        <v>61</v>
      </c>
      <c r="S16" s="10">
        <v>49.3</v>
      </c>
      <c r="T16" s="10">
        <v>13.4</v>
      </c>
      <c r="U16" s="10">
        <v>13.4</v>
      </c>
      <c r="V16" s="10">
        <v>10.6</v>
      </c>
      <c r="W16" s="10">
        <v>58.2</v>
      </c>
    </row>
    <row r="17" spans="1:23">
      <c r="A17" s="5" t="s">
        <v>13</v>
      </c>
      <c r="B17" s="7">
        <v>100548</v>
      </c>
      <c r="C17" s="10">
        <v>39.799999999999997</v>
      </c>
      <c r="D17" s="10">
        <v>55.2</v>
      </c>
      <c r="E17" s="10">
        <v>5</v>
      </c>
      <c r="F17" s="10">
        <v>81.2</v>
      </c>
      <c r="G17" s="11">
        <v>86.9</v>
      </c>
      <c r="H17" s="12">
        <v>-0.67</v>
      </c>
      <c r="I17" s="10">
        <v>51</v>
      </c>
      <c r="J17" s="10">
        <v>39.299999999999997</v>
      </c>
      <c r="K17" s="10">
        <v>48.5</v>
      </c>
      <c r="L17" s="10">
        <v>13.8</v>
      </c>
      <c r="M17" s="10">
        <v>4</v>
      </c>
      <c r="N17" s="10">
        <v>17.7</v>
      </c>
      <c r="O17" s="7">
        <v>23073</v>
      </c>
      <c r="P17" s="10">
        <v>4.2</v>
      </c>
      <c r="Q17" s="10">
        <v>56.5</v>
      </c>
      <c r="R17" s="10">
        <v>30.1</v>
      </c>
      <c r="S17" s="10">
        <v>61.7</v>
      </c>
      <c r="T17" s="10">
        <v>7.4</v>
      </c>
      <c r="U17" s="10">
        <v>4.7</v>
      </c>
      <c r="V17" s="10">
        <v>11.7</v>
      </c>
      <c r="W17" s="10">
        <v>49.9</v>
      </c>
    </row>
    <row r="18" spans="1:23">
      <c r="A18" s="5" t="s">
        <v>37</v>
      </c>
      <c r="B18" s="7">
        <v>186502</v>
      </c>
      <c r="C18" s="10">
        <v>41.3</v>
      </c>
      <c r="D18" s="10">
        <v>54.8</v>
      </c>
      <c r="E18" s="10">
        <v>3.9</v>
      </c>
      <c r="F18" s="10">
        <v>82.4</v>
      </c>
      <c r="G18" s="10">
        <v>85.8</v>
      </c>
      <c r="H18" s="3">
        <v>0.12</v>
      </c>
      <c r="I18" s="10">
        <v>54</v>
      </c>
      <c r="J18" s="10">
        <v>44.1</v>
      </c>
      <c r="K18" s="10">
        <v>52.7</v>
      </c>
      <c r="L18" s="10">
        <v>27.4</v>
      </c>
      <c r="M18" s="10">
        <v>5.0999999999999996</v>
      </c>
      <c r="N18" s="10">
        <v>25.2</v>
      </c>
      <c r="O18" s="7">
        <v>38849</v>
      </c>
      <c r="P18" s="10">
        <v>4.7</v>
      </c>
      <c r="Q18" s="10">
        <v>53.7</v>
      </c>
      <c r="R18" s="10">
        <v>76.5</v>
      </c>
      <c r="S18" s="10">
        <v>38.9</v>
      </c>
      <c r="T18" s="10">
        <v>9.6</v>
      </c>
      <c r="U18" s="10">
        <v>11</v>
      </c>
      <c r="V18" s="10">
        <v>10.9</v>
      </c>
      <c r="W18" s="10">
        <v>29.1</v>
      </c>
    </row>
    <row r="19" spans="1:23">
      <c r="A19" s="5" t="s">
        <v>14</v>
      </c>
      <c r="B19" s="7">
        <v>231187</v>
      </c>
      <c r="C19" s="10">
        <v>29</v>
      </c>
      <c r="D19" s="10">
        <v>66.7</v>
      </c>
      <c r="E19" s="10">
        <v>4.3</v>
      </c>
      <c r="F19" s="10">
        <v>50</v>
      </c>
      <c r="G19" s="11">
        <v>97.5</v>
      </c>
      <c r="H19" s="13">
        <v>3.2</v>
      </c>
      <c r="I19" s="10">
        <v>315</v>
      </c>
      <c r="J19" s="10">
        <v>25</v>
      </c>
      <c r="K19" s="10">
        <v>30.8</v>
      </c>
      <c r="L19" s="10">
        <v>9.8000000000000007</v>
      </c>
      <c r="M19" s="10">
        <v>8.6</v>
      </c>
      <c r="N19" s="10">
        <v>28.4</v>
      </c>
      <c r="O19" s="7">
        <v>70284</v>
      </c>
      <c r="P19" s="10">
        <v>3.2</v>
      </c>
      <c r="Q19" s="10">
        <v>36.700000000000003</v>
      </c>
      <c r="R19" s="10">
        <v>80.900000000000006</v>
      </c>
      <c r="S19" s="10">
        <v>41.5</v>
      </c>
      <c r="T19" s="10">
        <v>33.700000000000003</v>
      </c>
      <c r="U19" s="10">
        <v>60.7</v>
      </c>
      <c r="V19" s="10">
        <v>33.6</v>
      </c>
      <c r="W19" s="10">
        <v>90.2</v>
      </c>
    </row>
    <row r="20" spans="1:23">
      <c r="A20" s="5" t="s">
        <v>38</v>
      </c>
      <c r="B20" s="7">
        <v>12898</v>
      </c>
      <c r="C20" s="10">
        <v>24.2</v>
      </c>
      <c r="D20" s="10">
        <v>70.3</v>
      </c>
      <c r="E20" s="10">
        <v>5.5</v>
      </c>
      <c r="F20" s="10">
        <v>42.2</v>
      </c>
      <c r="G20" s="10">
        <v>107.7</v>
      </c>
      <c r="H20" s="3">
        <v>0.85</v>
      </c>
      <c r="I20" s="10">
        <v>7</v>
      </c>
      <c r="J20" s="10">
        <v>16</v>
      </c>
      <c r="K20" s="10">
        <v>20.5</v>
      </c>
      <c r="L20" s="10">
        <v>7.6</v>
      </c>
      <c r="M20" s="10">
        <v>8.8000000000000007</v>
      </c>
      <c r="N20" s="10">
        <v>21.7</v>
      </c>
      <c r="O20" s="7">
        <v>3673</v>
      </c>
      <c r="P20" s="10">
        <v>2</v>
      </c>
      <c r="Q20" s="10">
        <v>44</v>
      </c>
      <c r="R20" s="10">
        <v>67.5</v>
      </c>
      <c r="S20" s="10">
        <v>37.9</v>
      </c>
      <c r="T20" s="10">
        <v>26.5</v>
      </c>
      <c r="U20" s="10">
        <v>43.2</v>
      </c>
      <c r="V20" s="10">
        <v>42.9</v>
      </c>
      <c r="W20" s="10">
        <v>75.400000000000006</v>
      </c>
    </row>
    <row r="21" spans="1:23">
      <c r="A21" s="5" t="s">
        <v>15</v>
      </c>
      <c r="B21" s="7">
        <v>138078</v>
      </c>
      <c r="C21" s="10">
        <v>33.5</v>
      </c>
      <c r="D21" s="10">
        <v>62.6</v>
      </c>
      <c r="E21" s="10">
        <v>3.9</v>
      </c>
      <c r="F21" s="10">
        <v>59.7</v>
      </c>
      <c r="G21" s="10">
        <v>89.8</v>
      </c>
      <c r="H21" s="3">
        <v>0.81</v>
      </c>
      <c r="I21" s="10">
        <v>253</v>
      </c>
      <c r="J21" s="10">
        <v>28.6</v>
      </c>
      <c r="K21" s="10">
        <v>34.6</v>
      </c>
      <c r="L21" s="10">
        <v>10.199999999999999</v>
      </c>
      <c r="M21" s="10">
        <v>5</v>
      </c>
      <c r="N21" s="10">
        <v>30.6</v>
      </c>
      <c r="O21" s="7">
        <v>38235</v>
      </c>
      <c r="P21" s="10">
        <v>3.5</v>
      </c>
      <c r="Q21" s="10">
        <v>48.6</v>
      </c>
      <c r="R21" s="10">
        <v>58.7</v>
      </c>
      <c r="S21" s="10">
        <v>52.9</v>
      </c>
      <c r="T21" s="10">
        <v>26.4</v>
      </c>
      <c r="U21" s="10">
        <v>27.2</v>
      </c>
      <c r="V21" s="10">
        <v>25.8</v>
      </c>
      <c r="W21" s="10">
        <v>82.5</v>
      </c>
    </row>
    <row r="22" spans="1:23">
      <c r="A22" s="5" t="s">
        <v>39</v>
      </c>
      <c r="B22" s="7">
        <v>96724</v>
      </c>
      <c r="C22" s="10">
        <v>40.6</v>
      </c>
      <c r="D22" s="10">
        <v>52.9</v>
      </c>
      <c r="E22" s="10">
        <v>6.5</v>
      </c>
      <c r="F22" s="10">
        <v>89.2</v>
      </c>
      <c r="G22" s="10">
        <v>80.8</v>
      </c>
      <c r="H22" s="12">
        <v>-2.21</v>
      </c>
      <c r="I22" s="10">
        <v>108</v>
      </c>
      <c r="J22" s="10">
        <v>49</v>
      </c>
      <c r="K22" s="10">
        <v>58.4</v>
      </c>
      <c r="L22" s="10">
        <v>31.3</v>
      </c>
      <c r="M22" s="10">
        <v>3.9</v>
      </c>
      <c r="N22" s="10">
        <v>21.9</v>
      </c>
      <c r="O22" s="7">
        <v>19973</v>
      </c>
      <c r="P22" s="10">
        <v>4.8</v>
      </c>
      <c r="Q22" s="10">
        <v>62.1</v>
      </c>
      <c r="R22" s="10">
        <v>40.799999999999997</v>
      </c>
      <c r="S22" s="10">
        <v>40.799999999999997</v>
      </c>
      <c r="T22" s="10">
        <v>2.2000000000000002</v>
      </c>
      <c r="U22" s="10">
        <v>1.9</v>
      </c>
      <c r="V22" s="10">
        <v>6.3</v>
      </c>
      <c r="W22" s="10">
        <v>33.700000000000003</v>
      </c>
    </row>
    <row r="23" spans="1:23">
      <c r="A23" s="5" t="s">
        <v>16</v>
      </c>
      <c r="B23" s="7">
        <v>122889</v>
      </c>
      <c r="C23" s="10">
        <v>36.1</v>
      </c>
      <c r="D23" s="10">
        <v>59.5</v>
      </c>
      <c r="E23" s="10">
        <v>4.4000000000000004</v>
      </c>
      <c r="F23" s="10">
        <v>68.2</v>
      </c>
      <c r="G23" s="10">
        <v>92.4</v>
      </c>
      <c r="H23" s="3">
        <v>1.39</v>
      </c>
      <c r="I23" s="10">
        <v>102</v>
      </c>
      <c r="J23" s="10">
        <v>42</v>
      </c>
      <c r="K23" s="10">
        <v>50.4</v>
      </c>
      <c r="L23" s="10">
        <v>14.6</v>
      </c>
      <c r="M23" s="10">
        <v>2.9</v>
      </c>
      <c r="N23" s="10">
        <v>30.3</v>
      </c>
      <c r="O23" s="7">
        <v>25584</v>
      </c>
      <c r="P23" s="10">
        <v>4.5999999999999996</v>
      </c>
      <c r="Q23" s="10">
        <v>46.4</v>
      </c>
      <c r="R23" s="10">
        <v>72.599999999999994</v>
      </c>
      <c r="S23" s="10">
        <v>58</v>
      </c>
      <c r="T23" s="10">
        <v>5.5</v>
      </c>
      <c r="U23" s="10">
        <v>7.2</v>
      </c>
      <c r="V23" s="10">
        <v>10.5</v>
      </c>
      <c r="W23" s="10">
        <v>83.7</v>
      </c>
    </row>
    <row r="24" spans="1:23">
      <c r="A24" s="5" t="s">
        <v>40</v>
      </c>
      <c r="B24" s="7">
        <v>63142</v>
      </c>
      <c r="C24" s="10">
        <v>31.7</v>
      </c>
      <c r="D24" s="10">
        <v>63.5</v>
      </c>
      <c r="E24" s="10">
        <v>4.8</v>
      </c>
      <c r="F24" s="10">
        <v>57.6</v>
      </c>
      <c r="G24" s="10">
        <v>92.1</v>
      </c>
      <c r="H24" s="3">
        <v>0.67</v>
      </c>
      <c r="I24" s="10">
        <v>71</v>
      </c>
      <c r="J24" s="10">
        <v>26.8</v>
      </c>
      <c r="K24" s="10">
        <v>34.1</v>
      </c>
      <c r="L24" s="10">
        <v>18.600000000000001</v>
      </c>
      <c r="M24" s="10">
        <v>5</v>
      </c>
      <c r="N24" s="10">
        <v>20.6</v>
      </c>
      <c r="O24" s="7">
        <v>14964</v>
      </c>
      <c r="P24" s="10">
        <v>3.7</v>
      </c>
      <c r="Q24" s="10">
        <v>45.5</v>
      </c>
      <c r="R24" s="10">
        <v>48.9</v>
      </c>
      <c r="S24" s="10">
        <v>26.5</v>
      </c>
      <c r="T24" s="10">
        <v>8.9</v>
      </c>
      <c r="U24" s="10">
        <v>5.5</v>
      </c>
      <c r="V24" s="10">
        <v>14.5</v>
      </c>
      <c r="W24" s="10">
        <v>65.2</v>
      </c>
    </row>
    <row r="25" spans="1:23">
      <c r="A25" s="5" t="s">
        <v>17</v>
      </c>
      <c r="B25" s="7">
        <v>38103</v>
      </c>
      <c r="C25" s="10">
        <v>30.2</v>
      </c>
      <c r="D25" s="10">
        <v>65.7</v>
      </c>
      <c r="E25" s="10">
        <v>4.2</v>
      </c>
      <c r="F25" s="10">
        <v>52.3</v>
      </c>
      <c r="G25" s="10">
        <v>94.2</v>
      </c>
      <c r="H25" s="3">
        <v>0.34</v>
      </c>
      <c r="I25" s="10">
        <v>21</v>
      </c>
      <c r="J25" s="10">
        <v>23.9</v>
      </c>
      <c r="K25" s="10">
        <v>29.3</v>
      </c>
      <c r="L25" s="10">
        <v>15.2</v>
      </c>
      <c r="M25" s="10">
        <v>5.7</v>
      </c>
      <c r="N25" s="10">
        <v>25.6</v>
      </c>
      <c r="O25" s="7">
        <v>10452</v>
      </c>
      <c r="P25" s="10">
        <v>3.4</v>
      </c>
      <c r="Q25" s="10">
        <v>44.1</v>
      </c>
      <c r="R25" s="10">
        <v>44.1</v>
      </c>
      <c r="S25" s="10">
        <v>76.099999999999994</v>
      </c>
      <c r="T25" s="10">
        <v>43.6</v>
      </c>
      <c r="U25" s="10">
        <v>48</v>
      </c>
      <c r="V25" s="10">
        <v>39.5</v>
      </c>
      <c r="W25" s="10">
        <v>71.900000000000006</v>
      </c>
    </row>
    <row r="26" spans="1:23">
      <c r="A26" s="5" t="s">
        <v>41</v>
      </c>
      <c r="B26" s="7">
        <v>177577</v>
      </c>
      <c r="C26" s="10">
        <v>43.7</v>
      </c>
      <c r="D26" s="10">
        <v>50.8</v>
      </c>
      <c r="E26" s="10">
        <v>5.5</v>
      </c>
      <c r="F26" s="10">
        <v>96.8</v>
      </c>
      <c r="G26" s="10">
        <v>76.8</v>
      </c>
      <c r="H26" s="13">
        <v>0.6</v>
      </c>
      <c r="I26" s="10">
        <v>71</v>
      </c>
      <c r="J26" s="10">
        <v>49.5</v>
      </c>
      <c r="K26" s="10">
        <v>58.2</v>
      </c>
      <c r="L26" s="10">
        <v>41.2</v>
      </c>
      <c r="M26" s="10">
        <v>3.2</v>
      </c>
      <c r="N26" s="10">
        <v>17</v>
      </c>
      <c r="O26" s="7">
        <v>37724</v>
      </c>
      <c r="P26" s="10">
        <v>4.5999999999999996</v>
      </c>
      <c r="Q26" s="10">
        <v>66.7</v>
      </c>
      <c r="R26" s="10">
        <v>32.5</v>
      </c>
      <c r="S26" s="10">
        <v>70.2</v>
      </c>
      <c r="T26" s="10">
        <v>1.7</v>
      </c>
      <c r="U26" s="10">
        <v>1.3</v>
      </c>
      <c r="V26" s="10">
        <v>3.7</v>
      </c>
      <c r="W26" s="10">
        <v>25</v>
      </c>
    </row>
    <row r="27" spans="1:23">
      <c r="A27" s="5" t="s">
        <v>18</v>
      </c>
      <c r="B27" s="7">
        <v>618536</v>
      </c>
      <c r="C27" s="10">
        <v>26.6</v>
      </c>
      <c r="D27" s="10">
        <v>68.400000000000006</v>
      </c>
      <c r="E27" s="10">
        <v>5</v>
      </c>
      <c r="F27" s="10">
        <v>46.2</v>
      </c>
      <c r="G27" s="10">
        <v>90.9</v>
      </c>
      <c r="H27" s="3">
        <v>1.1200000000000001</v>
      </c>
      <c r="I27" s="10">
        <v>976</v>
      </c>
      <c r="J27" s="10">
        <v>33</v>
      </c>
      <c r="K27" s="10">
        <v>43.1</v>
      </c>
      <c r="L27" s="10">
        <v>5.5</v>
      </c>
      <c r="M27" s="10">
        <v>13.1</v>
      </c>
      <c r="N27" s="10">
        <v>33.700000000000003</v>
      </c>
      <c r="O27" s="7">
        <v>163993</v>
      </c>
      <c r="P27" s="10">
        <v>3.6</v>
      </c>
      <c r="Q27" s="10">
        <v>45.2</v>
      </c>
      <c r="R27" s="10">
        <v>73.7</v>
      </c>
      <c r="S27" s="10">
        <v>57.9</v>
      </c>
      <c r="T27" s="10">
        <v>51.6</v>
      </c>
      <c r="U27" s="10">
        <v>53.2</v>
      </c>
      <c r="V27" s="10">
        <v>47.9</v>
      </c>
      <c r="W27" s="10">
        <v>91.9</v>
      </c>
    </row>
    <row r="28" spans="1:23">
      <c r="A28" s="5" t="s">
        <v>42</v>
      </c>
      <c r="B28" s="7">
        <v>47818</v>
      </c>
      <c r="C28" s="10">
        <v>38.299999999999997</v>
      </c>
      <c r="D28" s="10">
        <v>56.9</v>
      </c>
      <c r="E28" s="10">
        <v>4.7</v>
      </c>
      <c r="F28" s="10">
        <v>75.599999999999994</v>
      </c>
      <c r="G28" s="10">
        <v>85.9</v>
      </c>
      <c r="H28" s="12">
        <v>-0.52</v>
      </c>
      <c r="I28" s="10">
        <v>44</v>
      </c>
      <c r="J28" s="10">
        <v>28.5</v>
      </c>
      <c r="K28" s="10">
        <v>35.700000000000003</v>
      </c>
      <c r="L28" s="10">
        <v>23.3</v>
      </c>
      <c r="M28" s="10">
        <v>4.5</v>
      </c>
      <c r="N28" s="10">
        <v>22.1</v>
      </c>
      <c r="O28" s="7">
        <v>10433</v>
      </c>
      <c r="P28" s="10">
        <v>4.0999999999999996</v>
      </c>
      <c r="Q28" s="10">
        <v>55.2</v>
      </c>
      <c r="R28" s="10">
        <v>54.5</v>
      </c>
      <c r="S28" s="10">
        <v>37.1</v>
      </c>
      <c r="T28" s="10">
        <v>25.2</v>
      </c>
      <c r="U28" s="10">
        <v>25.4</v>
      </c>
      <c r="V28" s="10">
        <v>24.4</v>
      </c>
      <c r="W28" s="10">
        <v>68.900000000000006</v>
      </c>
    </row>
    <row r="29" spans="1:23">
      <c r="A29" s="5" t="s">
        <v>19</v>
      </c>
      <c r="B29" s="7">
        <v>175425</v>
      </c>
      <c r="C29" s="10">
        <v>39.4</v>
      </c>
      <c r="D29" s="10">
        <v>56.2</v>
      </c>
      <c r="E29" s="10">
        <v>4.4000000000000004</v>
      </c>
      <c r="F29" s="10">
        <v>78</v>
      </c>
      <c r="G29" s="10">
        <v>86.4</v>
      </c>
      <c r="H29" s="12">
        <v>1.85</v>
      </c>
      <c r="I29" s="10">
        <v>89</v>
      </c>
      <c r="J29" s="10">
        <v>39</v>
      </c>
      <c r="K29" s="10">
        <v>46.9</v>
      </c>
      <c r="L29" s="10">
        <v>19.899999999999999</v>
      </c>
      <c r="M29" s="10">
        <v>5.7</v>
      </c>
      <c r="N29" s="10">
        <v>28.1</v>
      </c>
      <c r="O29" s="7">
        <v>34905</v>
      </c>
      <c r="P29" s="10">
        <v>4.8</v>
      </c>
      <c r="Q29" s="10">
        <v>52.8</v>
      </c>
      <c r="R29" s="10">
        <v>80.5</v>
      </c>
      <c r="S29" s="10">
        <v>62.8</v>
      </c>
      <c r="T29" s="10">
        <v>17</v>
      </c>
      <c r="U29" s="10">
        <v>13.3</v>
      </c>
      <c r="V29" s="10">
        <v>22.1</v>
      </c>
      <c r="W29" s="10">
        <v>65.099999999999994</v>
      </c>
    </row>
    <row r="30" spans="1:23">
      <c r="A30" s="5" t="s">
        <v>43</v>
      </c>
      <c r="B30" s="7">
        <v>140820</v>
      </c>
      <c r="C30" s="10">
        <v>37.1</v>
      </c>
      <c r="D30" s="10">
        <v>56.9</v>
      </c>
      <c r="E30" s="10">
        <v>6</v>
      </c>
      <c r="F30" s="10">
        <v>75.7</v>
      </c>
      <c r="G30" s="10">
        <v>89</v>
      </c>
      <c r="H30" s="12">
        <v>-0.27</v>
      </c>
      <c r="I30" s="10">
        <v>129</v>
      </c>
      <c r="J30" s="10">
        <v>48.7</v>
      </c>
      <c r="K30" s="10">
        <v>58.3</v>
      </c>
      <c r="L30" s="10">
        <v>22.3</v>
      </c>
      <c r="M30" s="10">
        <v>2.9</v>
      </c>
      <c r="N30" s="10">
        <v>22.2</v>
      </c>
      <c r="O30" s="7">
        <v>29200</v>
      </c>
      <c r="P30" s="10">
        <v>4.7</v>
      </c>
      <c r="Q30" s="10">
        <v>52.8</v>
      </c>
      <c r="R30" s="10">
        <v>48.5</v>
      </c>
      <c r="S30" s="10">
        <v>80.5</v>
      </c>
      <c r="T30" s="10">
        <v>4.7</v>
      </c>
      <c r="U30" s="10">
        <v>2.2999999999999998</v>
      </c>
      <c r="V30" s="10">
        <v>9.3000000000000007</v>
      </c>
      <c r="W30" s="10">
        <v>37.299999999999997</v>
      </c>
    </row>
    <row r="31" spans="1:23">
      <c r="A31" s="5" t="s">
        <v>20</v>
      </c>
      <c r="B31" s="7">
        <v>363236</v>
      </c>
      <c r="C31" s="10">
        <v>32.200000000000003</v>
      </c>
      <c r="D31" s="10">
        <v>63.3</v>
      </c>
      <c r="E31" s="10">
        <v>4.5</v>
      </c>
      <c r="F31" s="10">
        <v>58</v>
      </c>
      <c r="G31" s="10">
        <v>90.8</v>
      </c>
      <c r="H31" s="12">
        <v>0.87</v>
      </c>
      <c r="I31" s="10">
        <v>196</v>
      </c>
      <c r="J31" s="10">
        <v>37.4</v>
      </c>
      <c r="K31" s="10">
        <v>49</v>
      </c>
      <c r="L31" s="10">
        <v>7.1</v>
      </c>
      <c r="M31" s="10">
        <v>11.2</v>
      </c>
      <c r="N31" s="10">
        <v>33.1</v>
      </c>
      <c r="O31" s="7">
        <v>84272</v>
      </c>
      <c r="P31" s="10">
        <v>4.2</v>
      </c>
      <c r="Q31" s="10">
        <v>47.5</v>
      </c>
      <c r="R31" s="10">
        <v>91.1</v>
      </c>
      <c r="S31" s="10">
        <v>52</v>
      </c>
      <c r="T31" s="10">
        <v>55.8</v>
      </c>
      <c r="U31" s="10">
        <v>71</v>
      </c>
      <c r="V31" s="10">
        <v>50</v>
      </c>
      <c r="W31" s="10">
        <v>87.2</v>
      </c>
    </row>
    <row r="32" spans="1:23">
      <c r="A32" s="5" t="s">
        <v>44</v>
      </c>
      <c r="B32" s="7">
        <v>114416</v>
      </c>
      <c r="C32" s="10">
        <v>40.299999999999997</v>
      </c>
      <c r="D32" s="10">
        <v>53.6</v>
      </c>
      <c r="E32" s="10">
        <v>6.1</v>
      </c>
      <c r="F32" s="10">
        <v>86.6</v>
      </c>
      <c r="G32" s="10">
        <v>79.400000000000006</v>
      </c>
      <c r="H32" s="12">
        <v>-1.55</v>
      </c>
      <c r="I32" s="10">
        <v>63</v>
      </c>
      <c r="J32" s="10">
        <v>43.9</v>
      </c>
      <c r="K32" s="10">
        <v>53.5</v>
      </c>
      <c r="L32" s="10">
        <v>29.1</v>
      </c>
      <c r="M32" s="10">
        <v>4.8</v>
      </c>
      <c r="N32" s="10">
        <v>21.2</v>
      </c>
      <c r="O32" s="7">
        <v>22463</v>
      </c>
      <c r="P32" s="10">
        <v>4.9000000000000004</v>
      </c>
      <c r="Q32" s="10">
        <v>63.1</v>
      </c>
      <c r="R32" s="10">
        <v>31.8</v>
      </c>
      <c r="S32" s="10">
        <v>54.6</v>
      </c>
      <c r="T32" s="10">
        <v>8.1</v>
      </c>
      <c r="U32" s="10">
        <v>7.8</v>
      </c>
      <c r="V32" s="10">
        <v>16.7</v>
      </c>
      <c r="W32" s="10">
        <v>44.6</v>
      </c>
    </row>
    <row r="33" spans="1:23">
      <c r="A33" s="5" t="s">
        <v>21</v>
      </c>
      <c r="B33" s="7">
        <v>194908</v>
      </c>
      <c r="C33" s="10">
        <v>42</v>
      </c>
      <c r="D33" s="10">
        <v>53.2</v>
      </c>
      <c r="E33" s="10">
        <v>4.8</v>
      </c>
      <c r="F33" s="10">
        <v>88</v>
      </c>
      <c r="G33" s="10">
        <v>88</v>
      </c>
      <c r="H33" s="12">
        <v>-0.18</v>
      </c>
      <c r="I33" s="10">
        <v>89</v>
      </c>
      <c r="J33" s="10">
        <v>49.3</v>
      </c>
      <c r="K33" s="10">
        <v>59.9</v>
      </c>
      <c r="L33" s="10">
        <v>20.5</v>
      </c>
      <c r="M33" s="10">
        <v>4.8</v>
      </c>
      <c r="N33" s="10">
        <v>27.8</v>
      </c>
      <c r="O33" s="7">
        <v>34341</v>
      </c>
      <c r="P33" s="10">
        <v>5.5</v>
      </c>
      <c r="Q33" s="10">
        <v>60.5</v>
      </c>
      <c r="R33" s="10">
        <v>64.599999999999994</v>
      </c>
      <c r="S33" s="10">
        <v>62.8</v>
      </c>
      <c r="T33" s="10">
        <v>4.5</v>
      </c>
      <c r="U33" s="10">
        <v>4.3</v>
      </c>
      <c r="V33" s="10">
        <v>9.6</v>
      </c>
      <c r="W33" s="10">
        <v>63.6</v>
      </c>
    </row>
    <row r="34" spans="1:23">
      <c r="A34" s="5" t="s">
        <v>45</v>
      </c>
      <c r="B34" s="7">
        <v>165307</v>
      </c>
      <c r="C34" s="10">
        <v>42.4</v>
      </c>
      <c r="D34" s="10">
        <v>52.2</v>
      </c>
      <c r="E34" s="10">
        <v>5.0999999999999996</v>
      </c>
      <c r="F34" s="10">
        <v>90.6</v>
      </c>
      <c r="G34" s="10">
        <v>83.4</v>
      </c>
      <c r="H34" s="12">
        <v>-0.25</v>
      </c>
      <c r="I34" s="10">
        <v>84</v>
      </c>
      <c r="J34" s="10">
        <v>44.4</v>
      </c>
      <c r="K34" s="10">
        <v>53.3</v>
      </c>
      <c r="L34" s="10">
        <v>18.100000000000001</v>
      </c>
      <c r="M34" s="10">
        <v>3.8</v>
      </c>
      <c r="N34" s="10">
        <v>20.3</v>
      </c>
      <c r="O34" s="7">
        <v>31612</v>
      </c>
      <c r="P34" s="10">
        <v>5.0999999999999996</v>
      </c>
      <c r="Q34" s="10">
        <v>60.1</v>
      </c>
      <c r="R34" s="10">
        <v>63.1</v>
      </c>
      <c r="S34" s="10">
        <v>50.4</v>
      </c>
      <c r="T34" s="10">
        <v>5.0999999999999996</v>
      </c>
      <c r="U34" s="10">
        <v>8.5</v>
      </c>
      <c r="V34" s="10">
        <v>8</v>
      </c>
      <c r="W34" s="10">
        <v>53</v>
      </c>
    </row>
    <row r="35" spans="1:23">
      <c r="A35" s="5" t="s">
        <v>22</v>
      </c>
      <c r="B35" s="7">
        <v>74336</v>
      </c>
      <c r="C35" s="10">
        <v>39.200000000000003</v>
      </c>
      <c r="D35" s="10">
        <v>55.8</v>
      </c>
      <c r="E35" s="10">
        <v>5</v>
      </c>
      <c r="F35" s="10">
        <v>79.3</v>
      </c>
      <c r="G35" s="10">
        <v>85.6</v>
      </c>
      <c r="H35" s="12">
        <v>-1.31</v>
      </c>
      <c r="I35" s="10">
        <v>69</v>
      </c>
      <c r="J35" s="10">
        <v>49.2</v>
      </c>
      <c r="K35" s="10">
        <v>59.5</v>
      </c>
      <c r="L35" s="10">
        <v>21.3</v>
      </c>
      <c r="M35" s="10">
        <v>2.6</v>
      </c>
      <c r="N35" s="10">
        <v>23.2</v>
      </c>
      <c r="O35" s="7">
        <v>12826</v>
      </c>
      <c r="P35" s="10">
        <v>5.6</v>
      </c>
      <c r="Q35" s="10">
        <v>57.5</v>
      </c>
      <c r="R35" s="10">
        <v>53.1</v>
      </c>
      <c r="S35" s="10">
        <v>44.8</v>
      </c>
      <c r="T35" s="10">
        <v>1.8</v>
      </c>
      <c r="U35" s="10">
        <v>2.2000000000000002</v>
      </c>
      <c r="V35" s="10">
        <v>4.7</v>
      </c>
      <c r="W35" s="10">
        <v>62</v>
      </c>
    </row>
    <row r="36" spans="1:23">
      <c r="A36" s="5" t="s">
        <v>46</v>
      </c>
      <c r="B36" s="7">
        <v>132068</v>
      </c>
      <c r="C36" s="10">
        <v>39.200000000000003</v>
      </c>
      <c r="D36" s="10">
        <v>55.9</v>
      </c>
      <c r="E36" s="10">
        <v>4.9000000000000004</v>
      </c>
      <c r="F36" s="10">
        <v>79</v>
      </c>
      <c r="G36" s="10">
        <v>87.5</v>
      </c>
      <c r="H36" s="12">
        <v>-0.43</v>
      </c>
      <c r="I36" s="10">
        <v>33</v>
      </c>
      <c r="J36" s="10">
        <v>43.4</v>
      </c>
      <c r="K36" s="10">
        <v>52.3</v>
      </c>
      <c r="L36" s="10">
        <v>17.2</v>
      </c>
      <c r="M36" s="10">
        <v>4.4000000000000004</v>
      </c>
      <c r="N36" s="10">
        <v>23.2</v>
      </c>
      <c r="O36" s="7">
        <v>27576</v>
      </c>
      <c r="P36" s="10">
        <v>4.5999999999999996</v>
      </c>
      <c r="Q36" s="10">
        <v>53.8</v>
      </c>
      <c r="R36" s="10">
        <v>42.8</v>
      </c>
      <c r="S36" s="10">
        <v>40.9</v>
      </c>
      <c r="T36" s="10">
        <v>8.6999999999999993</v>
      </c>
      <c r="U36" s="10">
        <v>9.1999999999999993</v>
      </c>
      <c r="V36" s="10">
        <v>16.899999999999999</v>
      </c>
      <c r="W36" s="10">
        <v>75.400000000000006</v>
      </c>
    </row>
    <row r="37" spans="1:23">
      <c r="A37" s="5" t="s">
        <v>23</v>
      </c>
      <c r="B37" s="7">
        <v>65793</v>
      </c>
      <c r="C37" s="10">
        <v>33.5</v>
      </c>
      <c r="D37" s="10">
        <v>61.7</v>
      </c>
      <c r="E37" s="10">
        <v>4.7</v>
      </c>
      <c r="F37" s="10">
        <v>62</v>
      </c>
      <c r="G37" s="10">
        <v>94</v>
      </c>
      <c r="H37" s="13">
        <v>0.4</v>
      </c>
      <c r="I37" s="10">
        <v>52</v>
      </c>
      <c r="J37" s="10">
        <v>26.3</v>
      </c>
      <c r="K37" s="10">
        <v>33.200000000000003</v>
      </c>
      <c r="L37" s="10">
        <v>16.100000000000001</v>
      </c>
      <c r="M37" s="10">
        <v>4.2</v>
      </c>
      <c r="N37" s="10">
        <v>21.7</v>
      </c>
      <c r="O37" s="7">
        <v>16440</v>
      </c>
      <c r="P37" s="10">
        <v>3.8</v>
      </c>
      <c r="Q37" s="10">
        <v>48.8</v>
      </c>
      <c r="R37" s="10">
        <v>54.7</v>
      </c>
      <c r="S37" s="10">
        <v>44.5</v>
      </c>
      <c r="T37" s="10">
        <v>12.6</v>
      </c>
      <c r="U37" s="10">
        <v>15.5</v>
      </c>
      <c r="V37" s="10">
        <v>20.2</v>
      </c>
      <c r="W37" s="10">
        <v>81.5</v>
      </c>
    </row>
    <row r="38" spans="1:23">
      <c r="A38" s="5" t="s">
        <v>47</v>
      </c>
      <c r="B38" s="7">
        <v>35258</v>
      </c>
      <c r="C38" s="10">
        <v>37.5</v>
      </c>
      <c r="D38" s="10">
        <v>58.1</v>
      </c>
      <c r="E38" s="10">
        <v>4.4000000000000004</v>
      </c>
      <c r="F38" s="10">
        <v>72</v>
      </c>
      <c r="G38" s="10">
        <v>88</v>
      </c>
      <c r="H38" s="3">
        <v>1.1299999999999999</v>
      </c>
      <c r="I38" s="10">
        <v>14</v>
      </c>
      <c r="J38" s="10">
        <v>26.5</v>
      </c>
      <c r="K38" s="10">
        <v>31.6</v>
      </c>
      <c r="L38" s="10">
        <v>26</v>
      </c>
      <c r="M38" s="10">
        <v>5</v>
      </c>
      <c r="N38" s="10">
        <v>24.4</v>
      </c>
      <c r="O38" s="7">
        <v>7998</v>
      </c>
      <c r="P38" s="10">
        <v>3.8</v>
      </c>
      <c r="Q38" s="10">
        <v>51.9</v>
      </c>
      <c r="R38" s="10">
        <v>79.599999999999994</v>
      </c>
      <c r="S38" s="10">
        <v>30.7</v>
      </c>
      <c r="T38" s="10">
        <v>20.3</v>
      </c>
      <c r="U38" s="10">
        <v>18.399999999999999</v>
      </c>
      <c r="V38" s="10">
        <v>23.5</v>
      </c>
      <c r="W38" s="10">
        <v>42.6</v>
      </c>
    </row>
    <row r="39" spans="1:23">
      <c r="A39" s="5" t="s">
        <v>24</v>
      </c>
      <c r="B39" s="7">
        <v>101691</v>
      </c>
      <c r="C39" s="10">
        <v>37.4</v>
      </c>
      <c r="D39" s="10">
        <v>57.4</v>
      </c>
      <c r="E39" s="10">
        <v>5.3</v>
      </c>
      <c r="F39" s="10">
        <v>74.3</v>
      </c>
      <c r="G39" s="10">
        <v>86.8</v>
      </c>
      <c r="H39" s="12">
        <v>-0.03</v>
      </c>
      <c r="I39" s="10">
        <v>63</v>
      </c>
      <c r="J39" s="10">
        <v>34</v>
      </c>
      <c r="K39" s="10">
        <v>42.1</v>
      </c>
      <c r="L39" s="10">
        <v>15.9</v>
      </c>
      <c r="M39" s="10">
        <v>4.3</v>
      </c>
      <c r="N39" s="10">
        <v>20</v>
      </c>
      <c r="O39" s="8">
        <v>23487</v>
      </c>
      <c r="P39" s="10">
        <v>4.0999999999999996</v>
      </c>
      <c r="Q39" s="10">
        <v>57.2</v>
      </c>
      <c r="R39" s="10">
        <v>30.3</v>
      </c>
      <c r="S39" s="10">
        <v>63.8</v>
      </c>
      <c r="T39" s="10">
        <v>12</v>
      </c>
      <c r="U39" s="10">
        <v>12.3</v>
      </c>
      <c r="V39" s="10">
        <v>12.4</v>
      </c>
      <c r="W39" s="10">
        <v>53.9</v>
      </c>
    </row>
    <row r="40" spans="1:23">
      <c r="A40" s="5" t="s">
        <v>48</v>
      </c>
      <c r="B40" s="7">
        <v>188317</v>
      </c>
      <c r="C40" s="10">
        <v>40.200000000000003</v>
      </c>
      <c r="D40" s="10">
        <v>55.2</v>
      </c>
      <c r="E40" s="10">
        <v>4.5999999999999996</v>
      </c>
      <c r="F40" s="10">
        <v>81.099999999999994</v>
      </c>
      <c r="G40" s="10">
        <v>82.4</v>
      </c>
      <c r="H40" s="12">
        <v>-0.01</v>
      </c>
      <c r="I40" s="10">
        <v>58</v>
      </c>
      <c r="J40" s="10">
        <v>49.4</v>
      </c>
      <c r="K40" s="10">
        <v>61.8</v>
      </c>
      <c r="L40" s="10">
        <v>20.6</v>
      </c>
      <c r="M40" s="10">
        <v>5.9</v>
      </c>
      <c r="N40" s="10">
        <v>29.9</v>
      </c>
      <c r="O40" s="7">
        <v>35198</v>
      </c>
      <c r="P40" s="10">
        <v>5.0999999999999996</v>
      </c>
      <c r="Q40" s="10">
        <v>58.8</v>
      </c>
      <c r="R40" s="10">
        <v>65.2</v>
      </c>
      <c r="S40" s="10">
        <v>53.6</v>
      </c>
      <c r="T40" s="10">
        <v>19.100000000000001</v>
      </c>
      <c r="U40" s="10">
        <v>19.7</v>
      </c>
      <c r="V40" s="10">
        <v>22.2</v>
      </c>
      <c r="W40" s="10">
        <v>73.400000000000006</v>
      </c>
    </row>
    <row r="41" spans="1:23">
      <c r="A41" s="5" t="s">
        <v>49</v>
      </c>
      <c r="B41" s="7">
        <v>78875</v>
      </c>
      <c r="C41" s="10">
        <v>26.8</v>
      </c>
      <c r="D41" s="10">
        <v>65.5</v>
      </c>
      <c r="E41" s="10">
        <v>7.7</v>
      </c>
      <c r="F41" s="10">
        <v>52.7</v>
      </c>
      <c r="G41" s="10">
        <v>94.4</v>
      </c>
      <c r="H41" s="3">
        <v>2.35</v>
      </c>
      <c r="I41" s="10">
        <v>314</v>
      </c>
      <c r="J41" s="10">
        <v>33.299999999999997</v>
      </c>
      <c r="K41" s="10">
        <v>43.3</v>
      </c>
      <c r="L41" s="10">
        <v>8.6999999999999993</v>
      </c>
      <c r="M41" s="10">
        <v>8.3000000000000007</v>
      </c>
      <c r="N41" s="10">
        <v>30.8</v>
      </c>
      <c r="O41" s="7">
        <v>22869</v>
      </c>
      <c r="P41" s="10">
        <v>3.2</v>
      </c>
      <c r="Q41" s="10">
        <v>42.4</v>
      </c>
      <c r="R41" s="10">
        <v>74.3</v>
      </c>
      <c r="S41" s="10">
        <v>57.3</v>
      </c>
      <c r="T41" s="10">
        <v>34.200000000000003</v>
      </c>
      <c r="U41" s="10">
        <v>52.5</v>
      </c>
      <c r="V41" s="10">
        <v>40.6</v>
      </c>
      <c r="W41" s="10">
        <v>76.3</v>
      </c>
    </row>
    <row r="42" spans="1:23">
      <c r="A42" s="5" t="s">
        <v>50</v>
      </c>
      <c r="B42" s="7">
        <v>156736</v>
      </c>
      <c r="C42" s="10">
        <v>40.200000000000003</v>
      </c>
      <c r="D42" s="10">
        <v>54.8</v>
      </c>
      <c r="E42" s="10">
        <v>5.0999999999999996</v>
      </c>
      <c r="F42" s="10">
        <v>82.5</v>
      </c>
      <c r="G42" s="10">
        <v>84.5</v>
      </c>
      <c r="H42" s="3">
        <v>0.95</v>
      </c>
      <c r="I42" s="10">
        <v>36</v>
      </c>
      <c r="J42" s="10">
        <v>47.1</v>
      </c>
      <c r="K42" s="10">
        <v>56.5</v>
      </c>
      <c r="L42" s="10">
        <v>30.5</v>
      </c>
      <c r="M42" s="10">
        <v>4.5</v>
      </c>
      <c r="N42" s="10">
        <v>22.2</v>
      </c>
      <c r="O42" s="7">
        <v>33857</v>
      </c>
      <c r="P42" s="10">
        <v>4.5</v>
      </c>
      <c r="Q42" s="10">
        <v>53.9</v>
      </c>
      <c r="R42" s="10">
        <v>57.7</v>
      </c>
      <c r="S42" s="10">
        <v>49.1</v>
      </c>
      <c r="T42" s="10">
        <v>2.8</v>
      </c>
      <c r="U42" s="10">
        <v>1.4</v>
      </c>
      <c r="V42" s="10">
        <v>5.3</v>
      </c>
      <c r="W42" s="10">
        <v>14.2</v>
      </c>
    </row>
    <row r="43" spans="1:23">
      <c r="A43" s="5" t="s">
        <v>25</v>
      </c>
      <c r="B43" s="7">
        <v>334459</v>
      </c>
      <c r="C43" s="10">
        <v>29.3</v>
      </c>
      <c r="D43" s="10">
        <v>67.5</v>
      </c>
      <c r="E43" s="10">
        <v>3.2</v>
      </c>
      <c r="F43" s="10">
        <v>48.2</v>
      </c>
      <c r="G43" s="10">
        <v>95</v>
      </c>
      <c r="H43" s="3">
        <v>1.45</v>
      </c>
      <c r="I43" s="10">
        <v>422</v>
      </c>
      <c r="J43" s="10">
        <v>31</v>
      </c>
      <c r="K43" s="10">
        <v>40.799999999999997</v>
      </c>
      <c r="L43" s="10">
        <v>7.5</v>
      </c>
      <c r="M43" s="10">
        <v>14.6</v>
      </c>
      <c r="N43" s="10">
        <v>38.5</v>
      </c>
      <c r="O43" s="7">
        <v>86609</v>
      </c>
      <c r="P43" s="10">
        <v>3.5</v>
      </c>
      <c r="Q43" s="10">
        <v>40.700000000000003</v>
      </c>
      <c r="R43" s="10">
        <v>88.3</v>
      </c>
      <c r="S43" s="10">
        <v>52.7</v>
      </c>
      <c r="T43" s="10">
        <v>49.7</v>
      </c>
      <c r="U43" s="10">
        <v>53.5</v>
      </c>
      <c r="V43" s="10">
        <v>50.3</v>
      </c>
      <c r="W43" s="10">
        <v>93.5</v>
      </c>
    </row>
    <row r="44" spans="1:23">
      <c r="A44" s="5" t="s">
        <v>51</v>
      </c>
      <c r="B44" s="7">
        <v>213601</v>
      </c>
      <c r="C44" s="10">
        <v>37.200000000000003</v>
      </c>
      <c r="D44" s="10">
        <v>57.2</v>
      </c>
      <c r="E44" s="10">
        <v>5.6</v>
      </c>
      <c r="F44" s="10">
        <v>74.900000000000006</v>
      </c>
      <c r="G44" s="10">
        <v>85.4</v>
      </c>
      <c r="H44" s="3">
        <v>-0.34</v>
      </c>
      <c r="I44" s="10">
        <v>96</v>
      </c>
      <c r="J44" s="10">
        <v>35.200000000000003</v>
      </c>
      <c r="K44" s="10">
        <v>45.1</v>
      </c>
      <c r="L44" s="10">
        <v>22.5</v>
      </c>
      <c r="M44" s="10">
        <v>5.7</v>
      </c>
      <c r="N44" s="10">
        <v>23</v>
      </c>
      <c r="O44" s="7">
        <v>45062</v>
      </c>
      <c r="P44" s="10">
        <v>4.5</v>
      </c>
      <c r="Q44" s="10">
        <v>55.3</v>
      </c>
      <c r="R44" s="10">
        <v>60.7</v>
      </c>
      <c r="S44" s="10">
        <v>50.6</v>
      </c>
      <c r="T44" s="10">
        <v>13.4</v>
      </c>
      <c r="U44" s="10">
        <v>15.8</v>
      </c>
      <c r="V44" s="10">
        <v>19.600000000000001</v>
      </c>
      <c r="W44" s="10">
        <v>58.2</v>
      </c>
    </row>
    <row r="45" spans="1:23">
      <c r="A45" s="5" t="s">
        <v>26</v>
      </c>
      <c r="B45" s="7">
        <v>92710</v>
      </c>
      <c r="C45" s="10">
        <v>24.3</v>
      </c>
      <c r="D45" s="10">
        <v>67.400000000000006</v>
      </c>
      <c r="E45" s="10">
        <v>8.3000000000000007</v>
      </c>
      <c r="F45" s="10">
        <v>48.4</v>
      </c>
      <c r="G45" s="10">
        <v>93.7</v>
      </c>
      <c r="H45" s="3">
        <v>2.27</v>
      </c>
      <c r="I45" s="10">
        <v>59</v>
      </c>
      <c r="J45" s="10">
        <v>23.9</v>
      </c>
      <c r="K45" s="10">
        <v>32</v>
      </c>
      <c r="L45" s="10">
        <v>6.3</v>
      </c>
      <c r="M45" s="10">
        <v>15.5</v>
      </c>
      <c r="N45" s="10">
        <v>29</v>
      </c>
      <c r="O45" s="7">
        <v>30490</v>
      </c>
      <c r="P45" s="10">
        <v>2.8</v>
      </c>
      <c r="Q45" s="10">
        <v>42.7</v>
      </c>
      <c r="R45" s="10">
        <v>85.4</v>
      </c>
      <c r="S45" s="10">
        <v>46.4</v>
      </c>
      <c r="T45" s="10">
        <v>54.8</v>
      </c>
      <c r="U45" s="10">
        <v>67.900000000000006</v>
      </c>
      <c r="V45" s="10">
        <v>67.5</v>
      </c>
      <c r="W45" s="10">
        <v>85.5</v>
      </c>
    </row>
    <row r="46" spans="1:23">
      <c r="A46" s="5" t="s">
        <v>52</v>
      </c>
      <c r="B46" s="7">
        <v>106374</v>
      </c>
      <c r="C46" s="10">
        <v>32.799999999999997</v>
      </c>
      <c r="D46" s="10">
        <v>62</v>
      </c>
      <c r="E46" s="10">
        <v>5.2</v>
      </c>
      <c r="F46" s="10">
        <v>61.2</v>
      </c>
      <c r="G46" s="10">
        <v>90.3</v>
      </c>
      <c r="H46" s="12">
        <v>-0.19</v>
      </c>
      <c r="I46" s="10">
        <v>59</v>
      </c>
      <c r="J46" s="10">
        <v>24.9</v>
      </c>
      <c r="K46" s="10">
        <v>31.5</v>
      </c>
      <c r="L46" s="10">
        <v>15.7</v>
      </c>
      <c r="M46" s="10">
        <v>4.7</v>
      </c>
      <c r="N46" s="10">
        <v>21.3</v>
      </c>
      <c r="O46" s="7">
        <v>28124</v>
      </c>
      <c r="P46" s="10">
        <v>3.7</v>
      </c>
      <c r="Q46" s="10">
        <v>49</v>
      </c>
      <c r="R46" s="10">
        <v>62.7</v>
      </c>
      <c r="S46" s="10">
        <v>53.3</v>
      </c>
      <c r="T46" s="10">
        <v>13.5</v>
      </c>
      <c r="U46" s="10">
        <v>15.1</v>
      </c>
      <c r="V46" s="10">
        <v>22.6</v>
      </c>
      <c r="W46" s="10">
        <v>72.7</v>
      </c>
    </row>
    <row r="47" spans="1:23">
      <c r="A47" s="5" t="s">
        <v>53</v>
      </c>
      <c r="B47" s="7">
        <v>83153</v>
      </c>
      <c r="C47" s="10">
        <v>34.4</v>
      </c>
      <c r="D47" s="10">
        <v>61.5</v>
      </c>
      <c r="E47" s="10">
        <v>4.2</v>
      </c>
      <c r="F47" s="10">
        <v>62.7</v>
      </c>
      <c r="G47" s="10">
        <v>86.7</v>
      </c>
      <c r="H47" s="3">
        <v>3.25</v>
      </c>
      <c r="I47" s="10">
        <v>42</v>
      </c>
      <c r="J47" s="10">
        <v>36.9</v>
      </c>
      <c r="K47" s="10">
        <v>47</v>
      </c>
      <c r="L47" s="10">
        <v>16.899999999999999</v>
      </c>
      <c r="M47" s="10">
        <v>7.8</v>
      </c>
      <c r="N47" s="10">
        <v>26.7</v>
      </c>
      <c r="O47" s="7">
        <v>19252</v>
      </c>
      <c r="P47" s="10">
        <v>4.2</v>
      </c>
      <c r="Q47" s="10">
        <v>48.9</v>
      </c>
      <c r="R47" s="10">
        <v>68.900000000000006</v>
      </c>
      <c r="S47" s="10">
        <v>56</v>
      </c>
      <c r="T47" s="10">
        <v>47.3</v>
      </c>
      <c r="U47" s="10">
        <v>50.3</v>
      </c>
      <c r="V47" s="10">
        <v>42.9</v>
      </c>
      <c r="W47" s="10">
        <v>73.2</v>
      </c>
    </row>
    <row r="48" spans="1:23">
      <c r="A48" s="5" t="s">
        <v>54</v>
      </c>
      <c r="B48" s="7">
        <v>96556</v>
      </c>
      <c r="C48" s="10">
        <v>40.5</v>
      </c>
      <c r="D48" s="10">
        <v>54.5</v>
      </c>
      <c r="E48" s="10">
        <v>5</v>
      </c>
      <c r="F48" s="10">
        <v>83.4</v>
      </c>
      <c r="G48" s="10">
        <v>86.4</v>
      </c>
      <c r="H48" s="3">
        <v>0.45</v>
      </c>
      <c r="I48" s="10">
        <v>89</v>
      </c>
      <c r="J48" s="10">
        <v>33</v>
      </c>
      <c r="K48" s="10">
        <v>42.2</v>
      </c>
      <c r="L48" s="10">
        <v>16.3</v>
      </c>
      <c r="M48" s="10">
        <v>4.0999999999999996</v>
      </c>
      <c r="N48" s="10">
        <v>15.3</v>
      </c>
      <c r="O48" s="7">
        <v>21619</v>
      </c>
      <c r="P48" s="10">
        <v>4.3</v>
      </c>
      <c r="Q48" s="10">
        <v>56.6</v>
      </c>
      <c r="R48" s="10">
        <v>47.7</v>
      </c>
      <c r="S48" s="10">
        <v>66.2</v>
      </c>
      <c r="T48" s="10">
        <v>8.6999999999999993</v>
      </c>
      <c r="U48" s="10">
        <v>15.7</v>
      </c>
      <c r="V48" s="10">
        <v>10.3</v>
      </c>
      <c r="W48" s="10">
        <v>80.3</v>
      </c>
    </row>
    <row r="49" spans="1:23">
      <c r="A49" s="5" t="s">
        <v>27</v>
      </c>
      <c r="B49" s="7">
        <v>103093</v>
      </c>
      <c r="C49" s="10">
        <v>35.799999999999997</v>
      </c>
      <c r="D49" s="10">
        <v>58.9</v>
      </c>
      <c r="E49" s="10">
        <v>5.3</v>
      </c>
      <c r="F49" s="10">
        <v>69.7</v>
      </c>
      <c r="G49" s="10">
        <v>79.3</v>
      </c>
      <c r="H49" s="3">
        <v>1.1100000000000001</v>
      </c>
      <c r="I49" s="10">
        <v>41</v>
      </c>
      <c r="J49" s="10">
        <v>30.4</v>
      </c>
      <c r="K49" s="10">
        <v>38</v>
      </c>
      <c r="L49" s="10">
        <v>26.6</v>
      </c>
      <c r="M49" s="10">
        <v>4.8</v>
      </c>
      <c r="N49" s="10">
        <v>22.8</v>
      </c>
      <c r="O49" s="7">
        <v>27282</v>
      </c>
      <c r="P49" s="10">
        <v>3.7</v>
      </c>
      <c r="Q49" s="10">
        <v>57.6</v>
      </c>
      <c r="R49" s="10">
        <v>53.5</v>
      </c>
      <c r="S49" s="10">
        <v>58.7</v>
      </c>
      <c r="T49" s="10">
        <v>23.4</v>
      </c>
      <c r="U49" s="10">
        <v>24.9</v>
      </c>
      <c r="V49" s="10">
        <v>20.2</v>
      </c>
      <c r="W49" s="10">
        <v>58.3</v>
      </c>
    </row>
    <row r="50" spans="1:23">
      <c r="A50" s="5" t="s">
        <v>55</v>
      </c>
      <c r="B50" s="7">
        <v>180302</v>
      </c>
      <c r="C50" s="10">
        <v>40.799999999999997</v>
      </c>
      <c r="D50" s="10">
        <v>53.7</v>
      </c>
      <c r="E50" s="10">
        <v>5.5</v>
      </c>
      <c r="F50" s="10">
        <v>86.2</v>
      </c>
      <c r="G50" s="10">
        <v>82.9</v>
      </c>
      <c r="H50" s="3">
        <v>0.34</v>
      </c>
      <c r="I50" s="10">
        <v>74</v>
      </c>
      <c r="J50" s="10">
        <v>46.6</v>
      </c>
      <c r="K50" s="10">
        <v>56.8</v>
      </c>
      <c r="L50" s="10">
        <v>6.4</v>
      </c>
      <c r="M50" s="10">
        <v>4.9000000000000004</v>
      </c>
      <c r="N50" s="10">
        <v>15.3</v>
      </c>
      <c r="O50" s="7">
        <v>42909</v>
      </c>
      <c r="P50" s="10">
        <v>4.0999999999999996</v>
      </c>
      <c r="Q50" s="10">
        <v>60.3</v>
      </c>
      <c r="R50" s="10">
        <v>32.700000000000003</v>
      </c>
      <c r="S50" s="10">
        <v>68.099999999999994</v>
      </c>
      <c r="T50" s="10">
        <v>6.4</v>
      </c>
      <c r="U50" s="10">
        <v>8.3000000000000007</v>
      </c>
      <c r="V50" s="10">
        <v>5.6</v>
      </c>
      <c r="W50" s="10">
        <v>64.5</v>
      </c>
    </row>
    <row r="51" spans="1:23">
      <c r="A51" s="5" t="s">
        <v>28</v>
      </c>
      <c r="B51" s="7">
        <v>160975</v>
      </c>
      <c r="C51" s="10">
        <v>37.1</v>
      </c>
      <c r="D51" s="10">
        <v>56.3</v>
      </c>
      <c r="E51" s="10">
        <v>6.6</v>
      </c>
      <c r="F51" s="10">
        <v>77.7</v>
      </c>
      <c r="G51" s="10">
        <v>86.8</v>
      </c>
      <c r="H51" s="12">
        <v>-1.85</v>
      </c>
      <c r="I51" s="10">
        <v>128</v>
      </c>
      <c r="J51" s="10">
        <v>51.9</v>
      </c>
      <c r="K51" s="10">
        <v>62.6</v>
      </c>
      <c r="L51" s="10">
        <v>17.3</v>
      </c>
      <c r="M51" s="10">
        <v>3.8</v>
      </c>
      <c r="N51" s="10">
        <v>20.2</v>
      </c>
      <c r="O51" s="7">
        <v>35171</v>
      </c>
      <c r="P51" s="10">
        <v>4.5</v>
      </c>
      <c r="Q51" s="10">
        <v>56.5</v>
      </c>
      <c r="R51" s="10">
        <v>47.6</v>
      </c>
      <c r="S51" s="10">
        <v>77</v>
      </c>
      <c r="T51" s="10">
        <v>2</v>
      </c>
      <c r="U51" s="10">
        <v>1.2</v>
      </c>
      <c r="V51" s="10">
        <v>5.0999999999999996</v>
      </c>
      <c r="W51" s="10">
        <v>49</v>
      </c>
    </row>
    <row r="52" spans="1:23">
      <c r="A52" s="5" t="s">
        <v>56</v>
      </c>
      <c r="B52" s="7">
        <v>127238</v>
      </c>
      <c r="C52" s="10">
        <v>39.299999999999997</v>
      </c>
      <c r="D52" s="10">
        <v>56.4</v>
      </c>
      <c r="E52" s="10">
        <v>4.3</v>
      </c>
      <c r="F52" s="10">
        <v>77.3</v>
      </c>
      <c r="G52" s="10">
        <v>88.5</v>
      </c>
      <c r="H52" s="13">
        <v>0.6</v>
      </c>
      <c r="I52" s="10">
        <v>39</v>
      </c>
      <c r="J52" s="10">
        <v>35.5</v>
      </c>
      <c r="K52" s="10">
        <v>43.9</v>
      </c>
      <c r="L52" s="10">
        <v>19.899999999999999</v>
      </c>
      <c r="M52" s="10">
        <v>4.7</v>
      </c>
      <c r="N52" s="10">
        <v>25.6</v>
      </c>
      <c r="O52" s="7">
        <v>28772</v>
      </c>
      <c r="P52" s="10">
        <v>4.3</v>
      </c>
      <c r="Q52" s="10">
        <v>48.6</v>
      </c>
      <c r="R52" s="10">
        <v>83.5</v>
      </c>
      <c r="S52" s="10">
        <v>56.7</v>
      </c>
      <c r="T52" s="10">
        <v>11.4</v>
      </c>
      <c r="U52" s="10">
        <v>19.3</v>
      </c>
      <c r="V52" s="10">
        <v>17.399999999999999</v>
      </c>
      <c r="W52" s="10">
        <v>73</v>
      </c>
    </row>
    <row r="53" spans="1:23">
      <c r="A53" s="5" t="s">
        <v>29</v>
      </c>
      <c r="B53" s="7">
        <v>77403</v>
      </c>
      <c r="C53" s="10">
        <v>36.9</v>
      </c>
      <c r="D53" s="10">
        <v>56.9</v>
      </c>
      <c r="E53" s="10">
        <v>6.2</v>
      </c>
      <c r="F53" s="10">
        <v>75.7</v>
      </c>
      <c r="G53" s="10">
        <v>87.2</v>
      </c>
      <c r="H53" s="12">
        <v>-0.69</v>
      </c>
      <c r="I53" s="10">
        <v>81</v>
      </c>
      <c r="J53" s="10">
        <v>52.6</v>
      </c>
      <c r="K53" s="10">
        <v>62.8</v>
      </c>
      <c r="L53" s="10">
        <v>24.2</v>
      </c>
      <c r="M53" s="10">
        <v>2.2999999999999998</v>
      </c>
      <c r="N53" s="10">
        <v>20.8</v>
      </c>
      <c r="O53" s="7">
        <v>16135</v>
      </c>
      <c r="P53" s="10">
        <v>4.7</v>
      </c>
      <c r="Q53" s="10">
        <v>55.3</v>
      </c>
      <c r="R53" s="10">
        <v>30.5</v>
      </c>
      <c r="S53" s="10">
        <v>63.4</v>
      </c>
      <c r="T53" s="10">
        <v>2.8</v>
      </c>
      <c r="U53" s="10">
        <v>1.7</v>
      </c>
      <c r="V53" s="10">
        <v>5.6</v>
      </c>
      <c r="W53" s="10">
        <v>36.9</v>
      </c>
    </row>
    <row r="55" spans="1:23">
      <c r="A55" s="9" t="s">
        <v>74</v>
      </c>
      <c r="B55" s="15">
        <f>AVERAGE(B3:B53)</f>
        <v>201319.66666666666</v>
      </c>
      <c r="C55" s="16">
        <f t="shared" ref="C55:W55" si="0">AVERAGE(C3:C53)</f>
        <v>35.837254901960797</v>
      </c>
      <c r="D55" s="16">
        <f t="shared" si="0"/>
        <v>59.056862745098051</v>
      </c>
      <c r="E55" s="16">
        <f t="shared" si="0"/>
        <v>5.1058823529411761</v>
      </c>
      <c r="F55" s="16">
        <f t="shared" si="0"/>
        <v>70.535294117647041</v>
      </c>
      <c r="G55" s="16">
        <f t="shared" si="0"/>
        <v>88.729411764705901</v>
      </c>
      <c r="H55" s="16">
        <f t="shared" si="0"/>
        <v>0.39901960784313717</v>
      </c>
      <c r="I55" s="16">
        <f t="shared" si="0"/>
        <v>136.1764705882353</v>
      </c>
      <c r="J55" s="16">
        <f t="shared" si="0"/>
        <v>37.85098039215687</v>
      </c>
      <c r="K55" s="16">
        <f t="shared" si="0"/>
        <v>46.723529411764702</v>
      </c>
      <c r="L55" s="16">
        <f t="shared" si="0"/>
        <v>16.664705882352944</v>
      </c>
      <c r="M55" s="16">
        <f t="shared" si="0"/>
        <v>5.984313725490197</v>
      </c>
      <c r="N55" s="16">
        <f t="shared" si="0"/>
        <v>24.821568627450979</v>
      </c>
      <c r="O55" s="15">
        <f t="shared" si="0"/>
        <v>49792.784313725489</v>
      </c>
      <c r="P55" s="16">
        <f t="shared" si="0"/>
        <v>4.2294117647058815</v>
      </c>
      <c r="Q55" s="16">
        <f t="shared" si="0"/>
        <v>51.750980392156869</v>
      </c>
      <c r="R55" s="16">
        <f t="shared" si="0"/>
        <v>62.356862745098027</v>
      </c>
      <c r="S55" s="16">
        <f t="shared" si="0"/>
        <v>53.817647058823518</v>
      </c>
      <c r="T55" s="16">
        <f t="shared" si="0"/>
        <v>21.192156862745104</v>
      </c>
      <c r="U55" s="16">
        <f t="shared" si="0"/>
        <v>24.645098039215682</v>
      </c>
      <c r="V55" s="16">
        <f t="shared" si="0"/>
        <v>23.398039215686268</v>
      </c>
      <c r="W55" s="16">
        <f t="shared" si="0"/>
        <v>66.086274509803928</v>
      </c>
    </row>
    <row r="56" spans="1:23">
      <c r="A56" s="17" t="s">
        <v>75</v>
      </c>
      <c r="B56" s="15">
        <f>MEDIAN(B3:B53)</f>
        <v>106374</v>
      </c>
      <c r="C56" s="16">
        <f t="shared" ref="C56:V56" si="1">MEDIAN(C3:C53)</f>
        <v>37.200000000000003</v>
      </c>
      <c r="D56" s="16">
        <f t="shared" si="1"/>
        <v>57.2</v>
      </c>
      <c r="E56" s="16">
        <f t="shared" si="1"/>
        <v>5</v>
      </c>
      <c r="F56" s="16">
        <f t="shared" si="1"/>
        <v>74.900000000000006</v>
      </c>
      <c r="G56" s="16">
        <f t="shared" si="1"/>
        <v>88</v>
      </c>
      <c r="H56" s="16">
        <f t="shared" si="1"/>
        <v>0.38</v>
      </c>
      <c r="I56" s="16">
        <f t="shared" si="1"/>
        <v>69</v>
      </c>
      <c r="J56" s="16">
        <f t="shared" si="1"/>
        <v>37.4</v>
      </c>
      <c r="K56" s="16">
        <f t="shared" si="1"/>
        <v>46.4</v>
      </c>
      <c r="L56" s="16">
        <f t="shared" si="1"/>
        <v>16.3</v>
      </c>
      <c r="M56" s="16">
        <f t="shared" si="1"/>
        <v>4.8</v>
      </c>
      <c r="N56" s="16">
        <f t="shared" si="1"/>
        <v>23.2</v>
      </c>
      <c r="O56" s="15">
        <f t="shared" si="1"/>
        <v>25584</v>
      </c>
      <c r="P56" s="16">
        <f t="shared" si="1"/>
        <v>4.3</v>
      </c>
      <c r="Q56" s="16">
        <f t="shared" si="1"/>
        <v>52.8</v>
      </c>
      <c r="R56" s="16">
        <f t="shared" si="1"/>
        <v>63.1</v>
      </c>
      <c r="S56" s="16">
        <f t="shared" si="1"/>
        <v>53.6</v>
      </c>
      <c r="T56" s="16">
        <f t="shared" si="1"/>
        <v>12.6</v>
      </c>
      <c r="U56" s="16">
        <f t="shared" si="1"/>
        <v>15.5</v>
      </c>
      <c r="V56" s="16">
        <f t="shared" si="1"/>
        <v>19.5</v>
      </c>
      <c r="W56" s="16">
        <f>MEDIAN(W3:W53)</f>
        <v>71.900000000000006</v>
      </c>
    </row>
    <row r="57" spans="1:23">
      <c r="A57" s="17" t="s">
        <v>76</v>
      </c>
      <c r="B57" s="15">
        <f>STDEV(B3:B53)</f>
        <v>473783.8341935135</v>
      </c>
      <c r="C57" s="16">
        <f t="shared" ref="C57:W57" si="2">STDEV(C3:C53)</f>
        <v>5.1608511229955791</v>
      </c>
      <c r="D57" s="16">
        <f t="shared" si="2"/>
        <v>5.1616375270627719</v>
      </c>
      <c r="E57" s="16">
        <f t="shared" si="2"/>
        <v>1.0068588311587472</v>
      </c>
      <c r="F57" s="16">
        <f t="shared" si="2"/>
        <v>14.30830281381291</v>
      </c>
      <c r="G57" s="16">
        <f t="shared" si="2"/>
        <v>5.671729687410723</v>
      </c>
      <c r="H57" s="16">
        <f t="shared" si="2"/>
        <v>1.1794392818656854</v>
      </c>
      <c r="I57" s="16">
        <f t="shared" si="2"/>
        <v>246.42854590183768</v>
      </c>
      <c r="J57" s="16">
        <f t="shared" si="2"/>
        <v>9.7267748519027286</v>
      </c>
      <c r="K57" s="16">
        <f t="shared" si="2"/>
        <v>10.935475997601486</v>
      </c>
      <c r="L57" s="16">
        <f t="shared" si="2"/>
        <v>7.9597191792025361</v>
      </c>
      <c r="M57" s="16">
        <f t="shared" si="2"/>
        <v>3.2651108740145185</v>
      </c>
      <c r="N57" s="16">
        <f t="shared" si="2"/>
        <v>5.2843661389230325</v>
      </c>
      <c r="O57" s="15">
        <f t="shared" si="2"/>
        <v>132195.36367169823</v>
      </c>
      <c r="P57" s="16">
        <f t="shared" si="2"/>
        <v>0.7462691518874629</v>
      </c>
      <c r="Q57" s="16">
        <f t="shared" si="2"/>
        <v>7.1344620693929368</v>
      </c>
      <c r="R57" s="16">
        <f t="shared" si="2"/>
        <v>17.613327396059653</v>
      </c>
      <c r="S57" s="16">
        <f t="shared" si="2"/>
        <v>12.749316936720279</v>
      </c>
      <c r="T57" s="16">
        <f t="shared" si="2"/>
        <v>20.08443021982205</v>
      </c>
      <c r="U57" s="16">
        <f t="shared" si="2"/>
        <v>24.159497624954788</v>
      </c>
      <c r="V57" s="16">
        <f t="shared" si="2"/>
        <v>17.013800165701713</v>
      </c>
      <c r="W57" s="16">
        <f t="shared" si="2"/>
        <v>18.821084130387813</v>
      </c>
    </row>
    <row r="58" spans="1:23">
      <c r="A58" s="9" t="s">
        <v>77</v>
      </c>
      <c r="B58" s="19">
        <f>MAX(B3:B53)</f>
        <v>3442361</v>
      </c>
      <c r="C58" s="19">
        <f t="shared" ref="C58:W58" si="3">MAX(C3:C53)</f>
        <v>43.7</v>
      </c>
      <c r="D58" s="19">
        <f t="shared" si="3"/>
        <v>70.3</v>
      </c>
      <c r="E58" s="19">
        <f t="shared" si="3"/>
        <v>8.3000000000000007</v>
      </c>
      <c r="F58" s="19">
        <f t="shared" si="3"/>
        <v>96.8</v>
      </c>
      <c r="G58" s="19">
        <f t="shared" si="3"/>
        <v>107.7</v>
      </c>
      <c r="H58" s="19">
        <f t="shared" si="3"/>
        <v>3.25</v>
      </c>
      <c r="I58" s="19">
        <f t="shared" si="3"/>
        <v>1502</v>
      </c>
      <c r="J58" s="19">
        <f t="shared" si="3"/>
        <v>57.2</v>
      </c>
      <c r="K58" s="19">
        <f t="shared" si="3"/>
        <v>66.8</v>
      </c>
      <c r="L58" s="19">
        <f t="shared" si="3"/>
        <v>41.2</v>
      </c>
      <c r="M58" s="19">
        <f t="shared" si="3"/>
        <v>15.5</v>
      </c>
      <c r="N58" s="19">
        <f t="shared" si="3"/>
        <v>38.5</v>
      </c>
      <c r="O58" s="19">
        <f t="shared" si="3"/>
        <v>956713</v>
      </c>
      <c r="P58" s="19">
        <f t="shared" si="3"/>
        <v>5.6</v>
      </c>
      <c r="Q58" s="19">
        <f t="shared" si="3"/>
        <v>66.7</v>
      </c>
      <c r="R58" s="19">
        <f t="shared" si="3"/>
        <v>91.1</v>
      </c>
      <c r="S58" s="19">
        <f t="shared" si="3"/>
        <v>86</v>
      </c>
      <c r="T58" s="19">
        <f t="shared" si="3"/>
        <v>76.099999999999994</v>
      </c>
      <c r="U58" s="19">
        <f t="shared" si="3"/>
        <v>86.1</v>
      </c>
      <c r="V58" s="19">
        <f t="shared" si="3"/>
        <v>67.5</v>
      </c>
      <c r="W58" s="19">
        <f t="shared" si="3"/>
        <v>93.5</v>
      </c>
    </row>
    <row r="59" spans="1:23">
      <c r="A59" s="9" t="s">
        <v>78</v>
      </c>
      <c r="B59" s="19">
        <f>MIN(B3:B53)</f>
        <v>12898</v>
      </c>
      <c r="C59" s="19">
        <f t="shared" ref="C59:W59" si="4">MIN(C3:C53)</f>
        <v>24.2</v>
      </c>
      <c r="D59" s="19">
        <f t="shared" si="4"/>
        <v>50.8</v>
      </c>
      <c r="E59" s="19">
        <f t="shared" si="4"/>
        <v>2.7</v>
      </c>
      <c r="F59" s="19">
        <f t="shared" si="4"/>
        <v>42.2</v>
      </c>
      <c r="G59" s="19">
        <f t="shared" si="4"/>
        <v>76.8</v>
      </c>
      <c r="H59" s="19">
        <f t="shared" si="4"/>
        <v>-2.21</v>
      </c>
      <c r="I59" s="19">
        <f t="shared" si="4"/>
        <v>7</v>
      </c>
      <c r="J59" s="19">
        <f t="shared" si="4"/>
        <v>16</v>
      </c>
      <c r="K59" s="19">
        <f t="shared" si="4"/>
        <v>20.5</v>
      </c>
      <c r="L59" s="19">
        <f t="shared" si="4"/>
        <v>4.0999999999999996</v>
      </c>
      <c r="M59" s="19">
        <f t="shared" si="4"/>
        <v>2.2999999999999998</v>
      </c>
      <c r="N59" s="19">
        <f t="shared" si="4"/>
        <v>15.3</v>
      </c>
      <c r="O59" s="19">
        <f t="shared" si="4"/>
        <v>3673</v>
      </c>
      <c r="P59" s="19">
        <f t="shared" si="4"/>
        <v>2</v>
      </c>
      <c r="Q59" s="19">
        <f t="shared" si="4"/>
        <v>36.700000000000003</v>
      </c>
      <c r="R59" s="19">
        <f t="shared" si="4"/>
        <v>30.1</v>
      </c>
      <c r="S59" s="19">
        <f t="shared" si="4"/>
        <v>26.5</v>
      </c>
      <c r="T59" s="19">
        <f t="shared" si="4"/>
        <v>1.1000000000000001</v>
      </c>
      <c r="U59" s="19">
        <f t="shared" si="4"/>
        <v>0.9</v>
      </c>
      <c r="V59" s="19">
        <f t="shared" si="4"/>
        <v>3.7</v>
      </c>
      <c r="W59" s="19">
        <f t="shared" si="4"/>
        <v>14.2</v>
      </c>
    </row>
    <row r="60" spans="1:23">
      <c r="A60" s="9" t="s">
        <v>85</v>
      </c>
      <c r="B60" s="18">
        <f>B58-B59</f>
        <v>3429463</v>
      </c>
      <c r="C60" s="19">
        <f t="shared" ref="C60:W60" si="5">C58-C59</f>
        <v>19.500000000000004</v>
      </c>
      <c r="D60" s="19">
        <f t="shared" si="5"/>
        <v>19.5</v>
      </c>
      <c r="E60" s="19">
        <f t="shared" si="5"/>
        <v>5.6000000000000005</v>
      </c>
      <c r="F60" s="19">
        <f t="shared" si="5"/>
        <v>54.599999999999994</v>
      </c>
      <c r="G60" s="19">
        <f t="shared" si="5"/>
        <v>30.900000000000006</v>
      </c>
      <c r="H60" s="19">
        <f t="shared" si="5"/>
        <v>5.46</v>
      </c>
      <c r="I60" s="19">
        <f t="shared" si="5"/>
        <v>1495</v>
      </c>
      <c r="J60" s="19">
        <f t="shared" si="5"/>
        <v>41.2</v>
      </c>
      <c r="K60" s="19">
        <f t="shared" si="5"/>
        <v>46.3</v>
      </c>
      <c r="L60" s="19">
        <f t="shared" si="5"/>
        <v>37.1</v>
      </c>
      <c r="M60" s="19">
        <f t="shared" si="5"/>
        <v>13.2</v>
      </c>
      <c r="N60" s="19">
        <f t="shared" si="5"/>
        <v>23.2</v>
      </c>
      <c r="O60" s="19">
        <f t="shared" si="5"/>
        <v>953040</v>
      </c>
      <c r="P60" s="19">
        <f t="shared" si="5"/>
        <v>3.5999999999999996</v>
      </c>
      <c r="Q60" s="19">
        <f t="shared" si="5"/>
        <v>30</v>
      </c>
      <c r="R60" s="19">
        <f t="shared" si="5"/>
        <v>60.999999999999993</v>
      </c>
      <c r="S60" s="19">
        <f t="shared" si="5"/>
        <v>59.5</v>
      </c>
      <c r="T60" s="19">
        <f t="shared" si="5"/>
        <v>75</v>
      </c>
      <c r="U60" s="19">
        <f t="shared" si="5"/>
        <v>85.199999999999989</v>
      </c>
      <c r="V60" s="19">
        <f t="shared" si="5"/>
        <v>63.8</v>
      </c>
      <c r="W60" s="19">
        <f t="shared" si="5"/>
        <v>79.3</v>
      </c>
    </row>
    <row r="61" spans="1:23">
      <c r="A61" s="9" t="s">
        <v>83</v>
      </c>
      <c r="B61" s="24">
        <f>NORMINV(0.5,B55,B57)</f>
        <v>201319.6666666666</v>
      </c>
      <c r="C61" s="24">
        <f t="shared" ref="C61:W61" si="6">NORMINV(0.5,C55,C57)</f>
        <v>35.837254901960797</v>
      </c>
      <c r="D61" s="24">
        <f t="shared" si="6"/>
        <v>59.056862745098051</v>
      </c>
      <c r="E61" s="24">
        <f t="shared" si="6"/>
        <v>5.1058823529411761</v>
      </c>
      <c r="F61" s="24">
        <f t="shared" si="6"/>
        <v>70.535294117647041</v>
      </c>
      <c r="G61" s="24">
        <f t="shared" si="6"/>
        <v>88.729411764705901</v>
      </c>
      <c r="H61" s="24">
        <f t="shared" si="6"/>
        <v>0.399019607843137</v>
      </c>
      <c r="I61" s="24">
        <f t="shared" si="6"/>
        <v>136.17647058823528</v>
      </c>
      <c r="J61" s="24">
        <f t="shared" si="6"/>
        <v>37.85098039215687</v>
      </c>
      <c r="K61" s="24">
        <f t="shared" si="6"/>
        <v>46.723529411764702</v>
      </c>
      <c r="L61" s="24">
        <f t="shared" si="6"/>
        <v>16.664705882352944</v>
      </c>
      <c r="M61" s="24">
        <f t="shared" si="6"/>
        <v>5.9843137254901961</v>
      </c>
      <c r="N61" s="24">
        <f t="shared" si="6"/>
        <v>24.821568627450979</v>
      </c>
      <c r="O61" s="24">
        <f t="shared" si="6"/>
        <v>49792.784313725468</v>
      </c>
      <c r="P61" s="24">
        <f t="shared" si="6"/>
        <v>4.2294117647058815</v>
      </c>
      <c r="Q61" s="24">
        <f t="shared" si="6"/>
        <v>51.750980392156869</v>
      </c>
      <c r="R61" s="24">
        <f t="shared" si="6"/>
        <v>62.356862745098027</v>
      </c>
      <c r="S61" s="24">
        <f t="shared" si="6"/>
        <v>53.817647058823518</v>
      </c>
      <c r="T61" s="24">
        <f t="shared" si="6"/>
        <v>21.192156862745101</v>
      </c>
      <c r="U61" s="24">
        <f t="shared" si="6"/>
        <v>24.645098039215679</v>
      </c>
      <c r="V61" s="24">
        <f t="shared" si="6"/>
        <v>23.398039215686264</v>
      </c>
      <c r="W61" s="24">
        <f t="shared" si="6"/>
        <v>66.086274509803928</v>
      </c>
    </row>
    <row r="62" spans="1:23">
      <c r="A62" s="9" t="s">
        <v>81</v>
      </c>
      <c r="B62" s="25">
        <f>KURT(B3:B53)</f>
        <v>46.213101447716262</v>
      </c>
      <c r="C62" s="25">
        <f t="shared" ref="C62:W62" si="7">KURT(C3:C53)</f>
        <v>-0.36810060258915556</v>
      </c>
      <c r="D62" s="25">
        <f t="shared" si="7"/>
        <v>-0.69711058293690531</v>
      </c>
      <c r="E62" s="25">
        <f t="shared" si="7"/>
        <v>2.0521359165861379</v>
      </c>
      <c r="F62" s="25">
        <f t="shared" si="7"/>
        <v>-0.87571433307075619</v>
      </c>
      <c r="G62" s="25">
        <f t="shared" si="7"/>
        <v>1.927512146992258</v>
      </c>
      <c r="H62" s="25">
        <f t="shared" si="7"/>
        <v>0.25811923002155091</v>
      </c>
      <c r="I62" s="25">
        <f t="shared" si="7"/>
        <v>21.208586969923026</v>
      </c>
      <c r="J62" s="25">
        <f t="shared" si="7"/>
        <v>-0.95969535083396806</v>
      </c>
      <c r="K62" s="25">
        <f t="shared" si="7"/>
        <v>-0.82082830339414725</v>
      </c>
      <c r="L62" s="25">
        <f t="shared" si="7"/>
        <v>0.47150889596351675</v>
      </c>
      <c r="M62" s="25">
        <f t="shared" si="7"/>
        <v>1.1096179981985723</v>
      </c>
      <c r="N62" s="25">
        <f t="shared" si="7"/>
        <v>-4.9225589242624768E-2</v>
      </c>
      <c r="O62" s="25">
        <f t="shared" si="7"/>
        <v>46.781907764282629</v>
      </c>
      <c r="P62" s="25">
        <f t="shared" si="7"/>
        <v>0.26244583125800558</v>
      </c>
      <c r="Q62" s="25">
        <f t="shared" si="7"/>
        <v>-0.74008808733653986</v>
      </c>
      <c r="R62" s="25">
        <f t="shared" si="7"/>
        <v>-0.93468137233165249</v>
      </c>
      <c r="S62" s="25">
        <f t="shared" si="7"/>
        <v>-1.8909393949289033E-2</v>
      </c>
      <c r="T62" s="25">
        <f t="shared" si="7"/>
        <v>-3.459331012487965E-3</v>
      </c>
      <c r="U62" s="25">
        <f t="shared" si="7"/>
        <v>-0.18238658035192623</v>
      </c>
      <c r="V62" s="25">
        <f t="shared" si="7"/>
        <v>-0.12955475706462805</v>
      </c>
      <c r="W62" s="25">
        <f t="shared" si="7"/>
        <v>6.3939700152287227E-2</v>
      </c>
    </row>
    <row r="63" spans="1:23">
      <c r="A63" s="9" t="s">
        <v>82</v>
      </c>
      <c r="B63" s="24">
        <f>CORREL($B3:$B53,C3:C53)</f>
        <v>-0.32616677240748393</v>
      </c>
      <c r="C63" s="24">
        <f>CORREL($B3:$B53,D3:D53)</f>
        <v>0.33941940354035144</v>
      </c>
      <c r="D63" s="24">
        <f>CORREL($B3:$B53,D3:D53)</f>
        <v>0.33941940354035144</v>
      </c>
      <c r="E63" s="24">
        <f t="shared" ref="E63:W63" si="8">CORREL($B3:$B53,E3:E53)</f>
        <v>-6.9221344675140864E-2</v>
      </c>
      <c r="F63" s="24">
        <f t="shared" si="8"/>
        <v>-0.31107584070590916</v>
      </c>
      <c r="G63" s="24">
        <f t="shared" si="8"/>
        <v>0.15512709454614687</v>
      </c>
      <c r="H63" s="24">
        <f t="shared" si="8"/>
        <v>0.11566447326674893</v>
      </c>
      <c r="I63" s="24">
        <f t="shared" si="8"/>
        <v>0.87909941983029338</v>
      </c>
      <c r="J63" s="24">
        <f t="shared" si="8"/>
        <v>-0.10191096821557534</v>
      </c>
      <c r="K63" s="24">
        <f t="shared" si="8"/>
        <v>-8.0775271980721319E-2</v>
      </c>
      <c r="L63" s="24">
        <f t="shared" si="8"/>
        <v>-0.26564679487838438</v>
      </c>
      <c r="M63" s="24">
        <f t="shared" si="8"/>
        <v>0.37046934573501744</v>
      </c>
      <c r="N63" s="24">
        <f t="shared" si="8"/>
        <v>0.42563504626536519</v>
      </c>
      <c r="O63" s="24">
        <f t="shared" si="8"/>
        <v>0.99907868978828551</v>
      </c>
      <c r="P63" s="24">
        <f t="shared" si="8"/>
        <v>-0.1596922942008315</v>
      </c>
      <c r="Q63" s="24">
        <f t="shared" si="8"/>
        <v>-0.253663266826617</v>
      </c>
      <c r="R63" s="24">
        <f t="shared" si="8"/>
        <v>0.19643296827047999</v>
      </c>
      <c r="S63" s="24">
        <f t="shared" si="8"/>
        <v>4.206749447786446E-2</v>
      </c>
      <c r="T63" s="24">
        <f t="shared" si="8"/>
        <v>0.35384679189025853</v>
      </c>
      <c r="U63" s="24">
        <f t="shared" si="8"/>
        <v>0.41153240983449368</v>
      </c>
      <c r="V63" s="24">
        <f t="shared" si="8"/>
        <v>0.35835904127145801</v>
      </c>
      <c r="W63" s="24">
        <f t="shared" si="8"/>
        <v>0.2264818192037325</v>
      </c>
    </row>
    <row r="64" spans="1:23">
      <c r="A64" s="9" t="s">
        <v>79</v>
      </c>
      <c r="B64" s="25">
        <f>SKEW(B3:B53)</f>
        <v>6.6663659581959003</v>
      </c>
      <c r="C64" s="25">
        <f t="shared" ref="C64:W64" si="9">SKEW(C3:C53)</f>
        <v>-0.73004851457174313</v>
      </c>
      <c r="D64" s="25">
        <f t="shared" si="9"/>
        <v>0.59025288285616306</v>
      </c>
      <c r="E64" s="25">
        <f t="shared" si="9"/>
        <v>0.86711397821943936</v>
      </c>
      <c r="F64" s="25">
        <f t="shared" si="9"/>
        <v>-0.34793065787111943</v>
      </c>
      <c r="G64" s="25">
        <f t="shared" si="9"/>
        <v>0.81049950615656374</v>
      </c>
      <c r="H64" s="25">
        <f t="shared" si="9"/>
        <v>0.26220794091448651</v>
      </c>
      <c r="I64" s="25">
        <f t="shared" si="9"/>
        <v>4.3898617118401715</v>
      </c>
      <c r="J64" s="25">
        <f t="shared" si="9"/>
        <v>-1.6430361139533018E-2</v>
      </c>
      <c r="K64" s="25">
        <f t="shared" si="9"/>
        <v>-0.16839332847926078</v>
      </c>
      <c r="L64" s="25">
        <f t="shared" si="9"/>
        <v>0.55294795082304504</v>
      </c>
      <c r="M64" s="25">
        <f t="shared" si="9"/>
        <v>1.3913496027494743</v>
      </c>
      <c r="N64" s="25">
        <f t="shared" si="9"/>
        <v>0.45564896665436189</v>
      </c>
      <c r="O64" s="25">
        <f t="shared" si="9"/>
        <v>6.7254761031980532</v>
      </c>
      <c r="P64" s="25">
        <f t="shared" si="9"/>
        <v>-0.47848734526669562</v>
      </c>
      <c r="Q64" s="25">
        <f t="shared" si="9"/>
        <v>-0.15298992184899132</v>
      </c>
      <c r="R64" s="25">
        <f t="shared" si="9"/>
        <v>-0.2934264503971698</v>
      </c>
      <c r="S64" s="25">
        <f t="shared" si="9"/>
        <v>0.24610358385432279</v>
      </c>
      <c r="T64" s="25">
        <f t="shared" si="9"/>
        <v>1.0523602123697224</v>
      </c>
      <c r="U64" s="25">
        <f t="shared" si="9"/>
        <v>1.0098025876024495</v>
      </c>
      <c r="V64" s="25">
        <f t="shared" si="9"/>
        <v>0.90058381456342629</v>
      </c>
      <c r="W64" s="25">
        <f t="shared" si="9"/>
        <v>-0.79845584270150438</v>
      </c>
    </row>
    <row r="65" spans="1:23">
      <c r="A65" s="9" t="s">
        <v>80</v>
      </c>
      <c r="B65" s="23">
        <f>COUNT(B3:B53)</f>
        <v>51</v>
      </c>
      <c r="C65" s="23">
        <f t="shared" ref="C65:W65" si="10">COUNT(C3:C53)</f>
        <v>51</v>
      </c>
      <c r="D65" s="23">
        <f t="shared" si="10"/>
        <v>51</v>
      </c>
      <c r="E65" s="23">
        <f t="shared" si="10"/>
        <v>51</v>
      </c>
      <c r="F65" s="23">
        <f t="shared" si="10"/>
        <v>51</v>
      </c>
      <c r="G65" s="23">
        <f t="shared" si="10"/>
        <v>51</v>
      </c>
      <c r="H65" s="23">
        <f t="shared" si="10"/>
        <v>51</v>
      </c>
      <c r="I65" s="23">
        <f t="shared" si="10"/>
        <v>51</v>
      </c>
      <c r="J65" s="23">
        <f t="shared" si="10"/>
        <v>51</v>
      </c>
      <c r="K65" s="23">
        <f t="shared" si="10"/>
        <v>51</v>
      </c>
      <c r="L65" s="23">
        <f t="shared" si="10"/>
        <v>51</v>
      </c>
      <c r="M65" s="23">
        <f t="shared" si="10"/>
        <v>51</v>
      </c>
      <c r="N65" s="23">
        <f t="shared" si="10"/>
        <v>51</v>
      </c>
      <c r="O65" s="23">
        <f t="shared" si="10"/>
        <v>51</v>
      </c>
      <c r="P65" s="23">
        <f t="shared" si="10"/>
        <v>51</v>
      </c>
      <c r="Q65" s="23">
        <f t="shared" si="10"/>
        <v>51</v>
      </c>
      <c r="R65" s="23">
        <f t="shared" si="10"/>
        <v>51</v>
      </c>
      <c r="S65" s="23">
        <f t="shared" si="10"/>
        <v>51</v>
      </c>
      <c r="T65" s="23">
        <f t="shared" si="10"/>
        <v>51</v>
      </c>
      <c r="U65" s="23">
        <f t="shared" si="10"/>
        <v>51</v>
      </c>
      <c r="V65" s="23">
        <f t="shared" si="10"/>
        <v>51</v>
      </c>
      <c r="W65" s="23">
        <f t="shared" si="10"/>
        <v>51</v>
      </c>
    </row>
    <row r="66" spans="1:23">
      <c r="A66" s="9" t="s">
        <v>84</v>
      </c>
      <c r="B66" s="26">
        <f>VAR(B3:B53)</f>
        <v>224471121543.10669</v>
      </c>
      <c r="C66" s="26">
        <f t="shared" ref="C66:W66" si="11">VAR(C3:C53)</f>
        <v>26.63438431372473</v>
      </c>
      <c r="D66" s="26">
        <f t="shared" si="11"/>
        <v>26.642501960782685</v>
      </c>
      <c r="E66" s="26">
        <f t="shared" si="11"/>
        <v>1.0137647058823587</v>
      </c>
      <c r="F66" s="26">
        <f t="shared" si="11"/>
        <v>204.72752941176645</v>
      </c>
      <c r="G66" s="26">
        <f t="shared" si="11"/>
        <v>32.168517647056142</v>
      </c>
      <c r="H66" s="26">
        <f t="shared" si="11"/>
        <v>1.3910770196078437</v>
      </c>
      <c r="I66" s="26">
        <f t="shared" si="11"/>
        <v>60727.028235294121</v>
      </c>
      <c r="J66" s="26">
        <f t="shared" si="11"/>
        <v>94.610149019607348</v>
      </c>
      <c r="K66" s="26">
        <f t="shared" si="11"/>
        <v>119.5846352941182</v>
      </c>
      <c r="L66" s="26">
        <f t="shared" si="11"/>
        <v>63.357129411764689</v>
      </c>
      <c r="M66" s="26">
        <f t="shared" si="11"/>
        <v>10.660949019607852</v>
      </c>
      <c r="N66" s="26">
        <f t="shared" si="11"/>
        <v>27.92452549019632</v>
      </c>
      <c r="O66" s="26">
        <f t="shared" si="11"/>
        <v>17475614176.292549</v>
      </c>
      <c r="P66" s="26">
        <f t="shared" si="11"/>
        <v>0.55691764705883318</v>
      </c>
      <c r="Q66" s="26">
        <f t="shared" si="11"/>
        <v>50.900549019606551</v>
      </c>
      <c r="R66" s="26">
        <f t="shared" si="11"/>
        <v>310.22930196078551</v>
      </c>
      <c r="S66" s="26">
        <f t="shared" si="11"/>
        <v>162.54508235294256</v>
      </c>
      <c r="T66" s="26">
        <f t="shared" si="11"/>
        <v>403.38433725490125</v>
      </c>
      <c r="U66" s="26">
        <f t="shared" si="11"/>
        <v>583.68132549019606</v>
      </c>
      <c r="V66" s="26">
        <f t="shared" si="11"/>
        <v>289.4693960784316</v>
      </c>
      <c r="W66" s="26">
        <f t="shared" si="11"/>
        <v>354.23320784313603</v>
      </c>
    </row>
    <row r="67" spans="1:23">
      <c r="A67" s="9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9" spans="1:23">
      <c r="A69" s="20"/>
      <c r="B69" s="20"/>
      <c r="C69" s="20"/>
    </row>
    <row r="70" spans="1:23">
      <c r="A70" s="20"/>
      <c r="B70" s="20"/>
      <c r="C70" s="20"/>
    </row>
    <row r="71" spans="1:23">
      <c r="A71" s="20"/>
      <c r="B71" s="20"/>
      <c r="C71" s="20"/>
      <c r="E71" s="21"/>
      <c r="F71" s="22"/>
    </row>
    <row r="72" spans="1:23">
      <c r="A72" s="20"/>
      <c r="B72" s="20"/>
      <c r="C72" s="20"/>
      <c r="E72" s="21"/>
      <c r="F72" s="20"/>
    </row>
    <row r="73" spans="1:23">
      <c r="A73" s="20"/>
      <c r="B73" s="20"/>
      <c r="C73" s="20"/>
      <c r="E73" s="20"/>
      <c r="F73" s="21"/>
    </row>
    <row r="74" spans="1:23">
      <c r="A74" s="20"/>
      <c r="B74" s="20"/>
      <c r="C74" s="20"/>
      <c r="E74" s="20"/>
      <c r="F74" s="21"/>
    </row>
    <row r="75" spans="1:23">
      <c r="A75" s="20"/>
      <c r="B75" s="20"/>
      <c r="C75" s="20"/>
      <c r="E75" s="20"/>
      <c r="F75" s="21"/>
    </row>
    <row r="76" spans="1:23">
      <c r="A76" s="20"/>
      <c r="B76" s="20"/>
      <c r="C76" s="20"/>
      <c r="E76" s="20"/>
      <c r="F76" s="21"/>
    </row>
    <row r="77" spans="1:23">
      <c r="A77" s="20"/>
      <c r="B77" s="20"/>
      <c r="C77" s="20"/>
      <c r="E77" s="20"/>
      <c r="F77" s="21"/>
    </row>
    <row r="78" spans="1:23">
      <c r="A78" s="20"/>
      <c r="B78" s="20"/>
      <c r="C78" s="20"/>
      <c r="E78" s="20"/>
      <c r="F78" s="21"/>
    </row>
    <row r="79" spans="1:23">
      <c r="A79" s="20"/>
      <c r="B79" s="20"/>
      <c r="C79" s="20"/>
      <c r="E79" s="20"/>
    </row>
    <row r="80" spans="1:23">
      <c r="A80" s="20"/>
      <c r="B80" s="20"/>
      <c r="C80" s="20"/>
      <c r="E80" s="20"/>
      <c r="F80" s="21"/>
    </row>
    <row r="81" spans="1:6">
      <c r="A81" s="20"/>
      <c r="B81" s="20"/>
      <c r="C81" s="20"/>
      <c r="F81" s="21"/>
    </row>
    <row r="82" spans="1:6">
      <c r="E82" s="20"/>
      <c r="F82" s="21"/>
    </row>
    <row r="83" spans="1:6">
      <c r="E83" s="20"/>
      <c r="F83" s="21"/>
    </row>
    <row r="84" spans="1:6">
      <c r="E84" s="20"/>
      <c r="F84" s="21"/>
    </row>
    <row r="85" spans="1:6">
      <c r="F85" s="21"/>
    </row>
    <row r="86" spans="1:6">
      <c r="E86" s="21"/>
    </row>
  </sheetData>
  <mergeCells count="1">
    <mergeCell ref="A1:W1"/>
  </mergeCells>
  <conditionalFormatting sqref="B3:B53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3:C53">
    <cfRule type="iconSet" priority="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:D53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E3:E53">
    <cfRule type="iconSet" priority="1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3:F53"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3:G53">
    <cfRule type="iconSet" priority="1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H3:H53">
    <cfRule type="iconSet" priority="1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3:I53">
    <cfRule type="iconSet" priority="1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:J53">
    <cfRule type="iconSet" priority="1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3:K53">
    <cfRule type="iconSet" priority="1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L3:L53">
    <cfRule type="iconSet" priority="1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M3:M53"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N3:N53">
    <cfRule type="iconSet" priority="1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O3:O53">
    <cfRule type="iconSet" priority="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P3:P53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Q3:Q53">
    <cfRule type="iconSet" priority="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R3:R53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S3:S53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3:T53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U3:U53"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V3:V53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W3:W5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86"/>
  <sheetViews>
    <sheetView zoomScale="70" zoomScaleNormal="70" workbookViewId="0">
      <selection activeCell="G8" sqref="G8"/>
    </sheetView>
  </sheetViews>
  <sheetFormatPr defaultRowHeight="15"/>
  <cols>
    <col min="1" max="1" width="19.42578125" style="5" customWidth="1"/>
    <col min="2" max="8" width="17.7109375" style="14" customWidth="1"/>
    <col min="9" max="9" width="17.7109375" style="14" hidden="1" customWidth="1"/>
    <col min="10" max="23" width="17.7109375" style="14" customWidth="1"/>
    <col min="24" max="16384" width="9.140625" style="5"/>
  </cols>
  <sheetData>
    <row r="1" spans="1:25" ht="29.25" customHeight="1" thickBot="1">
      <c r="A1" s="31" t="s">
        <v>88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5" s="3" customFormat="1" ht="60">
      <c r="A2" s="4" t="s">
        <v>0</v>
      </c>
      <c r="B2" s="1" t="s">
        <v>1</v>
      </c>
      <c r="C2" s="2" t="s">
        <v>57</v>
      </c>
      <c r="D2" s="2" t="s">
        <v>58</v>
      </c>
      <c r="E2" s="2" t="s">
        <v>59</v>
      </c>
      <c r="F2" s="2" t="s">
        <v>60</v>
      </c>
      <c r="G2" s="3" t="s">
        <v>2</v>
      </c>
      <c r="H2" s="2" t="s">
        <v>73</v>
      </c>
      <c r="I2" s="2" t="str">
        <f>'municipalities(2011)'!I2</f>
        <v>Population density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4</v>
      </c>
      <c r="P2" s="2" t="s">
        <v>5</v>
      </c>
      <c r="Q2" s="2" t="s">
        <v>66</v>
      </c>
      <c r="R2" s="2" t="s">
        <v>67</v>
      </c>
      <c r="S2" s="2" t="s">
        <v>68</v>
      </c>
      <c r="T2" s="2" t="s">
        <v>69</v>
      </c>
      <c r="U2" s="2" t="s">
        <v>70</v>
      </c>
      <c r="V2" s="2" t="s">
        <v>71</v>
      </c>
      <c r="W2" s="2" t="s">
        <v>72</v>
      </c>
    </row>
    <row r="3" spans="1:25">
      <c r="A3" s="5" t="s">
        <v>6</v>
      </c>
      <c r="B3" s="7">
        <v>191019</v>
      </c>
      <c r="C3" s="10">
        <v>38</v>
      </c>
      <c r="D3" s="10">
        <v>58.6</v>
      </c>
      <c r="E3" s="10">
        <v>4.5999999999999996</v>
      </c>
      <c r="F3" s="10">
        <v>73.900000000000006</v>
      </c>
      <c r="G3" s="11">
        <v>91.4</v>
      </c>
      <c r="H3" s="13">
        <v>2.58</v>
      </c>
      <c r="I3" s="13"/>
      <c r="J3" s="10">
        <v>59.4</v>
      </c>
      <c r="K3" s="10">
        <v>69.2</v>
      </c>
      <c r="L3" s="10">
        <v>30.2</v>
      </c>
      <c r="M3" s="10">
        <v>6.2</v>
      </c>
      <c r="N3" s="10">
        <v>16.100000000000001</v>
      </c>
      <c r="O3" s="7">
        <v>35914</v>
      </c>
      <c r="P3" s="10">
        <v>5.0999999999999996</v>
      </c>
      <c r="Q3" s="10">
        <v>49.5</v>
      </c>
      <c r="R3" s="10">
        <v>59.3</v>
      </c>
      <c r="S3" s="10">
        <v>52.8</v>
      </c>
      <c r="T3" s="10">
        <v>36.4</v>
      </c>
      <c r="U3" s="10">
        <v>35.799999999999997</v>
      </c>
      <c r="V3" s="10">
        <v>19.3</v>
      </c>
      <c r="W3" s="10">
        <v>43.7</v>
      </c>
    </row>
    <row r="4" spans="1:25">
      <c r="A4" s="5" t="s">
        <v>30</v>
      </c>
      <c r="B4" s="7">
        <v>102774</v>
      </c>
      <c r="C4" s="10">
        <v>40.5</v>
      </c>
      <c r="D4" s="10">
        <v>56.7</v>
      </c>
      <c r="E4" s="10">
        <v>4.7</v>
      </c>
      <c r="F4" s="10">
        <v>82.6</v>
      </c>
      <c r="G4" s="11">
        <v>89.9</v>
      </c>
      <c r="H4" s="13">
        <v>0.71</v>
      </c>
      <c r="I4" s="13"/>
      <c r="J4" s="10">
        <v>67.400000000000006</v>
      </c>
      <c r="K4" s="10">
        <v>76.3</v>
      </c>
      <c r="L4" s="10">
        <v>22.9</v>
      </c>
      <c r="M4" s="10">
        <v>3.4</v>
      </c>
      <c r="N4" s="10">
        <v>15.1</v>
      </c>
      <c r="O4" s="7">
        <v>19320</v>
      </c>
      <c r="P4" s="10">
        <v>5.3</v>
      </c>
      <c r="Q4" s="10">
        <v>48.6</v>
      </c>
      <c r="R4" s="10">
        <v>66.7</v>
      </c>
      <c r="S4" s="10">
        <v>35.1</v>
      </c>
      <c r="T4" s="10">
        <v>10.9</v>
      </c>
      <c r="U4" s="10">
        <v>10.199999999999999</v>
      </c>
      <c r="V4" s="10">
        <v>8</v>
      </c>
      <c r="W4" s="10">
        <v>43.5</v>
      </c>
    </row>
    <row r="5" spans="1:25">
      <c r="A5" s="5" t="s">
        <v>7</v>
      </c>
      <c r="B5" s="7">
        <v>82241</v>
      </c>
      <c r="C5" s="10">
        <v>41.7</v>
      </c>
      <c r="D5" s="10">
        <v>55</v>
      </c>
      <c r="E5" s="10">
        <v>4.8</v>
      </c>
      <c r="F5" s="10">
        <v>87</v>
      </c>
      <c r="G5" s="11">
        <v>89.7</v>
      </c>
      <c r="H5" s="12">
        <v>4.59</v>
      </c>
      <c r="I5" s="12"/>
      <c r="J5" s="10">
        <v>57.5</v>
      </c>
      <c r="K5" s="10">
        <v>64.7</v>
      </c>
      <c r="L5" s="10">
        <v>37.700000000000003</v>
      </c>
      <c r="M5" s="10">
        <v>3</v>
      </c>
      <c r="N5" s="10">
        <v>10.5</v>
      </c>
      <c r="O5" s="7">
        <v>15107</v>
      </c>
      <c r="P5" s="10">
        <v>5.2</v>
      </c>
      <c r="Q5" s="10">
        <v>48.4</v>
      </c>
      <c r="R5" s="10">
        <v>61.7</v>
      </c>
      <c r="S5" s="10">
        <v>46.9</v>
      </c>
      <c r="T5" s="10">
        <v>5.2</v>
      </c>
      <c r="U5" s="10">
        <v>26.5</v>
      </c>
      <c r="V5" s="10">
        <v>4.7</v>
      </c>
      <c r="W5" s="10">
        <v>32.4</v>
      </c>
      <c r="X5" s="6"/>
    </row>
    <row r="6" spans="1:25">
      <c r="A6" s="5" t="s">
        <v>31</v>
      </c>
      <c r="B6" s="7">
        <v>32277</v>
      </c>
      <c r="C6" s="10">
        <v>35.200000000000003</v>
      </c>
      <c r="D6" s="10">
        <v>59.1</v>
      </c>
      <c r="E6" s="10">
        <v>4.9000000000000004</v>
      </c>
      <c r="F6" s="10">
        <v>66.7</v>
      </c>
      <c r="G6" s="11">
        <v>131.30000000000001</v>
      </c>
      <c r="H6" s="13">
        <v>6</v>
      </c>
      <c r="I6" s="13"/>
      <c r="J6" s="10">
        <v>39.299999999999997</v>
      </c>
      <c r="K6" s="10">
        <v>47.5</v>
      </c>
      <c r="L6" s="10">
        <v>29.6</v>
      </c>
      <c r="M6" s="10">
        <v>5</v>
      </c>
      <c r="N6" s="10">
        <v>29.6</v>
      </c>
      <c r="O6" s="7">
        <v>6252</v>
      </c>
      <c r="P6" s="10">
        <v>5.2</v>
      </c>
      <c r="Q6" s="10">
        <v>38.799999999999997</v>
      </c>
      <c r="R6" s="10">
        <v>58.3</v>
      </c>
      <c r="S6" s="10">
        <v>41.8</v>
      </c>
      <c r="T6" s="10">
        <v>28.5</v>
      </c>
      <c r="U6" s="10">
        <v>24.2</v>
      </c>
      <c r="V6" s="10">
        <v>27</v>
      </c>
      <c r="W6" s="10">
        <v>48.5</v>
      </c>
      <c r="X6" s="6"/>
      <c r="Y6" s="6"/>
    </row>
    <row r="7" spans="1:25">
      <c r="A7" s="5" t="s">
        <v>8</v>
      </c>
      <c r="B7" s="7">
        <v>225459</v>
      </c>
      <c r="C7" s="10">
        <v>34.299999999999997</v>
      </c>
      <c r="D7" s="10">
        <v>62.2</v>
      </c>
      <c r="E7" s="10">
        <v>4.0999999999999996</v>
      </c>
      <c r="F7" s="10">
        <v>62.4</v>
      </c>
      <c r="G7" s="11">
        <v>87.1</v>
      </c>
      <c r="H7" s="3">
        <v>4.6399999999999997</v>
      </c>
      <c r="I7" s="3"/>
      <c r="J7" s="10">
        <v>49.2</v>
      </c>
      <c r="K7" s="10">
        <v>58.8</v>
      </c>
      <c r="L7" s="10">
        <v>16</v>
      </c>
      <c r="M7" s="10">
        <v>6.7</v>
      </c>
      <c r="N7" s="10">
        <v>20.9</v>
      </c>
      <c r="O7" s="7">
        <v>50529</v>
      </c>
      <c r="P7" s="10">
        <v>4.3</v>
      </c>
      <c r="Q7" s="10">
        <v>47.5</v>
      </c>
      <c r="R7" s="10">
        <v>64.7</v>
      </c>
      <c r="S7" s="10">
        <v>51.6</v>
      </c>
      <c r="T7" s="10">
        <v>44.8</v>
      </c>
      <c r="U7" s="10">
        <v>52.9</v>
      </c>
      <c r="V7" s="10">
        <v>32.4</v>
      </c>
      <c r="W7" s="10">
        <v>67.8</v>
      </c>
      <c r="X7" s="6"/>
    </row>
    <row r="8" spans="1:25">
      <c r="A8" s="5" t="s">
        <v>32</v>
      </c>
      <c r="B8" s="7">
        <v>51101</v>
      </c>
      <c r="C8" s="10">
        <v>31.9</v>
      </c>
      <c r="D8" s="10">
        <v>63.8</v>
      </c>
      <c r="E8" s="10">
        <v>4.4000000000000004</v>
      </c>
      <c r="F8" s="10">
        <v>57</v>
      </c>
      <c r="G8" s="11">
        <v>96.5</v>
      </c>
      <c r="H8" s="3">
        <v>2.81</v>
      </c>
      <c r="I8" s="3"/>
      <c r="J8" s="10">
        <v>46</v>
      </c>
      <c r="K8" s="10">
        <v>56.5</v>
      </c>
      <c r="L8" s="10">
        <v>15.5</v>
      </c>
      <c r="M8" s="10">
        <v>7.8</v>
      </c>
      <c r="N8" s="10">
        <v>22.2</v>
      </c>
      <c r="O8" s="7">
        <v>12278</v>
      </c>
      <c r="P8" s="10">
        <v>3.8</v>
      </c>
      <c r="Q8" s="10">
        <v>40.1</v>
      </c>
      <c r="R8" s="10">
        <v>81.7</v>
      </c>
      <c r="S8" s="10">
        <v>49.6</v>
      </c>
      <c r="T8" s="10">
        <v>74.8</v>
      </c>
      <c r="U8" s="10">
        <v>68.400000000000006</v>
      </c>
      <c r="V8" s="10">
        <v>36.9</v>
      </c>
      <c r="W8" s="10">
        <v>67.8</v>
      </c>
      <c r="X8" s="6"/>
    </row>
    <row r="9" spans="1:25">
      <c r="A9" s="5" t="s">
        <v>9</v>
      </c>
      <c r="B9" s="7">
        <v>3090122</v>
      </c>
      <c r="C9" s="10">
        <v>27.7</v>
      </c>
      <c r="D9" s="10">
        <v>70</v>
      </c>
      <c r="E9" s="10">
        <v>4.2</v>
      </c>
      <c r="F9" s="10">
        <v>46.7</v>
      </c>
      <c r="G9" s="11">
        <v>92.5</v>
      </c>
      <c r="H9" s="3">
        <v>2.34</v>
      </c>
      <c r="I9" s="3"/>
      <c r="J9" s="10">
        <v>43</v>
      </c>
      <c r="K9" s="10">
        <v>53.1</v>
      </c>
      <c r="L9" s="10">
        <v>10.1</v>
      </c>
      <c r="M9" s="10">
        <v>9.6999999999999993</v>
      </c>
      <c r="N9" s="10">
        <v>27.1</v>
      </c>
      <c r="O9" s="7">
        <v>786746</v>
      </c>
      <c r="P9" s="10">
        <v>3.7</v>
      </c>
      <c r="Q9" s="10">
        <v>38.200000000000003</v>
      </c>
      <c r="R9" s="10">
        <v>72.8</v>
      </c>
      <c r="S9" s="10">
        <v>60.4</v>
      </c>
      <c r="T9" s="10">
        <v>61.3</v>
      </c>
      <c r="U9" s="10">
        <v>85.7</v>
      </c>
      <c r="V9" s="10">
        <v>51.2</v>
      </c>
      <c r="W9" s="10">
        <v>80.3</v>
      </c>
    </row>
    <row r="10" spans="1:25">
      <c r="A10" s="5" t="s">
        <v>33</v>
      </c>
      <c r="B10" s="7">
        <v>54775</v>
      </c>
      <c r="C10" s="10">
        <v>40.1</v>
      </c>
      <c r="D10" s="10">
        <v>56.7</v>
      </c>
      <c r="E10" s="10">
        <v>5.4</v>
      </c>
      <c r="F10" s="10">
        <v>83.2</v>
      </c>
      <c r="G10" s="10">
        <v>81.3</v>
      </c>
      <c r="H10" s="12">
        <v>2.83</v>
      </c>
      <c r="I10" s="12"/>
      <c r="J10" s="10">
        <v>61.5</v>
      </c>
      <c r="K10" s="10">
        <v>69.2</v>
      </c>
      <c r="L10" s="10">
        <v>34.799999999999997</v>
      </c>
      <c r="M10" s="10">
        <v>2.5</v>
      </c>
      <c r="N10" s="10">
        <v>8.1</v>
      </c>
      <c r="O10" s="7">
        <v>10746</v>
      </c>
      <c r="P10" s="10">
        <v>4.7</v>
      </c>
      <c r="Q10" s="10">
        <v>58.1</v>
      </c>
      <c r="R10" s="10">
        <v>64</v>
      </c>
      <c r="S10" s="10">
        <v>86</v>
      </c>
      <c r="T10" s="10">
        <v>3.3</v>
      </c>
      <c r="U10" s="10">
        <v>1.4</v>
      </c>
      <c r="V10" s="10">
        <v>6.8</v>
      </c>
      <c r="W10" s="10">
        <v>79.900000000000006</v>
      </c>
      <c r="X10" s="6"/>
    </row>
    <row r="11" spans="1:25">
      <c r="A11" s="5" t="s">
        <v>10</v>
      </c>
      <c r="B11" s="7">
        <v>56528</v>
      </c>
      <c r="C11" s="10">
        <v>30.9</v>
      </c>
      <c r="D11" s="10">
        <v>66.7</v>
      </c>
      <c r="E11" s="10">
        <v>3</v>
      </c>
      <c r="F11" s="10">
        <v>51.4</v>
      </c>
      <c r="G11" s="10">
        <v>100.3</v>
      </c>
      <c r="H11" s="12">
        <v>9.74</v>
      </c>
      <c r="I11" s="12"/>
      <c r="J11" s="10">
        <v>41.2</v>
      </c>
      <c r="K11" s="10">
        <v>50.1</v>
      </c>
      <c r="L11" s="10">
        <v>10.199999999999999</v>
      </c>
      <c r="M11" s="10">
        <v>7.7</v>
      </c>
      <c r="N11" s="10">
        <v>18</v>
      </c>
      <c r="O11" s="7">
        <v>19625</v>
      </c>
      <c r="P11" s="10">
        <v>2.7</v>
      </c>
      <c r="Q11" s="10">
        <v>43.9</v>
      </c>
      <c r="R11" s="10">
        <v>67.3</v>
      </c>
      <c r="S11" s="10">
        <v>28.2</v>
      </c>
      <c r="T11" s="10">
        <v>59.5</v>
      </c>
      <c r="U11" s="10">
        <v>60.7</v>
      </c>
      <c r="V11" s="10">
        <v>14.7</v>
      </c>
      <c r="W11" s="10">
        <v>49.9</v>
      </c>
    </row>
    <row r="12" spans="1:25">
      <c r="A12" s="5" t="s">
        <v>34</v>
      </c>
      <c r="B12" s="7">
        <v>217824</v>
      </c>
      <c r="C12" s="10">
        <v>31.9</v>
      </c>
      <c r="D12" s="10">
        <v>64.599999999999994</v>
      </c>
      <c r="E12" s="10">
        <v>6.6</v>
      </c>
      <c r="F12" s="10">
        <v>62.6</v>
      </c>
      <c r="G12" s="11">
        <v>86.4</v>
      </c>
      <c r="H12" s="3">
        <v>2.61</v>
      </c>
      <c r="I12" s="3"/>
      <c r="J12" s="10">
        <v>41.8</v>
      </c>
      <c r="K12" s="10">
        <v>51.5</v>
      </c>
      <c r="L12" s="10">
        <v>20.5</v>
      </c>
      <c r="M12" s="10">
        <v>7.1</v>
      </c>
      <c r="N12" s="10">
        <v>18.8</v>
      </c>
      <c r="O12" s="7">
        <v>51404</v>
      </c>
      <c r="P12" s="10">
        <v>3.9</v>
      </c>
      <c r="Q12" s="10">
        <v>45.6</v>
      </c>
      <c r="R12" s="10">
        <v>77.400000000000006</v>
      </c>
      <c r="S12" s="10">
        <v>65.5</v>
      </c>
      <c r="T12" s="10">
        <v>30.8</v>
      </c>
      <c r="U12" s="10">
        <v>36.299999999999997</v>
      </c>
      <c r="V12" s="10">
        <v>30.5</v>
      </c>
      <c r="W12" s="10">
        <v>74.8</v>
      </c>
    </row>
    <row r="13" spans="1:25">
      <c r="A13" s="5" t="s">
        <v>11</v>
      </c>
      <c r="B13" s="7">
        <v>69269</v>
      </c>
      <c r="C13" s="10">
        <v>45.4</v>
      </c>
      <c r="D13" s="10">
        <v>53.8</v>
      </c>
      <c r="E13" s="10">
        <v>4.8</v>
      </c>
      <c r="F13" s="10">
        <v>100.7</v>
      </c>
      <c r="G13" s="10">
        <v>81.2</v>
      </c>
      <c r="H13" s="3">
        <v>0.97</v>
      </c>
      <c r="I13" s="3"/>
      <c r="J13" s="10">
        <v>76.3</v>
      </c>
      <c r="K13" s="10">
        <v>84.4</v>
      </c>
      <c r="L13" s="10">
        <v>43.4</v>
      </c>
      <c r="M13" s="10">
        <v>2.9</v>
      </c>
      <c r="N13" s="10">
        <v>13.4</v>
      </c>
      <c r="O13" s="7">
        <v>10611</v>
      </c>
      <c r="P13" s="10">
        <v>6.3</v>
      </c>
      <c r="Q13" s="10">
        <v>58.5</v>
      </c>
      <c r="R13" s="10">
        <v>47.9</v>
      </c>
      <c r="S13" s="10">
        <v>44.2</v>
      </c>
      <c r="T13" s="10">
        <v>7.4</v>
      </c>
      <c r="U13" s="10">
        <v>2.8</v>
      </c>
      <c r="V13" s="10">
        <v>2.2000000000000002</v>
      </c>
      <c r="W13" s="10">
        <v>28.7</v>
      </c>
    </row>
    <row r="14" spans="1:25">
      <c r="A14" s="5" t="s">
        <v>35</v>
      </c>
      <c r="B14" s="7">
        <v>120622</v>
      </c>
      <c r="C14" s="10">
        <v>40.700000000000003</v>
      </c>
      <c r="D14" s="10">
        <v>57.9</v>
      </c>
      <c r="E14" s="10">
        <v>4.5999999999999996</v>
      </c>
      <c r="F14" s="10">
        <v>82.5</v>
      </c>
      <c r="G14" s="11">
        <v>82</v>
      </c>
      <c r="H14" s="12">
        <v>1.39</v>
      </c>
      <c r="I14" s="12"/>
      <c r="J14" s="10">
        <v>73.099999999999994</v>
      </c>
      <c r="K14" s="10">
        <v>81.3</v>
      </c>
      <c r="L14" s="10">
        <v>32.4</v>
      </c>
      <c r="M14" s="10">
        <v>2.2999999999999998</v>
      </c>
      <c r="N14" s="10">
        <v>26.1</v>
      </c>
      <c r="O14" s="7">
        <v>22365</v>
      </c>
      <c r="P14" s="10">
        <v>5</v>
      </c>
      <c r="Q14" s="10">
        <v>53.8</v>
      </c>
      <c r="R14" s="10">
        <v>58.5</v>
      </c>
      <c r="S14" s="10">
        <v>64.3</v>
      </c>
      <c r="T14" s="10">
        <v>1.1000000000000001</v>
      </c>
      <c r="U14" s="10">
        <v>0.9</v>
      </c>
      <c r="V14" s="10">
        <v>3.9</v>
      </c>
      <c r="W14" s="10">
        <v>69.2</v>
      </c>
    </row>
    <row r="15" spans="1:25">
      <c r="A15" s="5" t="s">
        <v>12</v>
      </c>
      <c r="B15" s="7">
        <v>37844</v>
      </c>
      <c r="C15" s="10">
        <v>41.3</v>
      </c>
      <c r="D15" s="10">
        <v>55.8</v>
      </c>
      <c r="E15" s="10">
        <v>6.6</v>
      </c>
      <c r="F15" s="10">
        <v>92.1</v>
      </c>
      <c r="G15" s="11">
        <v>81.400000000000006</v>
      </c>
      <c r="H15" s="12">
        <v>-1.0900000000000001</v>
      </c>
      <c r="I15" s="12"/>
      <c r="J15" s="10">
        <v>72.599999999999994</v>
      </c>
      <c r="K15" s="10">
        <v>79.900000000000006</v>
      </c>
      <c r="L15" s="10">
        <v>35.299999999999997</v>
      </c>
      <c r="M15" s="10">
        <v>2.8</v>
      </c>
      <c r="N15" s="10">
        <v>8.1999999999999993</v>
      </c>
      <c r="O15" s="7">
        <v>8258</v>
      </c>
      <c r="P15" s="10">
        <v>4.5</v>
      </c>
      <c r="Q15" s="10">
        <v>60.3</v>
      </c>
      <c r="R15" s="10">
        <v>39.299999999999997</v>
      </c>
      <c r="S15" s="10">
        <v>62.5</v>
      </c>
      <c r="T15" s="10">
        <v>3.6</v>
      </c>
      <c r="U15" s="10">
        <v>2</v>
      </c>
      <c r="V15" s="10">
        <v>5.5</v>
      </c>
      <c r="W15" s="10">
        <v>54.7</v>
      </c>
    </row>
    <row r="16" spans="1:25">
      <c r="A16" s="5" t="s">
        <v>36</v>
      </c>
      <c r="B16" s="7">
        <v>113644</v>
      </c>
      <c r="C16" s="10">
        <v>45.3</v>
      </c>
      <c r="D16" s="10">
        <v>51.6</v>
      </c>
      <c r="E16" s="10">
        <v>5.2</v>
      </c>
      <c r="F16" s="10">
        <v>102</v>
      </c>
      <c r="G16" s="11">
        <v>79.3</v>
      </c>
      <c r="H16" s="12">
        <v>2.86</v>
      </c>
      <c r="I16" s="12"/>
      <c r="J16" s="10">
        <v>84.1</v>
      </c>
      <c r="K16" s="10">
        <v>90.8</v>
      </c>
      <c r="L16" s="10">
        <v>39.799999999999997</v>
      </c>
      <c r="M16" s="10">
        <v>2.5</v>
      </c>
      <c r="N16" s="10">
        <v>10.3</v>
      </c>
      <c r="O16" s="7">
        <v>21372</v>
      </c>
      <c r="P16" s="10">
        <v>5.3</v>
      </c>
      <c r="Q16" s="10">
        <v>61.7</v>
      </c>
      <c r="R16" s="10">
        <v>44.8</v>
      </c>
      <c r="S16" s="10">
        <v>49.1</v>
      </c>
      <c r="T16" s="10">
        <v>12.9</v>
      </c>
      <c r="U16" s="10">
        <v>12.7</v>
      </c>
      <c r="V16" s="10">
        <v>1.5</v>
      </c>
      <c r="W16" s="10">
        <v>46.8</v>
      </c>
    </row>
    <row r="17" spans="1:23">
      <c r="A17" s="5" t="s">
        <v>13</v>
      </c>
      <c r="B17" s="7">
        <v>107558</v>
      </c>
      <c r="C17" s="10">
        <v>44.2</v>
      </c>
      <c r="D17" s="10">
        <v>55.2</v>
      </c>
      <c r="E17" s="10">
        <v>5</v>
      </c>
      <c r="F17" s="10">
        <v>96.6</v>
      </c>
      <c r="G17" s="11">
        <v>81.400000000000006</v>
      </c>
      <c r="H17" s="12">
        <v>2.59</v>
      </c>
      <c r="I17" s="12"/>
      <c r="J17" s="10">
        <v>66.599999999999994</v>
      </c>
      <c r="K17" s="10">
        <v>74.900000000000006</v>
      </c>
      <c r="L17" s="10">
        <v>31.5</v>
      </c>
      <c r="M17" s="10">
        <v>3.1</v>
      </c>
      <c r="N17" s="10">
        <v>7.5</v>
      </c>
      <c r="O17" s="7">
        <v>21332</v>
      </c>
      <c r="P17" s="10">
        <v>4.9000000000000004</v>
      </c>
      <c r="Q17" s="10">
        <v>61.2</v>
      </c>
      <c r="R17" s="10">
        <v>18.600000000000001</v>
      </c>
      <c r="S17" s="10">
        <v>59.6</v>
      </c>
      <c r="T17" s="10">
        <v>3.1</v>
      </c>
      <c r="U17" s="10">
        <v>2.7</v>
      </c>
      <c r="V17" s="10">
        <v>4.3</v>
      </c>
      <c r="W17" s="10">
        <v>27.5</v>
      </c>
    </row>
    <row r="18" spans="1:23">
      <c r="A18" s="5" t="s">
        <v>37</v>
      </c>
      <c r="B18" s="7">
        <v>184206</v>
      </c>
      <c r="C18" s="10">
        <v>45.2</v>
      </c>
      <c r="D18" s="10">
        <v>54.8</v>
      </c>
      <c r="E18" s="10">
        <v>4</v>
      </c>
      <c r="F18" s="10">
        <v>96.9</v>
      </c>
      <c r="G18" s="10">
        <v>82.6</v>
      </c>
      <c r="H18" s="3">
        <v>3.88</v>
      </c>
      <c r="I18" s="3"/>
      <c r="J18" s="10">
        <v>59.9</v>
      </c>
      <c r="K18" s="10">
        <v>66.5</v>
      </c>
      <c r="L18" s="10">
        <v>51.1</v>
      </c>
      <c r="M18" s="10">
        <v>3.2</v>
      </c>
      <c r="N18" s="10">
        <v>10.9</v>
      </c>
      <c r="O18" s="7">
        <v>33589</v>
      </c>
      <c r="P18" s="10">
        <v>5.3</v>
      </c>
      <c r="Q18" s="10">
        <v>50.9</v>
      </c>
      <c r="R18" s="10">
        <v>39.6</v>
      </c>
      <c r="S18" s="10">
        <v>40.4</v>
      </c>
      <c r="T18" s="10">
        <v>9.5</v>
      </c>
      <c r="U18" s="10">
        <v>6.3</v>
      </c>
      <c r="V18" s="10">
        <v>3.3</v>
      </c>
      <c r="W18" s="10">
        <v>11.8</v>
      </c>
    </row>
    <row r="19" spans="1:23">
      <c r="A19" s="5" t="s">
        <v>14</v>
      </c>
      <c r="B19" s="7">
        <v>167805</v>
      </c>
      <c r="C19" s="10">
        <v>29.9</v>
      </c>
      <c r="D19" s="10">
        <v>66.7</v>
      </c>
      <c r="E19" s="10">
        <v>4.3</v>
      </c>
      <c r="F19" s="10">
        <v>52.1</v>
      </c>
      <c r="G19" s="11">
        <v>97.5</v>
      </c>
      <c r="H19" s="13">
        <v>3.09</v>
      </c>
      <c r="I19" s="13"/>
      <c r="J19" s="10">
        <v>34.299999999999997</v>
      </c>
      <c r="K19" s="10">
        <v>42.6</v>
      </c>
      <c r="L19" s="10">
        <v>20.7</v>
      </c>
      <c r="M19" s="10">
        <v>5.8</v>
      </c>
      <c r="N19" s="10">
        <v>19.5</v>
      </c>
      <c r="O19" s="7">
        <v>44117</v>
      </c>
      <c r="P19" s="10">
        <v>3.4</v>
      </c>
      <c r="Q19" s="10">
        <v>34.6</v>
      </c>
      <c r="R19" s="10">
        <v>64.099999999999994</v>
      </c>
      <c r="S19" s="10">
        <v>43.8</v>
      </c>
      <c r="T19" s="10">
        <v>34.200000000000003</v>
      </c>
      <c r="U19" s="10">
        <v>40.799999999999997</v>
      </c>
      <c r="V19" s="10">
        <v>25.4</v>
      </c>
      <c r="W19" s="10">
        <v>73.900000000000006</v>
      </c>
    </row>
    <row r="20" spans="1:23">
      <c r="A20" s="5" t="s">
        <v>38</v>
      </c>
      <c r="B20" s="7">
        <v>11848</v>
      </c>
      <c r="C20" s="10">
        <v>32.799999999999997</v>
      </c>
      <c r="D20" s="10">
        <v>70.3</v>
      </c>
      <c r="E20" s="10">
        <v>5</v>
      </c>
      <c r="F20" s="10">
        <v>60.7</v>
      </c>
      <c r="G20" s="10">
        <v>97.4</v>
      </c>
      <c r="H20" s="3">
        <v>-0.14000000000000001</v>
      </c>
      <c r="I20" s="3"/>
      <c r="J20" s="10">
        <v>25.5</v>
      </c>
      <c r="K20" s="10">
        <v>32.700000000000003</v>
      </c>
      <c r="L20" s="10">
        <v>20.6</v>
      </c>
      <c r="M20" s="10">
        <v>7.2</v>
      </c>
      <c r="N20" s="10">
        <v>13</v>
      </c>
      <c r="O20" s="7">
        <v>3723</v>
      </c>
      <c r="P20" s="10">
        <v>2.8</v>
      </c>
      <c r="Q20" s="10">
        <v>47.5</v>
      </c>
      <c r="R20" s="10">
        <v>61.1</v>
      </c>
      <c r="S20" s="10">
        <v>45.7</v>
      </c>
      <c r="T20" s="10">
        <v>28.8</v>
      </c>
      <c r="U20" s="10">
        <v>30.9</v>
      </c>
      <c r="V20" s="10">
        <v>28.9</v>
      </c>
      <c r="W20" s="10">
        <v>46.3</v>
      </c>
    </row>
    <row r="21" spans="1:23">
      <c r="A21" s="5" t="s">
        <v>15</v>
      </c>
      <c r="B21" s="7">
        <v>127327</v>
      </c>
      <c r="C21" s="10">
        <v>35.200000000000003</v>
      </c>
      <c r="D21" s="10">
        <v>62.6</v>
      </c>
      <c r="E21" s="10">
        <v>3.6</v>
      </c>
      <c r="F21" s="10">
        <v>63.5</v>
      </c>
      <c r="G21" s="10">
        <v>87.2</v>
      </c>
      <c r="H21" s="3">
        <v>3.47</v>
      </c>
      <c r="I21" s="3"/>
      <c r="J21" s="10">
        <v>45.1</v>
      </c>
      <c r="K21" s="10">
        <v>51.5</v>
      </c>
      <c r="L21" s="10">
        <v>19.3</v>
      </c>
      <c r="M21" s="10">
        <v>3.6</v>
      </c>
      <c r="N21" s="10">
        <v>20.2</v>
      </c>
      <c r="O21" s="7">
        <v>28657</v>
      </c>
      <c r="P21" s="10">
        <v>4.0999999999999996</v>
      </c>
      <c r="Q21" s="10">
        <v>49.5</v>
      </c>
      <c r="R21" s="10">
        <v>54</v>
      </c>
      <c r="S21" s="10">
        <v>41.5</v>
      </c>
      <c r="T21" s="10">
        <v>30.5</v>
      </c>
      <c r="U21" s="10">
        <v>29.8</v>
      </c>
      <c r="V21" s="10">
        <v>21.2</v>
      </c>
      <c r="W21" s="10">
        <v>63.8</v>
      </c>
    </row>
    <row r="22" spans="1:23">
      <c r="A22" s="5" t="s">
        <v>39</v>
      </c>
      <c r="B22" s="7">
        <v>120643</v>
      </c>
      <c r="C22" s="10">
        <v>44.1</v>
      </c>
      <c r="D22" s="10">
        <v>52.9</v>
      </c>
      <c r="E22" s="10">
        <v>6.3</v>
      </c>
      <c r="F22" s="10">
        <v>101.4</v>
      </c>
      <c r="G22" s="10">
        <v>75.3</v>
      </c>
      <c r="H22" s="12">
        <v>-0.66</v>
      </c>
      <c r="I22" s="12"/>
      <c r="J22" s="10">
        <v>75.900000000000006</v>
      </c>
      <c r="K22" s="10">
        <v>83.3</v>
      </c>
      <c r="L22" s="10">
        <v>49.3</v>
      </c>
      <c r="M22" s="10">
        <v>2.6</v>
      </c>
      <c r="N22" s="10">
        <v>8.1999999999999993</v>
      </c>
      <c r="O22" s="7">
        <v>22149</v>
      </c>
      <c r="P22" s="10">
        <v>5.4</v>
      </c>
      <c r="Q22" s="10">
        <v>65.400000000000006</v>
      </c>
      <c r="R22" s="10">
        <v>22.9</v>
      </c>
      <c r="S22" s="10">
        <v>53.2</v>
      </c>
      <c r="T22" s="10">
        <v>2.2000000000000002</v>
      </c>
      <c r="U22" s="10">
        <v>1.2</v>
      </c>
      <c r="V22" s="10">
        <v>0.6</v>
      </c>
      <c r="W22" s="10">
        <v>17.5</v>
      </c>
    </row>
    <row r="23" spans="1:23">
      <c r="A23" s="5" t="s">
        <v>16</v>
      </c>
      <c r="B23" s="7">
        <v>106942</v>
      </c>
      <c r="C23" s="10">
        <v>40.1</v>
      </c>
      <c r="D23" s="10">
        <v>59.5</v>
      </c>
      <c r="E23" s="10">
        <v>4.4000000000000004</v>
      </c>
      <c r="F23" s="10">
        <v>80.2</v>
      </c>
      <c r="G23" s="10">
        <v>87.4</v>
      </c>
      <c r="H23" s="3">
        <v>2.06</v>
      </c>
      <c r="I23" s="3"/>
      <c r="J23" s="10">
        <v>58.8</v>
      </c>
      <c r="K23" s="10">
        <v>67.8</v>
      </c>
      <c r="L23" s="10">
        <v>29.6</v>
      </c>
      <c r="M23" s="10">
        <v>2.2999999999999998</v>
      </c>
      <c r="N23" s="10">
        <v>13.3</v>
      </c>
      <c r="O23" s="7">
        <v>19143</v>
      </c>
      <c r="P23" s="10">
        <v>5.2</v>
      </c>
      <c r="Q23" s="10">
        <v>43.9</v>
      </c>
      <c r="R23" s="10">
        <v>53.6</v>
      </c>
      <c r="S23" s="10">
        <v>66.099999999999994</v>
      </c>
      <c r="T23" s="10">
        <v>11.9</v>
      </c>
      <c r="U23" s="10">
        <v>8.5</v>
      </c>
      <c r="V23" s="10">
        <v>7.3</v>
      </c>
      <c r="W23" s="10">
        <v>51.9</v>
      </c>
    </row>
    <row r="24" spans="1:23">
      <c r="A24" s="5" t="s">
        <v>40</v>
      </c>
      <c r="B24" s="7">
        <v>54067</v>
      </c>
      <c r="C24" s="10">
        <v>36.200000000000003</v>
      </c>
      <c r="D24" s="10">
        <v>63.5</v>
      </c>
      <c r="E24" s="10">
        <v>4.8</v>
      </c>
      <c r="F24" s="10">
        <v>69.3</v>
      </c>
      <c r="G24" s="10">
        <v>90.9</v>
      </c>
      <c r="H24" s="3">
        <v>5.36</v>
      </c>
      <c r="I24" s="3"/>
      <c r="J24" s="10">
        <v>43.6</v>
      </c>
      <c r="K24" s="10">
        <v>50.5</v>
      </c>
      <c r="L24" s="10">
        <v>29.5</v>
      </c>
      <c r="M24" s="10">
        <v>2.7</v>
      </c>
      <c r="N24" s="10">
        <v>9.4</v>
      </c>
      <c r="O24" s="7">
        <v>12550</v>
      </c>
      <c r="P24" s="10">
        <v>3.8</v>
      </c>
      <c r="Q24" s="10">
        <v>45</v>
      </c>
      <c r="R24" s="10">
        <v>46</v>
      </c>
      <c r="S24" s="10">
        <v>52.6</v>
      </c>
      <c r="T24" s="10">
        <v>14.1</v>
      </c>
      <c r="U24" s="10">
        <v>5.2</v>
      </c>
      <c r="V24" s="10">
        <v>9.8000000000000007</v>
      </c>
      <c r="W24" s="10">
        <v>43.5</v>
      </c>
    </row>
    <row r="25" spans="1:23">
      <c r="A25" s="5" t="s">
        <v>17</v>
      </c>
      <c r="B25" s="7">
        <v>36832</v>
      </c>
      <c r="C25" s="10">
        <v>31.2</v>
      </c>
      <c r="D25" s="10">
        <v>65.7</v>
      </c>
      <c r="E25" s="10">
        <v>4.2</v>
      </c>
      <c r="F25" s="10">
        <v>54.8</v>
      </c>
      <c r="G25" s="10">
        <v>107</v>
      </c>
      <c r="H25" s="3">
        <v>7.34</v>
      </c>
      <c r="I25" s="3"/>
      <c r="J25" s="10">
        <v>44.2</v>
      </c>
      <c r="K25" s="10">
        <v>50.4</v>
      </c>
      <c r="L25" s="10">
        <v>26.7</v>
      </c>
      <c r="M25" s="10">
        <v>5.0999999999999996</v>
      </c>
      <c r="N25" s="10">
        <v>14.8</v>
      </c>
      <c r="O25" s="7">
        <v>9607</v>
      </c>
      <c r="P25" s="10">
        <v>3.4</v>
      </c>
      <c r="Q25" s="10">
        <v>37.1</v>
      </c>
      <c r="R25" s="10">
        <v>71.599999999999994</v>
      </c>
      <c r="S25" s="10">
        <v>41.4</v>
      </c>
      <c r="T25" s="10">
        <v>38.700000000000003</v>
      </c>
      <c r="U25" s="10">
        <v>29.9</v>
      </c>
      <c r="V25" s="10">
        <v>39.5</v>
      </c>
      <c r="W25" s="10">
        <v>71.900000000000006</v>
      </c>
    </row>
    <row r="26" spans="1:23">
      <c r="A26" s="5" t="s">
        <v>41</v>
      </c>
      <c r="B26" s="7">
        <v>167274</v>
      </c>
      <c r="C26" s="10">
        <v>47</v>
      </c>
      <c r="D26" s="10">
        <v>50.8</v>
      </c>
      <c r="E26" s="10">
        <v>5.8</v>
      </c>
      <c r="F26" s="10">
        <v>111.7</v>
      </c>
      <c r="G26" s="10">
        <v>71.8</v>
      </c>
      <c r="H26" s="13">
        <v>0.87</v>
      </c>
      <c r="I26" s="13"/>
      <c r="J26" s="10">
        <v>78.7</v>
      </c>
      <c r="K26" s="10">
        <v>85</v>
      </c>
      <c r="L26" s="10">
        <v>2.4</v>
      </c>
      <c r="M26" s="10">
        <v>5.7</v>
      </c>
      <c r="N26" s="10">
        <v>17</v>
      </c>
      <c r="O26" s="7">
        <v>37724</v>
      </c>
      <c r="P26" s="10">
        <v>4.5999999999999996</v>
      </c>
      <c r="Q26" s="10">
        <v>66.7</v>
      </c>
      <c r="R26" s="10">
        <v>32.5</v>
      </c>
      <c r="S26" s="10">
        <v>70.2</v>
      </c>
      <c r="T26" s="10">
        <v>1.7</v>
      </c>
      <c r="U26" s="10">
        <v>1.3</v>
      </c>
      <c r="V26" s="10">
        <v>3.7</v>
      </c>
      <c r="W26" s="10">
        <v>25</v>
      </c>
    </row>
    <row r="27" spans="1:23">
      <c r="A27" s="5" t="s">
        <v>18</v>
      </c>
      <c r="B27" s="7">
        <v>552837</v>
      </c>
      <c r="C27" s="10">
        <v>29.2</v>
      </c>
      <c r="D27" s="10">
        <v>68.400000000000006</v>
      </c>
      <c r="E27" s="10">
        <v>4.8</v>
      </c>
      <c r="F27" s="10">
        <v>51.5</v>
      </c>
      <c r="G27" s="10">
        <v>88.2</v>
      </c>
      <c r="H27" s="3">
        <v>1.06</v>
      </c>
      <c r="I27" s="3"/>
      <c r="J27" s="10">
        <v>48.2</v>
      </c>
      <c r="K27" s="10">
        <v>58.2</v>
      </c>
      <c r="L27" s="10">
        <v>10.9</v>
      </c>
      <c r="M27" s="10">
        <v>9.1999999999999993</v>
      </c>
      <c r="N27" s="10">
        <v>24.5</v>
      </c>
      <c r="O27" s="7">
        <v>130292</v>
      </c>
      <c r="P27" s="10">
        <v>4</v>
      </c>
      <c r="Q27" s="10">
        <v>44.4</v>
      </c>
      <c r="R27" s="10">
        <v>69.099999999999994</v>
      </c>
      <c r="S27" s="10">
        <v>68.099999999999994</v>
      </c>
      <c r="T27" s="10">
        <v>52.3</v>
      </c>
      <c r="U27" s="10">
        <v>59.5</v>
      </c>
      <c r="V27" s="10">
        <v>38.299999999999997</v>
      </c>
      <c r="W27" s="10">
        <v>85.8</v>
      </c>
    </row>
    <row r="28" spans="1:23">
      <c r="A28" s="5" t="s">
        <v>42</v>
      </c>
      <c r="B28" s="7">
        <v>50382</v>
      </c>
      <c r="C28" s="10">
        <v>39.1</v>
      </c>
      <c r="D28" s="10">
        <v>56.9</v>
      </c>
      <c r="E28" s="10">
        <v>4.8</v>
      </c>
      <c r="F28" s="10">
        <v>78.2</v>
      </c>
      <c r="G28" s="10">
        <v>84.5</v>
      </c>
      <c r="H28" s="12">
        <v>6.27</v>
      </c>
      <c r="I28" s="12"/>
      <c r="J28" s="10">
        <v>49.6</v>
      </c>
      <c r="K28" s="10">
        <v>55.7</v>
      </c>
      <c r="L28" s="10">
        <v>37.6</v>
      </c>
      <c r="M28" s="10">
        <v>4</v>
      </c>
      <c r="N28" s="10">
        <v>13.4</v>
      </c>
      <c r="O28" s="7">
        <v>10108</v>
      </c>
      <c r="P28" s="10">
        <v>4</v>
      </c>
      <c r="Q28" s="10">
        <v>52.5</v>
      </c>
      <c r="R28" s="10">
        <v>41.2</v>
      </c>
      <c r="S28" s="10">
        <v>23.7</v>
      </c>
      <c r="T28" s="10">
        <v>23.1</v>
      </c>
      <c r="U28" s="10">
        <v>21.6</v>
      </c>
      <c r="V28" s="10">
        <v>15.7</v>
      </c>
      <c r="W28" s="10">
        <v>37.6</v>
      </c>
    </row>
    <row r="29" spans="1:23">
      <c r="A29" s="5" t="s">
        <v>19</v>
      </c>
      <c r="B29" s="7">
        <v>145820</v>
      </c>
      <c r="C29" s="10">
        <v>40.6</v>
      </c>
      <c r="D29" s="10">
        <v>56.2</v>
      </c>
      <c r="E29" s="10">
        <v>4.5</v>
      </c>
      <c r="F29" s="10">
        <v>82.1</v>
      </c>
      <c r="G29" s="10">
        <v>84.6</v>
      </c>
      <c r="H29" s="12">
        <v>2.52</v>
      </c>
      <c r="I29" s="12"/>
      <c r="J29" s="10">
        <v>59.7</v>
      </c>
      <c r="K29" s="10">
        <v>69.2</v>
      </c>
      <c r="L29" s="10">
        <v>37.4</v>
      </c>
      <c r="M29" s="10">
        <v>5.3</v>
      </c>
      <c r="N29" s="10">
        <v>14.5</v>
      </c>
      <c r="O29" s="7">
        <v>24826</v>
      </c>
      <c r="P29" s="10">
        <v>5.6</v>
      </c>
      <c r="Q29" s="10">
        <v>46.6</v>
      </c>
      <c r="R29" s="10">
        <v>59.9</v>
      </c>
      <c r="S29" s="10">
        <v>52.9</v>
      </c>
      <c r="T29" s="10">
        <v>15</v>
      </c>
      <c r="U29" s="10">
        <v>11.3</v>
      </c>
      <c r="V29" s="10">
        <v>8.1999999999999993</v>
      </c>
      <c r="W29" s="10">
        <v>45.6</v>
      </c>
    </row>
    <row r="30" spans="1:23">
      <c r="A30" s="5" t="s">
        <v>43</v>
      </c>
      <c r="B30" s="7">
        <v>144615</v>
      </c>
      <c r="C30" s="10">
        <v>39.4</v>
      </c>
      <c r="D30" s="10">
        <v>56.9</v>
      </c>
      <c r="E30" s="10">
        <v>5.6</v>
      </c>
      <c r="F30" s="10">
        <v>81.8</v>
      </c>
      <c r="G30" s="10">
        <v>86</v>
      </c>
      <c r="H30" s="12">
        <v>-3.14</v>
      </c>
      <c r="I30" s="12"/>
      <c r="J30" s="10">
        <v>67.8</v>
      </c>
      <c r="K30" s="10">
        <v>76.400000000000006</v>
      </c>
      <c r="L30" s="10">
        <v>39.4</v>
      </c>
      <c r="M30" s="10">
        <v>1.7</v>
      </c>
      <c r="N30" s="10">
        <v>10.5</v>
      </c>
      <c r="O30" s="7">
        <v>25467</v>
      </c>
      <c r="P30" s="10">
        <v>5.0999999999999996</v>
      </c>
      <c r="Q30" s="10">
        <v>51.4</v>
      </c>
      <c r="R30" s="10">
        <v>28.9</v>
      </c>
      <c r="S30" s="10">
        <v>58.6</v>
      </c>
      <c r="T30" s="10">
        <v>5.5</v>
      </c>
      <c r="U30" s="10">
        <v>2.7</v>
      </c>
      <c r="V30" s="10">
        <v>2.9</v>
      </c>
      <c r="W30" s="10">
        <v>23.9</v>
      </c>
    </row>
    <row r="31" spans="1:23">
      <c r="A31" s="5" t="s">
        <v>20</v>
      </c>
      <c r="B31" s="7">
        <v>332981</v>
      </c>
      <c r="C31" s="10">
        <v>33.9</v>
      </c>
      <c r="D31" s="10">
        <v>63.3</v>
      </c>
      <c r="E31" s="10">
        <v>3.9</v>
      </c>
      <c r="F31" s="10">
        <v>60.7</v>
      </c>
      <c r="G31" s="10">
        <v>89.4</v>
      </c>
      <c r="H31" s="12">
        <v>2.93</v>
      </c>
      <c r="I31" s="12"/>
      <c r="J31" s="10">
        <v>54.1</v>
      </c>
      <c r="K31" s="10">
        <v>64.5</v>
      </c>
      <c r="L31" s="10">
        <v>13.5</v>
      </c>
      <c r="M31" s="10">
        <v>8.3000000000000007</v>
      </c>
      <c r="N31" s="10">
        <v>23.7</v>
      </c>
      <c r="O31" s="7">
        <v>71164</v>
      </c>
      <c r="P31" s="10">
        <v>4.5999999999999996</v>
      </c>
      <c r="Q31" s="10">
        <v>45.1</v>
      </c>
      <c r="R31" s="10">
        <v>83.5</v>
      </c>
      <c r="S31" s="10">
        <v>53</v>
      </c>
      <c r="T31" s="10">
        <v>56.4</v>
      </c>
      <c r="U31" s="10">
        <v>71.2</v>
      </c>
      <c r="V31" s="10">
        <v>28.5</v>
      </c>
      <c r="W31" s="10">
        <v>84.2</v>
      </c>
    </row>
    <row r="32" spans="1:23">
      <c r="A32" s="5" t="s">
        <v>44</v>
      </c>
      <c r="B32" s="7">
        <v>133602</v>
      </c>
      <c r="C32" s="10">
        <v>43.7</v>
      </c>
      <c r="D32" s="10">
        <v>53.6</v>
      </c>
      <c r="E32" s="10">
        <v>6.1</v>
      </c>
      <c r="F32" s="10">
        <v>99.2</v>
      </c>
      <c r="G32" s="10">
        <v>75.400000000000006</v>
      </c>
      <c r="H32" s="12">
        <v>0.62</v>
      </c>
      <c r="I32" s="12"/>
      <c r="J32" s="10">
        <v>77.400000000000006</v>
      </c>
      <c r="K32" s="10">
        <v>82.6</v>
      </c>
      <c r="L32" s="10">
        <v>50.1</v>
      </c>
      <c r="M32" s="10">
        <v>2.5</v>
      </c>
      <c r="N32" s="10">
        <v>10</v>
      </c>
      <c r="O32" s="7">
        <v>24216</v>
      </c>
      <c r="P32" s="10">
        <v>5.4</v>
      </c>
      <c r="Q32" s="10">
        <v>61.9</v>
      </c>
      <c r="R32" s="10">
        <v>18.5</v>
      </c>
      <c r="S32" s="10">
        <v>35.6</v>
      </c>
      <c r="T32" s="10">
        <v>7.5</v>
      </c>
      <c r="U32" s="10">
        <v>6.6</v>
      </c>
      <c r="V32" s="10">
        <v>4.9000000000000004</v>
      </c>
      <c r="W32" s="10">
        <v>6.5</v>
      </c>
    </row>
    <row r="33" spans="1:23">
      <c r="A33" s="5" t="s">
        <v>21</v>
      </c>
      <c r="B33" s="7">
        <v>198443</v>
      </c>
      <c r="C33" s="10">
        <v>46.1</v>
      </c>
      <c r="D33" s="10">
        <v>53.2</v>
      </c>
      <c r="E33" s="10">
        <v>4.9000000000000004</v>
      </c>
      <c r="F33" s="10">
        <v>103.8</v>
      </c>
      <c r="G33" s="10">
        <v>80.2</v>
      </c>
      <c r="H33" s="12">
        <v>0.98</v>
      </c>
      <c r="I33" s="12"/>
      <c r="J33" s="10">
        <v>71.7</v>
      </c>
      <c r="K33" s="10">
        <v>79.5</v>
      </c>
      <c r="L33" s="10">
        <v>45.3</v>
      </c>
      <c r="M33" s="10">
        <v>3.4</v>
      </c>
      <c r="N33" s="10">
        <v>10.3</v>
      </c>
      <c r="O33" s="7">
        <v>31581</v>
      </c>
      <c r="P33" s="10">
        <v>6.1</v>
      </c>
      <c r="Q33" s="10">
        <v>60.5</v>
      </c>
      <c r="R33" s="10">
        <v>37.299999999999997</v>
      </c>
      <c r="S33" s="10">
        <v>69.900000000000006</v>
      </c>
      <c r="T33" s="10">
        <v>6</v>
      </c>
      <c r="U33" s="10">
        <v>4</v>
      </c>
      <c r="V33" s="10">
        <v>2.2000000000000002</v>
      </c>
      <c r="W33" s="10">
        <v>25.5</v>
      </c>
    </row>
    <row r="34" spans="1:23">
      <c r="A34" s="5" t="s">
        <v>45</v>
      </c>
      <c r="B34" s="7">
        <v>169419</v>
      </c>
      <c r="C34" s="10">
        <v>44.5</v>
      </c>
      <c r="D34" s="10">
        <v>52.5</v>
      </c>
      <c r="E34" s="10">
        <v>5</v>
      </c>
      <c r="F34" s="10">
        <v>97.8</v>
      </c>
      <c r="G34" s="10">
        <v>80.7</v>
      </c>
      <c r="H34" s="12">
        <v>2.2400000000000002</v>
      </c>
      <c r="I34" s="12"/>
      <c r="J34" s="10">
        <v>81.599999999999994</v>
      </c>
      <c r="K34" s="10">
        <v>87.9</v>
      </c>
      <c r="L34" s="10">
        <v>38.9</v>
      </c>
      <c r="M34" s="10">
        <v>2.1</v>
      </c>
      <c r="N34" s="10">
        <v>10.6</v>
      </c>
      <c r="O34" s="7">
        <v>29417</v>
      </c>
      <c r="P34" s="10">
        <v>5.7</v>
      </c>
      <c r="Q34" s="10">
        <v>60.6</v>
      </c>
      <c r="R34" s="10">
        <v>39.6</v>
      </c>
      <c r="S34" s="10">
        <v>52</v>
      </c>
      <c r="T34" s="10">
        <v>5.8</v>
      </c>
      <c r="U34" s="10">
        <v>7.5</v>
      </c>
      <c r="V34" s="10">
        <v>3.2</v>
      </c>
      <c r="W34" s="10">
        <v>16.7</v>
      </c>
    </row>
    <row r="35" spans="1:23">
      <c r="A35" s="5" t="s">
        <v>22</v>
      </c>
      <c r="B35" s="7">
        <v>84771</v>
      </c>
      <c r="C35" s="10">
        <v>41.5</v>
      </c>
      <c r="D35" s="10">
        <v>55.8</v>
      </c>
      <c r="E35" s="10">
        <v>4.7</v>
      </c>
      <c r="F35" s="10">
        <v>85.7</v>
      </c>
      <c r="G35" s="10">
        <v>86.5</v>
      </c>
      <c r="H35" s="12">
        <v>3.07</v>
      </c>
      <c r="I35" s="12"/>
      <c r="J35" s="10">
        <v>58.5</v>
      </c>
      <c r="K35" s="10">
        <v>68.2</v>
      </c>
      <c r="L35" s="10">
        <v>38</v>
      </c>
      <c r="M35" s="10">
        <v>1.5</v>
      </c>
      <c r="N35" s="10">
        <v>9.6999999999999993</v>
      </c>
      <c r="O35" s="7">
        <v>12441</v>
      </c>
      <c r="P35" s="10">
        <v>6.1</v>
      </c>
      <c r="Q35" s="10">
        <v>46.5</v>
      </c>
      <c r="R35" s="10">
        <v>31.6</v>
      </c>
      <c r="S35" s="10">
        <v>68.599999999999994</v>
      </c>
      <c r="T35" s="10">
        <v>9.5</v>
      </c>
      <c r="U35" s="10">
        <v>3.7</v>
      </c>
      <c r="V35" s="10">
        <v>3</v>
      </c>
      <c r="W35" s="10">
        <v>31.5</v>
      </c>
    </row>
    <row r="36" spans="1:23">
      <c r="A36" s="5" t="s">
        <v>46</v>
      </c>
      <c r="B36" s="7">
        <v>137924</v>
      </c>
      <c r="C36" s="10">
        <v>41.1</v>
      </c>
      <c r="D36" s="10">
        <v>55.9</v>
      </c>
      <c r="E36" s="10">
        <v>4.8</v>
      </c>
      <c r="F36" s="10">
        <v>84.7</v>
      </c>
      <c r="G36" s="10">
        <v>86.6</v>
      </c>
      <c r="H36" s="12">
        <v>2.89</v>
      </c>
      <c r="I36" s="12"/>
      <c r="J36" s="10">
        <v>58.9</v>
      </c>
      <c r="K36" s="10">
        <v>66.400000000000006</v>
      </c>
      <c r="L36" s="10">
        <v>4.4000000000000004</v>
      </c>
      <c r="M36" s="10">
        <v>10.3</v>
      </c>
      <c r="N36" s="10">
        <v>24.9</v>
      </c>
      <c r="O36" s="27">
        <v>51.2</v>
      </c>
      <c r="P36" s="10">
        <v>41</v>
      </c>
      <c r="Q36" s="10">
        <v>41.8</v>
      </c>
      <c r="R36" s="10">
        <v>5.9</v>
      </c>
      <c r="S36" s="10">
        <v>5.3</v>
      </c>
      <c r="T36" s="10">
        <v>5.8</v>
      </c>
      <c r="U36" s="10">
        <v>40.200000000000003</v>
      </c>
      <c r="V36" s="10">
        <v>16.899999999999999</v>
      </c>
      <c r="W36" s="10">
        <v>75.400000000000006</v>
      </c>
    </row>
    <row r="37" spans="1:23">
      <c r="A37" s="5" t="s">
        <v>23</v>
      </c>
      <c r="B37" s="7">
        <v>63223</v>
      </c>
      <c r="C37" s="10">
        <v>34.6</v>
      </c>
      <c r="D37" s="10">
        <v>61.7</v>
      </c>
      <c r="E37" s="10">
        <v>5.0999999999999996</v>
      </c>
      <c r="F37" s="10">
        <v>65.900000000000006</v>
      </c>
      <c r="G37" s="10">
        <v>88.9</v>
      </c>
      <c r="H37" s="13">
        <v>0.36</v>
      </c>
      <c r="I37" s="13"/>
      <c r="J37" s="10">
        <v>43.4</v>
      </c>
      <c r="K37" s="10">
        <v>50.9</v>
      </c>
      <c r="L37" s="10">
        <v>31.9</v>
      </c>
      <c r="M37" s="10">
        <v>3.7</v>
      </c>
      <c r="N37" s="10">
        <v>10.199999999999999</v>
      </c>
      <c r="O37" s="7">
        <v>12533</v>
      </c>
      <c r="P37" s="10">
        <v>3.8</v>
      </c>
      <c r="Q37" s="10">
        <v>50.5</v>
      </c>
      <c r="R37" s="10">
        <v>42.3</v>
      </c>
      <c r="S37" s="10">
        <v>64.599999999999994</v>
      </c>
      <c r="T37" s="10">
        <v>14.9</v>
      </c>
      <c r="U37" s="10">
        <v>12.8</v>
      </c>
      <c r="V37" s="10">
        <v>17.8</v>
      </c>
      <c r="W37" s="10">
        <v>55.5</v>
      </c>
    </row>
    <row r="38" spans="1:23">
      <c r="A38" s="5" t="s">
        <v>47</v>
      </c>
      <c r="B38" s="7">
        <v>31482</v>
      </c>
      <c r="C38" s="10">
        <v>41.9</v>
      </c>
      <c r="D38" s="10">
        <v>58.1</v>
      </c>
      <c r="E38" s="10">
        <v>4.5</v>
      </c>
      <c r="F38" s="10">
        <v>86.7</v>
      </c>
      <c r="G38" s="10">
        <v>91.6</v>
      </c>
      <c r="H38" s="3">
        <v>1.74</v>
      </c>
      <c r="I38" s="3"/>
      <c r="J38" s="10">
        <v>47</v>
      </c>
      <c r="K38" s="10">
        <v>50.1</v>
      </c>
      <c r="L38" s="10">
        <v>40.4</v>
      </c>
      <c r="M38" s="10">
        <v>4</v>
      </c>
      <c r="N38" s="10">
        <v>12</v>
      </c>
      <c r="O38" s="7">
        <v>6214</v>
      </c>
      <c r="P38" s="10">
        <v>4.4000000000000004</v>
      </c>
      <c r="Q38" s="10">
        <v>48.9</v>
      </c>
      <c r="R38" s="10">
        <v>49.2</v>
      </c>
      <c r="S38" s="10">
        <v>49.6</v>
      </c>
      <c r="T38" s="10">
        <v>23.8</v>
      </c>
      <c r="U38" s="10">
        <v>15.8</v>
      </c>
      <c r="V38" s="10">
        <v>13.9</v>
      </c>
      <c r="W38" s="10">
        <v>21.9</v>
      </c>
    </row>
    <row r="39" spans="1:23">
      <c r="A39" s="5" t="s">
        <v>24</v>
      </c>
      <c r="B39" s="7">
        <v>101959</v>
      </c>
      <c r="C39" s="10">
        <v>40.4</v>
      </c>
      <c r="D39" s="10">
        <v>57.4</v>
      </c>
      <c r="E39" s="10">
        <v>5.5</v>
      </c>
      <c r="F39" s="10">
        <v>84.6</v>
      </c>
      <c r="G39" s="10">
        <v>83.4</v>
      </c>
      <c r="H39" s="12">
        <v>5.22</v>
      </c>
      <c r="I39" s="12"/>
      <c r="J39" s="10">
        <v>61.6</v>
      </c>
      <c r="K39" s="10">
        <v>69.099999999999994</v>
      </c>
      <c r="L39" s="10">
        <v>29.4</v>
      </c>
      <c r="M39" s="10">
        <v>3.6</v>
      </c>
      <c r="N39" s="10">
        <v>10.3</v>
      </c>
      <c r="O39" s="8">
        <v>21421</v>
      </c>
      <c r="P39" s="10">
        <v>4.4000000000000004</v>
      </c>
      <c r="Q39" s="10">
        <v>58.6</v>
      </c>
      <c r="R39" s="10">
        <v>23.3</v>
      </c>
      <c r="S39" s="10">
        <v>64</v>
      </c>
      <c r="T39" s="10">
        <v>9.9</v>
      </c>
      <c r="U39" s="10">
        <v>10.8</v>
      </c>
      <c r="V39" s="10">
        <v>9</v>
      </c>
      <c r="W39" s="10">
        <v>28.6</v>
      </c>
    </row>
    <row r="40" spans="1:23">
      <c r="A40" s="5" t="s">
        <v>48</v>
      </c>
      <c r="B40" s="7">
        <v>188585</v>
      </c>
      <c r="C40" s="10">
        <v>42.9</v>
      </c>
      <c r="D40" s="10">
        <v>55.2</v>
      </c>
      <c r="E40" s="10">
        <v>5</v>
      </c>
      <c r="F40" s="10">
        <v>91.9</v>
      </c>
      <c r="G40" s="10">
        <v>81.400000000000006</v>
      </c>
      <c r="H40" s="12">
        <v>2.0099999999999998</v>
      </c>
      <c r="I40" s="12"/>
      <c r="J40" s="10">
        <v>66.7</v>
      </c>
      <c r="K40" s="10">
        <v>75.599999999999994</v>
      </c>
      <c r="L40" s="10">
        <v>45</v>
      </c>
      <c r="M40" s="10">
        <v>4.7</v>
      </c>
      <c r="N40" s="10">
        <v>14.7</v>
      </c>
      <c r="O40" s="7">
        <v>33776</v>
      </c>
      <c r="P40" s="10">
        <v>5.4</v>
      </c>
      <c r="Q40" s="10">
        <v>57.3</v>
      </c>
      <c r="R40" s="10">
        <v>45.6</v>
      </c>
      <c r="S40" s="10">
        <v>52.5</v>
      </c>
      <c r="T40" s="10">
        <v>20.2</v>
      </c>
      <c r="U40" s="10">
        <v>19</v>
      </c>
      <c r="V40" s="10">
        <v>12.3</v>
      </c>
      <c r="W40" s="10">
        <v>41.1</v>
      </c>
    </row>
    <row r="41" spans="1:23">
      <c r="A41" s="5" t="s">
        <v>49</v>
      </c>
      <c r="B41" s="7">
        <v>62375</v>
      </c>
      <c r="C41" s="10">
        <v>28.7</v>
      </c>
      <c r="D41" s="10">
        <v>65.5</v>
      </c>
      <c r="E41" s="10">
        <v>6.7</v>
      </c>
      <c r="F41" s="10">
        <v>54.7</v>
      </c>
      <c r="G41" s="10">
        <v>91.9</v>
      </c>
      <c r="H41" s="3">
        <v>2.81</v>
      </c>
      <c r="I41" s="3"/>
      <c r="J41" s="10">
        <v>42.1</v>
      </c>
      <c r="K41" s="10">
        <v>52</v>
      </c>
      <c r="L41" s="10">
        <v>20</v>
      </c>
      <c r="M41" s="10">
        <v>8</v>
      </c>
      <c r="N41" s="10">
        <v>20.399999999999999</v>
      </c>
      <c r="O41" s="7">
        <v>15299</v>
      </c>
      <c r="P41" s="10">
        <v>3.7</v>
      </c>
      <c r="Q41" s="10">
        <v>39.4</v>
      </c>
      <c r="R41" s="10">
        <v>62.4</v>
      </c>
      <c r="S41" s="10">
        <v>60</v>
      </c>
      <c r="T41" s="10">
        <v>39</v>
      </c>
      <c r="U41" s="10">
        <v>42.8</v>
      </c>
      <c r="V41" s="10">
        <v>37.299999999999997</v>
      </c>
      <c r="W41" s="10">
        <v>66.3</v>
      </c>
    </row>
    <row r="42" spans="1:23">
      <c r="A42" s="5" t="s">
        <v>50</v>
      </c>
      <c r="B42" s="7">
        <v>142565</v>
      </c>
      <c r="C42" s="10">
        <v>43.6</v>
      </c>
      <c r="D42" s="10">
        <v>54.8</v>
      </c>
      <c r="E42" s="10">
        <v>5.4</v>
      </c>
      <c r="F42" s="10">
        <v>96.4</v>
      </c>
      <c r="G42" s="10">
        <v>79.5</v>
      </c>
      <c r="H42" s="3">
        <v>2.06</v>
      </c>
      <c r="I42" s="3"/>
      <c r="J42" s="10">
        <v>69</v>
      </c>
      <c r="K42" s="10">
        <v>74.2</v>
      </c>
      <c r="L42" s="10">
        <v>54</v>
      </c>
      <c r="M42" s="10">
        <v>2.4</v>
      </c>
      <c r="N42" s="10">
        <v>9.5</v>
      </c>
      <c r="O42" s="7">
        <v>26324</v>
      </c>
      <c r="P42" s="10">
        <v>5.2</v>
      </c>
      <c r="Q42" s="10">
        <v>51.5</v>
      </c>
      <c r="R42" s="10">
        <v>35.9</v>
      </c>
      <c r="S42" s="10">
        <v>48.2</v>
      </c>
      <c r="T42" s="10">
        <v>4.3</v>
      </c>
      <c r="U42" s="10">
        <v>1.6</v>
      </c>
      <c r="V42" s="10">
        <v>1.8</v>
      </c>
      <c r="W42" s="10">
        <v>7</v>
      </c>
    </row>
    <row r="43" spans="1:23">
      <c r="A43" s="5" t="s">
        <v>25</v>
      </c>
      <c r="B43" s="7">
        <v>289190</v>
      </c>
      <c r="C43" s="10">
        <v>33</v>
      </c>
      <c r="D43" s="10">
        <v>67.5</v>
      </c>
      <c r="E43" s="10">
        <v>2.8</v>
      </c>
      <c r="F43" s="10">
        <v>55.8</v>
      </c>
      <c r="G43" s="10">
        <v>93.8</v>
      </c>
      <c r="H43" s="3">
        <v>7.69</v>
      </c>
      <c r="I43" s="3"/>
      <c r="J43" s="10">
        <v>40.6</v>
      </c>
      <c r="K43" s="10">
        <v>50.7</v>
      </c>
      <c r="L43" s="10">
        <v>18.7</v>
      </c>
      <c r="M43" s="10">
        <v>11</v>
      </c>
      <c r="N43" s="10">
        <v>25.5</v>
      </c>
      <c r="O43" s="7">
        <v>67127</v>
      </c>
      <c r="P43" s="10">
        <v>3.9</v>
      </c>
      <c r="Q43" s="10">
        <v>36.200000000000003</v>
      </c>
      <c r="R43" s="10">
        <v>76.5</v>
      </c>
      <c r="S43" s="10">
        <v>54</v>
      </c>
      <c r="T43" s="10">
        <v>44.6</v>
      </c>
      <c r="U43" s="10">
        <v>44.2</v>
      </c>
      <c r="V43" s="10">
        <v>33.4</v>
      </c>
      <c r="W43" s="10">
        <v>86.7</v>
      </c>
    </row>
    <row r="44" spans="1:23">
      <c r="A44" s="5" t="s">
        <v>51</v>
      </c>
      <c r="B44" s="7">
        <v>221078</v>
      </c>
      <c r="C44" s="10">
        <v>39.700000000000003</v>
      </c>
      <c r="D44" s="10">
        <v>57.2</v>
      </c>
      <c r="E44" s="10">
        <v>5.2</v>
      </c>
      <c r="F44" s="10">
        <v>81.5</v>
      </c>
      <c r="G44" s="10">
        <v>82.7</v>
      </c>
      <c r="H44" s="3">
        <v>-0.81</v>
      </c>
      <c r="I44" s="3"/>
      <c r="J44" s="10">
        <v>53.2</v>
      </c>
      <c r="K44" s="10">
        <v>62.1</v>
      </c>
      <c r="L44" s="10">
        <v>39.6</v>
      </c>
      <c r="M44" s="10">
        <v>3.5</v>
      </c>
      <c r="N44" s="10">
        <v>11.8</v>
      </c>
      <c r="O44" s="7">
        <v>38446</v>
      </c>
      <c r="P44" s="10">
        <v>4.9000000000000004</v>
      </c>
      <c r="Q44" s="10">
        <v>54.6</v>
      </c>
      <c r="R44" s="10">
        <v>42.1</v>
      </c>
      <c r="S44" s="10">
        <v>51.7</v>
      </c>
      <c r="T44" s="10">
        <v>13.6</v>
      </c>
      <c r="U44" s="10">
        <v>12.4</v>
      </c>
      <c r="V44" s="10">
        <v>8.8000000000000007</v>
      </c>
      <c r="W44" s="10">
        <v>44.6</v>
      </c>
    </row>
    <row r="45" spans="1:23">
      <c r="A45" s="5" t="s">
        <v>26</v>
      </c>
      <c r="B45" s="7">
        <v>73896</v>
      </c>
      <c r="C45" s="10">
        <v>26.6</v>
      </c>
      <c r="D45" s="10">
        <v>67.400000000000006</v>
      </c>
      <c r="E45" s="10">
        <v>6.8</v>
      </c>
      <c r="F45" s="10">
        <v>50.2</v>
      </c>
      <c r="G45" s="10">
        <v>97.6</v>
      </c>
      <c r="H45" s="3">
        <v>1.1599999999999999</v>
      </c>
      <c r="I45" s="3"/>
      <c r="J45" s="10">
        <v>34.200000000000003</v>
      </c>
      <c r="K45" s="10">
        <v>45.6</v>
      </c>
      <c r="L45" s="10">
        <v>15.5</v>
      </c>
      <c r="M45" s="10">
        <v>12.4</v>
      </c>
      <c r="N45" s="10">
        <v>22</v>
      </c>
      <c r="O45" s="7">
        <v>20486</v>
      </c>
      <c r="P45" s="10">
        <v>3.2</v>
      </c>
      <c r="Q45" s="10">
        <v>39.299999999999997</v>
      </c>
      <c r="R45" s="10">
        <v>79.7</v>
      </c>
      <c r="S45" s="10">
        <v>48.8</v>
      </c>
      <c r="T45" s="10">
        <v>46.8</v>
      </c>
      <c r="U45" s="10">
        <v>52.5</v>
      </c>
      <c r="V45" s="10">
        <v>46</v>
      </c>
      <c r="W45" s="10">
        <v>73</v>
      </c>
    </row>
    <row r="46" spans="1:23">
      <c r="A46" s="5" t="s">
        <v>52</v>
      </c>
      <c r="B46" s="7">
        <v>108422</v>
      </c>
      <c r="C46" s="10">
        <v>36.200000000000003</v>
      </c>
      <c r="D46" s="10">
        <v>62</v>
      </c>
      <c r="E46" s="10">
        <v>5</v>
      </c>
      <c r="F46" s="10">
        <v>70.099999999999994</v>
      </c>
      <c r="G46" s="10">
        <v>88.2</v>
      </c>
      <c r="H46" s="12">
        <v>-1.1599999999999999</v>
      </c>
      <c r="I46" s="12"/>
      <c r="J46" s="10">
        <v>43.5</v>
      </c>
      <c r="K46" s="10">
        <v>51.5</v>
      </c>
      <c r="L46" s="10">
        <v>29.4</v>
      </c>
      <c r="M46" s="10">
        <v>3.3</v>
      </c>
      <c r="N46" s="10">
        <v>10.4</v>
      </c>
      <c r="O46" s="7">
        <v>23831</v>
      </c>
      <c r="P46" s="10">
        <v>4</v>
      </c>
      <c r="Q46" s="10">
        <v>50.4</v>
      </c>
      <c r="R46" s="10">
        <v>52.7</v>
      </c>
      <c r="S46" s="10">
        <v>43</v>
      </c>
      <c r="T46" s="10">
        <v>15.6</v>
      </c>
      <c r="U46" s="10">
        <v>14.7</v>
      </c>
      <c r="V46" s="10">
        <v>13</v>
      </c>
      <c r="W46" s="10">
        <v>54.1</v>
      </c>
    </row>
    <row r="47" spans="1:23">
      <c r="A47" s="5" t="s">
        <v>53</v>
      </c>
      <c r="B47" s="7">
        <v>60087</v>
      </c>
      <c r="C47" s="10">
        <v>34.1</v>
      </c>
      <c r="D47" s="10">
        <v>61.5</v>
      </c>
      <c r="E47" s="10">
        <v>4.4000000000000004</v>
      </c>
      <c r="F47" s="10">
        <v>62.4</v>
      </c>
      <c r="G47" s="10">
        <v>90.6</v>
      </c>
      <c r="H47" s="3">
        <v>4.62</v>
      </c>
      <c r="I47" s="3"/>
      <c r="J47" s="10">
        <v>55.1</v>
      </c>
      <c r="K47" s="10">
        <v>64</v>
      </c>
      <c r="L47" s="10">
        <v>26.7</v>
      </c>
      <c r="M47" s="10">
        <v>6.9</v>
      </c>
      <c r="N47" s="10">
        <v>20</v>
      </c>
      <c r="O47" s="7">
        <v>13102</v>
      </c>
      <c r="P47" s="10">
        <v>4.2</v>
      </c>
      <c r="Q47" s="10">
        <v>45.6</v>
      </c>
      <c r="R47" s="10">
        <v>59.8</v>
      </c>
      <c r="S47" s="10">
        <v>46.5</v>
      </c>
      <c r="T47" s="10">
        <v>50</v>
      </c>
      <c r="U47" s="10">
        <v>59.1</v>
      </c>
      <c r="V47" s="10">
        <v>29.5</v>
      </c>
      <c r="W47" s="10">
        <v>63.9</v>
      </c>
    </row>
    <row r="48" spans="1:23">
      <c r="A48" s="5" t="s">
        <v>54</v>
      </c>
      <c r="B48" s="7">
        <v>92327</v>
      </c>
      <c r="C48" s="10">
        <v>43.2</v>
      </c>
      <c r="D48" s="10">
        <v>54.5</v>
      </c>
      <c r="E48" s="10">
        <v>5.0999999999999996</v>
      </c>
      <c r="F48" s="10">
        <v>93.5</v>
      </c>
      <c r="G48" s="10">
        <v>77.599999999999994</v>
      </c>
      <c r="H48" s="3">
        <v>2.35</v>
      </c>
      <c r="I48" s="3"/>
      <c r="J48" s="10">
        <v>54.5</v>
      </c>
      <c r="K48" s="10">
        <v>63.9</v>
      </c>
      <c r="L48" s="10">
        <v>29.9</v>
      </c>
      <c r="M48" s="10">
        <v>3.7</v>
      </c>
      <c r="N48" s="10">
        <v>7.7</v>
      </c>
      <c r="O48" s="7">
        <v>19088</v>
      </c>
      <c r="P48" s="10">
        <v>4.7</v>
      </c>
      <c r="Q48" s="10">
        <v>61.9</v>
      </c>
      <c r="R48" s="10">
        <v>38.5</v>
      </c>
      <c r="S48" s="10">
        <v>56.2</v>
      </c>
      <c r="T48" s="10">
        <v>11.4</v>
      </c>
      <c r="U48" s="10">
        <v>13.1</v>
      </c>
      <c r="V48" s="10">
        <v>6</v>
      </c>
      <c r="W48" s="10">
        <v>27.1</v>
      </c>
    </row>
    <row r="49" spans="1:23">
      <c r="A49" s="5" t="s">
        <v>27</v>
      </c>
      <c r="B49" s="7">
        <v>92294</v>
      </c>
      <c r="C49" s="10">
        <v>38.700000000000003</v>
      </c>
      <c r="D49" s="10">
        <v>58.9</v>
      </c>
      <c r="E49" s="10">
        <v>5.3</v>
      </c>
      <c r="F49" s="10">
        <v>78.3</v>
      </c>
      <c r="G49" s="10">
        <v>79.099999999999994</v>
      </c>
      <c r="H49" s="3">
        <v>0.45</v>
      </c>
      <c r="I49" s="3"/>
      <c r="J49" s="10">
        <v>40.700000000000003</v>
      </c>
      <c r="K49" s="10">
        <v>48</v>
      </c>
      <c r="L49" s="10">
        <v>38</v>
      </c>
      <c r="M49" s="10">
        <v>5.2</v>
      </c>
      <c r="N49" s="10">
        <v>11.7</v>
      </c>
      <c r="O49" s="7">
        <v>19669</v>
      </c>
      <c r="P49" s="10">
        <v>4</v>
      </c>
      <c r="Q49" s="10">
        <v>57.8</v>
      </c>
      <c r="R49" s="10">
        <v>42.1</v>
      </c>
      <c r="S49" s="10">
        <v>36.5</v>
      </c>
      <c r="T49" s="10">
        <v>28.1</v>
      </c>
      <c r="U49" s="10">
        <v>25</v>
      </c>
      <c r="V49" s="10">
        <v>15.5</v>
      </c>
      <c r="W49" s="10">
        <v>36.799999999999997</v>
      </c>
    </row>
    <row r="50" spans="1:23">
      <c r="A50" s="5" t="s">
        <v>55</v>
      </c>
      <c r="B50" s="7">
        <v>173338</v>
      </c>
      <c r="C50" s="10">
        <v>45.3</v>
      </c>
      <c r="D50" s="10">
        <v>53.7</v>
      </c>
      <c r="E50" s="10">
        <v>5.5</v>
      </c>
      <c r="F50" s="10">
        <v>103.4</v>
      </c>
      <c r="G50" s="10">
        <v>78.5</v>
      </c>
      <c r="H50" s="3">
        <v>1.06</v>
      </c>
      <c r="I50" s="3"/>
      <c r="J50" s="10">
        <v>68.2</v>
      </c>
      <c r="K50" s="10">
        <v>78.8</v>
      </c>
      <c r="L50" s="10">
        <v>21.9</v>
      </c>
      <c r="M50" s="10">
        <v>4.3</v>
      </c>
      <c r="N50" s="10">
        <v>7.5</v>
      </c>
      <c r="O50" s="7">
        <v>361246</v>
      </c>
      <c r="P50" s="10">
        <v>4.7</v>
      </c>
      <c r="Q50" s="10">
        <v>64.8</v>
      </c>
      <c r="R50" s="10">
        <v>20.100000000000001</v>
      </c>
      <c r="S50" s="10">
        <v>75</v>
      </c>
      <c r="T50" s="10">
        <v>2.2999999999999998</v>
      </c>
      <c r="U50" s="10">
        <v>3.2</v>
      </c>
      <c r="V50" s="10">
        <v>2.6</v>
      </c>
      <c r="W50" s="10">
        <v>31</v>
      </c>
    </row>
    <row r="51" spans="1:23">
      <c r="A51" s="5" t="s">
        <v>28</v>
      </c>
      <c r="B51" s="7">
        <v>193768</v>
      </c>
      <c r="C51" s="10">
        <v>41</v>
      </c>
      <c r="D51" s="10">
        <v>56.3</v>
      </c>
      <c r="E51" s="10">
        <v>6.4</v>
      </c>
      <c r="F51" s="10">
        <v>90</v>
      </c>
      <c r="G51" s="10">
        <v>81.2</v>
      </c>
      <c r="H51" s="12">
        <v>2.99</v>
      </c>
      <c r="I51" s="12"/>
      <c r="J51" s="10">
        <v>72</v>
      </c>
      <c r="K51" s="10">
        <v>79.599999999999994</v>
      </c>
      <c r="L51" s="10">
        <v>32.4</v>
      </c>
      <c r="M51" s="10">
        <v>2.5</v>
      </c>
      <c r="N51" s="10">
        <v>8.1999999999999993</v>
      </c>
      <c r="O51" s="7">
        <v>38280</v>
      </c>
      <c r="P51" s="10">
        <v>5</v>
      </c>
      <c r="Q51" s="10">
        <v>60.5</v>
      </c>
      <c r="R51" s="10">
        <v>38.6</v>
      </c>
      <c r="S51" s="10">
        <v>61.5</v>
      </c>
      <c r="T51" s="10">
        <v>3.1</v>
      </c>
      <c r="U51" s="10">
        <v>1.4</v>
      </c>
      <c r="V51" s="10">
        <v>1</v>
      </c>
      <c r="W51" s="10">
        <v>29.2</v>
      </c>
    </row>
    <row r="52" spans="1:23">
      <c r="A52" s="5" t="s">
        <v>56</v>
      </c>
      <c r="B52" s="7">
        <v>119781</v>
      </c>
      <c r="C52" s="10">
        <v>40.9</v>
      </c>
      <c r="D52" s="10">
        <v>56.4</v>
      </c>
      <c r="E52" s="10">
        <v>4.2</v>
      </c>
      <c r="F52" s="10">
        <v>82</v>
      </c>
      <c r="G52" s="10">
        <v>88.3</v>
      </c>
      <c r="H52" s="13">
        <v>3.96</v>
      </c>
      <c r="I52" s="13"/>
      <c r="J52" s="10">
        <v>48.6</v>
      </c>
      <c r="K52" s="10">
        <v>55.4</v>
      </c>
      <c r="L52" s="10">
        <v>87.1</v>
      </c>
      <c r="M52" s="10">
        <v>3.8</v>
      </c>
      <c r="N52" s="10">
        <v>12.4</v>
      </c>
      <c r="O52" s="7">
        <v>24814</v>
      </c>
      <c r="P52" s="10">
        <v>4.4000000000000004</v>
      </c>
      <c r="Q52" s="10">
        <v>47.6</v>
      </c>
      <c r="R52" s="10">
        <v>65.8</v>
      </c>
      <c r="S52" s="10">
        <v>5.2</v>
      </c>
      <c r="T52" s="10">
        <v>9.1</v>
      </c>
      <c r="U52" s="10">
        <v>16.7</v>
      </c>
      <c r="V52" s="10">
        <v>6.1</v>
      </c>
      <c r="W52" s="10">
        <v>62.4</v>
      </c>
    </row>
    <row r="53" spans="1:23">
      <c r="A53" s="5" t="s">
        <v>29</v>
      </c>
      <c r="B53" s="7">
        <v>82961</v>
      </c>
      <c r="C53" s="10">
        <v>39.799999999999997</v>
      </c>
      <c r="D53" s="10">
        <v>56.9</v>
      </c>
      <c r="E53" s="10">
        <v>5.8</v>
      </c>
      <c r="F53" s="10">
        <v>83.7</v>
      </c>
      <c r="G53" s="10">
        <v>83.5</v>
      </c>
      <c r="H53" s="12">
        <v>-3.66</v>
      </c>
      <c r="I53" s="12"/>
      <c r="J53" s="10">
        <v>66</v>
      </c>
      <c r="K53" s="10">
        <v>74.599999999999994</v>
      </c>
      <c r="L53" s="10">
        <v>37</v>
      </c>
      <c r="M53" s="10">
        <v>2</v>
      </c>
      <c r="N53" s="10">
        <v>10.3</v>
      </c>
      <c r="O53" s="7">
        <v>15794</v>
      </c>
      <c r="P53" s="10">
        <v>4.9000000000000004</v>
      </c>
      <c r="Q53" s="10">
        <v>59.4</v>
      </c>
      <c r="R53" s="10">
        <v>6</v>
      </c>
      <c r="S53" s="10">
        <v>3.9</v>
      </c>
      <c r="T53" s="10">
        <v>2.2000000000000002</v>
      </c>
      <c r="U53" s="10">
        <v>1.7</v>
      </c>
      <c r="V53" s="10">
        <v>5.6</v>
      </c>
      <c r="W53" s="10">
        <v>36.9</v>
      </c>
    </row>
    <row r="55" spans="1:23">
      <c r="A55" s="9" t="s">
        <v>74</v>
      </c>
      <c r="B55" s="15">
        <f>AVERAGE(B3:B53)</f>
        <v>187806.39215686274</v>
      </c>
      <c r="C55" s="16">
        <f t="shared" ref="C55:W55" si="0">AVERAGE(C3:C53)</f>
        <v>38.441176470588239</v>
      </c>
      <c r="D55" s="16">
        <f t="shared" si="0"/>
        <v>59.062745098039223</v>
      </c>
      <c r="E55" s="16">
        <f t="shared" si="0"/>
        <v>4.9627450980392158</v>
      </c>
      <c r="F55" s="16">
        <f t="shared" si="0"/>
        <v>78.325490196078434</v>
      </c>
      <c r="G55" s="16">
        <f t="shared" si="0"/>
        <v>87.229411764705873</v>
      </c>
      <c r="H55" s="16">
        <f t="shared" si="0"/>
        <v>2.4143137254901958</v>
      </c>
      <c r="I55" s="16"/>
      <c r="J55" s="16">
        <f t="shared" si="0"/>
        <v>56.449019607843113</v>
      </c>
      <c r="K55" s="16">
        <f t="shared" si="0"/>
        <v>64.572549019607834</v>
      </c>
      <c r="L55" s="16">
        <f t="shared" si="0"/>
        <v>30.813725490196084</v>
      </c>
      <c r="M55" s="16">
        <f t="shared" si="0"/>
        <v>4.7882352941176469</v>
      </c>
      <c r="N55" s="16">
        <f t="shared" si="0"/>
        <v>14.801960784313724</v>
      </c>
      <c r="O55" s="15">
        <f t="shared" si="0"/>
        <v>47453.552941176473</v>
      </c>
      <c r="P55" s="16">
        <f t="shared" si="0"/>
        <v>5.299999999999998</v>
      </c>
      <c r="Q55" s="16">
        <f t="shared" si="0"/>
        <v>50.792156862745109</v>
      </c>
      <c r="R55" s="16">
        <f t="shared" si="0"/>
        <v>49.499999999999993</v>
      </c>
      <c r="S55" s="16">
        <f t="shared" si="0"/>
        <v>50.223529411764687</v>
      </c>
      <c r="T55" s="16">
        <f t="shared" si="0"/>
        <v>21.196078431372541</v>
      </c>
      <c r="U55" s="16">
        <f t="shared" si="0"/>
        <v>22.592156862745099</v>
      </c>
      <c r="V55" s="16">
        <f t="shared" si="0"/>
        <v>15.13725490196078</v>
      </c>
      <c r="W55" s="16">
        <f t="shared" si="0"/>
        <v>47.449019607843141</v>
      </c>
    </row>
    <row r="56" spans="1:23">
      <c r="A56" s="17" t="s">
        <v>75</v>
      </c>
      <c r="B56" s="15">
        <f>MEDIAN(B3:B53)</f>
        <v>113644</v>
      </c>
      <c r="C56" s="16">
        <f t="shared" ref="C56:V56" si="1">MEDIAN(C3:C53)</f>
        <v>40.1</v>
      </c>
      <c r="D56" s="16">
        <f t="shared" si="1"/>
        <v>57.2</v>
      </c>
      <c r="E56" s="16">
        <f t="shared" si="1"/>
        <v>4.9000000000000004</v>
      </c>
      <c r="F56" s="16">
        <f t="shared" si="1"/>
        <v>82</v>
      </c>
      <c r="G56" s="16">
        <f t="shared" si="1"/>
        <v>86.5</v>
      </c>
      <c r="H56" s="16">
        <f t="shared" si="1"/>
        <v>2.52</v>
      </c>
      <c r="I56" s="16"/>
      <c r="J56" s="16">
        <f t="shared" si="1"/>
        <v>57.5</v>
      </c>
      <c r="K56" s="16">
        <f t="shared" si="1"/>
        <v>64.7</v>
      </c>
      <c r="L56" s="16">
        <f t="shared" si="1"/>
        <v>30.2</v>
      </c>
      <c r="M56" s="16">
        <f t="shared" si="1"/>
        <v>3.7</v>
      </c>
      <c r="N56" s="16">
        <f t="shared" si="1"/>
        <v>13</v>
      </c>
      <c r="O56" s="15">
        <f t="shared" si="1"/>
        <v>21421</v>
      </c>
      <c r="P56" s="16">
        <f t="shared" si="1"/>
        <v>4.7</v>
      </c>
      <c r="Q56" s="16">
        <f t="shared" si="1"/>
        <v>49.5</v>
      </c>
      <c r="R56" s="16">
        <f t="shared" si="1"/>
        <v>49.2</v>
      </c>
      <c r="S56" s="16">
        <f t="shared" si="1"/>
        <v>52</v>
      </c>
      <c r="T56" s="16">
        <f t="shared" si="1"/>
        <v>13.6</v>
      </c>
      <c r="U56" s="16">
        <f t="shared" si="1"/>
        <v>13.1</v>
      </c>
      <c r="V56" s="16">
        <f t="shared" si="1"/>
        <v>9</v>
      </c>
      <c r="W56" s="16">
        <f>MEDIAN(W3:W53)</f>
        <v>45.6</v>
      </c>
    </row>
    <row r="57" spans="1:23">
      <c r="A57" s="17" t="s">
        <v>76</v>
      </c>
      <c r="B57" s="15">
        <f>STDEV(B3:B53)</f>
        <v>424302.80920064991</v>
      </c>
      <c r="C57" s="16">
        <f t="shared" ref="C57:W57" si="2">STDEV(C3:C53)</f>
        <v>5.4305129212842216</v>
      </c>
      <c r="D57" s="16">
        <f t="shared" si="2"/>
        <v>5.1538320028620141</v>
      </c>
      <c r="E57" s="16">
        <f t="shared" si="2"/>
        <v>0.86324058855309271</v>
      </c>
      <c r="F57" s="16">
        <f t="shared" si="2"/>
        <v>17.33153014753465</v>
      </c>
      <c r="G57" s="16">
        <f t="shared" si="2"/>
        <v>9.3588737381728144</v>
      </c>
      <c r="H57" s="16">
        <f t="shared" si="2"/>
        <v>2.5292174717900098</v>
      </c>
      <c r="I57" s="16"/>
      <c r="J57" s="16">
        <f t="shared" si="2"/>
        <v>14.044036065875458</v>
      </c>
      <c r="K57" s="16">
        <f t="shared" si="2"/>
        <v>13.734206616057222</v>
      </c>
      <c r="L57" s="16">
        <f t="shared" si="2"/>
        <v>14.662469363757832</v>
      </c>
      <c r="M57" s="16">
        <f t="shared" si="2"/>
        <v>2.6434558486060284</v>
      </c>
      <c r="N57" s="16">
        <f t="shared" si="2"/>
        <v>6.0762978925025912</v>
      </c>
      <c r="O57" s="15">
        <f t="shared" si="2"/>
        <v>117421.68434660159</v>
      </c>
      <c r="P57" s="16">
        <f t="shared" si="2"/>
        <v>5.164881411997766</v>
      </c>
      <c r="Q57" s="16">
        <f t="shared" si="2"/>
        <v>8.5343738642562741</v>
      </c>
      <c r="R57" s="16">
        <f t="shared" si="2"/>
        <v>19.330638892700904</v>
      </c>
      <c r="S57" s="16">
        <f t="shared" si="2"/>
        <v>16.532447952257989</v>
      </c>
      <c r="T57" s="16">
        <f t="shared" si="2"/>
        <v>19.109546941613385</v>
      </c>
      <c r="U57" s="16">
        <f t="shared" si="2"/>
        <v>22.153445268285061</v>
      </c>
      <c r="V57" s="16">
        <f t="shared" si="2"/>
        <v>13.590481386386784</v>
      </c>
      <c r="W57" s="16">
        <f t="shared" si="2"/>
        <v>22.010891599833215</v>
      </c>
    </row>
    <row r="58" spans="1:23">
      <c r="A58" s="9" t="s">
        <v>77</v>
      </c>
      <c r="B58" s="19">
        <f>MAX(B3:B53)</f>
        <v>3090122</v>
      </c>
      <c r="C58" s="19">
        <f t="shared" ref="C58:W58" si="3">MAX(C3:C53)</f>
        <v>47</v>
      </c>
      <c r="D58" s="19">
        <f t="shared" si="3"/>
        <v>70.3</v>
      </c>
      <c r="E58" s="19">
        <f t="shared" si="3"/>
        <v>6.8</v>
      </c>
      <c r="F58" s="19">
        <f t="shared" si="3"/>
        <v>111.7</v>
      </c>
      <c r="G58" s="19">
        <f t="shared" si="3"/>
        <v>131.30000000000001</v>
      </c>
      <c r="H58" s="19">
        <f t="shared" si="3"/>
        <v>9.74</v>
      </c>
      <c r="I58" s="19"/>
      <c r="J58" s="19">
        <f t="shared" si="3"/>
        <v>84.1</v>
      </c>
      <c r="K58" s="19">
        <f t="shared" si="3"/>
        <v>90.8</v>
      </c>
      <c r="L58" s="19">
        <f t="shared" si="3"/>
        <v>87.1</v>
      </c>
      <c r="M58" s="19">
        <f t="shared" si="3"/>
        <v>12.4</v>
      </c>
      <c r="N58" s="19">
        <f t="shared" si="3"/>
        <v>29.6</v>
      </c>
      <c r="O58" s="19">
        <f t="shared" si="3"/>
        <v>786746</v>
      </c>
      <c r="P58" s="19">
        <f t="shared" si="3"/>
        <v>41</v>
      </c>
      <c r="Q58" s="19">
        <f t="shared" si="3"/>
        <v>66.7</v>
      </c>
      <c r="R58" s="19">
        <f t="shared" si="3"/>
        <v>83.5</v>
      </c>
      <c r="S58" s="19">
        <f t="shared" si="3"/>
        <v>86</v>
      </c>
      <c r="T58" s="19">
        <f t="shared" si="3"/>
        <v>74.8</v>
      </c>
      <c r="U58" s="19">
        <f t="shared" si="3"/>
        <v>85.7</v>
      </c>
      <c r="V58" s="19">
        <f t="shared" si="3"/>
        <v>51.2</v>
      </c>
      <c r="W58" s="19">
        <f t="shared" si="3"/>
        <v>86.7</v>
      </c>
    </row>
    <row r="59" spans="1:23">
      <c r="A59" s="9" t="s">
        <v>78</v>
      </c>
      <c r="B59" s="19">
        <f>MIN(B3:B53)</f>
        <v>11848</v>
      </c>
      <c r="C59" s="19">
        <f t="shared" ref="C59:W59" si="4">MIN(C3:C53)</f>
        <v>26.6</v>
      </c>
      <c r="D59" s="19">
        <f t="shared" si="4"/>
        <v>50.8</v>
      </c>
      <c r="E59" s="19">
        <f t="shared" si="4"/>
        <v>2.8</v>
      </c>
      <c r="F59" s="19">
        <f t="shared" si="4"/>
        <v>46.7</v>
      </c>
      <c r="G59" s="19">
        <f t="shared" si="4"/>
        <v>71.8</v>
      </c>
      <c r="H59" s="19">
        <f t="shared" si="4"/>
        <v>-3.66</v>
      </c>
      <c r="I59" s="19"/>
      <c r="J59" s="19">
        <f t="shared" si="4"/>
        <v>25.5</v>
      </c>
      <c r="K59" s="19">
        <f t="shared" si="4"/>
        <v>32.700000000000003</v>
      </c>
      <c r="L59" s="19">
        <f t="shared" si="4"/>
        <v>2.4</v>
      </c>
      <c r="M59" s="19">
        <f t="shared" si="4"/>
        <v>1.5</v>
      </c>
      <c r="N59" s="19">
        <f t="shared" si="4"/>
        <v>7.5</v>
      </c>
      <c r="O59" s="19">
        <f t="shared" si="4"/>
        <v>51.2</v>
      </c>
      <c r="P59" s="19">
        <f t="shared" si="4"/>
        <v>2.7</v>
      </c>
      <c r="Q59" s="19">
        <f t="shared" si="4"/>
        <v>34.6</v>
      </c>
      <c r="R59" s="19">
        <f t="shared" si="4"/>
        <v>5.9</v>
      </c>
      <c r="S59" s="19">
        <f t="shared" si="4"/>
        <v>3.9</v>
      </c>
      <c r="T59" s="19">
        <f t="shared" si="4"/>
        <v>1.1000000000000001</v>
      </c>
      <c r="U59" s="19">
        <f t="shared" si="4"/>
        <v>0.9</v>
      </c>
      <c r="V59" s="19">
        <f t="shared" si="4"/>
        <v>0.6</v>
      </c>
      <c r="W59" s="19">
        <f t="shared" si="4"/>
        <v>6.5</v>
      </c>
    </row>
    <row r="60" spans="1:23">
      <c r="A60" s="9" t="s">
        <v>85</v>
      </c>
      <c r="B60" s="18">
        <f>B58-B59</f>
        <v>3078274</v>
      </c>
      <c r="C60" s="19">
        <f t="shared" ref="C60:W60" si="5">C58-C59</f>
        <v>20.399999999999999</v>
      </c>
      <c r="D60" s="19">
        <f t="shared" si="5"/>
        <v>19.5</v>
      </c>
      <c r="E60" s="19">
        <f t="shared" si="5"/>
        <v>4</v>
      </c>
      <c r="F60" s="19">
        <f t="shared" si="5"/>
        <v>65</v>
      </c>
      <c r="G60" s="19">
        <f t="shared" si="5"/>
        <v>59.500000000000014</v>
      </c>
      <c r="H60" s="19">
        <f t="shared" si="5"/>
        <v>13.4</v>
      </c>
      <c r="I60" s="19"/>
      <c r="J60" s="19">
        <f t="shared" si="5"/>
        <v>58.599999999999994</v>
      </c>
      <c r="K60" s="19">
        <f t="shared" si="5"/>
        <v>58.099999999999994</v>
      </c>
      <c r="L60" s="19">
        <f t="shared" si="5"/>
        <v>84.699999999999989</v>
      </c>
      <c r="M60" s="19">
        <f t="shared" si="5"/>
        <v>10.9</v>
      </c>
      <c r="N60" s="19">
        <f t="shared" si="5"/>
        <v>22.1</v>
      </c>
      <c r="O60" s="19">
        <f t="shared" si="5"/>
        <v>786694.8</v>
      </c>
      <c r="P60" s="19">
        <f t="shared" si="5"/>
        <v>38.299999999999997</v>
      </c>
      <c r="Q60" s="19">
        <f t="shared" si="5"/>
        <v>32.1</v>
      </c>
      <c r="R60" s="19">
        <f t="shared" si="5"/>
        <v>77.599999999999994</v>
      </c>
      <c r="S60" s="19">
        <f t="shared" si="5"/>
        <v>82.1</v>
      </c>
      <c r="T60" s="19">
        <f t="shared" si="5"/>
        <v>73.7</v>
      </c>
      <c r="U60" s="19">
        <f t="shared" si="5"/>
        <v>84.8</v>
      </c>
      <c r="V60" s="19">
        <f t="shared" si="5"/>
        <v>50.6</v>
      </c>
      <c r="W60" s="19">
        <f t="shared" si="5"/>
        <v>80.2</v>
      </c>
    </row>
    <row r="61" spans="1:23">
      <c r="A61" s="9" t="s">
        <v>83</v>
      </c>
      <c r="B61" s="24">
        <f>NORMINV(0.5,B55,B57)</f>
        <v>187806.39215686268</v>
      </c>
      <c r="C61" s="24">
        <f t="shared" ref="C61:W61" si="6">NORMINV(0.5,C55,C57)</f>
        <v>38.441176470588239</v>
      </c>
      <c r="D61" s="24">
        <f t="shared" si="6"/>
        <v>59.062745098039223</v>
      </c>
      <c r="E61" s="24">
        <f t="shared" si="6"/>
        <v>4.9627450980392158</v>
      </c>
      <c r="F61" s="24">
        <f t="shared" si="6"/>
        <v>78.325490196078434</v>
      </c>
      <c r="G61" s="24">
        <f t="shared" si="6"/>
        <v>87.229411764705873</v>
      </c>
      <c r="H61" s="24">
        <f t="shared" si="6"/>
        <v>2.4143137254901954</v>
      </c>
      <c r="I61" s="24"/>
      <c r="J61" s="24">
        <f t="shared" si="6"/>
        <v>56.449019607843113</v>
      </c>
      <c r="K61" s="24">
        <f t="shared" si="6"/>
        <v>64.572549019607834</v>
      </c>
      <c r="L61" s="24">
        <f t="shared" si="6"/>
        <v>30.813725490196081</v>
      </c>
      <c r="M61" s="24">
        <f t="shared" si="6"/>
        <v>4.7882352941176469</v>
      </c>
      <c r="N61" s="24">
        <f t="shared" si="6"/>
        <v>14.801960784313724</v>
      </c>
      <c r="O61" s="24">
        <f t="shared" si="6"/>
        <v>47453.552941176458</v>
      </c>
      <c r="P61" s="24">
        <f t="shared" si="6"/>
        <v>5.2999999999999972</v>
      </c>
      <c r="Q61" s="24">
        <f t="shared" si="6"/>
        <v>50.792156862745109</v>
      </c>
      <c r="R61" s="24">
        <f t="shared" si="6"/>
        <v>49.499999999999993</v>
      </c>
      <c r="S61" s="24">
        <f t="shared" si="6"/>
        <v>50.223529411764687</v>
      </c>
      <c r="T61" s="24">
        <f t="shared" si="6"/>
        <v>21.196078431372538</v>
      </c>
      <c r="U61" s="24">
        <f t="shared" si="6"/>
        <v>22.592156862745096</v>
      </c>
      <c r="V61" s="24">
        <f t="shared" si="6"/>
        <v>15.137254901960778</v>
      </c>
      <c r="W61" s="24">
        <f t="shared" si="6"/>
        <v>47.449019607843141</v>
      </c>
    </row>
    <row r="62" spans="1:23">
      <c r="A62" s="9" t="s">
        <v>81</v>
      </c>
      <c r="B62" s="25">
        <f>KURT(B3:B53)</f>
        <v>46.196198736010878</v>
      </c>
      <c r="C62" s="25">
        <f t="shared" ref="C62:W62" si="7">KURT(C3:C53)</f>
        <v>-0.80713961889322228</v>
      </c>
      <c r="D62" s="25">
        <f t="shared" si="7"/>
        <v>-0.69651305566201183</v>
      </c>
      <c r="E62" s="25">
        <f t="shared" si="7"/>
        <v>0.4631397236473398</v>
      </c>
      <c r="F62" s="25">
        <f t="shared" si="7"/>
        <v>-1.0776537968439155</v>
      </c>
      <c r="G62" s="25">
        <f t="shared" si="7"/>
        <v>8.9681228869039895</v>
      </c>
      <c r="H62" s="25">
        <f t="shared" si="7"/>
        <v>1.1060444773978904</v>
      </c>
      <c r="I62" s="25"/>
      <c r="J62" s="25">
        <f t="shared" si="7"/>
        <v>-0.85175154676770815</v>
      </c>
      <c r="K62" s="25">
        <f t="shared" si="7"/>
        <v>-0.88700753285475331</v>
      </c>
      <c r="L62" s="25">
        <f t="shared" si="7"/>
        <v>3.1098192159608806</v>
      </c>
      <c r="M62" s="25">
        <f t="shared" si="7"/>
        <v>0.46045941432208481</v>
      </c>
      <c r="N62" s="25">
        <f t="shared" si="7"/>
        <v>-0.55823384529005704</v>
      </c>
      <c r="O62" s="25">
        <f t="shared" si="7"/>
        <v>33.407527882596668</v>
      </c>
      <c r="P62" s="25">
        <f t="shared" si="7"/>
        <v>48.292316376611545</v>
      </c>
      <c r="Q62" s="25">
        <f t="shared" si="7"/>
        <v>-0.98037754093204876</v>
      </c>
      <c r="R62" s="25">
        <f t="shared" si="7"/>
        <v>-0.4722026713952201</v>
      </c>
      <c r="S62" s="25">
        <f t="shared" si="7"/>
        <v>1.8019480424213472</v>
      </c>
      <c r="T62" s="25">
        <f t="shared" si="7"/>
        <v>5.2659883594045276E-2</v>
      </c>
      <c r="U62" s="25">
        <f t="shared" si="7"/>
        <v>0.25488232096528973</v>
      </c>
      <c r="V62" s="25">
        <f t="shared" si="7"/>
        <v>-0.19007731421143781</v>
      </c>
      <c r="W62" s="25">
        <f t="shared" si="7"/>
        <v>-0.98732226800861778</v>
      </c>
    </row>
    <row r="63" spans="1:23">
      <c r="A63" s="9" t="s">
        <v>82</v>
      </c>
      <c r="B63" s="24">
        <f>CORREL($B3:$B53,C3:C53)</f>
        <v>-0.29316375066459704</v>
      </c>
      <c r="C63" s="24">
        <f>CORREL($B3:$B53,D3:D53)</f>
        <v>0.31957736587808094</v>
      </c>
      <c r="D63" s="24">
        <f>CORREL($B3:$B53,D3:D53)</f>
        <v>0.31957736587808094</v>
      </c>
      <c r="E63" s="24">
        <f t="shared" ref="E63:W63" si="8">CORREL($B3:$B53,E3:E53)</f>
        <v>-0.15370361772102409</v>
      </c>
      <c r="F63" s="24">
        <f t="shared" si="8"/>
        <v>-0.27158103626792973</v>
      </c>
      <c r="G63" s="24">
        <f t="shared" si="8"/>
        <v>3.2841568338401614E-2</v>
      </c>
      <c r="H63" s="24">
        <f t="shared" si="8"/>
        <v>-1.7462144442604612E-2</v>
      </c>
      <c r="I63" s="24"/>
      <c r="J63" s="24">
        <f t="shared" si="8"/>
        <v>-0.11302852740931804</v>
      </c>
      <c r="K63" s="24">
        <f t="shared" si="8"/>
        <v>-8.7213720455219093E-2</v>
      </c>
      <c r="L63" s="24">
        <f t="shared" si="8"/>
        <v>-0.23540936128451212</v>
      </c>
      <c r="M63" s="24">
        <f t="shared" si="8"/>
        <v>0.32077529879462302</v>
      </c>
      <c r="N63" s="24">
        <f t="shared" si="8"/>
        <v>0.34210749031091742</v>
      </c>
      <c r="O63" s="24">
        <f t="shared" si="8"/>
        <v>0.92073982032262547</v>
      </c>
      <c r="P63" s="24">
        <f t="shared" si="8"/>
        <v>-3.6541872385424355E-2</v>
      </c>
      <c r="Q63" s="24">
        <f t="shared" si="8"/>
        <v>-0.21056235416449626</v>
      </c>
      <c r="R63" s="24">
        <f t="shared" si="8"/>
        <v>0.19814958509740446</v>
      </c>
      <c r="S63" s="24">
        <f t="shared" si="8"/>
        <v>0.13258437862234676</v>
      </c>
      <c r="T63" s="24">
        <f t="shared" si="8"/>
        <v>0.3316633489315306</v>
      </c>
      <c r="U63" s="24">
        <f t="shared" si="8"/>
        <v>0.45001954875415312</v>
      </c>
      <c r="V63" s="24">
        <f t="shared" si="8"/>
        <v>0.40075148327449123</v>
      </c>
      <c r="W63" s="24">
        <f t="shared" si="8"/>
        <v>0.25809259517713368</v>
      </c>
    </row>
    <row r="64" spans="1:23">
      <c r="A64" s="9" t="s">
        <v>79</v>
      </c>
      <c r="B64" s="25">
        <f>SKEW(B3:B53)</f>
        <v>6.6625386378154285</v>
      </c>
      <c r="C64" s="25">
        <f t="shared" ref="C64:W64" si="9">SKEW(C3:C53)</f>
        <v>-0.47662520137135367</v>
      </c>
      <c r="D64" s="25">
        <f t="shared" si="9"/>
        <v>0.59553192172514935</v>
      </c>
      <c r="E64" s="25">
        <f t="shared" si="9"/>
        <v>0.11578092583404095</v>
      </c>
      <c r="F64" s="25">
        <f t="shared" si="9"/>
        <v>-0.14011405392762669</v>
      </c>
      <c r="G64" s="25">
        <f t="shared" si="9"/>
        <v>2.2346141004713043</v>
      </c>
      <c r="H64" s="25">
        <f t="shared" si="9"/>
        <v>0.31319489422749908</v>
      </c>
      <c r="I64" s="25"/>
      <c r="J64" s="25">
        <f t="shared" si="9"/>
        <v>6.1800284352834904E-2</v>
      </c>
      <c r="K64" s="25">
        <f t="shared" si="9"/>
        <v>-2.7885109288116286E-2</v>
      </c>
      <c r="L64" s="25">
        <f t="shared" si="9"/>
        <v>0.88735789855213021</v>
      </c>
      <c r="M64" s="25">
        <f t="shared" si="9"/>
        <v>1.0848071355311222</v>
      </c>
      <c r="N64" s="25">
        <f t="shared" si="9"/>
        <v>0.77057485104953882</v>
      </c>
      <c r="O64" s="25">
        <f t="shared" si="9"/>
        <v>5.5844654980917383</v>
      </c>
      <c r="P64" s="25">
        <f t="shared" si="9"/>
        <v>6.8599321755593996</v>
      </c>
      <c r="Q64" s="25">
        <f t="shared" si="9"/>
        <v>3.0377254786670867E-2</v>
      </c>
      <c r="R64" s="25">
        <f t="shared" si="9"/>
        <v>-0.31814626041577315</v>
      </c>
      <c r="S64" s="25">
        <f t="shared" si="9"/>
        <v>-0.97787934793222231</v>
      </c>
      <c r="T64" s="25">
        <f t="shared" si="9"/>
        <v>1.0011351205259695</v>
      </c>
      <c r="U64" s="25">
        <f t="shared" si="9"/>
        <v>1.0679372815665373</v>
      </c>
      <c r="V64" s="25">
        <f t="shared" si="9"/>
        <v>0.94608316852113383</v>
      </c>
      <c r="W64" s="25">
        <f t="shared" si="9"/>
        <v>7.1061229123061703E-2</v>
      </c>
    </row>
    <row r="65" spans="1:23">
      <c r="A65" s="9" t="s">
        <v>80</v>
      </c>
      <c r="B65" s="23">
        <f>COUNT(B3:B53)</f>
        <v>51</v>
      </c>
      <c r="C65" s="23">
        <f t="shared" ref="C65:W65" si="10">COUNT(C3:C53)</f>
        <v>51</v>
      </c>
      <c r="D65" s="23">
        <f t="shared" si="10"/>
        <v>51</v>
      </c>
      <c r="E65" s="23">
        <f t="shared" si="10"/>
        <v>51</v>
      </c>
      <c r="F65" s="23">
        <f t="shared" si="10"/>
        <v>51</v>
      </c>
      <c r="G65" s="23">
        <f t="shared" si="10"/>
        <v>51</v>
      </c>
      <c r="H65" s="23">
        <f t="shared" si="10"/>
        <v>51</v>
      </c>
      <c r="I65" s="23"/>
      <c r="J65" s="23">
        <f t="shared" si="10"/>
        <v>51</v>
      </c>
      <c r="K65" s="23">
        <f t="shared" si="10"/>
        <v>51</v>
      </c>
      <c r="L65" s="23">
        <f t="shared" si="10"/>
        <v>51</v>
      </c>
      <c r="M65" s="23">
        <f t="shared" si="10"/>
        <v>51</v>
      </c>
      <c r="N65" s="23">
        <f t="shared" si="10"/>
        <v>51</v>
      </c>
      <c r="O65" s="23">
        <f t="shared" si="10"/>
        <v>51</v>
      </c>
      <c r="P65" s="23">
        <f t="shared" si="10"/>
        <v>51</v>
      </c>
      <c r="Q65" s="23">
        <f t="shared" si="10"/>
        <v>51</v>
      </c>
      <c r="R65" s="23">
        <f t="shared" si="10"/>
        <v>51</v>
      </c>
      <c r="S65" s="23">
        <f t="shared" si="10"/>
        <v>51</v>
      </c>
      <c r="T65" s="23">
        <f t="shared" si="10"/>
        <v>51</v>
      </c>
      <c r="U65" s="23">
        <f t="shared" si="10"/>
        <v>51</v>
      </c>
      <c r="V65" s="23">
        <f t="shared" si="10"/>
        <v>51</v>
      </c>
      <c r="W65" s="23">
        <f t="shared" si="10"/>
        <v>51</v>
      </c>
    </row>
    <row r="66" spans="1:23">
      <c r="A66" s="9" t="s">
        <v>84</v>
      </c>
      <c r="B66" s="26">
        <f>VAR(B3:B53)</f>
        <v>180032873895.56311</v>
      </c>
      <c r="C66" s="26">
        <f t="shared" ref="C66:W66" si="11">VAR(C3:C53)</f>
        <v>29.490470588234892</v>
      </c>
      <c r="D66" s="26">
        <f t="shared" si="11"/>
        <v>26.561984313724679</v>
      </c>
      <c r="E66" s="26">
        <f t="shared" si="11"/>
        <v>0.74518431372548999</v>
      </c>
      <c r="F66" s="26">
        <f t="shared" si="11"/>
        <v>300.38193725490243</v>
      </c>
      <c r="G66" s="26">
        <f t="shared" si="11"/>
        <v>87.588517647060797</v>
      </c>
      <c r="H66" s="26">
        <f t="shared" si="11"/>
        <v>6.3969410196078478</v>
      </c>
      <c r="I66" s="26"/>
      <c r="J66" s="26">
        <f t="shared" si="11"/>
        <v>197.23494901961064</v>
      </c>
      <c r="K66" s="26">
        <f t="shared" si="11"/>
        <v>188.62843137254995</v>
      </c>
      <c r="L66" s="26">
        <f t="shared" si="11"/>
        <v>214.98800784313701</v>
      </c>
      <c r="M66" s="26">
        <f t="shared" si="11"/>
        <v>6.9878588235294181</v>
      </c>
      <c r="N66" s="26">
        <f t="shared" si="11"/>
        <v>36.921396078431428</v>
      </c>
      <c r="O66" s="26">
        <f t="shared" si="11"/>
        <v>13787851954.79294</v>
      </c>
      <c r="P66" s="26">
        <f t="shared" si="11"/>
        <v>26.676000000000041</v>
      </c>
      <c r="Q66" s="26">
        <f t="shared" si="11"/>
        <v>72.835537254900558</v>
      </c>
      <c r="R66" s="26">
        <f t="shared" si="11"/>
        <v>373.67360000000076</v>
      </c>
      <c r="S66" s="26">
        <f t="shared" si="11"/>
        <v>273.32183529411935</v>
      </c>
      <c r="T66" s="26">
        <f t="shared" si="11"/>
        <v>365.17478431372552</v>
      </c>
      <c r="U66" s="26">
        <f t="shared" si="11"/>
        <v>490.77513725490172</v>
      </c>
      <c r="V66" s="26">
        <f t="shared" si="11"/>
        <v>184.70118431372563</v>
      </c>
      <c r="W66" s="26">
        <f t="shared" si="11"/>
        <v>484.47934901960832</v>
      </c>
    </row>
    <row r="67" spans="1:23">
      <c r="A67" s="9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9" spans="1:23">
      <c r="A69" s="20"/>
      <c r="B69" s="20"/>
      <c r="C69" s="20"/>
    </row>
    <row r="70" spans="1:23">
      <c r="A70" s="20"/>
      <c r="B70" s="20"/>
      <c r="C70" s="20"/>
    </row>
    <row r="71" spans="1:23">
      <c r="A71" s="20"/>
      <c r="B71" s="20"/>
      <c r="C71" s="20"/>
      <c r="E71" s="21"/>
      <c r="F71" s="22"/>
    </row>
    <row r="72" spans="1:23">
      <c r="A72" s="20"/>
      <c r="B72" s="20"/>
      <c r="C72" s="20"/>
      <c r="E72" s="21"/>
      <c r="F72" s="20"/>
    </row>
    <row r="73" spans="1:23">
      <c r="A73" s="20"/>
      <c r="B73" s="20"/>
      <c r="C73" s="20"/>
      <c r="E73" s="20"/>
      <c r="F73" s="21"/>
    </row>
    <row r="74" spans="1:23">
      <c r="A74" s="20"/>
      <c r="B74" s="20"/>
      <c r="C74" s="20"/>
      <c r="E74" s="20"/>
      <c r="F74" s="21"/>
    </row>
    <row r="75" spans="1:23">
      <c r="A75" s="20"/>
      <c r="B75" s="20"/>
      <c r="C75" s="20"/>
      <c r="E75" s="20"/>
      <c r="F75" s="21"/>
    </row>
    <row r="76" spans="1:23">
      <c r="A76" s="20"/>
      <c r="B76" s="20"/>
      <c r="C76" s="20"/>
      <c r="E76" s="20"/>
      <c r="F76" s="21"/>
    </row>
    <row r="77" spans="1:23">
      <c r="A77" s="20"/>
      <c r="B77" s="20"/>
      <c r="C77" s="20"/>
      <c r="E77" s="20"/>
      <c r="F77" s="21"/>
    </row>
    <row r="78" spans="1:23">
      <c r="A78" s="20"/>
      <c r="B78" s="20"/>
      <c r="C78" s="20"/>
      <c r="E78" s="20"/>
      <c r="F78" s="21"/>
    </row>
    <row r="79" spans="1:23">
      <c r="A79" s="20"/>
      <c r="B79" s="20"/>
      <c r="C79" s="20"/>
      <c r="E79" s="20"/>
    </row>
    <row r="80" spans="1:23">
      <c r="A80" s="20"/>
      <c r="B80" s="20"/>
      <c r="C80" s="20"/>
      <c r="E80" s="20"/>
      <c r="F80" s="21"/>
    </row>
    <row r="81" spans="1:6">
      <c r="A81" s="20"/>
      <c r="B81" s="20"/>
      <c r="C81" s="20"/>
      <c r="F81" s="21"/>
    </row>
    <row r="82" spans="1:6">
      <c r="E82" s="20"/>
      <c r="F82" s="21"/>
    </row>
    <row r="83" spans="1:6">
      <c r="E83" s="20"/>
      <c r="F83" s="21"/>
    </row>
    <row r="84" spans="1:6">
      <c r="E84" s="20"/>
      <c r="F84" s="21"/>
    </row>
    <row r="85" spans="1:6">
      <c r="F85" s="21"/>
    </row>
    <row r="86" spans="1:6">
      <c r="E86" s="21"/>
    </row>
  </sheetData>
  <mergeCells count="1">
    <mergeCell ref="A1:W1"/>
  </mergeCells>
  <conditionalFormatting sqref="B3:B53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3:C53">
    <cfRule type="iconSet" priority="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:D53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E3:E53">
    <cfRule type="iconSet" priority="1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3:F53"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3:G53">
    <cfRule type="iconSet" priority="1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H3:I53">
    <cfRule type="iconSet" priority="1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:J53">
    <cfRule type="iconSet" priority="1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3:K53">
    <cfRule type="iconSet" priority="1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L3:L53">
    <cfRule type="iconSet" priority="1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M3:M53"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N3:N53">
    <cfRule type="iconSet" priority="1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O3:O53">
    <cfRule type="iconSet" priority="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P3:P53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Q3:Q53">
    <cfRule type="iconSet" priority="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R3:R53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S3:S53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3:T53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U3:U53"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V3:V53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W3:W5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86"/>
  <sheetViews>
    <sheetView zoomScale="70" zoomScaleNormal="70" workbookViewId="0">
      <selection activeCell="E11" sqref="E11"/>
    </sheetView>
  </sheetViews>
  <sheetFormatPr defaultRowHeight="15"/>
  <cols>
    <col min="1" max="1" width="19.42578125" customWidth="1"/>
    <col min="2" max="8" width="17.7109375" style="14" customWidth="1"/>
    <col min="9" max="9" width="17.7109375" style="14" hidden="1" customWidth="1"/>
    <col min="10" max="23" width="17.7109375" style="14" customWidth="1"/>
  </cols>
  <sheetData>
    <row r="1" spans="1:25" ht="29.25" customHeight="1" thickBot="1">
      <c r="A1" s="31" t="s">
        <v>87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5" s="3" customFormat="1" ht="60">
      <c r="A2" s="4" t="s">
        <v>0</v>
      </c>
      <c r="B2" s="1" t="s">
        <v>1</v>
      </c>
      <c r="C2" s="2" t="s">
        <v>57</v>
      </c>
      <c r="D2" s="2" t="s">
        <v>58</v>
      </c>
      <c r="E2" s="2" t="s">
        <v>59</v>
      </c>
      <c r="F2" s="2" t="s">
        <v>60</v>
      </c>
      <c r="G2" s="3" t="s">
        <v>2</v>
      </c>
      <c r="H2" s="2" t="s">
        <v>73</v>
      </c>
      <c r="I2" s="2" t="str">
        <f>'municipalities(2011)'!I2</f>
        <v>Population density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4</v>
      </c>
      <c r="P2" s="2" t="s">
        <v>5</v>
      </c>
      <c r="Q2" s="2" t="s">
        <v>66</v>
      </c>
      <c r="R2" s="2" t="s">
        <v>67</v>
      </c>
      <c r="S2" s="2" t="s">
        <v>68</v>
      </c>
      <c r="T2" s="2" t="s">
        <v>69</v>
      </c>
      <c r="U2" s="2" t="s">
        <v>70</v>
      </c>
      <c r="V2" s="2" t="s">
        <v>71</v>
      </c>
      <c r="W2" s="2" t="s">
        <v>72</v>
      </c>
    </row>
    <row r="3" spans="1:25">
      <c r="A3" s="5" t="s">
        <v>6</v>
      </c>
      <c r="B3" s="27">
        <f>('municipalities(2011)'!B3-'municipalities(2001)'!B3)/'municipalities(2001)'!B3*100/10</f>
        <v>1.0491626487417482</v>
      </c>
      <c r="C3" s="27">
        <f>('municipalities(2011)'!C3-'municipalities(2001)'!C3)/'municipalities(2001)'!C3*100/10</f>
        <v>-0.34210526315789397</v>
      </c>
      <c r="D3" s="27">
        <f>('municipalities(2011)'!D3-'municipalities(2001)'!D3)/'municipalities(2001)'!D3*100/10</f>
        <v>0</v>
      </c>
      <c r="E3" s="27">
        <f>('municipalities(2011)'!E3-'municipalities(2001)'!E3)/'municipalities(2001)'!E3*100/10</f>
        <v>0.21739130434782727</v>
      </c>
      <c r="F3" s="27">
        <f>('municipalities(2011)'!F3-'municipalities(2001)'!F3)/'municipalities(2001)'!F3*100/10</f>
        <v>-0.46008119079837695</v>
      </c>
      <c r="G3" s="27">
        <f>('municipalities(2011)'!G3-'municipalities(2001)'!G3)/'municipalities(2001)'!G3*100/10</f>
        <v>-0.15317286652078838</v>
      </c>
      <c r="H3" s="27">
        <f>('municipalities(2011)'!H3-'municipalities(2001)'!H3)/'municipalities(2001)'!H3*100/10</f>
        <v>-9.9612403100775211</v>
      </c>
      <c r="I3" s="27" t="e">
        <f>('municipalities(2011)'!I3-'municipalities(2001)'!I3)/'municipalities(2001)'!I3*100/10</f>
        <v>#DIV/0!</v>
      </c>
      <c r="J3" s="27">
        <f>('municipalities(2011)'!J3-'municipalities(2001)'!J3)/'municipalities(2001)'!J3*100/10</f>
        <v>-4.0404040404040398</v>
      </c>
      <c r="K3" s="27">
        <f>('municipalities(2011)'!K3-'municipalities(2001)'!K3)/'municipalities(2001)'!K3*100/10</f>
        <v>-3.4826589595375723</v>
      </c>
      <c r="L3" s="27">
        <f>('municipalities(2011)'!L3-'municipalities(2001)'!L3)/'municipalities(2001)'!L3*100/10</f>
        <v>-4.4039735099337758</v>
      </c>
      <c r="M3" s="27">
        <f>('municipalities(2011)'!M3-'municipalities(2001)'!M3)/'municipalities(2001)'!M3*100/10</f>
        <v>0.64516129032257985</v>
      </c>
      <c r="N3" s="27">
        <f>('municipalities(2011)'!N3-'municipalities(2001)'!N3)/'municipalities(2001)'!N3*100/10</f>
        <v>7.4534161490683228</v>
      </c>
      <c r="O3" s="27">
        <f>('municipalities(2011)'!O3-'municipalities(2001)'!O3)/'municipalities(2001)'!O3*100/10</f>
        <v>2.0563011638915185</v>
      </c>
      <c r="P3" s="27">
        <f>('municipalities(2011)'!P3-'municipalities(2001)'!P3)/'municipalities(2001)'!P3*100/10</f>
        <v>-0.98039215686274517</v>
      </c>
      <c r="Q3" s="27">
        <f>('municipalities(2011)'!Q3-'municipalities(2001)'!Q3)/'municipalities(2001)'!Q3*100/10</f>
        <v>0.10101010101010102</v>
      </c>
      <c r="R3" s="27">
        <f>('municipalities(2011)'!R3-'municipalities(2001)'!R3)/'municipalities(2001)'!R3*100/10</f>
        <v>3.2883642495784153</v>
      </c>
      <c r="S3" s="27">
        <f>('municipalities(2011)'!S3-'municipalities(2001)'!S3)/'municipalities(2001)'!S3*100/10</f>
        <v>2.6136363636363629</v>
      </c>
      <c r="T3" s="27">
        <f>('municipalities(2011)'!T3-'municipalities(2001)'!T3)/'municipalities(2001)'!T3*100/10</f>
        <v>1.2362637362637363</v>
      </c>
      <c r="U3" s="27">
        <f>('municipalities(2011)'!U3-'municipalities(2001)'!U3)/'municipalities(2001)'!U3*100/10</f>
        <v>1.5921787709497215</v>
      </c>
      <c r="V3" s="27">
        <f>('municipalities(2011)'!V3-'municipalities(2001)'!V3)/'municipalities(2001)'!V3*100/10</f>
        <v>10.103626943005178</v>
      </c>
      <c r="W3" s="27">
        <f>('municipalities(2011)'!W3-'municipalities(2001)'!W3)/'municipalities(2001)'!W3*100/10</f>
        <v>6.4988558352402723</v>
      </c>
    </row>
    <row r="4" spans="1:25">
      <c r="A4" s="5" t="s">
        <v>30</v>
      </c>
      <c r="B4" s="27">
        <f>('municipalities(2011)'!B4-'municipalities(2001)'!B4)/'municipalities(2001)'!B4*100/10</f>
        <v>-5.9645435616011835E-2</v>
      </c>
      <c r="C4" s="27">
        <f>('municipalities(2011)'!C4-'municipalities(2001)'!C4)/'municipalities(2001)'!C4*100/10</f>
        <v>-0.56790123456790054</v>
      </c>
      <c r="D4" s="27">
        <f>('municipalities(2011)'!D4-'municipalities(2001)'!D4)/'municipalities(2001)'!D4*100/10</f>
        <v>0</v>
      </c>
      <c r="E4" s="27">
        <f>('municipalities(2011)'!E4-'municipalities(2001)'!E4)/'municipalities(2001)'!E4*100/10</f>
        <v>0.63829787234042512</v>
      </c>
      <c r="F4" s="27">
        <f>('municipalities(2011)'!F4-'municipalities(2001)'!F4)/'municipalities(2001)'!F4*100/10</f>
        <v>-0.76271186440677941</v>
      </c>
      <c r="G4" s="27">
        <f>('municipalities(2011)'!G4-'municipalities(2001)'!G4)/'municipalities(2001)'!G4*100/10</f>
        <v>1.1123470522802482E-2</v>
      </c>
      <c r="H4" s="27">
        <f>('municipalities(2011)'!H4-'municipalities(2001)'!H4)/'municipalities(2001)'!H4*100/10</f>
        <v>-10.845070422535212</v>
      </c>
      <c r="I4" s="27" t="e">
        <f>('municipalities(2011)'!I4-'municipalities(2001)'!I4)/'municipalities(2001)'!I4*100/10</f>
        <v>#DIV/0!</v>
      </c>
      <c r="J4" s="27">
        <f>('municipalities(2011)'!J4-'municipalities(2001)'!J4)/'municipalities(2001)'!J4*100/10</f>
        <v>-2.9376854599406532</v>
      </c>
      <c r="K4" s="27">
        <f>('municipalities(2011)'!K4-'municipalities(2001)'!K4)/'municipalities(2001)'!K4*100/10</f>
        <v>-2.3722149410222797</v>
      </c>
      <c r="L4" s="27">
        <f>('municipalities(2011)'!L4-'municipalities(2001)'!L4)/'municipalities(2001)'!L4*100/10</f>
        <v>-6.1135371179039293</v>
      </c>
      <c r="M4" s="27">
        <f>('municipalities(2011)'!M4-'municipalities(2001)'!M4)/'municipalities(2001)'!M4*100/10</f>
        <v>0.88235294117647134</v>
      </c>
      <c r="N4" s="27">
        <f>('municipalities(2011)'!N4-'municipalities(2001)'!N4)/'municipalities(2001)'!N4*100/10</f>
        <v>6.8211920529801322</v>
      </c>
      <c r="O4" s="27">
        <f>('municipalities(2011)'!O4-'municipalities(2001)'!O4)/'municipalities(2001)'!O4*100/10</f>
        <v>0.57919254658385089</v>
      </c>
      <c r="P4" s="27">
        <f>('municipalities(2011)'!P4-'municipalities(2001)'!P4)/'municipalities(2001)'!P4*100/10</f>
        <v>-0.75471698113207453</v>
      </c>
      <c r="Q4" s="27">
        <f>('municipalities(2011)'!Q4-'municipalities(2001)'!Q4)/'municipalities(2001)'!Q4*100/10</f>
        <v>0.43209876543209902</v>
      </c>
      <c r="R4" s="27">
        <f>('municipalities(2011)'!R4-'municipalities(2001)'!R4)/'municipalities(2001)'!R4*100/10</f>
        <v>2.3988005997001496</v>
      </c>
      <c r="S4" s="27">
        <f>('municipalities(2011)'!S4-'municipalities(2001)'!S4)/'municipalities(2001)'!S4*100/10</f>
        <v>3.0199430199430202</v>
      </c>
      <c r="T4" s="27">
        <f>('municipalities(2011)'!T4-'municipalities(2001)'!T4)/'municipalities(2001)'!T4*100/10</f>
        <v>0.55045871559632997</v>
      </c>
      <c r="U4" s="27">
        <f>('municipalities(2011)'!U4-'municipalities(2001)'!U4)/'municipalities(2001)'!U4*100/10</f>
        <v>1.2745098039215694</v>
      </c>
      <c r="V4" s="27">
        <f>('municipalities(2011)'!V4-'municipalities(2001)'!V4)/'municipalities(2001)'!V4*100/10</f>
        <v>14.375</v>
      </c>
      <c r="W4" s="27">
        <f>('municipalities(2011)'!W4-'municipalities(2001)'!W4)/'municipalities(2001)'!W4*100/10</f>
        <v>8.5517241379310356</v>
      </c>
    </row>
    <row r="5" spans="1:25">
      <c r="A5" s="5" t="s">
        <v>7</v>
      </c>
      <c r="B5" s="27">
        <f>('municipalities(2011)'!B5-'municipalities(2001)'!B5)/'municipalities(2001)'!B5*100/10</f>
        <v>-2.2859644216388419E-2</v>
      </c>
      <c r="C5" s="27">
        <f>('municipalities(2011)'!C5-'municipalities(2001)'!C5)/'municipalities(2001)'!C5*100/10</f>
        <v>-0.40767386091127167</v>
      </c>
      <c r="D5" s="27">
        <f>('municipalities(2011)'!D5-'municipalities(2001)'!D5)/'municipalities(2001)'!D5*100/10</f>
        <v>0</v>
      </c>
      <c r="E5" s="27">
        <f>('municipalities(2011)'!E5-'municipalities(2001)'!E5)/'municipalities(2001)'!E5*100/10</f>
        <v>0.41666666666666707</v>
      </c>
      <c r="F5" s="27">
        <f>('municipalities(2011)'!F5-'municipalities(2001)'!F5)/'municipalities(2001)'!F5*100/10</f>
        <v>-0.60919540229885016</v>
      </c>
      <c r="G5" s="27">
        <f>('municipalities(2011)'!G5-'municipalities(2001)'!G5)/'municipalities(2001)'!G5*100/10</f>
        <v>-0.16722408026755853</v>
      </c>
      <c r="H5" s="27">
        <f>('municipalities(2011)'!H5-'municipalities(2001)'!H5)/'municipalities(2001)'!H5*100/10</f>
        <v>-10.043572984749455</v>
      </c>
      <c r="I5" s="27" t="e">
        <f>('municipalities(2011)'!I5-'municipalities(2001)'!I5)/'municipalities(2001)'!I5*100/10</f>
        <v>#DIV/0!</v>
      </c>
      <c r="J5" s="27">
        <f>('municipalities(2011)'!J5-'municipalities(2001)'!J5)/'municipalities(2001)'!J5*100/10</f>
        <v>-3.4434782608695649</v>
      </c>
      <c r="K5" s="27">
        <f>('municipalities(2011)'!K5-'municipalities(2001)'!K5)/'municipalities(2001)'!K5*100/10</f>
        <v>-2.9829984544049468</v>
      </c>
      <c r="L5" s="27">
        <f>('municipalities(2011)'!L5-'municipalities(2001)'!L5)/'municipalities(2001)'!L5*100/10</f>
        <v>-5.1458885941644557</v>
      </c>
      <c r="M5" s="27">
        <f>('municipalities(2011)'!M5-'municipalities(2001)'!M5)/'municipalities(2001)'!M5*100/10</f>
        <v>3.333333333333333</v>
      </c>
      <c r="N5" s="27">
        <f>('municipalities(2011)'!N5-'municipalities(2001)'!N5)/'municipalities(2001)'!N5*100/10</f>
        <v>11.047619047619047</v>
      </c>
      <c r="O5" s="27">
        <f>('municipalities(2011)'!O5-'municipalities(2001)'!O5)/'municipalities(2001)'!O5*100/10</f>
        <v>0.68246508241212678</v>
      </c>
      <c r="P5" s="27">
        <f>('municipalities(2011)'!P5-'municipalities(2001)'!P5)/'municipalities(2001)'!P5*100/10</f>
        <v>-0.38461538461538491</v>
      </c>
      <c r="Q5" s="27">
        <f>('municipalities(2011)'!Q5-'municipalities(2001)'!Q5)/'municipalities(2001)'!Q5*100/10</f>
        <v>0.76446280991735605</v>
      </c>
      <c r="R5" s="27">
        <f>('municipalities(2011)'!R5-'municipalities(2001)'!R5)/'municipalities(2001)'!R5*100/10</f>
        <v>1.9935170178282005</v>
      </c>
      <c r="S5" s="27">
        <f>('municipalities(2011)'!S5-'municipalities(2001)'!S5)/'municipalities(2001)'!S5*100/10</f>
        <v>3.3475479744136463</v>
      </c>
      <c r="T5" s="27">
        <f>('municipalities(2011)'!T5-'municipalities(2001)'!T5)/'municipalities(2001)'!T5*100/10</f>
        <v>0.57692307692307654</v>
      </c>
      <c r="U5" s="27">
        <f>('municipalities(2011)'!U5-'municipalities(2001)'!U5)/'municipalities(2001)'!U5*100/10</f>
        <v>-2.1886792452830193</v>
      </c>
      <c r="V5" s="27">
        <f>('municipalities(2011)'!V5-'municipalities(2001)'!V5)/'municipalities(2001)'!V5*100/10</f>
        <v>19.361702127659576</v>
      </c>
      <c r="W5" s="27">
        <f>('municipalities(2011)'!W5-'municipalities(2001)'!W5)/'municipalities(2001)'!W5*100/10</f>
        <v>9.3827160493827151</v>
      </c>
      <c r="X5" s="6"/>
    </row>
    <row r="6" spans="1:25">
      <c r="A6" s="5" t="s">
        <v>31</v>
      </c>
      <c r="B6" s="27">
        <f>('municipalities(2011)'!B6-'municipalities(2001)'!B6)/'municipalities(2001)'!B6*100/10</f>
        <v>0.67075626607181582</v>
      </c>
      <c r="C6" s="27">
        <f>('municipalities(2011)'!C6-'municipalities(2001)'!C6)/'municipalities(2001)'!C6*100/10</f>
        <v>0.19886363636363516</v>
      </c>
      <c r="D6" s="27">
        <f>('municipalities(2011)'!D6-'municipalities(2001)'!D6)/'municipalities(2001)'!D6*100/10</f>
        <v>0</v>
      </c>
      <c r="E6" s="27">
        <f>('municipalities(2011)'!E6-'municipalities(2001)'!E6)/'municipalities(2001)'!E6*100/10</f>
        <v>0.40816326530612096</v>
      </c>
      <c r="F6" s="27">
        <f>('municipalities(2011)'!F6-'municipalities(2001)'!F6)/'municipalities(2001)'!F6*100/10</f>
        <v>0.38980509745127356</v>
      </c>
      <c r="G6" s="27">
        <f>('municipalities(2011)'!G6-'municipalities(2001)'!G6)/'municipalities(2001)'!G6*100/10</f>
        <v>-2.1477532368621488</v>
      </c>
      <c r="H6" s="27">
        <f>('municipalities(2011)'!H6-'municipalities(2001)'!H6)/'municipalities(2001)'!H6*100/10</f>
        <v>-8.9166666666666661</v>
      </c>
      <c r="I6" s="27" t="e">
        <f>('municipalities(2011)'!I6-'municipalities(2001)'!I6)/'municipalities(2001)'!I6*100/10</f>
        <v>#DIV/0!</v>
      </c>
      <c r="J6" s="27">
        <f>('municipalities(2011)'!J6-'municipalities(2001)'!J6)/'municipalities(2001)'!J6*100/10</f>
        <v>-0.43256997455470636</v>
      </c>
      <c r="K6" s="27">
        <f>('municipalities(2011)'!K6-'municipalities(2001)'!K6)/'municipalities(2001)'!K6*100/10</f>
        <v>-0.23157894736842133</v>
      </c>
      <c r="L6" s="27">
        <f>('municipalities(2011)'!L6-'municipalities(2001)'!L6)/'municipalities(2001)'!L6*100/10</f>
        <v>-4.9662162162162167</v>
      </c>
      <c r="M6" s="27">
        <f>('municipalities(2011)'!M6-'municipalities(2001)'!M6)/'municipalities(2001)'!M6*100/10</f>
        <v>0</v>
      </c>
      <c r="N6" s="27">
        <f>('municipalities(2011)'!N6-'municipalities(2001)'!N6)/'municipalities(2001)'!N6*100/10</f>
        <v>-3.2094594594594597</v>
      </c>
      <c r="O6" s="27">
        <f>('municipalities(2011)'!O6-'municipalities(2001)'!O6)/'municipalities(2001)'!O6*100/10</f>
        <v>0</v>
      </c>
      <c r="P6" s="27">
        <f>('municipalities(2011)'!P6-'municipalities(2001)'!P6)/'municipalities(2001)'!P6*100/10</f>
        <v>0</v>
      </c>
      <c r="Q6" s="27">
        <f>('municipalities(2011)'!Q6-'municipalities(2001)'!Q6)/'municipalities(2001)'!Q6*100/10</f>
        <v>0</v>
      </c>
      <c r="R6" s="27">
        <f>('municipalities(2011)'!R6-'municipalities(2001)'!R6)/'municipalities(2001)'!R6*100/10</f>
        <v>0</v>
      </c>
      <c r="S6" s="27">
        <f>('municipalities(2011)'!S6-'municipalities(2001)'!S6)/'municipalities(2001)'!S6*100/10</f>
        <v>0</v>
      </c>
      <c r="T6" s="27">
        <f>('municipalities(2011)'!T6-'municipalities(2001)'!T6)/'municipalities(2001)'!T6*100/10</f>
        <v>0</v>
      </c>
      <c r="U6" s="27">
        <f>('municipalities(2011)'!U6-'municipalities(2001)'!U6)/'municipalities(2001)'!U6*100/10</f>
        <v>0</v>
      </c>
      <c r="V6" s="27">
        <f>('municipalities(2011)'!V6-'municipalities(2001)'!V6)/'municipalities(2001)'!V6*100/10</f>
        <v>0</v>
      </c>
      <c r="W6" s="27">
        <f>('municipalities(2011)'!W6-'municipalities(2001)'!W6)/'municipalities(2001)'!W6*100/10</f>
        <v>0</v>
      </c>
      <c r="X6" s="6"/>
      <c r="Y6" s="6"/>
    </row>
    <row r="7" spans="1:25">
      <c r="A7" s="5" t="s">
        <v>8</v>
      </c>
      <c r="B7" s="27">
        <f>('municipalities(2011)'!B7-'municipalities(2001)'!B7)/'municipalities(2001)'!B7*100/10</f>
        <v>0.53127176116278352</v>
      </c>
      <c r="C7" s="27">
        <f>('municipalities(2011)'!C7-'municipalities(2001)'!C7)/'municipalities(2001)'!C7*100/10</f>
        <v>-0.29154518950437319</v>
      </c>
      <c r="D7" s="27">
        <f>('municipalities(2011)'!D7-'municipalities(2001)'!D7)/'municipalities(2001)'!D7*100/10</f>
        <v>0</v>
      </c>
      <c r="E7" s="27">
        <f>('municipalities(2011)'!E7-'municipalities(2001)'!E7)/'municipalities(2001)'!E7*100/10</f>
        <v>0.97560975609756206</v>
      </c>
      <c r="F7" s="27">
        <f>('municipalities(2011)'!F7-'municipalities(2001)'!F7)/'municipalities(2001)'!F7*100/10</f>
        <v>-0.27243589743589675</v>
      </c>
      <c r="G7" s="27">
        <f>('municipalities(2011)'!G7-'municipalities(2001)'!G7)/'municipalities(2001)'!G7*100/10</f>
        <v>0.18369690011481155</v>
      </c>
      <c r="H7" s="27">
        <f>('municipalities(2011)'!H7-'municipalities(2001)'!H7)/'municipalities(2001)'!H7*100/10</f>
        <v>-8.8793103448275854</v>
      </c>
      <c r="I7" s="27" t="e">
        <f>('municipalities(2011)'!I7-'municipalities(2001)'!I7)/'municipalities(2001)'!I7*100/10</f>
        <v>#DIV/0!</v>
      </c>
      <c r="J7" s="27">
        <f>('municipalities(2011)'!J7-'municipalities(2001)'!J7)/'municipalities(2001)'!J7*100/10</f>
        <v>-3.089430894308943</v>
      </c>
      <c r="K7" s="27">
        <f>('municipalities(2011)'!K7-'municipalities(2001)'!K7)/'municipalities(2001)'!K7*100/10</f>
        <v>-2.6190476190476195</v>
      </c>
      <c r="L7" s="27">
        <f>('municipalities(2011)'!L7-'municipalities(2001)'!L7)/'municipalities(2001)'!L7*100/10</f>
        <v>-4.9375</v>
      </c>
      <c r="M7" s="27">
        <f>('municipalities(2011)'!M7-'municipalities(2001)'!M7)/'municipalities(2001)'!M7*100/10</f>
        <v>3.4328358208955221</v>
      </c>
      <c r="N7" s="27">
        <f>('municipalities(2011)'!N7-'municipalities(2001)'!N7)/'municipalities(2001)'!N7*100/10</f>
        <v>4.7846889952153111</v>
      </c>
      <c r="O7" s="27">
        <f>('municipalities(2011)'!O7-'municipalities(2001)'!O7)/'municipalities(2001)'!O7*100/10</f>
        <v>1.4900354252013694</v>
      </c>
      <c r="P7" s="27">
        <f>('municipalities(2011)'!P7-'municipalities(2001)'!P7)/'municipalities(2001)'!P7*100/10</f>
        <v>-0.69767441860465074</v>
      </c>
      <c r="Q7" s="27">
        <f>('municipalities(2011)'!Q7-'municipalities(2001)'!Q7)/'municipalities(2001)'!Q7*100/10</f>
        <v>0.39999999999999974</v>
      </c>
      <c r="R7" s="27">
        <f>('municipalities(2011)'!R7-'municipalities(2001)'!R7)/'municipalities(2001)'!R7*100/10</f>
        <v>2.4420401854714062</v>
      </c>
      <c r="S7" s="27">
        <f>('municipalities(2011)'!S7-'municipalities(2001)'!S7)/'municipalities(2001)'!S7*100/10</f>
        <v>-0.36821705426356555</v>
      </c>
      <c r="T7" s="27">
        <f>('municipalities(2011)'!T7-'municipalities(2001)'!T7)/'municipalities(2001)'!T7*100/10</f>
        <v>2.5223214285714297</v>
      </c>
      <c r="U7" s="27">
        <f>('municipalities(2011)'!U7-'municipalities(2001)'!U7)/'municipalities(2001)'!U7*100/10</f>
        <v>0.98298676748582281</v>
      </c>
      <c r="V7" s="27">
        <f>('municipalities(2011)'!V7-'municipalities(2001)'!V7)/'municipalities(2001)'!V7*100/10</f>
        <v>4.0123456790123457</v>
      </c>
      <c r="W7" s="27">
        <f>('municipalities(2011)'!W7-'municipalities(2001)'!W7)/'municipalities(2001)'!W7*100/10</f>
        <v>2.109144542772861</v>
      </c>
      <c r="X7" s="6"/>
    </row>
    <row r="8" spans="1:25">
      <c r="A8" s="5" t="s">
        <v>32</v>
      </c>
      <c r="B8" s="27">
        <f>('municipalities(2011)'!B8-'municipalities(2001)'!B8)/'municipalities(2001)'!B8*100/10</f>
        <v>2.6929022915402827</v>
      </c>
      <c r="C8" s="27">
        <f>('municipalities(2011)'!C8-'municipalities(2001)'!C8)/'municipalities(2001)'!C8*100/10</f>
        <v>-0.15673981191222572</v>
      </c>
      <c r="D8" s="27">
        <f>('municipalities(2011)'!D8-'municipalities(2001)'!D8)/'municipalities(2001)'!D8*100/10</f>
        <v>0</v>
      </c>
      <c r="E8" s="27">
        <f>('municipalities(2011)'!E8-'municipalities(2001)'!E8)/'municipalities(2001)'!E8*100/10</f>
        <v>0.90909090909090795</v>
      </c>
      <c r="F8" s="27">
        <f>('municipalities(2011)'!F8-'municipalities(2001)'!F8)/'municipalities(2001)'!F8*100/10</f>
        <v>-3.5087719298246112E-2</v>
      </c>
      <c r="G8" s="27">
        <f>('municipalities(2011)'!G8-'municipalities(2001)'!G8)/'municipalities(2001)'!G8*100/10</f>
        <v>-0.13471502590673545</v>
      </c>
      <c r="H8" s="27">
        <f>('municipalities(2011)'!H8-'municipalities(2001)'!H8)/'municipalities(2001)'!H8*100/10</f>
        <v>-1.5302491103202853</v>
      </c>
      <c r="I8" s="27" t="e">
        <f>('municipalities(2011)'!I8-'municipalities(2001)'!I8)/'municipalities(2001)'!I8*100/10</f>
        <v>#DIV/0!</v>
      </c>
      <c r="J8" s="27">
        <f>('municipalities(2011)'!J8-'municipalities(2001)'!J8)/'municipalities(2001)'!J8*100/10</f>
        <v>-4.2608695652173916</v>
      </c>
      <c r="K8" s="27">
        <f>('municipalities(2011)'!K8-'municipalities(2001)'!K8)/'municipalities(2001)'!K8*100/10</f>
        <v>-3.5929203539822998</v>
      </c>
      <c r="L8" s="27">
        <f>('municipalities(2011)'!L8-'municipalities(2001)'!L8)/'municipalities(2001)'!L8*100/10</f>
        <v>-5.4838709677419351</v>
      </c>
      <c r="M8" s="27">
        <f>('municipalities(2011)'!M8-'municipalities(2001)'!M8)/'municipalities(2001)'!M8*100/10</f>
        <v>3.7179487179487176</v>
      </c>
      <c r="N8" s="27">
        <f>('municipalities(2011)'!N8-'municipalities(2001)'!N8)/'municipalities(2001)'!N8*100/10</f>
        <v>4.3243243243243246</v>
      </c>
      <c r="O8" s="27">
        <f>('municipalities(2011)'!O8-'municipalities(2001)'!O8)/'municipalities(2001)'!O8*100/10</f>
        <v>3.7245479719824077</v>
      </c>
      <c r="P8" s="27">
        <f>('municipalities(2011)'!P8-'municipalities(2001)'!P8)/'municipalities(2001)'!P8*100/10</f>
        <v>-0.2631578947368412</v>
      </c>
      <c r="Q8" s="27">
        <f>('municipalities(2011)'!Q8-'municipalities(2001)'!Q8)/'municipalities(2001)'!Q8*100/10</f>
        <v>0.54862842892767971</v>
      </c>
      <c r="R8" s="27">
        <f>('municipalities(2011)'!R8-'municipalities(2001)'!R8)/'municipalities(2001)'!R8*100/10</f>
        <v>0.66095471236229997</v>
      </c>
      <c r="S8" s="27">
        <f>('municipalities(2011)'!S8-'municipalities(2001)'!S8)/'municipalities(2001)'!S8*100/10</f>
        <v>1.2499999999999991</v>
      </c>
      <c r="T8" s="27">
        <f>('municipalities(2011)'!T8-'municipalities(2001)'!T8)/'municipalities(2001)'!T8*100/10</f>
        <v>0.17379679144384991</v>
      </c>
      <c r="U8" s="27">
        <f>('municipalities(2011)'!U8-'municipalities(2001)'!U8)/'municipalities(2001)'!U8*100/10</f>
        <v>1.2134502923976602</v>
      </c>
      <c r="V8" s="27">
        <f>('municipalities(2011)'!V8-'municipalities(2001)'!V8)/'municipalities(2001)'!V8*100/10</f>
        <v>6.7750677506775077</v>
      </c>
      <c r="W8" s="27">
        <f>('municipalities(2011)'!W8-'municipalities(2001)'!W8)/'municipalities(2001)'!W8*100/10</f>
        <v>1.6666666666666665</v>
      </c>
      <c r="X8" s="6"/>
    </row>
    <row r="9" spans="1:25">
      <c r="A9" s="5" t="s">
        <v>9</v>
      </c>
      <c r="B9" s="27">
        <f>('municipalities(2011)'!B9-'municipalities(2001)'!B9)/'municipalities(2001)'!B9*100/10</f>
        <v>1.1398870335863762</v>
      </c>
      <c r="C9" s="27">
        <f>('municipalities(2011)'!C9-'municipalities(2001)'!C9)/'municipalities(2001)'!C9*100/10</f>
        <v>-0.90252707581227443</v>
      </c>
      <c r="D9" s="27">
        <f>('municipalities(2011)'!D9-'municipalities(2001)'!D9)/'municipalities(2001)'!D9*100/10</f>
        <v>0</v>
      </c>
      <c r="E9" s="27">
        <f>('municipalities(2011)'!E9-'municipalities(2001)'!E9)/'municipalities(2001)'!E9*100/10</f>
        <v>1.4285714285714275</v>
      </c>
      <c r="F9" s="27">
        <f>('municipalities(2011)'!F9-'municipalities(2001)'!F9)/'municipalities(2001)'!F9*100/10</f>
        <v>-0.83511777301927315</v>
      </c>
      <c r="G9" s="27">
        <f>('municipalities(2011)'!G9-'municipalities(2001)'!G9)/'municipalities(2001)'!G9*100/10</f>
        <v>0.33513513513513449</v>
      </c>
      <c r="H9" s="27">
        <f>('municipalities(2011)'!H9-'municipalities(2001)'!H9)/'municipalities(2001)'!H9*100/10</f>
        <v>-5.384615384615385</v>
      </c>
      <c r="I9" s="27" t="e">
        <f>('municipalities(2011)'!I9-'municipalities(2001)'!I9)/'municipalities(2001)'!I9*100/10</f>
        <v>#DIV/0!</v>
      </c>
      <c r="J9" s="27">
        <f>('municipalities(2011)'!J9-'municipalities(2001)'!J9)/'municipalities(2001)'!J9*100/10</f>
        <v>-2.9767441860465116</v>
      </c>
      <c r="K9" s="27">
        <f>('municipalities(2011)'!K9-'municipalities(2001)'!K9)/'municipalities(2001)'!K9*100/10</f>
        <v>-2.6553672316384178</v>
      </c>
      <c r="L9" s="27">
        <f>('municipalities(2011)'!L9-'municipalities(2001)'!L9)/'municipalities(2001)'!L9*100/10</f>
        <v>-5.8415841584158414</v>
      </c>
      <c r="M9" s="27">
        <f>('municipalities(2011)'!M9-'municipalities(2001)'!M9)/'municipalities(2001)'!M9*100/10</f>
        <v>2.6804123711340222</v>
      </c>
      <c r="N9" s="27">
        <f>('municipalities(2011)'!N9-'municipalities(2001)'!N9)/'municipalities(2001)'!N9*100/10</f>
        <v>3.6900369003690039</v>
      </c>
      <c r="O9" s="27">
        <f>('municipalities(2011)'!O9-'municipalities(2001)'!O9)/'municipalities(2001)'!O9*100/10</f>
        <v>2.160379588838075</v>
      </c>
      <c r="P9" s="27">
        <f>('municipalities(2011)'!P9-'municipalities(2001)'!P9)/'municipalities(2001)'!P9*100/10</f>
        <v>-0.81081081081081163</v>
      </c>
      <c r="Q9" s="27">
        <f>('municipalities(2011)'!Q9-'municipalities(2001)'!Q9)/'municipalities(2001)'!Q9*100/10</f>
        <v>0.47120418848167461</v>
      </c>
      <c r="R9" s="27">
        <f>('municipalities(2011)'!R9-'municipalities(2001)'!R9)/'municipalities(2001)'!R9*100/10</f>
        <v>0.85164835164835218</v>
      </c>
      <c r="S9" s="27">
        <f>('municipalities(2011)'!S9-'municipalities(2001)'!S9)/'municipalities(2001)'!S9*100/10</f>
        <v>-0.9768211920529799</v>
      </c>
      <c r="T9" s="27">
        <f>('municipalities(2011)'!T9-'municipalities(2001)'!T9)/'municipalities(2001)'!T9*100/10</f>
        <v>0.34257748776508989</v>
      </c>
      <c r="U9" s="27">
        <f>('municipalities(2011)'!U9-'municipalities(2001)'!U9)/'municipalities(2001)'!U9*100/10</f>
        <v>4.6674445740955833E-2</v>
      </c>
      <c r="V9" s="27">
        <f>('municipalities(2011)'!V9-'municipalities(2001)'!V9)/'municipalities(2001)'!V9*100/10</f>
        <v>1.7578125</v>
      </c>
      <c r="W9" s="27">
        <f>('municipalities(2011)'!W9-'municipalities(2001)'!W9)/'municipalities(2001)'!W9*100/10</f>
        <v>1.1955168119551693</v>
      </c>
    </row>
    <row r="10" spans="1:25">
      <c r="A10" s="5" t="s">
        <v>33</v>
      </c>
      <c r="B10" s="27">
        <f>('municipalities(2011)'!B10-'municipalities(2001)'!B10)/'municipalities(2001)'!B10*100/10</f>
        <v>-0.40803286170698316</v>
      </c>
      <c r="C10" s="27">
        <f>('municipalities(2011)'!C10-'municipalities(2001)'!C10)/'municipalities(2001)'!C10*100/10</f>
        <v>-0.59850374064837875</v>
      </c>
      <c r="D10" s="27">
        <f>('municipalities(2011)'!D10-'municipalities(2001)'!D10)/'municipalities(2001)'!D10*100/10</f>
        <v>0</v>
      </c>
      <c r="E10" s="27">
        <f>('municipalities(2011)'!E10-'municipalities(2001)'!E10)/'municipalities(2001)'!E10*100/10</f>
        <v>0.55555555555555514</v>
      </c>
      <c r="F10" s="27">
        <f>('municipalities(2011)'!F10-'municipalities(2001)'!F10)/'municipalities(2001)'!F10*100/10</f>
        <v>-0.81730769230769196</v>
      </c>
      <c r="G10" s="27">
        <f>('municipalities(2011)'!G10-'municipalities(2001)'!G10)/'municipalities(2001)'!G10*100/10</f>
        <v>0.41820418204182114</v>
      </c>
      <c r="H10" s="27">
        <f>('municipalities(2011)'!H10-'municipalities(2001)'!H10)/'municipalities(2001)'!H10*100/10</f>
        <v>-11.484098939929329</v>
      </c>
      <c r="I10" s="27" t="e">
        <f>('municipalities(2011)'!I10-'municipalities(2001)'!I10)/'municipalities(2001)'!I10*100/10</f>
        <v>#DIV/0!</v>
      </c>
      <c r="J10" s="27">
        <f>('municipalities(2011)'!J10-'municipalities(2001)'!J10)/'municipalities(2001)'!J10*100/10</f>
        <v>-3.2357723577235769</v>
      </c>
      <c r="K10" s="27">
        <f>('municipalities(2011)'!K10-'municipalities(2001)'!K10)/'municipalities(2001)'!K10*100/10</f>
        <v>-2.5000000000000009</v>
      </c>
      <c r="L10" s="27">
        <f>('municipalities(2011)'!L10-'municipalities(2001)'!L10)/'municipalities(2001)'!L10*100/10</f>
        <v>-5.9195402298850572</v>
      </c>
      <c r="M10" s="27">
        <f>('municipalities(2011)'!M10-'municipalities(2001)'!M10)/'municipalities(2001)'!M10*100/10</f>
        <v>6.8</v>
      </c>
      <c r="N10" s="27">
        <f>('municipalities(2011)'!N10-'municipalities(2001)'!N10)/'municipalities(2001)'!N10*100/10</f>
        <v>10.493827160493829</v>
      </c>
      <c r="O10" s="27">
        <f>('municipalities(2011)'!O10-'municipalities(2001)'!O10)/'municipalities(2001)'!O10*100/10</f>
        <v>0.67560022333891667</v>
      </c>
      <c r="P10" s="27">
        <f>('municipalities(2011)'!P10-'municipalities(2001)'!P10)/'municipalities(2001)'!P10*100/10</f>
        <v>-0.85106382978723472</v>
      </c>
      <c r="Q10" s="27">
        <f>('municipalities(2011)'!Q10-'municipalities(2001)'!Q10)/'municipalities(2001)'!Q10*100/10</f>
        <v>0</v>
      </c>
      <c r="R10" s="27">
        <f>('municipalities(2011)'!R10-'municipalities(2001)'!R10)/'municipalities(2001)'!R10*100/10</f>
        <v>0</v>
      </c>
      <c r="S10" s="27">
        <f>('municipalities(2011)'!S10-'municipalities(2001)'!S10)/'municipalities(2001)'!S10*100/10</f>
        <v>0</v>
      </c>
      <c r="T10" s="27">
        <f>('municipalities(2011)'!T10-'municipalities(2001)'!T10)/'municipalities(2001)'!T10*100/10</f>
        <v>0</v>
      </c>
      <c r="U10" s="27">
        <f>('municipalities(2011)'!U10-'municipalities(2001)'!U10)/'municipalities(2001)'!U10*100/10</f>
        <v>0</v>
      </c>
      <c r="V10" s="27">
        <f>('municipalities(2011)'!V10-'municipalities(2001)'!V10)/'municipalities(2001)'!V10*100/10</f>
        <v>0</v>
      </c>
      <c r="W10" s="27">
        <f>('municipalities(2011)'!W10-'municipalities(2001)'!W10)/'municipalities(2001)'!W10*100/10</f>
        <v>0</v>
      </c>
      <c r="X10" s="6"/>
    </row>
    <row r="11" spans="1:25">
      <c r="A11" s="5" t="s">
        <v>10</v>
      </c>
      <c r="B11" s="27">
        <f>('municipalities(2011)'!B11-'municipalities(2001)'!B11)/'municipalities(2001)'!B11*100/10</f>
        <v>1.6722686102462496</v>
      </c>
      <c r="C11" s="27">
        <f>('municipalities(2011)'!C11-'municipalities(2001)'!C11)/'municipalities(2001)'!C11*100/10</f>
        <v>-9.7087378640775795E-2</v>
      </c>
      <c r="D11" s="27">
        <f>('municipalities(2011)'!D11-'municipalities(2001)'!D11)/'municipalities(2001)'!D11*100/10</f>
        <v>0</v>
      </c>
      <c r="E11" s="27">
        <f>('municipalities(2011)'!E11-'municipalities(2001)'!E11)/'municipalities(2001)'!E11*100/10</f>
        <v>-0.99999999999999933</v>
      </c>
      <c r="F11" s="27">
        <f>('municipalities(2011)'!F11-'municipalities(2001)'!F11)/'municipalities(2001)'!F11*100/10</f>
        <v>-0.29182879377431903</v>
      </c>
      <c r="G11" s="27">
        <f>('municipalities(2011)'!G11-'municipalities(2001)'!G11)/'municipalities(2001)'!G11*100/10</f>
        <v>-0.58823529411764619</v>
      </c>
      <c r="H11" s="27">
        <f>('municipalities(2011)'!H11-'municipalities(2001)'!H11)/'municipalities(2001)'!H11*100/10</f>
        <v>-8.4086242299794662</v>
      </c>
      <c r="I11" s="27" t="e">
        <f>('municipalities(2011)'!I11-'municipalities(2001)'!I11)/'municipalities(2001)'!I11*100/10</f>
        <v>#DIV/0!</v>
      </c>
      <c r="J11" s="27">
        <f>('municipalities(2011)'!J11-'municipalities(2001)'!J11)/'municipalities(2001)'!J11*100/10</f>
        <v>-2.9854368932038846</v>
      </c>
      <c r="K11" s="27">
        <f>('municipalities(2011)'!K11-'municipalities(2001)'!K11)/'municipalities(2001)'!K11*100/10</f>
        <v>-2.7544910179640723</v>
      </c>
      <c r="L11" s="27">
        <f>('municipalities(2011)'!L11-'municipalities(2001)'!L11)/'municipalities(2001)'!L11*100/10</f>
        <v>-5.9803921568627452</v>
      </c>
      <c r="M11" s="27">
        <f>('municipalities(2011)'!M11-'municipalities(2001)'!M11)/'municipalities(2001)'!M11*100/10</f>
        <v>4.0259740259740271</v>
      </c>
      <c r="N11" s="27">
        <f>('municipalities(2011)'!N11-'municipalities(2001)'!N11)/'municipalities(2001)'!N11*100/10</f>
        <v>5.7222222222222232</v>
      </c>
      <c r="O11" s="27">
        <f>('municipalities(2011)'!O11-'municipalities(2001)'!O11)/'municipalities(2001)'!O11*100/10</f>
        <v>-0.24713375796178344</v>
      </c>
      <c r="P11" s="27">
        <f>('municipalities(2011)'!P11-'municipalities(2001)'!P11)/'municipalities(2001)'!P11*100/10</f>
        <v>1.4814814814814812</v>
      </c>
      <c r="Q11" s="27">
        <f>('municipalities(2011)'!Q11-'municipalities(2001)'!Q11)/'municipalities(2001)'!Q11*100/10</f>
        <v>-0.52391799544419071</v>
      </c>
      <c r="R11" s="27">
        <f>('municipalities(2011)'!R11-'municipalities(2001)'!R11)/'municipalities(2001)'!R11*100/10</f>
        <v>2.4219910846953931</v>
      </c>
      <c r="S11" s="27">
        <f>('municipalities(2011)'!S11-'municipalities(2001)'!S11)/'municipalities(2001)'!S11*100/10</f>
        <v>2.872340425531914</v>
      </c>
      <c r="T11" s="27">
        <f>('municipalities(2011)'!T11-'municipalities(2001)'!T11)/'municipalities(2001)'!T11*100/10</f>
        <v>0.10084033613445402</v>
      </c>
      <c r="U11" s="27">
        <f>('municipalities(2011)'!U11-'municipalities(2001)'!U11)/'municipalities(2001)'!U11*100/10</f>
        <v>2.1911037891268528</v>
      </c>
      <c r="V11" s="27">
        <f>('municipalities(2011)'!V11-'municipalities(2001)'!V11)/'municipalities(2001)'!V11*100/10</f>
        <v>14.557823129251705</v>
      </c>
      <c r="W11" s="27">
        <f>('municipalities(2011)'!W11-'municipalities(2001)'!W11)/'municipalities(2001)'!W11*100/10</f>
        <v>6.1723446893787584</v>
      </c>
    </row>
    <row r="12" spans="1:25">
      <c r="A12" s="5" t="s">
        <v>34</v>
      </c>
      <c r="B12" s="27">
        <f>('municipalities(2011)'!B12-'municipalities(2001)'!B12)/'municipalities(2001)'!B12*100/10</f>
        <v>1.7588052739826647</v>
      </c>
      <c r="C12" s="27">
        <f>('municipalities(2011)'!C12-'municipalities(2001)'!C12)/'municipalities(2001)'!C12*100/10</f>
        <v>-1.1598746081504701</v>
      </c>
      <c r="D12" s="27">
        <f>('municipalities(2011)'!D12-'municipalities(2001)'!D12)/'municipalities(2001)'!D12*100/10</f>
        <v>0</v>
      </c>
      <c r="E12" s="27">
        <f>('municipalities(2011)'!E12-'municipalities(2001)'!E12)/'municipalities(2001)'!E12*100/10</f>
        <v>0.90909090909090984</v>
      </c>
      <c r="F12" s="27">
        <f>('municipalities(2011)'!F12-'municipalities(2001)'!F12)/'municipalities(2001)'!F12*100/10</f>
        <v>-1.2300319488817897</v>
      </c>
      <c r="G12" s="27">
        <f>('municipalities(2011)'!G12-'municipalities(2001)'!G12)/'municipalities(2001)'!G12*100/10</f>
        <v>0.38194444444444409</v>
      </c>
      <c r="H12" s="27">
        <f>('municipalities(2011)'!H12-'municipalities(2001)'!H12)/'municipalities(2001)'!H12*100/10</f>
        <v>-3.7931034482758612</v>
      </c>
      <c r="I12" s="27" t="e">
        <f>('municipalities(2011)'!I12-'municipalities(2001)'!I12)/'municipalities(2001)'!I12*100/10</f>
        <v>#DIV/0!</v>
      </c>
      <c r="J12" s="27">
        <f>('municipalities(2011)'!J12-'municipalities(2001)'!J12)/'municipalities(2001)'!J12*100/10</f>
        <v>-3.3014354066985638</v>
      </c>
      <c r="K12" s="27">
        <f>('municipalities(2011)'!K12-'municipalities(2001)'!K12)/'municipalities(2001)'!K12*100/10</f>
        <v>-2.7572815533980588</v>
      </c>
      <c r="L12" s="27">
        <f>('municipalities(2011)'!L12-'municipalities(2001)'!L12)/'municipalities(2001)'!L12*100/10</f>
        <v>-6.2926829268292686</v>
      </c>
      <c r="M12" s="27">
        <f>('municipalities(2011)'!M12-'municipalities(2001)'!M12)/'municipalities(2001)'!M12*100/10</f>
        <v>5.774647887323944</v>
      </c>
      <c r="N12" s="27">
        <f>('municipalities(2011)'!N12-'municipalities(2001)'!N12)/'municipalities(2001)'!N12*100/10</f>
        <v>5.2659574468085104</v>
      </c>
      <c r="O12" s="27">
        <f>('municipalities(2011)'!O12-'municipalities(2001)'!O12)/'municipalities(2001)'!O12*100/10</f>
        <v>4.0407361294840864</v>
      </c>
      <c r="P12" s="27">
        <f>('municipalities(2011)'!P12-'municipalities(2001)'!P12)/'municipalities(2001)'!P12*100/10</f>
        <v>-1.2820512820512824</v>
      </c>
      <c r="Q12" s="27">
        <f>('municipalities(2011)'!Q12-'municipalities(2001)'!Q12)/'municipalities(2001)'!Q12*100/10</f>
        <v>0.10964912280701752</v>
      </c>
      <c r="R12" s="27">
        <f>('municipalities(2011)'!R12-'municipalities(2001)'!R12)/'municipalities(2001)'!R12*100/10</f>
        <v>0.7622739018087844</v>
      </c>
      <c r="S12" s="27">
        <f>('municipalities(2011)'!S12-'municipalities(2001)'!S12)/'municipalities(2001)'!S12*100/10</f>
        <v>-0.99236641221374045</v>
      </c>
      <c r="T12" s="27">
        <f>('municipalities(2011)'!T12-'municipalities(2001)'!T12)/'municipalities(2001)'!T12*100/10</f>
        <v>-0.38961038961038941</v>
      </c>
      <c r="U12" s="27">
        <f>('municipalities(2011)'!U12-'municipalities(2001)'!U12)/'municipalities(2001)'!U12*100/10</f>
        <v>0.63360881542699854</v>
      </c>
      <c r="V12" s="27">
        <f>('municipalities(2011)'!V12-'municipalities(2001)'!V12)/'municipalities(2001)'!V12*100/10</f>
        <v>3.2786885245901636</v>
      </c>
      <c r="W12" s="27">
        <f>('municipalities(2011)'!W12-'municipalities(2001)'!W12)/'municipalities(2001)'!W12*100/10</f>
        <v>1.4438502673796789</v>
      </c>
    </row>
    <row r="13" spans="1:25">
      <c r="A13" s="5" t="s">
        <v>11</v>
      </c>
      <c r="B13" s="27">
        <f>('municipalities(2011)'!B13-'municipalities(2001)'!B13)/'municipalities(2001)'!B13*100/10</f>
        <v>0.38343270438435662</v>
      </c>
      <c r="C13" s="27">
        <f>('municipalities(2011)'!C13-'municipalities(2001)'!C13)/'municipalities(2001)'!C13*100/10</f>
        <v>-0.88105726872246704</v>
      </c>
      <c r="D13" s="27">
        <f>('municipalities(2011)'!D13-'municipalities(2001)'!D13)/'municipalities(2001)'!D13*100/10</f>
        <v>0</v>
      </c>
      <c r="E13" s="27">
        <f>('municipalities(2011)'!E13-'municipalities(2001)'!E13)/'municipalities(2001)'!E13*100/10</f>
        <v>0</v>
      </c>
      <c r="F13" s="27">
        <f>('municipalities(2011)'!F13-'municipalities(2001)'!F13)/'municipalities(2001)'!F13*100/10</f>
        <v>-1.4796425024826221</v>
      </c>
      <c r="G13" s="27">
        <f>('municipalities(2011)'!G13-'municipalities(2001)'!G13)/'municipalities(2001)'!G13*100/10</f>
        <v>0.40640394088669912</v>
      </c>
      <c r="H13" s="27">
        <f>('municipalities(2011)'!H13-'municipalities(2001)'!H13)/'municipalities(2001)'!H13*100/10</f>
        <v>-6.0824742268041234</v>
      </c>
      <c r="I13" s="27" t="e">
        <f>('municipalities(2011)'!I13-'municipalities(2001)'!I13)/'municipalities(2001)'!I13*100/10</f>
        <v>#DIV/0!</v>
      </c>
      <c r="J13" s="27">
        <f>('municipalities(2011)'!J13-'municipalities(2001)'!J13)/'municipalities(2001)'!J13*100/10</f>
        <v>-3.1061598951507206</v>
      </c>
      <c r="K13" s="27">
        <f>('municipalities(2011)'!K13-'municipalities(2001)'!K13)/'municipalities(2001)'!K13*100/10</f>
        <v>-2.6658767772511855</v>
      </c>
      <c r="L13" s="27">
        <f>('municipalities(2011)'!L13-'municipalities(2001)'!L13)/'municipalities(2001)'!L13*100/10</f>
        <v>-4.9539170506912438</v>
      </c>
      <c r="M13" s="27">
        <f>('municipalities(2011)'!M13-'municipalities(2001)'!M13)/'municipalities(2001)'!M13*100/10</f>
        <v>1.0344827586206906</v>
      </c>
      <c r="N13" s="27">
        <f>('municipalities(2011)'!N13-'municipalities(2001)'!N13)/'municipalities(2001)'!N13*100/10</f>
        <v>9.8507462686567173</v>
      </c>
      <c r="O13" s="27">
        <f>('municipalities(2011)'!O13-'municipalities(2001)'!O13)/'municipalities(2001)'!O13*100/10</f>
        <v>1.861276034304024</v>
      </c>
      <c r="P13" s="27">
        <f>('municipalities(2011)'!P13-'municipalities(2001)'!P13)/'municipalities(2001)'!P13*100/10</f>
        <v>-1.4285714285714275</v>
      </c>
      <c r="Q13" s="27">
        <f>('municipalities(2011)'!Q13-'municipalities(2001)'!Q13)/'municipalities(2001)'!Q13*100/10</f>
        <v>6.8376068376068133E-2</v>
      </c>
      <c r="R13" s="27">
        <f>('municipalities(2011)'!R13-'municipalities(2001)'!R13)/'municipalities(2001)'!R13*100/10</f>
        <v>3.7160751565762014</v>
      </c>
      <c r="S13" s="27">
        <f>('municipalities(2011)'!S13-'municipalities(2001)'!S13)/'municipalities(2001)'!S13*100/10</f>
        <v>-0.83710407239819062</v>
      </c>
      <c r="T13" s="27">
        <f>('municipalities(2011)'!T13-'municipalities(2001)'!T13)/'municipalities(2001)'!T13*100/10</f>
        <v>-4.4594594594594597</v>
      </c>
      <c r="U13" s="27">
        <f>('municipalities(2011)'!U13-'municipalities(2001)'!U13)/'municipalities(2001)'!U13*100/10</f>
        <v>9.2857142857142883</v>
      </c>
      <c r="V13" s="27">
        <f>('municipalities(2011)'!V13-'municipalities(2001)'!V13)/'municipalities(2001)'!V13*100/10</f>
        <v>46.81818181818182</v>
      </c>
      <c r="W13" s="27">
        <f>('municipalities(2011)'!W13-'municipalities(2001)'!W13)/'municipalities(2001)'!W13*100/10</f>
        <v>9.3031358885017426</v>
      </c>
    </row>
    <row r="14" spans="1:25">
      <c r="A14" s="5" t="s">
        <v>35</v>
      </c>
      <c r="B14" s="27">
        <f>('municipalities(2011)'!B14-'municipalities(2001)'!B14)/'municipalities(2001)'!B14*100/10</f>
        <v>-0.62583939911458941</v>
      </c>
      <c r="C14" s="27">
        <f>('municipalities(2011)'!C14-'municipalities(2001)'!C14)/'municipalities(2001)'!C14*100/10</f>
        <v>-0.78624078624078686</v>
      </c>
      <c r="D14" s="27">
        <f>('municipalities(2011)'!D14-'municipalities(2001)'!D14)/'municipalities(2001)'!D14*100/10</f>
        <v>0</v>
      </c>
      <c r="E14" s="27">
        <f>('municipalities(2011)'!E14-'municipalities(2001)'!E14)/'municipalities(2001)'!E14*100/10</f>
        <v>0</v>
      </c>
      <c r="F14" s="27">
        <f>('municipalities(2011)'!F14-'municipalities(2001)'!F14)/'municipalities(2001)'!F14*100/10</f>
        <v>-1.1878787878787875</v>
      </c>
      <c r="G14" s="27">
        <f>('municipalities(2011)'!G14-'municipalities(2001)'!G14)/'municipalities(2001)'!G14*100/10</f>
        <v>0.69512195121951259</v>
      </c>
      <c r="H14" s="27">
        <f>('municipalities(2011)'!H14-'municipalities(2001)'!H14)/'municipalities(2001)'!H14*100/10</f>
        <v>-14.676258992805757</v>
      </c>
      <c r="I14" s="27" t="e">
        <f>('municipalities(2011)'!I14-'municipalities(2001)'!I14)/'municipalities(2001)'!I14*100/10</f>
        <v>#DIV/0!</v>
      </c>
      <c r="J14" s="27">
        <f>('municipalities(2011)'!J14-'municipalities(2001)'!J14)/'municipalities(2001)'!J14*100/10</f>
        <v>-3.3515731874144996</v>
      </c>
      <c r="K14" s="27">
        <f>('municipalities(2011)'!K14-'municipalities(2001)'!K14)/'municipalities(2001)'!K14*100/10</f>
        <v>-2.7921279212792123</v>
      </c>
      <c r="L14" s="27">
        <f>('municipalities(2011)'!L14-'municipalities(2001)'!L14)/'municipalities(2001)'!L14*100/10</f>
        <v>-5.216049382716049</v>
      </c>
      <c r="M14" s="27">
        <f>('municipalities(2011)'!M14-'municipalities(2001)'!M14)/'municipalities(2001)'!M14*100/10</f>
        <v>4.7826086956521747</v>
      </c>
      <c r="N14" s="27">
        <f>('municipalities(2011)'!N14-'municipalities(2001)'!N14)/'municipalities(2001)'!N14*100/10</f>
        <v>0</v>
      </c>
      <c r="O14" s="27">
        <f>('municipalities(2011)'!O14-'municipalities(2001)'!O14)/'municipalities(2001)'!O14*100/10</f>
        <v>0</v>
      </c>
      <c r="P14" s="27">
        <f>('municipalities(2011)'!P14-'municipalities(2001)'!P14)/'municipalities(2001)'!P14*100/10</f>
        <v>0</v>
      </c>
      <c r="Q14" s="27">
        <f>('municipalities(2011)'!Q14-'municipalities(2001)'!Q14)/'municipalities(2001)'!Q14*100/10</f>
        <v>0</v>
      </c>
      <c r="R14" s="27">
        <f>('municipalities(2011)'!R14-'municipalities(2001)'!R14)/'municipalities(2001)'!R14*100/10</f>
        <v>0</v>
      </c>
      <c r="S14" s="27">
        <f>('municipalities(2011)'!S14-'municipalities(2001)'!S14)/'municipalities(2001)'!S14*100/10</f>
        <v>0</v>
      </c>
      <c r="T14" s="27">
        <f>('municipalities(2011)'!T14-'municipalities(2001)'!T14)/'municipalities(2001)'!T14*100/10</f>
        <v>0</v>
      </c>
      <c r="U14" s="27">
        <f>('municipalities(2011)'!U14-'municipalities(2001)'!U14)/'municipalities(2001)'!U14*100/10</f>
        <v>0</v>
      </c>
      <c r="V14" s="27">
        <f>('municipalities(2011)'!V14-'municipalities(2001)'!V14)/'municipalities(2001)'!V14*100/10</f>
        <v>0</v>
      </c>
      <c r="W14" s="27">
        <f>('municipalities(2011)'!W14-'municipalities(2001)'!W14)/'municipalities(2001)'!W14*100/10</f>
        <v>0</v>
      </c>
    </row>
    <row r="15" spans="1:25">
      <c r="A15" s="5" t="s">
        <v>12</v>
      </c>
      <c r="B15" s="27">
        <f>('municipalities(2011)'!B15-'municipalities(2001)'!B15)/'municipalities(2001)'!B15*100/10</f>
        <v>-1.2522460627840608</v>
      </c>
      <c r="C15" s="27">
        <f>('municipalities(2011)'!C15-'municipalities(2001)'!C15)/'municipalities(2001)'!C15*100/10</f>
        <v>-0.87167070217917542</v>
      </c>
      <c r="D15" s="27">
        <f>('municipalities(2011)'!D15-'municipalities(2001)'!D15)/'municipalities(2001)'!D15*100/10</f>
        <v>0</v>
      </c>
      <c r="E15" s="27">
        <f>('municipalities(2011)'!E15-'municipalities(2001)'!E15)/'municipalities(2001)'!E15*100/10</f>
        <v>-0.15151515151515099</v>
      </c>
      <c r="F15" s="27">
        <f>('municipalities(2011)'!F15-'municipalities(2001)'!F15)/'municipalities(2001)'!F15*100/10</f>
        <v>-1.4115092290988058</v>
      </c>
      <c r="G15" s="27">
        <f>('municipalities(2011)'!G15-'municipalities(2001)'!G15)/'municipalities(2001)'!G15*100/10</f>
        <v>0.81081081081080997</v>
      </c>
      <c r="H15" s="27">
        <f>('municipalities(2011)'!H15-'municipalities(2001)'!H15)/'municipalities(2001)'!H15*100/10</f>
        <v>2.2935779816513762</v>
      </c>
      <c r="I15" s="27" t="e">
        <f>('municipalities(2011)'!I15-'municipalities(2001)'!I15)/'municipalities(2001)'!I15*100/10</f>
        <v>#DIV/0!</v>
      </c>
      <c r="J15" s="27">
        <f>('municipalities(2011)'!J15-'municipalities(2001)'!J15)/'municipalities(2001)'!J15*100/10</f>
        <v>-3.7878787878787876</v>
      </c>
      <c r="K15" s="27">
        <f>('municipalities(2011)'!K15-'municipalities(2001)'!K15)/'municipalities(2001)'!K15*100/10</f>
        <v>-2.9662077596996244</v>
      </c>
      <c r="L15" s="27">
        <f>('municipalities(2011)'!L15-'municipalities(2001)'!L15)/'municipalities(2001)'!L15*100/10</f>
        <v>-5.7790368271954673</v>
      </c>
      <c r="M15" s="27">
        <f>('municipalities(2011)'!M15-'municipalities(2001)'!M15)/'municipalities(2001)'!M15*100/10</f>
        <v>2.8571428571428581</v>
      </c>
      <c r="N15" s="27">
        <f>('municipalities(2011)'!N15-'municipalities(2001)'!N15)/'municipalities(2001)'!N15*100/10</f>
        <v>17.073170731707318</v>
      </c>
      <c r="O15" s="27">
        <f>('municipalities(2011)'!O15-'municipalities(2001)'!O15)/'municipalities(2001)'!O15*100/10</f>
        <v>-6.66020828287721E-2</v>
      </c>
      <c r="P15" s="27">
        <f>('municipalities(2011)'!P15-'municipalities(2001)'!P15)/'municipalities(2001)'!P15*100/10</f>
        <v>-1.1111111111111112</v>
      </c>
      <c r="Q15" s="27">
        <f>('municipalities(2011)'!Q15-'municipalities(2001)'!Q15)/'municipalities(2001)'!Q15*100/10</f>
        <v>-0.48092868988391346</v>
      </c>
      <c r="R15" s="27">
        <f>('municipalities(2011)'!R15-'municipalities(2001)'!R15)/'municipalities(2001)'!R15*100/10</f>
        <v>1.2213740458015279</v>
      </c>
      <c r="S15" s="27">
        <f>('municipalities(2011)'!S15-'municipalities(2001)'!S15)/'municipalities(2001)'!S15*100/10</f>
        <v>-4.2080000000000002</v>
      </c>
      <c r="T15" s="27">
        <f>('municipalities(2011)'!T15-'municipalities(2001)'!T15)/'municipalities(2001)'!T15*100/10</f>
        <v>3.333333333333333</v>
      </c>
      <c r="U15" s="27">
        <f>('municipalities(2011)'!U15-'municipalities(2001)'!U15)/'municipalities(2001)'!U15*100/10</f>
        <v>5</v>
      </c>
      <c r="V15" s="27">
        <f>('municipalities(2011)'!V15-'municipalities(2001)'!V15)/'municipalities(2001)'!V15*100/10</f>
        <v>19.09090909090909</v>
      </c>
      <c r="W15" s="27">
        <f>('municipalities(2011)'!W15-'municipalities(2001)'!W15)/'municipalities(2001)'!W15*100/10</f>
        <v>5.2833638025594132</v>
      </c>
    </row>
    <row r="16" spans="1:25">
      <c r="A16" s="5" t="s">
        <v>36</v>
      </c>
      <c r="B16" s="27">
        <f>('municipalities(2011)'!B16-'municipalities(2001)'!B16)/'municipalities(2001)'!B16*100/10</f>
        <v>-0.92640174580268209</v>
      </c>
      <c r="C16" s="27">
        <f>('municipalities(2011)'!C16-'municipalities(2001)'!C16)/'municipalities(2001)'!C16*100/10</f>
        <v>-0.48565121412803441</v>
      </c>
      <c r="D16" s="27">
        <f>('municipalities(2011)'!D16-'municipalities(2001)'!D16)/'municipalities(2001)'!D16*100/10</f>
        <v>0</v>
      </c>
      <c r="E16" s="27">
        <f>('municipalities(2011)'!E16-'municipalities(2001)'!E16)/'municipalities(2001)'!E16*100/10</f>
        <v>0.19230769230769162</v>
      </c>
      <c r="F16" s="27">
        <f>('municipalities(2011)'!F16-'municipalities(2001)'!F16)/'municipalities(2001)'!F16*100/10</f>
        <v>-0.80392156862745134</v>
      </c>
      <c r="G16" s="27">
        <f>('municipalities(2011)'!G16-'municipalities(2001)'!G16)/'municipalities(2001)'!G16*100/10</f>
        <v>0.36569987389659592</v>
      </c>
      <c r="H16" s="27">
        <f>('municipalities(2011)'!H16-'municipalities(2001)'!H16)/'municipalities(2001)'!H16*100/10</f>
        <v>-13.391608391608392</v>
      </c>
      <c r="I16" s="27" t="e">
        <f>('municipalities(2011)'!I16-'municipalities(2001)'!I16)/'municipalities(2001)'!I16*100/10</f>
        <v>#DIV/0!</v>
      </c>
      <c r="J16" s="27">
        <f>('municipalities(2011)'!J16-'municipalities(2001)'!J16)/'municipalities(2001)'!J16*100/10</f>
        <v>-3.1985731272294879</v>
      </c>
      <c r="K16" s="27">
        <f>('municipalities(2011)'!K16-'municipalities(2001)'!K16)/'municipalities(2001)'!K16*100/10</f>
        <v>-2.643171806167401</v>
      </c>
      <c r="L16" s="27">
        <f>('municipalities(2011)'!L16-'municipalities(2001)'!L16)/'municipalities(2001)'!L16*100/10</f>
        <v>-4.4723618090452257</v>
      </c>
      <c r="M16" s="27">
        <f>('municipalities(2011)'!M16-'municipalities(2001)'!M16)/'municipalities(2001)'!M16*100/10</f>
        <v>-0.40000000000000036</v>
      </c>
      <c r="N16" s="27">
        <f>('municipalities(2011)'!N16-'municipalities(2001)'!N16)/'municipalities(2001)'!N16*100/10</f>
        <v>9.9029126213592225</v>
      </c>
      <c r="O16" s="27">
        <f>('municipalities(2011)'!O16-'municipalities(2001)'!O16)/'municipalities(2001)'!O16*100/10</f>
        <v>-0.62558487740969482</v>
      </c>
      <c r="P16" s="27">
        <f>('municipalities(2011)'!P16-'municipalities(2001)'!P16)/'municipalities(2001)'!P16*100/10</f>
        <v>-0.37735849056603804</v>
      </c>
      <c r="Q16" s="27">
        <f>('municipalities(2011)'!Q16-'municipalities(2001)'!Q16)/'municipalities(2001)'!Q16*100/10</f>
        <v>0.17828200972447233</v>
      </c>
      <c r="R16" s="27">
        <f>('municipalities(2011)'!R16-'municipalities(2001)'!R16)/'municipalities(2001)'!R16*100/10</f>
        <v>3.6160714285714297</v>
      </c>
      <c r="S16" s="27">
        <f>('municipalities(2011)'!S16-'municipalities(2001)'!S16)/'municipalities(2001)'!S16*100/10</f>
        <v>4.0733197556007281E-2</v>
      </c>
      <c r="T16" s="27">
        <f>('municipalities(2011)'!T16-'municipalities(2001)'!T16)/'municipalities(2001)'!T16*100/10</f>
        <v>0.38759689922480617</v>
      </c>
      <c r="U16" s="27">
        <f>('municipalities(2011)'!U16-'municipalities(2001)'!U16)/'municipalities(2001)'!U16*100/10</f>
        <v>0.55118110236220563</v>
      </c>
      <c r="V16" s="27">
        <f>('municipalities(2011)'!V16-'municipalities(2001)'!V16)/'municipalities(2001)'!V16*100/10</f>
        <v>60.666666666666664</v>
      </c>
      <c r="W16" s="27">
        <f>('municipalities(2011)'!W16-'municipalities(2001)'!W16)/'municipalities(2001)'!W16*100/10</f>
        <v>2.435897435897437</v>
      </c>
    </row>
    <row r="17" spans="1:23">
      <c r="A17" s="5" t="s">
        <v>13</v>
      </c>
      <c r="B17" s="27">
        <f>('municipalities(2011)'!B17-'municipalities(2001)'!B17)/'municipalities(2001)'!B17*100/10</f>
        <v>-0.65174138604287912</v>
      </c>
      <c r="C17" s="27">
        <f>('municipalities(2011)'!C17-'municipalities(2001)'!C17)/'municipalities(2001)'!C17*100/10</f>
        <v>-0.99547511312217318</v>
      </c>
      <c r="D17" s="27">
        <f>('municipalities(2011)'!D17-'municipalities(2001)'!D17)/'municipalities(2001)'!D17*100/10</f>
        <v>0</v>
      </c>
      <c r="E17" s="27">
        <f>('municipalities(2011)'!E17-'municipalities(2001)'!E17)/'municipalities(2001)'!E17*100/10</f>
        <v>0</v>
      </c>
      <c r="F17" s="27">
        <f>('municipalities(2011)'!F17-'municipalities(2001)'!F17)/'municipalities(2001)'!F17*100/10</f>
        <v>-1.5942028985507239</v>
      </c>
      <c r="G17" s="27">
        <f>('municipalities(2011)'!G17-'municipalities(2001)'!G17)/'municipalities(2001)'!G17*100/10</f>
        <v>0.67567567567567566</v>
      </c>
      <c r="H17" s="27">
        <f>('municipalities(2011)'!H17-'municipalities(2001)'!H17)/'municipalities(2001)'!H17*100/10</f>
        <v>-12.586872586872586</v>
      </c>
      <c r="I17" s="27" t="e">
        <f>('municipalities(2011)'!I17-'municipalities(2001)'!I17)/'municipalities(2001)'!I17*100/10</f>
        <v>#DIV/0!</v>
      </c>
      <c r="J17" s="27">
        <f>('municipalities(2011)'!J17-'municipalities(2001)'!J17)/'municipalities(2001)'!J17*100/10</f>
        <v>-4.0990990990990985</v>
      </c>
      <c r="K17" s="27">
        <f>('municipalities(2011)'!K17-'municipalities(2001)'!K17)/'municipalities(2001)'!K17*100/10</f>
        <v>-3.5246995994659551</v>
      </c>
      <c r="L17" s="27">
        <f>('municipalities(2011)'!L17-'municipalities(2001)'!L17)/'municipalities(2001)'!L17*100/10</f>
        <v>-5.6190476190476186</v>
      </c>
      <c r="M17" s="27">
        <f>('municipalities(2011)'!M17-'municipalities(2001)'!M17)/'municipalities(2001)'!M17*100/10</f>
        <v>2.9032258064516125</v>
      </c>
      <c r="N17" s="27">
        <f>('municipalities(2011)'!N17-'municipalities(2001)'!N17)/'municipalities(2001)'!N17*100/10</f>
        <v>13.6</v>
      </c>
      <c r="O17" s="27">
        <f>('municipalities(2011)'!O17-'municipalities(2001)'!O17)/'municipalities(2001)'!O17*100/10</f>
        <v>0.81614475904744044</v>
      </c>
      <c r="P17" s="27">
        <f>('municipalities(2011)'!P17-'municipalities(2001)'!P17)/'municipalities(2001)'!P17*100/10</f>
        <v>-1.4285714285714288</v>
      </c>
      <c r="Q17" s="27">
        <f>('municipalities(2011)'!Q17-'municipalities(2001)'!Q17)/'municipalities(2001)'!Q17*100/10</f>
        <v>-0.76797385620915082</v>
      </c>
      <c r="R17" s="27">
        <f>('municipalities(2011)'!R17-'municipalities(2001)'!R17)/'municipalities(2001)'!R17*100/10</f>
        <v>6.182795698924731</v>
      </c>
      <c r="S17" s="27">
        <f>('municipalities(2011)'!S17-'municipalities(2001)'!S17)/'municipalities(2001)'!S17*100/10</f>
        <v>0.35234899328859087</v>
      </c>
      <c r="T17" s="27">
        <f>('municipalities(2011)'!T17-'municipalities(2001)'!T17)/'municipalities(2001)'!T17*100/10</f>
        <v>13.870967741935484</v>
      </c>
      <c r="U17" s="27">
        <f>('municipalities(2011)'!U17-'municipalities(2001)'!U17)/'municipalities(2001)'!U17*100/10</f>
        <v>7.4074074074074074</v>
      </c>
      <c r="V17" s="27">
        <f>('municipalities(2011)'!V17-'municipalities(2001)'!V17)/'municipalities(2001)'!V17*100/10</f>
        <v>17.209302325581397</v>
      </c>
      <c r="W17" s="27">
        <f>('municipalities(2011)'!W17-'municipalities(2001)'!W17)/'municipalities(2001)'!W17*100/10</f>
        <v>8.1454545454545446</v>
      </c>
    </row>
    <row r="18" spans="1:23">
      <c r="A18" s="5" t="s">
        <v>37</v>
      </c>
      <c r="B18" s="27">
        <f>('municipalities(2011)'!B18-'municipalities(2001)'!B18)/'municipalities(2001)'!B18*100/10</f>
        <v>0.12464306265811102</v>
      </c>
      <c r="C18" s="27">
        <f>('municipalities(2011)'!C18-'municipalities(2001)'!C18)/'municipalities(2001)'!C18*100/10</f>
        <v>-0.86283185840708077</v>
      </c>
      <c r="D18" s="27">
        <f>('municipalities(2011)'!D18-'municipalities(2001)'!D18)/'municipalities(2001)'!D18*100/10</f>
        <v>0</v>
      </c>
      <c r="E18" s="27">
        <f>('municipalities(2011)'!E18-'municipalities(2001)'!E18)/'municipalities(2001)'!E18*100/10</f>
        <v>-0.25000000000000022</v>
      </c>
      <c r="F18" s="27">
        <f>('municipalities(2011)'!F18-'municipalities(2001)'!F18)/'municipalities(2001)'!F18*100/10</f>
        <v>-1.4963880288957687</v>
      </c>
      <c r="G18" s="27">
        <f>('municipalities(2011)'!G18-'municipalities(2001)'!G18)/'municipalities(2001)'!G18*100/10</f>
        <v>0.38740920096852338</v>
      </c>
      <c r="H18" s="27">
        <f>('municipalities(2011)'!H18-'municipalities(2001)'!H18)/'municipalities(2001)'!H18*100/10</f>
        <v>-9.6907216494845354</v>
      </c>
      <c r="I18" s="27" t="e">
        <f>('municipalities(2011)'!I18-'municipalities(2001)'!I18)/'municipalities(2001)'!I18*100/10</f>
        <v>#DIV/0!</v>
      </c>
      <c r="J18" s="27">
        <f>('municipalities(2011)'!J18-'municipalities(2001)'!J18)/'municipalities(2001)'!J18*100/10</f>
        <v>-2.6377295492487471</v>
      </c>
      <c r="K18" s="27">
        <f>('municipalities(2011)'!K18-'municipalities(2001)'!K18)/'municipalities(2001)'!K18*100/10</f>
        <v>-2.0751879699248112</v>
      </c>
      <c r="L18" s="27">
        <f>('municipalities(2011)'!L18-'municipalities(2001)'!L18)/'municipalities(2001)'!L18*100/10</f>
        <v>-4.6379647749510768</v>
      </c>
      <c r="M18" s="27">
        <f>('municipalities(2011)'!M18-'municipalities(2001)'!M18)/'municipalities(2001)'!M18*100/10</f>
        <v>5.9374999999999982</v>
      </c>
      <c r="N18" s="27">
        <f>('municipalities(2011)'!N18-'municipalities(2001)'!N18)/'municipalities(2001)'!N18*100/10</f>
        <v>13.11926605504587</v>
      </c>
      <c r="O18" s="27">
        <f>('municipalities(2011)'!O18-'municipalities(2001)'!O18)/'municipalities(2001)'!O18*100/10</f>
        <v>1.5659888654023637</v>
      </c>
      <c r="P18" s="27">
        <f>('municipalities(2011)'!P18-'municipalities(2001)'!P18)/'municipalities(2001)'!P18*100/10</f>
        <v>-1.1320754716981125</v>
      </c>
      <c r="Q18" s="27">
        <f>('municipalities(2011)'!Q18-'municipalities(2001)'!Q18)/'municipalities(2001)'!Q18*100/10</f>
        <v>0.55009823182711282</v>
      </c>
      <c r="R18" s="27">
        <f>('municipalities(2011)'!R18-'municipalities(2001)'!R18)/'municipalities(2001)'!R18*100/10</f>
        <v>9.3181818181818166</v>
      </c>
      <c r="S18" s="27">
        <f>('municipalities(2011)'!S18-'municipalities(2001)'!S18)/'municipalities(2001)'!S18*100/10</f>
        <v>-0.37128712871287128</v>
      </c>
      <c r="T18" s="27">
        <f>('municipalities(2011)'!T18-'municipalities(2001)'!T18)/'municipalities(2001)'!T18*100/10</f>
        <v>0.10526315789473648</v>
      </c>
      <c r="U18" s="27">
        <f>('municipalities(2011)'!U18-'municipalities(2001)'!U18)/'municipalities(2001)'!U18*100/10</f>
        <v>7.4603174603174605</v>
      </c>
      <c r="V18" s="27">
        <f>('municipalities(2011)'!V18-'municipalities(2001)'!V18)/'municipalities(2001)'!V18*100/10</f>
        <v>23.030303030303031</v>
      </c>
      <c r="W18" s="27">
        <f>('municipalities(2011)'!W18-'municipalities(2001)'!W18)/'municipalities(2001)'!W18*100/10</f>
        <v>14.66101694915254</v>
      </c>
    </row>
    <row r="19" spans="1:23">
      <c r="A19" s="5" t="s">
        <v>14</v>
      </c>
      <c r="B19" s="27">
        <f>('municipalities(2011)'!B19-'municipalities(2001)'!B19)/'municipalities(2001)'!B19*100/10</f>
        <v>3.7771222549983614</v>
      </c>
      <c r="C19" s="27">
        <f>('municipalities(2011)'!C19-'municipalities(2001)'!C19)/'municipalities(2001)'!C19*100/10</f>
        <v>-0.30100334448160487</v>
      </c>
      <c r="D19" s="27">
        <f>('municipalities(2011)'!D19-'municipalities(2001)'!D19)/'municipalities(2001)'!D19*100/10</f>
        <v>0</v>
      </c>
      <c r="E19" s="27">
        <f>('municipalities(2011)'!E19-'municipalities(2001)'!E19)/'municipalities(2001)'!E19*100/10</f>
        <v>0</v>
      </c>
      <c r="F19" s="27">
        <f>('municipalities(2011)'!F19-'municipalities(2001)'!F19)/'municipalities(2001)'!F19*100/10</f>
        <v>-0.40307101727447242</v>
      </c>
      <c r="G19" s="27">
        <f>('municipalities(2011)'!G19-'municipalities(2001)'!G19)/'municipalities(2001)'!G19*100/10</f>
        <v>0</v>
      </c>
      <c r="H19" s="27">
        <f>('municipalities(2011)'!H19-'municipalities(2001)'!H19)/'municipalities(2001)'!H19*100/10</f>
        <v>0.35598705501618227</v>
      </c>
      <c r="I19" s="27" t="e">
        <f>('municipalities(2011)'!I19-'municipalities(2001)'!I19)/'municipalities(2001)'!I19*100/10</f>
        <v>#DIV/0!</v>
      </c>
      <c r="J19" s="27">
        <f>('municipalities(2011)'!J19-'municipalities(2001)'!J19)/'municipalities(2001)'!J19*100/10</f>
        <v>-2.7113702623906701</v>
      </c>
      <c r="K19" s="27">
        <f>('municipalities(2011)'!K19-'municipalities(2001)'!K19)/'municipalities(2001)'!K19*100/10</f>
        <v>-2.7699530516431925</v>
      </c>
      <c r="L19" s="27">
        <f>('municipalities(2011)'!L19-'municipalities(2001)'!L19)/'municipalities(2001)'!L19*100/10</f>
        <v>-5.265700483091786</v>
      </c>
      <c r="M19" s="27">
        <f>('municipalities(2011)'!M19-'municipalities(2001)'!M19)/'municipalities(2001)'!M19*100/10</f>
        <v>4.8275862068965516</v>
      </c>
      <c r="N19" s="27">
        <f>('municipalities(2011)'!N19-'municipalities(2001)'!N19)/'municipalities(2001)'!N19*100/10</f>
        <v>4.5641025641025639</v>
      </c>
      <c r="O19" s="27">
        <f>('municipalities(2011)'!O19-'municipalities(2001)'!O19)/'municipalities(2001)'!O19*100/10</f>
        <v>5.9312736586803272</v>
      </c>
      <c r="P19" s="27">
        <f>('municipalities(2011)'!P19-'municipalities(2001)'!P19)/'municipalities(2001)'!P19*100/10</f>
        <v>-0.5882352941176463</v>
      </c>
      <c r="Q19" s="27">
        <f>('municipalities(2011)'!Q19-'municipalities(2001)'!Q19)/'municipalities(2001)'!Q19*100/10</f>
        <v>0.60693641618497152</v>
      </c>
      <c r="R19" s="27">
        <f>('municipalities(2011)'!R19-'municipalities(2001)'!R19)/'municipalities(2001)'!R19*100/10</f>
        <v>2.6209048361934495</v>
      </c>
      <c r="S19" s="27">
        <f>('municipalities(2011)'!S19-'municipalities(2001)'!S19)/'municipalities(2001)'!S19*100/10</f>
        <v>-0.52511415525114091</v>
      </c>
      <c r="T19" s="27">
        <f>('municipalities(2011)'!T19-'municipalities(2001)'!T19)/'municipalities(2001)'!T19*100/10</f>
        <v>-0.14619883040935672</v>
      </c>
      <c r="U19" s="27">
        <f>('municipalities(2011)'!U19-'municipalities(2001)'!U19)/'municipalities(2001)'!U19*100/10</f>
        <v>4.8774509803921582</v>
      </c>
      <c r="V19" s="27">
        <f>('municipalities(2011)'!V19-'municipalities(2001)'!V19)/'municipalities(2001)'!V19*100/10</f>
        <v>3.2283464566929148</v>
      </c>
      <c r="W19" s="27">
        <f>('municipalities(2011)'!W19-'municipalities(2001)'!W19)/'municipalities(2001)'!W19*100/10</f>
        <v>2.2056833558863325</v>
      </c>
    </row>
    <row r="20" spans="1:23">
      <c r="A20" s="5" t="s">
        <v>38</v>
      </c>
      <c r="B20" s="27">
        <f>('municipalities(2011)'!B20-'municipalities(2001)'!B20)/'municipalities(2001)'!B20*100/10</f>
        <v>0.88622552329507087</v>
      </c>
      <c r="C20" s="27">
        <f>('municipalities(2011)'!C20-'municipalities(2001)'!C20)/'municipalities(2001)'!C20*100/10</f>
        <v>-2.6219512195121948</v>
      </c>
      <c r="D20" s="27">
        <f>('municipalities(2011)'!D20-'municipalities(2001)'!D20)/'municipalities(2001)'!D20*100/10</f>
        <v>0</v>
      </c>
      <c r="E20" s="27">
        <f>('municipalities(2011)'!E20-'municipalities(2001)'!E20)/'municipalities(2001)'!E20*100/10</f>
        <v>1</v>
      </c>
      <c r="F20" s="27">
        <f>('municipalities(2011)'!F20-'municipalities(2001)'!F20)/'municipalities(2001)'!F20*100/10</f>
        <v>-3.0477759472817132</v>
      </c>
      <c r="G20" s="27">
        <f>('municipalities(2011)'!G20-'municipalities(2001)'!G20)/'municipalities(2001)'!G20*100/10</f>
        <v>1.0574948665297739</v>
      </c>
      <c r="H20" s="27">
        <f>('municipalities(2011)'!H20-'municipalities(2001)'!H20)/'municipalities(2001)'!H20*100/10</f>
        <v>-70.714285714285694</v>
      </c>
      <c r="I20" s="27" t="e">
        <f>('municipalities(2011)'!I20-'municipalities(2001)'!I20)/'municipalities(2001)'!I20*100/10</f>
        <v>#DIV/0!</v>
      </c>
      <c r="J20" s="27">
        <f>('municipalities(2011)'!J20-'municipalities(2001)'!J20)/'municipalities(2001)'!J20*100/10</f>
        <v>-3.7254901960784315</v>
      </c>
      <c r="K20" s="27">
        <f>('municipalities(2011)'!K20-'municipalities(2001)'!K20)/'municipalities(2001)'!K20*100/10</f>
        <v>-3.7308868501529053</v>
      </c>
      <c r="L20" s="27">
        <f>('municipalities(2011)'!L20-'municipalities(2001)'!L20)/'municipalities(2001)'!L20*100/10</f>
        <v>-6.3106796116504862</v>
      </c>
      <c r="M20" s="27">
        <f>('municipalities(2011)'!M20-'municipalities(2001)'!M20)/'municipalities(2001)'!M20*100/10</f>
        <v>2.2222222222222228</v>
      </c>
      <c r="N20" s="27">
        <f>('municipalities(2011)'!N20-'municipalities(2001)'!N20)/'municipalities(2001)'!N20*100/10</f>
        <v>6.6923076923076916</v>
      </c>
      <c r="O20" s="27">
        <f>('municipalities(2011)'!O20-'municipalities(2001)'!O20)/'municipalities(2001)'!O20*100/10</f>
        <v>-0.13430029546065</v>
      </c>
      <c r="P20" s="27">
        <f>('municipalities(2011)'!P20-'municipalities(2001)'!P20)/'municipalities(2001)'!P20*100/10</f>
        <v>-2.8571428571428568</v>
      </c>
      <c r="Q20" s="27">
        <f>('municipalities(2011)'!Q20-'municipalities(2001)'!Q20)/'municipalities(2001)'!Q20*100/10</f>
        <v>-0.73684210526315774</v>
      </c>
      <c r="R20" s="27">
        <f>('municipalities(2011)'!R20-'municipalities(2001)'!R20)/'municipalities(2001)'!R20*100/10</f>
        <v>1.0474631751227492</v>
      </c>
      <c r="S20" s="27">
        <f>('municipalities(2011)'!S20-'municipalities(2001)'!S20)/'municipalities(2001)'!S20*100/10</f>
        <v>-1.7067833698030643</v>
      </c>
      <c r="T20" s="27">
        <f>('municipalities(2011)'!T20-'municipalities(2001)'!T20)/'municipalities(2001)'!T20*100/10</f>
        <v>-0.79861111111111138</v>
      </c>
      <c r="U20" s="27">
        <f>('municipalities(2011)'!U20-'municipalities(2001)'!U20)/'municipalities(2001)'!U20*100/10</f>
        <v>3.9805825242718464</v>
      </c>
      <c r="V20" s="27">
        <f>('municipalities(2011)'!V20-'municipalities(2001)'!V20)/'municipalities(2001)'!V20*100/10</f>
        <v>4.8442906574394469</v>
      </c>
      <c r="W20" s="27">
        <f>('municipalities(2011)'!W20-'municipalities(2001)'!W20)/'municipalities(2001)'!W20*100/10</f>
        <v>6.2850971922246242</v>
      </c>
    </row>
    <row r="21" spans="1:23">
      <c r="A21" s="5" t="s">
        <v>15</v>
      </c>
      <c r="B21" s="27">
        <f>('municipalities(2011)'!B21-'municipalities(2001)'!B21)/'municipalities(2001)'!B21*100/10</f>
        <v>0.84436136875917922</v>
      </c>
      <c r="C21" s="27">
        <f>('municipalities(2011)'!C21-'municipalities(2001)'!C21)/'municipalities(2001)'!C21*100/10</f>
        <v>-0.48295454545454619</v>
      </c>
      <c r="D21" s="27">
        <f>('municipalities(2011)'!D21-'municipalities(2001)'!D21)/'municipalities(2001)'!D21*100/10</f>
        <v>0</v>
      </c>
      <c r="E21" s="27">
        <f>('municipalities(2011)'!E21-'municipalities(2001)'!E21)/'municipalities(2001)'!E21*100/10</f>
        <v>0.83333333333333282</v>
      </c>
      <c r="F21" s="27">
        <f>('municipalities(2011)'!F21-'municipalities(2001)'!F21)/'municipalities(2001)'!F21*100/10</f>
        <v>-0.5984251968503933</v>
      </c>
      <c r="G21" s="27">
        <f>('municipalities(2011)'!G21-'municipalities(2001)'!G21)/'municipalities(2001)'!G21*100/10</f>
        <v>0.29816513761467822</v>
      </c>
      <c r="H21" s="27">
        <f>('municipalities(2011)'!H21-'municipalities(2001)'!H21)/'municipalities(2001)'!H21*100/10</f>
        <v>-7.6657060518731992</v>
      </c>
      <c r="I21" s="27" t="e">
        <f>('municipalities(2011)'!I21-'municipalities(2001)'!I21)/'municipalities(2001)'!I21*100/10</f>
        <v>#DIV/0!</v>
      </c>
      <c r="J21" s="27">
        <f>('municipalities(2011)'!J21-'municipalities(2001)'!J21)/'municipalities(2001)'!J21*100/10</f>
        <v>-3.6585365853658538</v>
      </c>
      <c r="K21" s="27">
        <f>('municipalities(2011)'!K21-'municipalities(2001)'!K21)/'municipalities(2001)'!K21*100/10</f>
        <v>-3.2815533980582523</v>
      </c>
      <c r="L21" s="27">
        <f>('municipalities(2011)'!L21-'municipalities(2001)'!L21)/'municipalities(2001)'!L21*100/10</f>
        <v>-4.7150259067357521</v>
      </c>
      <c r="M21" s="27">
        <f>('municipalities(2011)'!M21-'municipalities(2001)'!M21)/'municipalities(2001)'!M21*100/10</f>
        <v>3.8888888888888884</v>
      </c>
      <c r="N21" s="27">
        <f>('municipalities(2011)'!N21-'municipalities(2001)'!N21)/'municipalities(2001)'!N21*100/10</f>
        <v>5.1485148514851495</v>
      </c>
      <c r="O21" s="27">
        <f>('municipalities(2011)'!O21-'municipalities(2001)'!O21)/'municipalities(2001)'!O21*100/10</f>
        <v>3.3422898419234395</v>
      </c>
      <c r="P21" s="27">
        <f>('municipalities(2011)'!P21-'municipalities(2001)'!P21)/'municipalities(2001)'!P21*100/10</f>
        <v>-1.4634146341463408</v>
      </c>
      <c r="Q21" s="27">
        <f>('municipalities(2011)'!Q21-'municipalities(2001)'!Q21)/'municipalities(2001)'!Q21*100/10</f>
        <v>-0.18181818181818152</v>
      </c>
      <c r="R21" s="27">
        <f>('municipalities(2011)'!R21-'municipalities(2001)'!R21)/'municipalities(2001)'!R21*100/10</f>
        <v>0.8703703703703709</v>
      </c>
      <c r="S21" s="27">
        <f>('municipalities(2011)'!S21-'municipalities(2001)'!S21)/'municipalities(2001)'!S21*100/10</f>
        <v>2.7469879518072284</v>
      </c>
      <c r="T21" s="27">
        <f>('municipalities(2011)'!T21-'municipalities(2001)'!T21)/'municipalities(2001)'!T21*100/10</f>
        <v>-1.3442622950819678</v>
      </c>
      <c r="U21" s="27">
        <f>('municipalities(2011)'!U21-'municipalities(2001)'!U21)/'municipalities(2001)'!U21*100/10</f>
        <v>-0.87248322147651047</v>
      </c>
      <c r="V21" s="27">
        <f>('municipalities(2011)'!V21-'municipalities(2001)'!V21)/'municipalities(2001)'!V21*100/10</f>
        <v>2.1698113207547176</v>
      </c>
      <c r="W21" s="27">
        <f>('municipalities(2011)'!W21-'municipalities(2001)'!W21)/'municipalities(2001)'!W21*100/10</f>
        <v>2.931034482758621</v>
      </c>
    </row>
    <row r="22" spans="1:23">
      <c r="A22" s="5" t="s">
        <v>39</v>
      </c>
      <c r="B22" s="27">
        <f>('municipalities(2011)'!B22-'municipalities(2001)'!B22)/'municipalities(2001)'!B22*100/10</f>
        <v>-1.9826264267301046</v>
      </c>
      <c r="C22" s="27">
        <f>('municipalities(2011)'!C22-'municipalities(2001)'!C22)/'municipalities(2001)'!C22*100/10</f>
        <v>-0.79365079365079361</v>
      </c>
      <c r="D22" s="27">
        <f>('municipalities(2011)'!D22-'municipalities(2001)'!D22)/'municipalities(2001)'!D22*100/10</f>
        <v>0</v>
      </c>
      <c r="E22" s="27">
        <f>('municipalities(2011)'!E22-'municipalities(2001)'!E22)/'municipalities(2001)'!E22*100/10</f>
        <v>0.31746031746031772</v>
      </c>
      <c r="F22" s="27">
        <f>('municipalities(2011)'!F22-'municipalities(2001)'!F22)/'municipalities(2001)'!F22*100/10</f>
        <v>-1.2031558185404341</v>
      </c>
      <c r="G22" s="27">
        <f>('municipalities(2011)'!G22-'municipalities(2001)'!G22)/'municipalities(2001)'!G22*100/10</f>
        <v>0.73041168658698541</v>
      </c>
      <c r="H22" s="27">
        <f>('municipalities(2011)'!H22-'municipalities(2001)'!H22)/'municipalities(2001)'!H22*100/10</f>
        <v>23.484848484848481</v>
      </c>
      <c r="I22" s="27" t="e">
        <f>('municipalities(2011)'!I22-'municipalities(2001)'!I22)/'municipalities(2001)'!I22*100/10</f>
        <v>#DIV/0!</v>
      </c>
      <c r="J22" s="27">
        <f>('municipalities(2011)'!J22-'municipalities(2001)'!J22)/'municipalities(2001)'!J22*100/10</f>
        <v>-3.5441370223978921</v>
      </c>
      <c r="K22" s="27">
        <f>('municipalities(2011)'!K22-'municipalities(2001)'!K22)/'municipalities(2001)'!K22*100/10</f>
        <v>-2.9891956782713089</v>
      </c>
      <c r="L22" s="27">
        <f>('municipalities(2011)'!L22-'municipalities(2001)'!L22)/'municipalities(2001)'!L22*100/10</f>
        <v>-3.6511156186612568</v>
      </c>
      <c r="M22" s="27">
        <f>('municipalities(2011)'!M22-'municipalities(2001)'!M22)/'municipalities(2001)'!M22*100/10</f>
        <v>4.9999999999999982</v>
      </c>
      <c r="N22" s="27">
        <f>('municipalities(2011)'!N22-'municipalities(2001)'!N22)/'municipalities(2001)'!N22*100/10</f>
        <v>16.707317073170735</v>
      </c>
      <c r="O22" s="27">
        <f>('municipalities(2011)'!O22-'municipalities(2001)'!O22)/'municipalities(2001)'!O22*100/10</f>
        <v>-0.9824371303444851</v>
      </c>
      <c r="P22" s="27">
        <f>('municipalities(2011)'!P22-'municipalities(2001)'!P22)/'municipalities(2001)'!P22*100/10</f>
        <v>-1.111111111111112</v>
      </c>
      <c r="Q22" s="27">
        <f>('municipalities(2011)'!Q22-'municipalities(2001)'!Q22)/'municipalities(2001)'!Q22*100/10</f>
        <v>-0.50458715596330328</v>
      </c>
      <c r="R22" s="27">
        <f>('municipalities(2011)'!R22-'municipalities(2001)'!R22)/'municipalities(2001)'!R22*100/10</f>
        <v>7.816593886462881</v>
      </c>
      <c r="S22" s="27">
        <f>('municipalities(2011)'!S22-'municipalities(2001)'!S22)/'municipalities(2001)'!S22*100/10</f>
        <v>-2.3308270676691736</v>
      </c>
      <c r="T22" s="27">
        <f>('municipalities(2011)'!T22-'municipalities(2001)'!T22)/'municipalities(2001)'!T22*100/10</f>
        <v>0</v>
      </c>
      <c r="U22" s="27">
        <f>('municipalities(2011)'!U22-'municipalities(2001)'!U22)/'municipalities(2001)'!U22*100/10</f>
        <v>5.8333333333333339</v>
      </c>
      <c r="V22" s="27">
        <f>('municipalities(2011)'!V22-'municipalities(2001)'!V22)/'municipalities(2001)'!V22*100/10</f>
        <v>95</v>
      </c>
      <c r="W22" s="27">
        <f>('municipalities(2011)'!W22-'municipalities(2001)'!W22)/'municipalities(2001)'!W22*100/10</f>
        <v>9.257142857142858</v>
      </c>
    </row>
    <row r="23" spans="1:23">
      <c r="A23" s="5" t="s">
        <v>16</v>
      </c>
      <c r="B23" s="27">
        <f>('municipalities(2011)'!B23-'municipalities(2001)'!B23)/'municipalities(2001)'!B23*100/10</f>
        <v>1.491182136111163</v>
      </c>
      <c r="C23" s="27">
        <f>('municipalities(2011)'!C23-'municipalities(2001)'!C23)/'municipalities(2001)'!C23*100/10</f>
        <v>-0.99750623441396491</v>
      </c>
      <c r="D23" s="27">
        <f>('municipalities(2011)'!D23-'municipalities(2001)'!D23)/'municipalities(2001)'!D23*100/10</f>
        <v>0</v>
      </c>
      <c r="E23" s="27">
        <f>('municipalities(2011)'!E23-'municipalities(2001)'!E23)/'municipalities(2001)'!E23*100/10</f>
        <v>0</v>
      </c>
      <c r="F23" s="27">
        <f>('municipalities(2011)'!F23-'municipalities(2001)'!F23)/'municipalities(2001)'!F23*100/10</f>
        <v>-1.4962593516209477</v>
      </c>
      <c r="G23" s="27">
        <f>('municipalities(2011)'!G23-'municipalities(2001)'!G23)/'municipalities(2001)'!G23*100/10</f>
        <v>0.57208237986270016</v>
      </c>
      <c r="H23" s="27">
        <f>('municipalities(2011)'!H23-'municipalities(2001)'!H23)/'municipalities(2001)'!H23*100/10</f>
        <v>-3.2524271844660206</v>
      </c>
      <c r="I23" s="27" t="e">
        <f>('municipalities(2011)'!I23-'municipalities(2001)'!I23)/'municipalities(2001)'!I23*100/10</f>
        <v>#DIV/0!</v>
      </c>
      <c r="J23" s="27">
        <f>('municipalities(2011)'!J23-'municipalities(2001)'!J23)/'municipalities(2001)'!J23*100/10</f>
        <v>-2.8571428571428568</v>
      </c>
      <c r="K23" s="27">
        <f>('municipalities(2011)'!K23-'municipalities(2001)'!K23)/'municipalities(2001)'!K23*100/10</f>
        <v>-2.5663716814159292</v>
      </c>
      <c r="L23" s="27">
        <f>('municipalities(2011)'!L23-'municipalities(2001)'!L23)/'municipalities(2001)'!L23*100/10</f>
        <v>-5.0675675675675675</v>
      </c>
      <c r="M23" s="27">
        <f>('municipalities(2011)'!M23-'municipalities(2001)'!M23)/'municipalities(2001)'!M23*100/10</f>
        <v>2.6086956521739135</v>
      </c>
      <c r="N23" s="27">
        <f>('municipalities(2011)'!N23-'municipalities(2001)'!N23)/'municipalities(2001)'!N23*100/10</f>
        <v>12.781954887218046</v>
      </c>
      <c r="O23" s="27">
        <f>('municipalities(2011)'!O23-'municipalities(2001)'!O23)/'municipalities(2001)'!O23*100/10</f>
        <v>3.3646763830120667</v>
      </c>
      <c r="P23" s="27">
        <f>('municipalities(2011)'!P23-'municipalities(2001)'!P23)/'municipalities(2001)'!P23*100/10</f>
        <v>-1.1538461538461549</v>
      </c>
      <c r="Q23" s="27">
        <f>('municipalities(2011)'!Q23-'municipalities(2001)'!Q23)/'municipalities(2001)'!Q23*100/10</f>
        <v>0.56947608200455579</v>
      </c>
      <c r="R23" s="27">
        <f>('municipalities(2011)'!R23-'municipalities(2001)'!R23)/'municipalities(2001)'!R23*100/10</f>
        <v>3.5447761194029836</v>
      </c>
      <c r="S23" s="27">
        <f>('municipalities(2011)'!S23-'municipalities(2001)'!S23)/'municipalities(2001)'!S23*100/10</f>
        <v>-1.2254160363086224</v>
      </c>
      <c r="T23" s="27">
        <f>('municipalities(2011)'!T23-'municipalities(2001)'!T23)/'municipalities(2001)'!T23*100/10</f>
        <v>-5.3781512605042021</v>
      </c>
      <c r="U23" s="27">
        <f>('municipalities(2011)'!U23-'municipalities(2001)'!U23)/'municipalities(2001)'!U23*100/10</f>
        <v>-1.5294117647058822</v>
      </c>
      <c r="V23" s="27">
        <f>('municipalities(2011)'!V23-'municipalities(2001)'!V23)/'municipalities(2001)'!V23*100/10</f>
        <v>4.3835616438356171</v>
      </c>
      <c r="W23" s="27">
        <f>('municipalities(2011)'!W23-'municipalities(2001)'!W23)/'municipalities(2001)'!W23*100/10</f>
        <v>6.1271676300578051</v>
      </c>
    </row>
    <row r="24" spans="1:23">
      <c r="A24" s="5" t="s">
        <v>40</v>
      </c>
      <c r="B24" s="27">
        <f>('municipalities(2011)'!B24-'municipalities(2001)'!B24)/'municipalities(2001)'!B24*100/10</f>
        <v>1.6784730057151311</v>
      </c>
      <c r="C24" s="27">
        <f>('municipalities(2011)'!C24-'municipalities(2001)'!C24)/'municipalities(2001)'!C24*100/10</f>
        <v>-1.2430939226519346</v>
      </c>
      <c r="D24" s="27">
        <f>('municipalities(2011)'!D24-'municipalities(2001)'!D24)/'municipalities(2001)'!D24*100/10</f>
        <v>0</v>
      </c>
      <c r="E24" s="27">
        <f>('municipalities(2011)'!E24-'municipalities(2001)'!E24)/'municipalities(2001)'!E24*100/10</f>
        <v>0</v>
      </c>
      <c r="F24" s="27">
        <f>('municipalities(2011)'!F24-'municipalities(2001)'!F24)/'municipalities(2001)'!F24*100/10</f>
        <v>-1.6883116883116878</v>
      </c>
      <c r="G24" s="27">
        <f>('municipalities(2011)'!G24-'municipalities(2001)'!G24)/'municipalities(2001)'!G24*100/10</f>
        <v>0.13201320132013075</v>
      </c>
      <c r="H24" s="27">
        <f>('municipalities(2011)'!H24-'municipalities(2001)'!H24)/'municipalities(2001)'!H24*100/10</f>
        <v>-8.75</v>
      </c>
      <c r="I24" s="27" t="e">
        <f>('municipalities(2011)'!I24-'municipalities(2001)'!I24)/'municipalities(2001)'!I24*100/10</f>
        <v>#DIV/0!</v>
      </c>
      <c r="J24" s="27">
        <f>('municipalities(2011)'!J24-'municipalities(2001)'!J24)/'municipalities(2001)'!J24*100/10</f>
        <v>-3.8532110091743119</v>
      </c>
      <c r="K24" s="27">
        <f>('municipalities(2011)'!K24-'municipalities(2001)'!K24)/'municipalities(2001)'!K24*100/10</f>
        <v>-3.2475247524752469</v>
      </c>
      <c r="L24" s="27">
        <f>('municipalities(2011)'!L24-'municipalities(2001)'!L24)/'municipalities(2001)'!L24*100/10</f>
        <v>-3.6949152542372881</v>
      </c>
      <c r="M24" s="27">
        <f>('municipalities(2011)'!M24-'municipalities(2001)'!M24)/'municipalities(2001)'!M24*100/10</f>
        <v>8.5185185185185173</v>
      </c>
      <c r="N24" s="27">
        <f>('municipalities(2011)'!N24-'municipalities(2001)'!N24)/'municipalities(2001)'!N24*100/10</f>
        <v>11.914893617021278</v>
      </c>
      <c r="O24" s="27">
        <f>('municipalities(2011)'!O24-'municipalities(2001)'!O24)/'municipalities(2001)'!O24*100/10</f>
        <v>1.9235059760956177</v>
      </c>
      <c r="P24" s="27">
        <f>('municipalities(2011)'!P24-'municipalities(2001)'!P24)/'municipalities(2001)'!P24*100/10</f>
        <v>-0.2631578947368412</v>
      </c>
      <c r="Q24" s="27">
        <f>('municipalities(2011)'!Q24-'municipalities(2001)'!Q24)/'municipalities(2001)'!Q24*100/10</f>
        <v>0.11111111111111112</v>
      </c>
      <c r="R24" s="27">
        <f>('municipalities(2011)'!R24-'municipalities(2001)'!R24)/'municipalities(2001)'!R24*100/10</f>
        <v>0.63043478260869534</v>
      </c>
      <c r="S24" s="27">
        <f>('municipalities(2011)'!S24-'municipalities(2001)'!S24)/'municipalities(2001)'!S24*100/10</f>
        <v>-4.9619771863117874</v>
      </c>
      <c r="T24" s="27">
        <f>('municipalities(2011)'!T24-'municipalities(2001)'!T24)/'municipalities(2001)'!T24*100/10</f>
        <v>-3.6879432624113471</v>
      </c>
      <c r="U24" s="27">
        <f>('municipalities(2011)'!U24-'municipalities(2001)'!U24)/'municipalities(2001)'!U24*100/10</f>
        <v>0.57692307692307654</v>
      </c>
      <c r="V24" s="27">
        <f>('municipalities(2011)'!V24-'municipalities(2001)'!V24)/'municipalities(2001)'!V24*100/10</f>
        <v>4.7959183673469372</v>
      </c>
      <c r="W24" s="27">
        <f>('municipalities(2011)'!W24-'municipalities(2001)'!W24)/'municipalities(2001)'!W24*100/10</f>
        <v>4.9885057471264371</v>
      </c>
    </row>
    <row r="25" spans="1:23">
      <c r="A25" s="5" t="s">
        <v>17</v>
      </c>
      <c r="B25" s="27">
        <f>('municipalities(2011)'!B25-'municipalities(2001)'!B25)/'municipalities(2001)'!B25*100/10</f>
        <v>0.34508036490008687</v>
      </c>
      <c r="C25" s="27">
        <f>('municipalities(2011)'!C25-'municipalities(2001)'!C25)/'municipalities(2001)'!C25*100/10</f>
        <v>-0.3205128205128206</v>
      </c>
      <c r="D25" s="27">
        <f>('municipalities(2011)'!D25-'municipalities(2001)'!D25)/'municipalities(2001)'!D25*100/10</f>
        <v>0</v>
      </c>
      <c r="E25" s="27">
        <f>('municipalities(2011)'!E25-'municipalities(2001)'!E25)/'municipalities(2001)'!E25*100/10</f>
        <v>0</v>
      </c>
      <c r="F25" s="27">
        <f>('municipalities(2011)'!F25-'municipalities(2001)'!F25)/'municipalities(2001)'!F25*100/10</f>
        <v>-0.45620437956204379</v>
      </c>
      <c r="G25" s="27">
        <f>('municipalities(2011)'!G25-'municipalities(2001)'!G25)/'municipalities(2001)'!G25*100/10</f>
        <v>-1.1962616822429903</v>
      </c>
      <c r="H25" s="27">
        <f>('municipalities(2011)'!H25-'municipalities(2001)'!H25)/'municipalities(2001)'!H25*100/10</f>
        <v>-9.5367847411444142</v>
      </c>
      <c r="I25" s="27" t="e">
        <f>('municipalities(2011)'!I25-'municipalities(2001)'!I25)/'municipalities(2001)'!I25*100/10</f>
        <v>#DIV/0!</v>
      </c>
      <c r="J25" s="27">
        <f>('municipalities(2011)'!J25-'municipalities(2001)'!J25)/'municipalities(2001)'!J25*100/10</f>
        <v>-4.5927601809954757</v>
      </c>
      <c r="K25" s="27">
        <f>('municipalities(2011)'!K25-'municipalities(2001)'!K25)/'municipalities(2001)'!K25*100/10</f>
        <v>-4.1865079365079358</v>
      </c>
      <c r="L25" s="27">
        <f>('municipalities(2011)'!L25-'municipalities(2001)'!L25)/'municipalities(2001)'!L25*100/10</f>
        <v>-4.3071161048689142</v>
      </c>
      <c r="M25" s="27">
        <f>('municipalities(2011)'!M25-'municipalities(2001)'!M25)/'municipalities(2001)'!M25*100/10</f>
        <v>1.1764705882352953</v>
      </c>
      <c r="N25" s="27">
        <f>('municipalities(2011)'!N25-'municipalities(2001)'!N25)/'municipalities(2001)'!N25*100/10</f>
        <v>7.2972972972972965</v>
      </c>
      <c r="O25" s="27">
        <f>('municipalities(2011)'!O25-'municipalities(2001)'!O25)/'municipalities(2001)'!O25*100/10</f>
        <v>0.87956698240866038</v>
      </c>
      <c r="P25" s="27">
        <f>('municipalities(2011)'!P25-'municipalities(2001)'!P25)/'municipalities(2001)'!P25*100/10</f>
        <v>0</v>
      </c>
      <c r="Q25" s="27">
        <f>('municipalities(2011)'!Q25-'municipalities(2001)'!Q25)/'municipalities(2001)'!Q25*100/10</f>
        <v>1.8867924528301885</v>
      </c>
      <c r="R25" s="27">
        <f>('municipalities(2011)'!R25-'municipalities(2001)'!R25)/'municipalities(2001)'!R25*100/10</f>
        <v>-3.840782122905027</v>
      </c>
      <c r="S25" s="27">
        <f>('municipalities(2011)'!S25-'municipalities(2001)'!S25)/'municipalities(2001)'!S25*100/10</f>
        <v>8.3816425120772955</v>
      </c>
      <c r="T25" s="27">
        <f>('municipalities(2011)'!T25-'municipalities(2001)'!T25)/'municipalities(2001)'!T25*100/10</f>
        <v>1.2661498708010333</v>
      </c>
      <c r="U25" s="27">
        <f>('municipalities(2011)'!U25-'municipalities(2001)'!U25)/'municipalities(2001)'!U25*100/10</f>
        <v>6.0535117056856196</v>
      </c>
      <c r="V25" s="27">
        <f>('municipalities(2011)'!V25-'municipalities(2001)'!V25)/'municipalities(2001)'!V25*100/10</f>
        <v>0</v>
      </c>
      <c r="W25" s="27">
        <f>('municipalities(2011)'!W25-'municipalities(2001)'!W25)/'municipalities(2001)'!W25*100/10</f>
        <v>0</v>
      </c>
    </row>
    <row r="26" spans="1:23">
      <c r="A26" s="5" t="s">
        <v>41</v>
      </c>
      <c r="B26" s="27">
        <f>('municipalities(2011)'!B26-'municipalities(2001)'!B26)/'municipalities(2001)'!B26*100/10</f>
        <v>0.61593553092530817</v>
      </c>
      <c r="C26" s="27">
        <f>('municipalities(2011)'!C26-'municipalities(2001)'!C26)/'municipalities(2001)'!C26*100/10</f>
        <v>-0.70212765957446743</v>
      </c>
      <c r="D26" s="27">
        <f>('municipalities(2011)'!D26-'municipalities(2001)'!D26)/'municipalities(2001)'!D26*100/10</f>
        <v>0</v>
      </c>
      <c r="E26" s="27">
        <f>('municipalities(2011)'!E26-'municipalities(2001)'!E26)/'municipalities(2001)'!E26*100/10</f>
        <v>-0.51724137931034453</v>
      </c>
      <c r="F26" s="27">
        <f>('municipalities(2011)'!F26-'municipalities(2001)'!F26)/'municipalities(2001)'!F26*100/10</f>
        <v>-1.3339301700984785</v>
      </c>
      <c r="G26" s="27">
        <f>('municipalities(2011)'!G26-'municipalities(2001)'!G26)/'municipalities(2001)'!G26*100/10</f>
        <v>0.69637883008356549</v>
      </c>
      <c r="H26" s="27">
        <f>('municipalities(2011)'!H26-'municipalities(2001)'!H26)/'municipalities(2001)'!H26*100/10</f>
        <v>-3.103448275862069</v>
      </c>
      <c r="I26" s="27" t="e">
        <f>('municipalities(2011)'!I26-'municipalities(2001)'!I26)/'municipalities(2001)'!I26*100/10</f>
        <v>#DIV/0!</v>
      </c>
      <c r="J26" s="27">
        <f>('municipalities(2011)'!J26-'municipalities(2001)'!J26)/'municipalities(2001)'!J26*100/10</f>
        <v>-3.710292249047014</v>
      </c>
      <c r="K26" s="27">
        <f>('municipalities(2011)'!K26-'municipalities(2001)'!K26)/'municipalities(2001)'!K26*100/10</f>
        <v>-3.1529411764705877</v>
      </c>
      <c r="L26" s="27">
        <f>('municipalities(2011)'!L26-'municipalities(2001)'!L26)/'municipalities(2001)'!L26*100/10</f>
        <v>161.66666666666669</v>
      </c>
      <c r="M26" s="27">
        <f>('municipalities(2011)'!M26-'municipalities(2001)'!M26)/'municipalities(2001)'!M26*100/10</f>
        <v>-4.3859649122807012</v>
      </c>
      <c r="N26" s="27">
        <f>('municipalities(2011)'!N26-'municipalities(2001)'!N26)/'municipalities(2001)'!N26*100/10</f>
        <v>0</v>
      </c>
      <c r="O26" s="27">
        <f>('municipalities(2011)'!O26-'municipalities(2001)'!O26)/'municipalities(2001)'!O26*100/10</f>
        <v>0</v>
      </c>
      <c r="P26" s="27">
        <f>('municipalities(2011)'!P26-'municipalities(2001)'!P26)/'municipalities(2001)'!P26*100/10</f>
        <v>0</v>
      </c>
      <c r="Q26" s="27">
        <f>('municipalities(2011)'!Q26-'municipalities(2001)'!Q26)/'municipalities(2001)'!Q26*100/10</f>
        <v>0</v>
      </c>
      <c r="R26" s="27">
        <f>('municipalities(2011)'!R26-'municipalities(2001)'!R26)/'municipalities(2001)'!R26*100/10</f>
        <v>0</v>
      </c>
      <c r="S26" s="27">
        <f>('municipalities(2011)'!S26-'municipalities(2001)'!S26)/'municipalities(2001)'!S26*100/10</f>
        <v>0</v>
      </c>
      <c r="T26" s="27">
        <f>('municipalities(2011)'!T26-'municipalities(2001)'!T26)/'municipalities(2001)'!T26*100/10</f>
        <v>0</v>
      </c>
      <c r="U26" s="27">
        <f>('municipalities(2011)'!U26-'municipalities(2001)'!U26)/'municipalities(2001)'!U26*100/10</f>
        <v>0</v>
      </c>
      <c r="V26" s="27">
        <f>('municipalities(2011)'!V26-'municipalities(2001)'!V26)/'municipalities(2001)'!V26*100/10</f>
        <v>0</v>
      </c>
      <c r="W26" s="27">
        <f>('municipalities(2011)'!W26-'municipalities(2001)'!W26)/'municipalities(2001)'!W26*100/10</f>
        <v>0</v>
      </c>
    </row>
    <row r="27" spans="1:23">
      <c r="A27" s="5" t="s">
        <v>18</v>
      </c>
      <c r="B27" s="27">
        <f>('municipalities(2011)'!B27-'municipalities(2001)'!B27)/'municipalities(2001)'!B27*100/10</f>
        <v>1.1883973033642827</v>
      </c>
      <c r="C27" s="27">
        <f>('municipalities(2011)'!C27-'municipalities(2001)'!C27)/'municipalities(2001)'!C27*100/10</f>
        <v>-0.89041095890410882</v>
      </c>
      <c r="D27" s="27">
        <f>('municipalities(2011)'!D27-'municipalities(2001)'!D27)/'municipalities(2001)'!D27*100/10</f>
        <v>0</v>
      </c>
      <c r="E27" s="27">
        <f>('municipalities(2011)'!E27-'municipalities(2001)'!E27)/'municipalities(2001)'!E27*100/10</f>
        <v>0.41666666666666707</v>
      </c>
      <c r="F27" s="27">
        <f>('municipalities(2011)'!F27-'municipalities(2001)'!F27)/'municipalities(2001)'!F27*100/10</f>
        <v>-1.0291262135922323</v>
      </c>
      <c r="G27" s="27">
        <f>('municipalities(2011)'!G27-'municipalities(2001)'!G27)/'municipalities(2001)'!G27*100/10</f>
        <v>0.30612244897959212</v>
      </c>
      <c r="H27" s="27">
        <f>('municipalities(2011)'!H27-'municipalities(2001)'!H27)/'municipalities(2001)'!H27*100/10</f>
        <v>0.56603773584905714</v>
      </c>
      <c r="I27" s="27" t="e">
        <f>('municipalities(2011)'!I27-'municipalities(2001)'!I27)/'municipalities(2001)'!I27*100/10</f>
        <v>#DIV/0!</v>
      </c>
      <c r="J27" s="27">
        <f>('municipalities(2011)'!J27-'municipalities(2001)'!J27)/'municipalities(2001)'!J27*100/10</f>
        <v>-3.1535269709543572</v>
      </c>
      <c r="K27" s="27">
        <f>('municipalities(2011)'!K27-'municipalities(2001)'!K27)/'municipalities(2001)'!K27*100/10</f>
        <v>-2.594501718213059</v>
      </c>
      <c r="L27" s="27">
        <f>('municipalities(2011)'!L27-'municipalities(2001)'!L27)/'municipalities(2001)'!L27*100/10</f>
        <v>-4.954128440366973</v>
      </c>
      <c r="M27" s="27">
        <f>('municipalities(2011)'!M27-'municipalities(2001)'!M27)/'municipalities(2001)'!M27*100/10</f>
        <v>4.2391304347826093</v>
      </c>
      <c r="N27" s="27">
        <f>('municipalities(2011)'!N27-'municipalities(2001)'!N27)/'municipalities(2001)'!N27*100/10</f>
        <v>3.7551020408163276</v>
      </c>
      <c r="O27" s="27">
        <f>('municipalities(2011)'!O27-'municipalities(2001)'!O27)/'municipalities(2001)'!O27*100/10</f>
        <v>2.5865747705154574</v>
      </c>
      <c r="P27" s="27">
        <f>('municipalities(2011)'!P27-'municipalities(2001)'!P27)/'municipalities(2001)'!P27*100/10</f>
        <v>-0.99999999999999978</v>
      </c>
      <c r="Q27" s="27">
        <f>('municipalities(2011)'!Q27-'municipalities(2001)'!Q27)/'municipalities(2001)'!Q27*100/10</f>
        <v>0.18018018018018117</v>
      </c>
      <c r="R27" s="27">
        <f>('municipalities(2011)'!R27-'municipalities(2001)'!R27)/'municipalities(2001)'!R27*100/10</f>
        <v>0.66570188133140495</v>
      </c>
      <c r="S27" s="27">
        <f>('municipalities(2011)'!S27-'municipalities(2001)'!S27)/'municipalities(2001)'!S27*100/10</f>
        <v>-1.4977973568281933</v>
      </c>
      <c r="T27" s="27">
        <f>('municipalities(2011)'!T27-'municipalities(2001)'!T27)/'municipalities(2001)'!T27*100/10</f>
        <v>-0.13384321223709289</v>
      </c>
      <c r="U27" s="27">
        <f>('municipalities(2011)'!U27-'municipalities(2001)'!U27)/'municipalities(2001)'!U27*100/10</f>
        <v>-1.0588235294117643</v>
      </c>
      <c r="V27" s="27">
        <f>('municipalities(2011)'!V27-'municipalities(2001)'!V27)/'municipalities(2001)'!V27*100/10</f>
        <v>2.5065274151436037</v>
      </c>
      <c r="W27" s="27">
        <f>('municipalities(2011)'!W27-'municipalities(2001)'!W27)/'municipalities(2001)'!W27*100/10</f>
        <v>0.71095571095571208</v>
      </c>
    </row>
    <row r="28" spans="1:23">
      <c r="A28" s="5" t="s">
        <v>42</v>
      </c>
      <c r="B28" s="27">
        <f>('municipalities(2011)'!B28-'municipalities(2001)'!B28)/'municipalities(2001)'!B28*100/10</f>
        <v>-0.50891191298479621</v>
      </c>
      <c r="C28" s="27">
        <f>('municipalities(2011)'!C28-'municipalities(2001)'!C28)/'municipalities(2001)'!C28*100/10</f>
        <v>-0.20460358056266092</v>
      </c>
      <c r="D28" s="27">
        <f>('municipalities(2011)'!D28-'municipalities(2001)'!D28)/'municipalities(2001)'!D28*100/10</f>
        <v>0</v>
      </c>
      <c r="E28" s="27">
        <f>('municipalities(2011)'!E28-'municipalities(2001)'!E28)/'municipalities(2001)'!E28*100/10</f>
        <v>-0.20833333333333259</v>
      </c>
      <c r="F28" s="27">
        <f>('municipalities(2011)'!F28-'municipalities(2001)'!F28)/'municipalities(2001)'!F28*100/10</f>
        <v>-0.33248081841432331</v>
      </c>
      <c r="G28" s="27">
        <f>('municipalities(2011)'!G28-'municipalities(2001)'!G28)/'municipalities(2001)'!G28*100/10</f>
        <v>0.16568047337278174</v>
      </c>
      <c r="H28" s="27">
        <f>('municipalities(2011)'!H28-'municipalities(2001)'!H28)/'municipalities(2001)'!H28*100/10</f>
        <v>-10.829346092503986</v>
      </c>
      <c r="I28" s="27" t="e">
        <f>('municipalities(2011)'!I28-'municipalities(2001)'!I28)/'municipalities(2001)'!I28*100/10</f>
        <v>#DIV/0!</v>
      </c>
      <c r="J28" s="27">
        <f>('municipalities(2011)'!J28-'municipalities(2001)'!J28)/'municipalities(2001)'!J28*100/10</f>
        <v>-4.254032258064516</v>
      </c>
      <c r="K28" s="27">
        <f>('municipalities(2011)'!K28-'municipalities(2001)'!K28)/'municipalities(2001)'!K28*100/10</f>
        <v>-3.5906642728904847</v>
      </c>
      <c r="L28" s="27">
        <f>('municipalities(2011)'!L28-'municipalities(2001)'!L28)/'municipalities(2001)'!L28*100/10</f>
        <v>-3.8031914893617023</v>
      </c>
      <c r="M28" s="27">
        <f>('municipalities(2011)'!M28-'municipalities(2001)'!M28)/'municipalities(2001)'!M28*100/10</f>
        <v>1.25</v>
      </c>
      <c r="N28" s="27">
        <f>('municipalities(2011)'!N28-'municipalities(2001)'!N28)/'municipalities(2001)'!N28*100/10</f>
        <v>6.4925373134328366</v>
      </c>
      <c r="O28" s="27">
        <f>('municipalities(2011)'!O28-'municipalities(2001)'!O28)/'municipalities(2001)'!O28*100/10</f>
        <v>0.32152750296794619</v>
      </c>
      <c r="P28" s="27">
        <f>('municipalities(2011)'!P28-'municipalities(2001)'!P28)/'municipalities(2001)'!P28*100/10</f>
        <v>0.24999999999999911</v>
      </c>
      <c r="Q28" s="27">
        <f>('municipalities(2011)'!Q28-'municipalities(2001)'!Q28)/'municipalities(2001)'!Q28*100/10</f>
        <v>0.5142857142857149</v>
      </c>
      <c r="R28" s="27">
        <f>('municipalities(2011)'!R28-'municipalities(2001)'!R28)/'municipalities(2001)'!R28*100/10</f>
        <v>3.2281553398058245</v>
      </c>
      <c r="S28" s="27">
        <f>('municipalities(2011)'!S28-'municipalities(2001)'!S28)/'municipalities(2001)'!S28*100/10</f>
        <v>5.6540084388185665</v>
      </c>
      <c r="T28" s="27">
        <f>('municipalities(2011)'!T28-'municipalities(2001)'!T28)/'municipalities(2001)'!T28*100/10</f>
        <v>0.90909090909090806</v>
      </c>
      <c r="U28" s="27">
        <f>('municipalities(2011)'!U28-'municipalities(2001)'!U28)/'municipalities(2001)'!U28*100/10</f>
        <v>1.7592592592592577</v>
      </c>
      <c r="V28" s="27">
        <f>('municipalities(2011)'!V28-'municipalities(2001)'!V28)/'municipalities(2001)'!V28*100/10</f>
        <v>5.5414012738853504</v>
      </c>
      <c r="W28" s="27">
        <f>('municipalities(2011)'!W28-'municipalities(2001)'!W28)/'municipalities(2001)'!W28*100/10</f>
        <v>8.3244680851063837</v>
      </c>
    </row>
    <row r="29" spans="1:23">
      <c r="A29" s="5" t="s">
        <v>19</v>
      </c>
      <c r="B29" s="27">
        <f>('municipalities(2011)'!B29-'municipalities(2001)'!B29)/'municipalities(2001)'!B29*100/10</f>
        <v>2.030242765052805</v>
      </c>
      <c r="C29" s="27">
        <f>('municipalities(2011)'!C29-'municipalities(2001)'!C29)/'municipalities(2001)'!C29*100/10</f>
        <v>-0.29556650246305483</v>
      </c>
      <c r="D29" s="27">
        <f>('municipalities(2011)'!D29-'municipalities(2001)'!D29)/'municipalities(2001)'!D29*100/10</f>
        <v>0</v>
      </c>
      <c r="E29" s="27">
        <f>('municipalities(2011)'!E29-'municipalities(2001)'!E29)/'municipalities(2001)'!E29*100/10</f>
        <v>-0.22222222222222143</v>
      </c>
      <c r="F29" s="27">
        <f>('municipalities(2011)'!F29-'municipalities(2001)'!F29)/'municipalities(2001)'!F29*100/10</f>
        <v>-0.49939098660170461</v>
      </c>
      <c r="G29" s="27">
        <f>('municipalities(2011)'!G29-'municipalities(2001)'!G29)/'municipalities(2001)'!G29*100/10</f>
        <v>0.21276595744680984</v>
      </c>
      <c r="H29" s="27">
        <f>('municipalities(2011)'!H29-'municipalities(2001)'!H29)/'municipalities(2001)'!H29*100/10</f>
        <v>-2.6587301587301582</v>
      </c>
      <c r="I29" s="27" t="e">
        <f>('municipalities(2011)'!I29-'municipalities(2001)'!I29)/'municipalities(2001)'!I29*100/10</f>
        <v>#DIV/0!</v>
      </c>
      <c r="J29" s="27">
        <f>('municipalities(2011)'!J29-'municipalities(2001)'!J29)/'municipalities(2001)'!J29*100/10</f>
        <v>-3.4673366834170865</v>
      </c>
      <c r="K29" s="27">
        <f>('municipalities(2011)'!K29-'municipalities(2001)'!K29)/'municipalities(2001)'!K29*100/10</f>
        <v>-3.2225433526011562</v>
      </c>
      <c r="L29" s="27">
        <f>('municipalities(2011)'!L29-'municipalities(2001)'!L29)/'municipalities(2001)'!L29*100/10</f>
        <v>-4.6791443850267385</v>
      </c>
      <c r="M29" s="27">
        <f>('municipalities(2011)'!M29-'municipalities(2001)'!M29)/'municipalities(2001)'!M29*100/10</f>
        <v>0.75471698113207608</v>
      </c>
      <c r="N29" s="27">
        <f>('municipalities(2011)'!N29-'municipalities(2001)'!N29)/'municipalities(2001)'!N29*100/10</f>
        <v>9.3793103448275872</v>
      </c>
      <c r="O29" s="27">
        <f>('municipalities(2011)'!O29-'municipalities(2001)'!O29)/'municipalities(2001)'!O29*100/10</f>
        <v>4.0598566019495692</v>
      </c>
      <c r="P29" s="27">
        <f>('municipalities(2011)'!P29-'municipalities(2001)'!P29)/'municipalities(2001)'!P29*100/10</f>
        <v>-1.4285714285714284</v>
      </c>
      <c r="Q29" s="27">
        <f>('municipalities(2011)'!Q29-'municipalities(2001)'!Q29)/'municipalities(2001)'!Q29*100/10</f>
        <v>1.330472103004291</v>
      </c>
      <c r="R29" s="27">
        <f>('municipalities(2011)'!R29-'municipalities(2001)'!R29)/'municipalities(2001)'!R29*100/10</f>
        <v>3.4390651085141903</v>
      </c>
      <c r="S29" s="27">
        <f>('municipalities(2011)'!S29-'municipalities(2001)'!S29)/'municipalities(2001)'!S29*100/10</f>
        <v>1.871455576559546</v>
      </c>
      <c r="T29" s="27">
        <f>('municipalities(2011)'!T29-'municipalities(2001)'!T29)/'municipalities(2001)'!T29*100/10</f>
        <v>1.3333333333333335</v>
      </c>
      <c r="U29" s="27">
        <f>('municipalities(2011)'!U29-'municipalities(2001)'!U29)/'municipalities(2001)'!U29*100/10</f>
        <v>1.7699115044247786</v>
      </c>
      <c r="V29" s="27">
        <f>('municipalities(2011)'!V29-'municipalities(2001)'!V29)/'municipalities(2001)'!V29*100/10</f>
        <v>16.951219512195127</v>
      </c>
      <c r="W29" s="27">
        <f>('municipalities(2011)'!W29-'municipalities(2001)'!W29)/'municipalities(2001)'!W29*100/10</f>
        <v>4.2763157894736832</v>
      </c>
    </row>
    <row r="30" spans="1:23">
      <c r="A30" s="5" t="s">
        <v>43</v>
      </c>
      <c r="B30" s="27">
        <f>('municipalities(2011)'!B30-'municipalities(2001)'!B30)/'municipalities(2001)'!B30*100/10</f>
        <v>-0.26242091069391138</v>
      </c>
      <c r="C30" s="27">
        <f>('municipalities(2011)'!C30-'municipalities(2001)'!C30)/'municipalities(2001)'!C30*100/10</f>
        <v>-0.58375634517766428</v>
      </c>
      <c r="D30" s="27">
        <f>('municipalities(2011)'!D30-'municipalities(2001)'!D30)/'municipalities(2001)'!D30*100/10</f>
        <v>0</v>
      </c>
      <c r="E30" s="27">
        <f>('municipalities(2011)'!E30-'municipalities(2001)'!E30)/'municipalities(2001)'!E30*100/10</f>
        <v>0.71428571428571497</v>
      </c>
      <c r="F30" s="27">
        <f>('municipalities(2011)'!F30-'municipalities(2001)'!F30)/'municipalities(2001)'!F30*100/10</f>
        <v>-0.7457212713936423</v>
      </c>
      <c r="G30" s="27">
        <f>('municipalities(2011)'!G30-'municipalities(2001)'!G30)/'municipalities(2001)'!G30*100/10</f>
        <v>0.34883720930232559</v>
      </c>
      <c r="H30" s="27">
        <f>('municipalities(2011)'!H30-'municipalities(2001)'!H30)/'municipalities(2001)'!H30*100/10</f>
        <v>-9.1401273885350314</v>
      </c>
      <c r="I30" s="27" t="e">
        <f>('municipalities(2011)'!I30-'municipalities(2001)'!I30)/'municipalities(2001)'!I30*100/10</f>
        <v>#DIV/0!</v>
      </c>
      <c r="J30" s="27">
        <f>('municipalities(2011)'!J30-'municipalities(2001)'!J30)/'municipalities(2001)'!J30*100/10</f>
        <v>-2.8171091445427718</v>
      </c>
      <c r="K30" s="27">
        <f>('municipalities(2011)'!K30-'municipalities(2001)'!K30)/'municipalities(2001)'!K30*100/10</f>
        <v>-2.3691099476439801</v>
      </c>
      <c r="L30" s="27">
        <f>('municipalities(2011)'!L30-'municipalities(2001)'!L30)/'municipalities(2001)'!L30*100/10</f>
        <v>-4.3401015228426392</v>
      </c>
      <c r="M30" s="27">
        <f>('municipalities(2011)'!M30-'municipalities(2001)'!M30)/'municipalities(2001)'!M30*100/10</f>
        <v>7.0588235294117654</v>
      </c>
      <c r="N30" s="27">
        <f>('municipalities(2011)'!N30-'municipalities(2001)'!N30)/'municipalities(2001)'!N30*100/10</f>
        <v>11.142857142857142</v>
      </c>
      <c r="O30" s="27">
        <f>('municipalities(2011)'!O30-'municipalities(2001)'!O30)/'municipalities(2001)'!O30*100/10</f>
        <v>1.4658185102289236</v>
      </c>
      <c r="P30" s="27">
        <f>('municipalities(2011)'!P30-'municipalities(2001)'!P30)/'municipalities(2001)'!P30*100/10</f>
        <v>-0.78431372549019507</v>
      </c>
      <c r="Q30" s="27">
        <f>('municipalities(2011)'!Q30-'municipalities(2001)'!Q30)/'municipalities(2001)'!Q30*100/10</f>
        <v>0.27237354085603088</v>
      </c>
      <c r="R30" s="27">
        <f>('municipalities(2011)'!R30-'municipalities(2001)'!R30)/'municipalities(2001)'!R30*100/10</f>
        <v>6.7820069204152258</v>
      </c>
      <c r="S30" s="27">
        <f>('municipalities(2011)'!S30-'municipalities(2001)'!S30)/'municipalities(2001)'!S30*100/10</f>
        <v>3.7372013651877127</v>
      </c>
      <c r="T30" s="27">
        <f>('municipalities(2011)'!T30-'municipalities(2001)'!T30)/'municipalities(2001)'!T30*100/10</f>
        <v>-1.4545454545454541</v>
      </c>
      <c r="U30" s="27">
        <f>('municipalities(2011)'!U30-'municipalities(2001)'!U30)/'municipalities(2001)'!U30*100/10</f>
        <v>-1.4814814814814827</v>
      </c>
      <c r="V30" s="27">
        <f>('municipalities(2011)'!V30-'municipalities(2001)'!V30)/'municipalities(2001)'!V30*100/10</f>
        <v>22.068965517241377</v>
      </c>
      <c r="W30" s="27">
        <f>('municipalities(2011)'!W30-'municipalities(2001)'!W30)/'municipalities(2001)'!W30*100/10</f>
        <v>5.6066945606694558</v>
      </c>
    </row>
    <row r="31" spans="1:23">
      <c r="A31" s="5" t="s">
        <v>20</v>
      </c>
      <c r="B31" s="27">
        <f>('municipalities(2011)'!B31-'municipalities(2001)'!B31)/'municipalities(2001)'!B31*100/10</f>
        <v>0.90861040119406211</v>
      </c>
      <c r="C31" s="27">
        <f>('municipalities(2011)'!C31-'municipalities(2001)'!C31)/'municipalities(2001)'!C31*100/10</f>
        <v>-0.50147492625368606</v>
      </c>
      <c r="D31" s="27">
        <f>('municipalities(2011)'!D31-'municipalities(2001)'!D31)/'municipalities(2001)'!D31*100/10</f>
        <v>0</v>
      </c>
      <c r="E31" s="27">
        <f>('municipalities(2011)'!E31-'municipalities(2001)'!E31)/'municipalities(2001)'!E31*100/10</f>
        <v>1.5384615384615388</v>
      </c>
      <c r="F31" s="27">
        <f>('municipalities(2011)'!F31-'municipalities(2001)'!F31)/'municipalities(2001)'!F31*100/10</f>
        <v>-0.44481054365733164</v>
      </c>
      <c r="G31" s="27">
        <f>('municipalities(2011)'!G31-'municipalities(2001)'!G31)/'municipalities(2001)'!G31*100/10</f>
        <v>0.15659955257270597</v>
      </c>
      <c r="H31" s="27">
        <f>('municipalities(2011)'!H31-'municipalities(2001)'!H31)/'municipalities(2001)'!H31*100/10</f>
        <v>-7.0307167235494887</v>
      </c>
      <c r="I31" s="27" t="e">
        <f>('municipalities(2011)'!I31-'municipalities(2001)'!I31)/'municipalities(2001)'!I31*100/10</f>
        <v>#DIV/0!</v>
      </c>
      <c r="J31" s="27">
        <f>('municipalities(2011)'!J31-'municipalities(2001)'!J31)/'municipalities(2001)'!J31*100/10</f>
        <v>-3.0868761552680222</v>
      </c>
      <c r="K31" s="27">
        <f>('municipalities(2011)'!K31-'municipalities(2001)'!K31)/'municipalities(2001)'!K31*100/10</f>
        <v>-2.4031007751937983</v>
      </c>
      <c r="L31" s="27">
        <f>('municipalities(2011)'!L31-'municipalities(2001)'!L31)/'municipalities(2001)'!L31*100/10</f>
        <v>-4.7407407407407414</v>
      </c>
      <c r="M31" s="27">
        <f>('municipalities(2011)'!M31-'municipalities(2001)'!M31)/'municipalities(2001)'!M31*100/10</f>
        <v>3.493975903614456</v>
      </c>
      <c r="N31" s="27">
        <f>('municipalities(2011)'!N31-'municipalities(2001)'!N31)/'municipalities(2001)'!N31*100/10</f>
        <v>3.9662447257383975</v>
      </c>
      <c r="O31" s="27">
        <f>('municipalities(2011)'!O31-'municipalities(2001)'!O31)/'municipalities(2001)'!O31*100/10</f>
        <v>1.8419425552245516</v>
      </c>
      <c r="P31" s="27">
        <f>('municipalities(2011)'!P31-'municipalities(2001)'!P31)/'municipalities(2001)'!P31*100/10</f>
        <v>-0.86956521739130321</v>
      </c>
      <c r="Q31" s="27">
        <f>('municipalities(2011)'!Q31-'municipalities(2001)'!Q31)/'municipalities(2001)'!Q31*100/10</f>
        <v>0.5321507760532147</v>
      </c>
      <c r="R31" s="27">
        <f>('municipalities(2011)'!R31-'municipalities(2001)'!R31)/'municipalities(2001)'!R31*100/10</f>
        <v>0.91017964071856228</v>
      </c>
      <c r="S31" s="27">
        <f>('municipalities(2011)'!S31-'municipalities(2001)'!S31)/'municipalities(2001)'!S31*100/10</f>
        <v>-0.18867924528301888</v>
      </c>
      <c r="T31" s="27">
        <f>('municipalities(2011)'!T31-'municipalities(2001)'!T31)/'municipalities(2001)'!T31*100/10</f>
        <v>-0.10638297872340452</v>
      </c>
      <c r="U31" s="27">
        <f>('municipalities(2011)'!U31-'municipalities(2001)'!U31)/'municipalities(2001)'!U31*100/10</f>
        <v>-2.8089887640449833E-2</v>
      </c>
      <c r="V31" s="27">
        <f>('municipalities(2011)'!V31-'municipalities(2001)'!V31)/'municipalities(2001)'!V31*100/10</f>
        <v>7.5438596491228065</v>
      </c>
      <c r="W31" s="27">
        <f>('municipalities(2011)'!W31-'municipalities(2001)'!W31)/'municipalities(2001)'!W31*100/10</f>
        <v>0.3562945368171021</v>
      </c>
    </row>
    <row r="32" spans="1:23">
      <c r="A32" s="5" t="s">
        <v>44</v>
      </c>
      <c r="B32" s="27">
        <f>('municipalities(2011)'!B32-'municipalities(2001)'!B32)/'municipalities(2001)'!B32*100/10</f>
        <v>-1.4360563464618792</v>
      </c>
      <c r="C32" s="27">
        <f>('municipalities(2011)'!C32-'municipalities(2001)'!C32)/'municipalities(2001)'!C32*100/10</f>
        <v>-0.77803203661327358</v>
      </c>
      <c r="D32" s="27">
        <f>('municipalities(2011)'!D32-'municipalities(2001)'!D32)/'municipalities(2001)'!D32*100/10</f>
        <v>0</v>
      </c>
      <c r="E32" s="27">
        <f>('municipalities(2011)'!E32-'municipalities(2001)'!E32)/'municipalities(2001)'!E32*100/10</f>
        <v>0</v>
      </c>
      <c r="F32" s="27">
        <f>('municipalities(2011)'!F32-'municipalities(2001)'!F32)/'municipalities(2001)'!F32*100/10</f>
        <v>-1.2701612903225814</v>
      </c>
      <c r="G32" s="27">
        <f>('municipalities(2011)'!G32-'municipalities(2001)'!G32)/'municipalities(2001)'!G32*100/10</f>
        <v>0.53050397877984079</v>
      </c>
      <c r="H32" s="27">
        <f>('municipalities(2011)'!H32-'municipalities(2001)'!H32)/'municipalities(2001)'!H32*100/10</f>
        <v>-35</v>
      </c>
      <c r="I32" s="27" t="e">
        <f>('municipalities(2011)'!I32-'municipalities(2001)'!I32)/'municipalities(2001)'!I32*100/10</f>
        <v>#DIV/0!</v>
      </c>
      <c r="J32" s="27">
        <f>('municipalities(2011)'!J32-'municipalities(2001)'!J32)/'municipalities(2001)'!J32*100/10</f>
        <v>-4.3281653746770035</v>
      </c>
      <c r="K32" s="27">
        <f>('municipalities(2011)'!K32-'municipalities(2001)'!K32)/'municipalities(2001)'!K32*100/10</f>
        <v>-3.5230024213075053</v>
      </c>
      <c r="L32" s="27">
        <f>('municipalities(2011)'!L32-'municipalities(2001)'!L32)/'municipalities(2001)'!L32*100/10</f>
        <v>-4.1916167664670656</v>
      </c>
      <c r="M32" s="27">
        <f>('municipalities(2011)'!M32-'municipalities(2001)'!M32)/'municipalities(2001)'!M32*100/10</f>
        <v>9.1999999999999993</v>
      </c>
      <c r="N32" s="27">
        <f>('municipalities(2011)'!N32-'municipalities(2001)'!N32)/'municipalities(2001)'!N32*100/10</f>
        <v>11.2</v>
      </c>
      <c r="O32" s="27">
        <f>('municipalities(2011)'!O32-'municipalities(2001)'!O32)/'municipalities(2001)'!O32*100/10</f>
        <v>-0.72390155269243472</v>
      </c>
      <c r="P32" s="27">
        <f>('municipalities(2011)'!P32-'municipalities(2001)'!P32)/'municipalities(2001)'!P32*100/10</f>
        <v>-0.92592592592592593</v>
      </c>
      <c r="Q32" s="27">
        <f>('municipalities(2011)'!Q32-'municipalities(2001)'!Q32)/'municipalities(2001)'!Q32*100/10</f>
        <v>0.1938610662358648</v>
      </c>
      <c r="R32" s="27">
        <f>('municipalities(2011)'!R32-'municipalities(2001)'!R32)/'municipalities(2001)'!R32*100/10</f>
        <v>7.1891891891891886</v>
      </c>
      <c r="S32" s="27">
        <f>('municipalities(2011)'!S32-'municipalities(2001)'!S32)/'municipalities(2001)'!S32*100/10</f>
        <v>5.3370786516853936</v>
      </c>
      <c r="T32" s="27">
        <f>('municipalities(2011)'!T32-'municipalities(2001)'!T32)/'municipalities(2001)'!T32*100/10</f>
        <v>0.79999999999999949</v>
      </c>
      <c r="U32" s="27">
        <f>('municipalities(2011)'!U32-'municipalities(2001)'!U32)/'municipalities(2001)'!U32*100/10</f>
        <v>1.8181818181818183</v>
      </c>
      <c r="V32" s="27">
        <f>('municipalities(2011)'!V32-'municipalities(2001)'!V32)/'municipalities(2001)'!V32*100/10</f>
        <v>24.08163265306122</v>
      </c>
      <c r="W32" s="27">
        <f>('municipalities(2011)'!W32-'municipalities(2001)'!W32)/'municipalities(2001)'!W32*100/10</f>
        <v>58.61538461538462</v>
      </c>
    </row>
    <row r="33" spans="1:23">
      <c r="A33" s="5" t="s">
        <v>21</v>
      </c>
      <c r="B33" s="27">
        <f>('municipalities(2011)'!B33-'municipalities(2001)'!B33)/'municipalities(2001)'!B33*100/10</f>
        <v>-0.17813679494867546</v>
      </c>
      <c r="C33" s="27">
        <f>('municipalities(2011)'!C33-'municipalities(2001)'!C33)/'municipalities(2001)'!C33*100/10</f>
        <v>-0.8893709327548811</v>
      </c>
      <c r="D33" s="27">
        <f>('municipalities(2011)'!D33-'municipalities(2001)'!D33)/'municipalities(2001)'!D33*100/10</f>
        <v>0</v>
      </c>
      <c r="E33" s="27">
        <f>('municipalities(2011)'!E33-'municipalities(2001)'!E33)/'municipalities(2001)'!E33*100/10</f>
        <v>-0.20408163265306228</v>
      </c>
      <c r="F33" s="27">
        <f>('municipalities(2011)'!F33-'municipalities(2001)'!F33)/'municipalities(2001)'!F33*100/10</f>
        <v>-1.5221579961464351</v>
      </c>
      <c r="G33" s="27">
        <f>('municipalities(2011)'!G33-'municipalities(2001)'!G33)/'municipalities(2001)'!G33*100/10</f>
        <v>0.97256857855361556</v>
      </c>
      <c r="H33" s="27">
        <f>('municipalities(2011)'!H33-'municipalities(2001)'!H33)/'municipalities(2001)'!H33*100/10</f>
        <v>-11.836734693877551</v>
      </c>
      <c r="I33" s="27" t="e">
        <f>('municipalities(2011)'!I33-'municipalities(2001)'!I33)/'municipalities(2001)'!I33*100/10</f>
        <v>#DIV/0!</v>
      </c>
      <c r="J33" s="27">
        <f>('municipalities(2011)'!J33-'municipalities(2001)'!J33)/'municipalities(2001)'!J33*100/10</f>
        <v>-3.1241283124128323</v>
      </c>
      <c r="K33" s="27">
        <f>('municipalities(2011)'!K33-'municipalities(2001)'!K33)/'municipalities(2001)'!K33*100/10</f>
        <v>-2.4654088050314469</v>
      </c>
      <c r="L33" s="27">
        <f>('municipalities(2011)'!L33-'municipalities(2001)'!L33)/'municipalities(2001)'!L33*100/10</f>
        <v>-5.4746136865342168</v>
      </c>
      <c r="M33" s="27">
        <f>('municipalities(2011)'!M33-'municipalities(2001)'!M33)/'municipalities(2001)'!M33*100/10</f>
        <v>4.117647058823529</v>
      </c>
      <c r="N33" s="27">
        <f>('municipalities(2011)'!N33-'municipalities(2001)'!N33)/'municipalities(2001)'!N33*100/10</f>
        <v>16.990291262135919</v>
      </c>
      <c r="O33" s="27">
        <f>('municipalities(2011)'!O33-'municipalities(2001)'!O33)/'municipalities(2001)'!O33*100/10</f>
        <v>0.87394319369240991</v>
      </c>
      <c r="P33" s="27">
        <f>('municipalities(2011)'!P33-'municipalities(2001)'!P33)/'municipalities(2001)'!P33*100/10</f>
        <v>-0.98360655737704872</v>
      </c>
      <c r="Q33" s="27">
        <f>('municipalities(2011)'!Q33-'municipalities(2001)'!Q33)/'municipalities(2001)'!Q33*100/10</f>
        <v>0</v>
      </c>
      <c r="R33" s="27">
        <f>('municipalities(2011)'!R33-'municipalities(2001)'!R33)/'municipalities(2001)'!R33*100/10</f>
        <v>7.319034852546916</v>
      </c>
      <c r="S33" s="27">
        <f>('municipalities(2011)'!S33-'municipalities(2001)'!S33)/'municipalities(2001)'!S33*100/10</f>
        <v>-1.0157367668097295</v>
      </c>
      <c r="T33" s="27">
        <f>('municipalities(2011)'!T33-'municipalities(2001)'!T33)/'municipalities(2001)'!T33*100/10</f>
        <v>-2.5</v>
      </c>
      <c r="U33" s="27">
        <f>('municipalities(2011)'!U33-'municipalities(2001)'!U33)/'municipalities(2001)'!U33*100/10</f>
        <v>0.74999999999999956</v>
      </c>
      <c r="V33" s="27">
        <f>('municipalities(2011)'!V33-'municipalities(2001)'!V33)/'municipalities(2001)'!V33*100/10</f>
        <v>33.636363636363633</v>
      </c>
      <c r="W33" s="27">
        <f>('municipalities(2011)'!W33-'municipalities(2001)'!W33)/'municipalities(2001)'!W33*100/10</f>
        <v>14.941176470588236</v>
      </c>
    </row>
    <row r="34" spans="1:23">
      <c r="A34" s="5" t="s">
        <v>45</v>
      </c>
      <c r="B34" s="27">
        <f>('municipalities(2011)'!B34-'municipalities(2001)'!B34)/'municipalities(2001)'!B34*100/10</f>
        <v>-0.24271185640335502</v>
      </c>
      <c r="C34" s="27">
        <f>('municipalities(2011)'!C34-'municipalities(2001)'!C34)/'municipalities(2001)'!C34*100/10</f>
        <v>-0.47191011235955083</v>
      </c>
      <c r="D34" s="27">
        <f>('municipalities(2011)'!D34-'municipalities(2001)'!D34)/'municipalities(2001)'!D34*100/10</f>
        <v>-5.7142857142856607E-2</v>
      </c>
      <c r="E34" s="27">
        <f>('municipalities(2011)'!E34-'municipalities(2001)'!E34)/'municipalities(2001)'!E34*100/10</f>
        <v>0.19999999999999926</v>
      </c>
      <c r="F34" s="27">
        <f>('municipalities(2011)'!F34-'municipalities(2001)'!F34)/'municipalities(2001)'!F34*100/10</f>
        <v>-0.73619631901840532</v>
      </c>
      <c r="G34" s="27">
        <f>('municipalities(2011)'!G34-'municipalities(2001)'!G34)/'municipalities(2001)'!G34*100/10</f>
        <v>0.33457249070632</v>
      </c>
      <c r="H34" s="27">
        <f>('municipalities(2011)'!H34-'municipalities(2001)'!H34)/'municipalities(2001)'!H34*100/10</f>
        <v>-11.116071428571427</v>
      </c>
      <c r="I34" s="27" t="e">
        <f>('municipalities(2011)'!I34-'municipalities(2001)'!I34)/'municipalities(2001)'!I34*100/10</f>
        <v>#DIV/0!</v>
      </c>
      <c r="J34" s="27">
        <f>('municipalities(2011)'!J34-'municipalities(2001)'!J34)/'municipalities(2001)'!J34*100/10</f>
        <v>-4.5588235294117645</v>
      </c>
      <c r="K34" s="27">
        <f>('municipalities(2011)'!K34-'municipalities(2001)'!K34)/'municipalities(2001)'!K34*100/10</f>
        <v>-3.9362912400455068</v>
      </c>
      <c r="L34" s="27">
        <f>('municipalities(2011)'!L34-'municipalities(2001)'!L34)/'municipalities(2001)'!L34*100/10</f>
        <v>-5.3470437017994854</v>
      </c>
      <c r="M34" s="27">
        <f>('municipalities(2011)'!M34-'municipalities(2001)'!M34)/'municipalities(2001)'!M34*100/10</f>
        <v>8.0952380952380931</v>
      </c>
      <c r="N34" s="27">
        <f>('municipalities(2011)'!N34-'municipalities(2001)'!N34)/'municipalities(2001)'!N34*100/10</f>
        <v>9.1509433962264168</v>
      </c>
      <c r="O34" s="27">
        <f>('municipalities(2011)'!O34-'municipalities(2001)'!O34)/'municipalities(2001)'!O34*100/10</f>
        <v>0.74616718224156098</v>
      </c>
      <c r="P34" s="27">
        <f>('municipalities(2011)'!P34-'municipalities(2001)'!P34)/'municipalities(2001)'!P34*100/10</f>
        <v>-1.0526315789473695</v>
      </c>
      <c r="Q34" s="27">
        <f>('municipalities(2011)'!Q34-'municipalities(2001)'!Q34)/'municipalities(2001)'!Q34*100/10</f>
        <v>-8.2508250825082494E-2</v>
      </c>
      <c r="R34" s="27">
        <f>('municipalities(2011)'!R34-'municipalities(2001)'!R34)/'municipalities(2001)'!R34*100/10</f>
        <v>5.9343434343434343</v>
      </c>
      <c r="S34" s="27">
        <f>('municipalities(2011)'!S34-'municipalities(2001)'!S34)/'municipalities(2001)'!S34*100/10</f>
        <v>-0.30769230769230793</v>
      </c>
      <c r="T34" s="27">
        <f>('municipalities(2011)'!T34-'municipalities(2001)'!T34)/'municipalities(2001)'!T34*100/10</f>
        <v>-1.2068965517241383</v>
      </c>
      <c r="U34" s="27">
        <f>('municipalities(2011)'!U34-'municipalities(2001)'!U34)/'municipalities(2001)'!U34*100/10</f>
        <v>1.3333333333333335</v>
      </c>
      <c r="V34" s="27">
        <f>('municipalities(2011)'!V34-'municipalities(2001)'!V34)/'municipalities(2001)'!V34*100/10</f>
        <v>14.999999999999996</v>
      </c>
      <c r="W34" s="27">
        <f>('municipalities(2011)'!W34-'municipalities(2001)'!W34)/'municipalities(2001)'!W34*100/10</f>
        <v>21.736526946107784</v>
      </c>
    </row>
    <row r="35" spans="1:23">
      <c r="A35" s="5" t="s">
        <v>22</v>
      </c>
      <c r="B35" s="27">
        <f>('municipalities(2011)'!B35-'municipalities(2001)'!B35)/'municipalities(2001)'!B35*100/10</f>
        <v>-1.2309634190937939</v>
      </c>
      <c r="C35" s="27">
        <f>('municipalities(2011)'!C35-'municipalities(2001)'!C35)/'municipalities(2001)'!C35*100/10</f>
        <v>-0.55421686746987886</v>
      </c>
      <c r="D35" s="27">
        <f>('municipalities(2011)'!D35-'municipalities(2001)'!D35)/'municipalities(2001)'!D35*100/10</f>
        <v>0</v>
      </c>
      <c r="E35" s="27">
        <f>('municipalities(2011)'!E35-'municipalities(2001)'!E35)/'municipalities(2001)'!E35*100/10</f>
        <v>0.63829787234042512</v>
      </c>
      <c r="F35" s="27">
        <f>('municipalities(2011)'!F35-'municipalities(2001)'!F35)/'municipalities(2001)'!F35*100/10</f>
        <v>-0.74679113185530988</v>
      </c>
      <c r="G35" s="27">
        <f>('municipalities(2011)'!G35-'municipalities(2001)'!G35)/'municipalities(2001)'!G35*100/10</f>
        <v>-0.10404624277456713</v>
      </c>
      <c r="H35" s="27">
        <f>('municipalities(2011)'!H35-'municipalities(2001)'!H35)/'municipalities(2001)'!H35*100/10</f>
        <v>-14.267100977198698</v>
      </c>
      <c r="I35" s="27" t="e">
        <f>('municipalities(2011)'!I35-'municipalities(2001)'!I35)/'municipalities(2001)'!I35*100/10</f>
        <v>#DIV/0!</v>
      </c>
      <c r="J35" s="27">
        <f>('municipalities(2011)'!J35-'municipalities(2001)'!J35)/'municipalities(2001)'!J35*100/10</f>
        <v>-1.5897435897435894</v>
      </c>
      <c r="K35" s="27">
        <f>('municipalities(2011)'!K35-'municipalities(2001)'!K35)/'municipalities(2001)'!K35*100/10</f>
        <v>-1.275659824046921</v>
      </c>
      <c r="L35" s="27">
        <f>('municipalities(2011)'!L35-'municipalities(2001)'!L35)/'municipalities(2001)'!L35*100/10</f>
        <v>-4.3947368421052628</v>
      </c>
      <c r="M35" s="27">
        <f>('municipalities(2011)'!M35-'municipalities(2001)'!M35)/'municipalities(2001)'!M35*100/10</f>
        <v>7.3333333333333339</v>
      </c>
      <c r="N35" s="27">
        <f>('municipalities(2011)'!N35-'municipalities(2001)'!N35)/'municipalities(2001)'!N35*100/10</f>
        <v>13.917525773195877</v>
      </c>
      <c r="O35" s="27">
        <f>('municipalities(2011)'!O35-'municipalities(2001)'!O35)/'municipalities(2001)'!O35*100/10</f>
        <v>0.30946065428824049</v>
      </c>
      <c r="P35" s="27">
        <f>('municipalities(2011)'!P35-'municipalities(2001)'!P35)/'municipalities(2001)'!P35*100/10</f>
        <v>-0.81967213114754112</v>
      </c>
      <c r="Q35" s="27">
        <f>('municipalities(2011)'!Q35-'municipalities(2001)'!Q35)/'municipalities(2001)'!Q35*100/10</f>
        <v>2.3655913978494625</v>
      </c>
      <c r="R35" s="27">
        <f>('municipalities(2011)'!R35-'municipalities(2001)'!R35)/'municipalities(2001)'!R35*100/10</f>
        <v>6.8037974683544302</v>
      </c>
      <c r="S35" s="27">
        <f>('municipalities(2011)'!S35-'municipalities(2001)'!S35)/'municipalities(2001)'!S35*100/10</f>
        <v>-3.4693877551020407</v>
      </c>
      <c r="T35" s="27">
        <f>('municipalities(2011)'!T35-'municipalities(2001)'!T35)/'municipalities(2001)'!T35*100/10</f>
        <v>-8.1052631578947363</v>
      </c>
      <c r="U35" s="27">
        <f>('municipalities(2011)'!U35-'municipalities(2001)'!U35)/'municipalities(2001)'!U35*100/10</f>
        <v>-4.0540540540540544</v>
      </c>
      <c r="V35" s="27">
        <f>('municipalities(2011)'!V35-'municipalities(2001)'!V35)/'municipalities(2001)'!V35*100/10</f>
        <v>5.6666666666666679</v>
      </c>
      <c r="W35" s="27">
        <f>('municipalities(2011)'!W35-'municipalities(2001)'!W35)/'municipalities(2001)'!W35*100/10</f>
        <v>9.6825396825396819</v>
      </c>
    </row>
    <row r="36" spans="1:23">
      <c r="A36" s="5" t="s">
        <v>46</v>
      </c>
      <c r="B36" s="27">
        <f>('municipalities(2011)'!B36-'municipalities(2001)'!B36)/'municipalities(2001)'!B36*100/10</f>
        <v>-0.42458165366433687</v>
      </c>
      <c r="C36" s="27">
        <f>('municipalities(2011)'!C36-'municipalities(2001)'!C36)/'municipalities(2001)'!C36*100/10</f>
        <v>-0.4622871046228707</v>
      </c>
      <c r="D36" s="27">
        <f>('municipalities(2011)'!D36-'municipalities(2001)'!D36)/'municipalities(2001)'!D36*100/10</f>
        <v>0</v>
      </c>
      <c r="E36" s="27">
        <f>('municipalities(2011)'!E36-'municipalities(2001)'!E36)/'municipalities(2001)'!E36*100/10</f>
        <v>0.20833333333333445</v>
      </c>
      <c r="F36" s="27">
        <f>('municipalities(2011)'!F36-'municipalities(2001)'!F36)/'municipalities(2001)'!F36*100/10</f>
        <v>-0.67296340023612788</v>
      </c>
      <c r="G36" s="27">
        <f>('municipalities(2011)'!G36-'municipalities(2001)'!G36)/'municipalities(2001)'!G36*100/10</f>
        <v>0.1039260969976912</v>
      </c>
      <c r="H36" s="27">
        <f>('municipalities(2011)'!H36-'municipalities(2001)'!H36)/'municipalities(2001)'!H36*100/10</f>
        <v>-11.487889273356402</v>
      </c>
      <c r="I36" s="27" t="e">
        <f>('municipalities(2011)'!I36-'municipalities(2001)'!I36)/'municipalities(2001)'!I36*100/10</f>
        <v>#DIV/0!</v>
      </c>
      <c r="J36" s="27">
        <f>('municipalities(2011)'!J36-'municipalities(2001)'!J36)/'municipalities(2001)'!J36*100/10</f>
        <v>-2.6315789473684208</v>
      </c>
      <c r="K36" s="27">
        <f>('municipalities(2011)'!K36-'municipalities(2001)'!K36)/'municipalities(2001)'!K36*100/10</f>
        <v>-2.1234939759036155</v>
      </c>
      <c r="L36" s="27">
        <f>('municipalities(2011)'!L36-'municipalities(2001)'!L36)/'municipalities(2001)'!L36*100/10</f>
        <v>29.090909090909086</v>
      </c>
      <c r="M36" s="27">
        <f>('municipalities(2011)'!M36-'municipalities(2001)'!M36)/'municipalities(2001)'!M36*100/10</f>
        <v>-5.7281553398058254</v>
      </c>
      <c r="N36" s="27">
        <f>('municipalities(2011)'!N36-'municipalities(2001)'!N36)/'municipalities(2001)'!N36*100/10</f>
        <v>-0.68273092369477895</v>
      </c>
      <c r="O36" s="27">
        <f>('municipalities(2011)'!O36-'municipalities(2001)'!O36)/'municipalities(2001)'!O36*100/10</f>
        <v>5375.9375</v>
      </c>
      <c r="P36" s="27">
        <f>('municipalities(2011)'!P36-'municipalities(2001)'!P36)/'municipalities(2001)'!P36*100/10</f>
        <v>-8.8780487804878057</v>
      </c>
      <c r="Q36" s="27">
        <f>('municipalities(2011)'!Q36-'municipalities(2001)'!Q36)/'municipalities(2001)'!Q36*100/10</f>
        <v>2.8708133971291865</v>
      </c>
      <c r="R36" s="27">
        <f>('municipalities(2011)'!R36-'municipalities(2001)'!R36)/'municipalities(2001)'!R36*100/10</f>
        <v>62.542372881355924</v>
      </c>
      <c r="S36" s="27">
        <f>('municipalities(2011)'!S36-'municipalities(2001)'!S36)/'municipalities(2001)'!S36*100/10</f>
        <v>67.169811320754718</v>
      </c>
      <c r="T36" s="27">
        <f>('municipalities(2011)'!T36-'municipalities(2001)'!T36)/'municipalities(2001)'!T36*100/10</f>
        <v>4.9999999999999991</v>
      </c>
      <c r="U36" s="27">
        <f>('municipalities(2011)'!U36-'municipalities(2001)'!U36)/'municipalities(2001)'!U36*100/10</f>
        <v>-7.7114427860696519</v>
      </c>
      <c r="V36" s="27">
        <f>('municipalities(2011)'!V36-'municipalities(2001)'!V36)/'municipalities(2001)'!V36*100/10</f>
        <v>0</v>
      </c>
      <c r="W36" s="27">
        <f>('municipalities(2011)'!W36-'municipalities(2001)'!W36)/'municipalities(2001)'!W36*100/10</f>
        <v>0</v>
      </c>
    </row>
    <row r="37" spans="1:23">
      <c r="A37" s="5" t="s">
        <v>23</v>
      </c>
      <c r="B37" s="27">
        <f>('municipalities(2011)'!B37-'municipalities(2001)'!B37)/'municipalities(2001)'!B37*100/10</f>
        <v>0.40649763535422234</v>
      </c>
      <c r="C37" s="27">
        <f>('municipalities(2011)'!C37-'municipalities(2001)'!C37)/'municipalities(2001)'!C37*100/10</f>
        <v>-0.31791907514450907</v>
      </c>
      <c r="D37" s="27">
        <f>('municipalities(2011)'!D37-'municipalities(2001)'!D37)/'municipalities(2001)'!D37*100/10</f>
        <v>0</v>
      </c>
      <c r="E37" s="27">
        <f>('municipalities(2011)'!E37-'municipalities(2001)'!E37)/'municipalities(2001)'!E37*100/10</f>
        <v>-0.78431372549019507</v>
      </c>
      <c r="F37" s="27">
        <f>('municipalities(2011)'!F37-'municipalities(2001)'!F37)/'municipalities(2001)'!F37*100/10</f>
        <v>-0.59180576631259563</v>
      </c>
      <c r="G37" s="27">
        <f>('municipalities(2011)'!G37-'municipalities(2001)'!G37)/'municipalities(2001)'!G37*100/10</f>
        <v>0.57367829021372263</v>
      </c>
      <c r="H37" s="27">
        <f>('municipalities(2011)'!H37-'municipalities(2001)'!H37)/'municipalities(2001)'!H37*100/10</f>
        <v>1.111111111111112</v>
      </c>
      <c r="I37" s="27" t="e">
        <f>('municipalities(2011)'!I37-'municipalities(2001)'!I37)/'municipalities(2001)'!I37*100/10</f>
        <v>#DIV/0!</v>
      </c>
      <c r="J37" s="27">
        <f>('municipalities(2011)'!J37-'municipalities(2001)'!J37)/'municipalities(2001)'!J37*100/10</f>
        <v>-3.940092165898617</v>
      </c>
      <c r="K37" s="27">
        <f>('municipalities(2011)'!K37-'municipalities(2001)'!K37)/'municipalities(2001)'!K37*100/10</f>
        <v>-3.4774066797642424</v>
      </c>
      <c r="L37" s="27">
        <f>('municipalities(2011)'!L37-'municipalities(2001)'!L37)/'municipalities(2001)'!L37*100/10</f>
        <v>-4.952978056426331</v>
      </c>
      <c r="M37" s="27">
        <f>('municipalities(2011)'!M37-'municipalities(2001)'!M37)/'municipalities(2001)'!M37*100/10</f>
        <v>1.3513513513513513</v>
      </c>
      <c r="N37" s="27">
        <f>('municipalities(2011)'!N37-'municipalities(2001)'!N37)/'municipalities(2001)'!N37*100/10</f>
        <v>11.274509803921569</v>
      </c>
      <c r="O37" s="27">
        <f>('municipalities(2011)'!O37-'municipalities(2001)'!O37)/'municipalities(2001)'!O37*100/10</f>
        <v>3.117370142822947</v>
      </c>
      <c r="P37" s="27">
        <f>('municipalities(2011)'!P37-'municipalities(2001)'!P37)/'municipalities(2001)'!P37*100/10</f>
        <v>0</v>
      </c>
      <c r="Q37" s="27">
        <f>('municipalities(2011)'!Q37-'municipalities(2001)'!Q37)/'municipalities(2001)'!Q37*100/10</f>
        <v>-0.33663366336633721</v>
      </c>
      <c r="R37" s="27">
        <f>('municipalities(2011)'!R37-'municipalities(2001)'!R37)/'municipalities(2001)'!R37*100/10</f>
        <v>2.9314420803782522</v>
      </c>
      <c r="S37" s="27">
        <f>('municipalities(2011)'!S37-'municipalities(2001)'!S37)/'municipalities(2001)'!S37*100/10</f>
        <v>-3.1114551083591322</v>
      </c>
      <c r="T37" s="27">
        <f>('municipalities(2011)'!T37-'municipalities(2001)'!T37)/'municipalities(2001)'!T37*100/10</f>
        <v>-1.5436241610738262</v>
      </c>
      <c r="U37" s="27">
        <f>('municipalities(2011)'!U37-'municipalities(2001)'!U37)/'municipalities(2001)'!U37*100/10</f>
        <v>2.1093749999999991</v>
      </c>
      <c r="V37" s="27">
        <f>('municipalities(2011)'!V37-'municipalities(2001)'!V37)/'municipalities(2001)'!V37*100/10</f>
        <v>1.3483146067415723</v>
      </c>
      <c r="W37" s="27">
        <f>('municipalities(2011)'!W37-'municipalities(2001)'!W37)/'municipalities(2001)'!W37*100/10</f>
        <v>4.6846846846846848</v>
      </c>
    </row>
    <row r="38" spans="1:23">
      <c r="A38" s="5" t="s">
        <v>47</v>
      </c>
      <c r="B38" s="27">
        <f>('municipalities(2011)'!B38-'municipalities(2001)'!B38)/'municipalities(2001)'!B38*100/10</f>
        <v>1.1994155390381807</v>
      </c>
      <c r="C38" s="27">
        <f>('municipalities(2011)'!C38-'municipalities(2001)'!C38)/'municipalities(2001)'!C38*100/10</f>
        <v>-1.0501193317422433</v>
      </c>
      <c r="D38" s="27">
        <f>('municipalities(2011)'!D38-'municipalities(2001)'!D38)/'municipalities(2001)'!D38*100/10</f>
        <v>0</v>
      </c>
      <c r="E38" s="27">
        <f>('municipalities(2011)'!E38-'municipalities(2001)'!E38)/'municipalities(2001)'!E38*100/10</f>
        <v>-0.22222222222222143</v>
      </c>
      <c r="F38" s="27">
        <f>('municipalities(2011)'!F38-'municipalities(2001)'!F38)/'municipalities(2001)'!F38*100/10</f>
        <v>-1.6955017301038064</v>
      </c>
      <c r="G38" s="27">
        <f>('municipalities(2011)'!G38-'municipalities(2001)'!G38)/'municipalities(2001)'!G38*100/10</f>
        <v>-0.39301310043668064</v>
      </c>
      <c r="H38" s="27">
        <f>('municipalities(2011)'!H38-'municipalities(2001)'!H38)/'municipalities(2001)'!H38*100/10</f>
        <v>-3.5057471264367819</v>
      </c>
      <c r="I38" s="27" t="e">
        <f>('municipalities(2011)'!I38-'municipalities(2001)'!I38)/'municipalities(2001)'!I38*100/10</f>
        <v>#DIV/0!</v>
      </c>
      <c r="J38" s="27">
        <f>('municipalities(2011)'!J38-'municipalities(2001)'!J38)/'municipalities(2001)'!J38*100/10</f>
        <v>-4.3617021276595747</v>
      </c>
      <c r="K38" s="27">
        <f>('municipalities(2011)'!K38-'municipalities(2001)'!K38)/'municipalities(2001)'!K38*100/10</f>
        <v>-3.6926147704590817</v>
      </c>
      <c r="L38" s="27">
        <f>('municipalities(2011)'!L38-'municipalities(2001)'!L38)/'municipalities(2001)'!L38*100/10</f>
        <v>-3.564356435643564</v>
      </c>
      <c r="M38" s="27">
        <f>('municipalities(2011)'!M38-'municipalities(2001)'!M38)/'municipalities(2001)'!M38*100/10</f>
        <v>2.5</v>
      </c>
      <c r="N38" s="27">
        <f>('municipalities(2011)'!N38-'municipalities(2001)'!N38)/'municipalities(2001)'!N38*100/10</f>
        <v>10.333333333333332</v>
      </c>
      <c r="O38" s="27">
        <f>('municipalities(2011)'!O38-'municipalities(2001)'!O38)/'municipalities(2001)'!O38*100/10</f>
        <v>2.8709365947859675</v>
      </c>
      <c r="P38" s="27">
        <f>('municipalities(2011)'!P38-'municipalities(2001)'!P38)/'municipalities(2001)'!P38*100/10</f>
        <v>-1.3636363636363646</v>
      </c>
      <c r="Q38" s="27">
        <f>('municipalities(2011)'!Q38-'municipalities(2001)'!Q38)/'municipalities(2001)'!Q38*100/10</f>
        <v>0.61349693251533743</v>
      </c>
      <c r="R38" s="27">
        <f>('municipalities(2011)'!R38-'municipalities(2001)'!R38)/'municipalities(2001)'!R38*100/10</f>
        <v>6.1788617886178843</v>
      </c>
      <c r="S38" s="27">
        <f>('municipalities(2011)'!S38-'municipalities(2001)'!S38)/'municipalities(2001)'!S38*100/10</f>
        <v>-3.8104838709677424</v>
      </c>
      <c r="T38" s="27">
        <f>('municipalities(2011)'!T38-'municipalities(2001)'!T38)/'municipalities(2001)'!T38*100/10</f>
        <v>-1.4705882352941178</v>
      </c>
      <c r="U38" s="27">
        <f>('municipalities(2011)'!U38-'municipalities(2001)'!U38)/'municipalities(2001)'!U38*100/10</f>
        <v>1.6455696202531631</v>
      </c>
      <c r="V38" s="27">
        <f>('municipalities(2011)'!V38-'municipalities(2001)'!V38)/'municipalities(2001)'!V38*100/10</f>
        <v>6.9064748201438846</v>
      </c>
      <c r="W38" s="27">
        <f>('municipalities(2011)'!W38-'municipalities(2001)'!W38)/'municipalities(2001)'!W38*100/10</f>
        <v>9.4520547945205511</v>
      </c>
    </row>
    <row r="39" spans="1:23">
      <c r="A39" s="5" t="s">
        <v>24</v>
      </c>
      <c r="B39" s="27">
        <f>('municipalities(2011)'!B39-'municipalities(2001)'!B39)/'municipalities(2001)'!B39*100/10</f>
        <v>-2.628507537343442E-2</v>
      </c>
      <c r="C39" s="27">
        <f>('municipalities(2011)'!C39-'municipalities(2001)'!C39)/'municipalities(2001)'!C39*100/10</f>
        <v>-0.74257425742574257</v>
      </c>
      <c r="D39" s="27">
        <f>('municipalities(2011)'!D39-'municipalities(2001)'!D39)/'municipalities(2001)'!D39*100/10</f>
        <v>0</v>
      </c>
      <c r="E39" s="27">
        <f>('municipalities(2011)'!E39-'municipalities(2001)'!E39)/'municipalities(2001)'!E39*100/10</f>
        <v>-0.36363636363636398</v>
      </c>
      <c r="F39" s="27">
        <f>('municipalities(2011)'!F39-'municipalities(2001)'!F39)/'municipalities(2001)'!F39*100/10</f>
        <v>-1.2174940898345152</v>
      </c>
      <c r="G39" s="27">
        <f>('municipalities(2011)'!G39-'municipalities(2001)'!G39)/'municipalities(2001)'!G39*100/10</f>
        <v>0.40767386091126989</v>
      </c>
      <c r="H39" s="27">
        <f>('municipalities(2011)'!H39-'municipalities(2001)'!H39)/'municipalities(2001)'!H39*100/10</f>
        <v>-10.057471264367816</v>
      </c>
      <c r="I39" s="27" t="e">
        <f>('municipalities(2011)'!I39-'municipalities(2001)'!I39)/'municipalities(2001)'!I39*100/10</f>
        <v>#DIV/0!</v>
      </c>
      <c r="J39" s="27">
        <f>('municipalities(2011)'!J39-'municipalities(2001)'!J39)/'municipalities(2001)'!J39*100/10</f>
        <v>-4.4805194805194812</v>
      </c>
      <c r="K39" s="27">
        <f>('municipalities(2011)'!K39-'municipalities(2001)'!K39)/'municipalities(2001)'!K39*100/10</f>
        <v>-3.9073806078147606</v>
      </c>
      <c r="L39" s="27">
        <f>('municipalities(2011)'!L39-'municipalities(2001)'!L39)/'municipalities(2001)'!L39*100/10</f>
        <v>-4.5918367346938771</v>
      </c>
      <c r="M39" s="27">
        <f>('municipalities(2011)'!M39-'municipalities(2001)'!M39)/'municipalities(2001)'!M39*100/10</f>
        <v>1.9444444444444435</v>
      </c>
      <c r="N39" s="27">
        <f>('municipalities(2011)'!N39-'municipalities(2001)'!N39)/'municipalities(2001)'!N39*100/10</f>
        <v>9.4174757281553383</v>
      </c>
      <c r="O39" s="27">
        <f>('municipalities(2011)'!O39-'municipalities(2001)'!O39)/'municipalities(2001)'!O39*100/10</f>
        <v>0.96447411418701279</v>
      </c>
      <c r="P39" s="27">
        <f>('municipalities(2011)'!P39-'municipalities(2001)'!P39)/'municipalities(2001)'!P39*100/10</f>
        <v>-0.68181818181818343</v>
      </c>
      <c r="Q39" s="27">
        <f>('municipalities(2011)'!Q39-'municipalities(2001)'!Q39)/'municipalities(2001)'!Q39*100/10</f>
        <v>-0.23890784982935126</v>
      </c>
      <c r="R39" s="27">
        <f>('municipalities(2011)'!R39-'municipalities(2001)'!R39)/'municipalities(2001)'!R39*100/10</f>
        <v>3.0042918454935621</v>
      </c>
      <c r="S39" s="27">
        <f>('municipalities(2011)'!S39-'municipalities(2001)'!S39)/'municipalities(2001)'!S39*100/10</f>
        <v>-3.1250000000000444E-2</v>
      </c>
      <c r="T39" s="27">
        <f>('municipalities(2011)'!T39-'municipalities(2001)'!T39)/'municipalities(2001)'!T39*100/10</f>
        <v>2.1212121212121207</v>
      </c>
      <c r="U39" s="27">
        <f>('municipalities(2011)'!U39-'municipalities(2001)'!U39)/'municipalities(2001)'!U39*100/10</f>
        <v>1.3888888888888888</v>
      </c>
      <c r="V39" s="27">
        <f>('municipalities(2011)'!V39-'municipalities(2001)'!V39)/'municipalities(2001)'!V39*100/10</f>
        <v>3.7777777777777786</v>
      </c>
      <c r="W39" s="27">
        <f>('municipalities(2011)'!W39-'municipalities(2001)'!W39)/'municipalities(2001)'!W39*100/10</f>
        <v>8.8461538461538449</v>
      </c>
    </row>
    <row r="40" spans="1:23">
      <c r="A40" s="5" t="s">
        <v>48</v>
      </c>
      <c r="B40" s="27">
        <f>('municipalities(2011)'!B40-'municipalities(2001)'!B40)/'municipalities(2001)'!B40*100/10</f>
        <v>-1.4211098443672614E-2</v>
      </c>
      <c r="C40" s="27">
        <f>('municipalities(2011)'!C40-'municipalities(2001)'!C40)/'municipalities(2001)'!C40*100/10</f>
        <v>-0.62937062937062849</v>
      </c>
      <c r="D40" s="27">
        <f>('municipalities(2011)'!D40-'municipalities(2001)'!D40)/'municipalities(2001)'!D40*100/10</f>
        <v>0</v>
      </c>
      <c r="E40" s="27">
        <f>('municipalities(2011)'!E40-'municipalities(2001)'!E40)/'municipalities(2001)'!E40*100/10</f>
        <v>-0.80000000000000071</v>
      </c>
      <c r="F40" s="27">
        <f>('municipalities(2011)'!F40-'municipalities(2001)'!F40)/'municipalities(2001)'!F40*100/10</f>
        <v>-1.175190424374321</v>
      </c>
      <c r="G40" s="27">
        <f>('municipalities(2011)'!G40-'municipalities(2001)'!G40)/'municipalities(2001)'!G40*100/10</f>
        <v>0.12285012285012284</v>
      </c>
      <c r="H40" s="27">
        <f>('municipalities(2011)'!H40-'municipalities(2001)'!H40)/'municipalities(2001)'!H40*100/10</f>
        <v>-10.049751243781092</v>
      </c>
      <c r="I40" s="27" t="e">
        <f>('municipalities(2011)'!I40-'municipalities(2001)'!I40)/'municipalities(2001)'!I40*100/10</f>
        <v>#DIV/0!</v>
      </c>
      <c r="J40" s="27">
        <f>('municipalities(2011)'!J40-'municipalities(2001)'!J40)/'municipalities(2001)'!J40*100/10</f>
        <v>-2.5937031484257878</v>
      </c>
      <c r="K40" s="27">
        <f>('municipalities(2011)'!K40-'municipalities(2001)'!K40)/'municipalities(2001)'!K40*100/10</f>
        <v>-1.8253968253968254</v>
      </c>
      <c r="L40" s="27">
        <f>('municipalities(2011)'!L40-'municipalities(2001)'!L40)/'municipalities(2001)'!L40*100/10</f>
        <v>-5.4222222222222216</v>
      </c>
      <c r="M40" s="27">
        <f>('municipalities(2011)'!M40-'municipalities(2001)'!M40)/'municipalities(2001)'!M40*100/10</f>
        <v>2.5531914893617023</v>
      </c>
      <c r="N40" s="27">
        <f>('municipalities(2011)'!N40-'municipalities(2001)'!N40)/'municipalities(2001)'!N40*100/10</f>
        <v>10.34013605442177</v>
      </c>
      <c r="O40" s="27">
        <f>('municipalities(2011)'!O40-'municipalities(2001)'!O40)/'municipalities(2001)'!O40*100/10</f>
        <v>0.42100900047370915</v>
      </c>
      <c r="P40" s="27">
        <f>('municipalities(2011)'!P40-'municipalities(2001)'!P40)/'municipalities(2001)'!P40*100/10</f>
        <v>-0.55555555555555691</v>
      </c>
      <c r="Q40" s="27">
        <f>('municipalities(2011)'!Q40-'municipalities(2001)'!Q40)/'municipalities(2001)'!Q40*100/10</f>
        <v>0.26178010471204188</v>
      </c>
      <c r="R40" s="27">
        <f>('municipalities(2011)'!R40-'municipalities(2001)'!R40)/'municipalities(2001)'!R40*100/10</f>
        <v>4.2982456140350873</v>
      </c>
      <c r="S40" s="27">
        <f>('municipalities(2011)'!S40-'municipalities(2001)'!S40)/'municipalities(2001)'!S40*100/10</f>
        <v>0.20952380952380981</v>
      </c>
      <c r="T40" s="27">
        <f>('municipalities(2011)'!T40-'municipalities(2001)'!T40)/'municipalities(2001)'!T40*100/10</f>
        <v>-0.54455445544554348</v>
      </c>
      <c r="U40" s="27">
        <f>('municipalities(2011)'!U40-'municipalities(2001)'!U40)/'municipalities(2001)'!U40*100/10</f>
        <v>0.36842105263157859</v>
      </c>
      <c r="V40" s="27">
        <f>('municipalities(2011)'!V40-'municipalities(2001)'!V40)/'municipalities(2001)'!V40*100/10</f>
        <v>8.0487804878048763</v>
      </c>
      <c r="W40" s="27">
        <f>('municipalities(2011)'!W40-'municipalities(2001)'!W40)/'municipalities(2001)'!W40*100/10</f>
        <v>7.8588807785888077</v>
      </c>
    </row>
    <row r="41" spans="1:23">
      <c r="A41" s="5" t="s">
        <v>49</v>
      </c>
      <c r="B41" s="27">
        <f>('municipalities(2011)'!B41-'municipalities(2001)'!B41)/'municipalities(2001)'!B41*100/10</f>
        <v>2.6452905811623246</v>
      </c>
      <c r="C41" s="27">
        <f>('municipalities(2011)'!C41-'municipalities(2001)'!C41)/'municipalities(2001)'!C41*100/10</f>
        <v>-0.6620209059233445</v>
      </c>
      <c r="D41" s="27">
        <f>('municipalities(2011)'!D41-'municipalities(2001)'!D41)/'municipalities(2001)'!D41*100/10</f>
        <v>0</v>
      </c>
      <c r="E41" s="27">
        <f>('municipalities(2011)'!E41-'municipalities(2001)'!E41)/'municipalities(2001)'!E41*100/10</f>
        <v>1.4925373134328357</v>
      </c>
      <c r="F41" s="27">
        <f>('municipalities(2011)'!F41-'municipalities(2001)'!F41)/'municipalities(2001)'!F41*100/10</f>
        <v>-0.3656307129798903</v>
      </c>
      <c r="G41" s="27">
        <f>('municipalities(2011)'!G41-'municipalities(2001)'!G41)/'municipalities(2001)'!G41*100/10</f>
        <v>0.27203482045701849</v>
      </c>
      <c r="H41" s="27">
        <f>('municipalities(2011)'!H41-'municipalities(2001)'!H41)/'municipalities(2001)'!H41*100/10</f>
        <v>-1.6370106761565832</v>
      </c>
      <c r="I41" s="27" t="e">
        <f>('municipalities(2011)'!I41-'municipalities(2001)'!I41)/'municipalities(2001)'!I41*100/10</f>
        <v>#DIV/0!</v>
      </c>
      <c r="J41" s="27">
        <f>('municipalities(2011)'!J41-'municipalities(2001)'!J41)/'municipalities(2001)'!J41*100/10</f>
        <v>-2.0902612826603333</v>
      </c>
      <c r="K41" s="27">
        <f>('municipalities(2011)'!K41-'municipalities(2001)'!K41)/'municipalities(2001)'!K41*100/10</f>
        <v>-1.6730769230769234</v>
      </c>
      <c r="L41" s="27">
        <f>('municipalities(2011)'!L41-'municipalities(2001)'!L41)/'municipalities(2001)'!L41*100/10</f>
        <v>-5.65</v>
      </c>
      <c r="M41" s="27">
        <f>('municipalities(2011)'!M41-'municipalities(2001)'!M41)/'municipalities(2001)'!M41*100/10</f>
        <v>0.37500000000000089</v>
      </c>
      <c r="N41" s="27">
        <f>('municipalities(2011)'!N41-'municipalities(2001)'!N41)/'municipalities(2001)'!N41*100/10</f>
        <v>5.0980392156862759</v>
      </c>
      <c r="O41" s="27">
        <f>('municipalities(2011)'!O41-'municipalities(2001)'!O41)/'municipalities(2001)'!O41*100/10</f>
        <v>4.9480358193345975</v>
      </c>
      <c r="P41" s="27">
        <f>('municipalities(2011)'!P41-'municipalities(2001)'!P41)/'municipalities(2001)'!P41*100/10</f>
        <v>-1.3513513513513513</v>
      </c>
      <c r="Q41" s="27">
        <f>('municipalities(2011)'!Q41-'municipalities(2001)'!Q41)/'municipalities(2001)'!Q41*100/10</f>
        <v>0.76142131979695438</v>
      </c>
      <c r="R41" s="27">
        <f>('municipalities(2011)'!R41-'municipalities(2001)'!R41)/'municipalities(2001)'!R41*100/10</f>
        <v>1.9070512820512817</v>
      </c>
      <c r="S41" s="27">
        <f>('municipalities(2011)'!S41-'municipalities(2001)'!S41)/'municipalities(2001)'!S41*100/10</f>
        <v>-0.45000000000000046</v>
      </c>
      <c r="T41" s="27">
        <f>('municipalities(2011)'!T41-'municipalities(2001)'!T41)/'municipalities(2001)'!T41*100/10</f>
        <v>-1.2307692307692299</v>
      </c>
      <c r="U41" s="27">
        <f>('municipalities(2011)'!U41-'municipalities(2001)'!U41)/'municipalities(2001)'!U41*100/10</f>
        <v>2.2663551401869166</v>
      </c>
      <c r="V41" s="27">
        <f>('municipalities(2011)'!V41-'municipalities(2001)'!V41)/'municipalities(2001)'!V41*100/10</f>
        <v>0.88471849865951868</v>
      </c>
      <c r="W41" s="27">
        <f>('municipalities(2011)'!W41-'municipalities(2001)'!W41)/'municipalities(2001)'!W41*100/10</f>
        <v>1.508295625942685</v>
      </c>
    </row>
    <row r="42" spans="1:23">
      <c r="A42" s="5" t="s">
        <v>50</v>
      </c>
      <c r="B42" s="27">
        <f>('municipalities(2011)'!B42-'municipalities(2001)'!B42)/'municipalities(2001)'!B42*100/10</f>
        <v>0.9940027355942902</v>
      </c>
      <c r="C42" s="27">
        <f>('municipalities(2011)'!C42-'municipalities(2001)'!C42)/'municipalities(2001)'!C42*100/10</f>
        <v>-0.77981651376146754</v>
      </c>
      <c r="D42" s="27">
        <f>('municipalities(2011)'!D42-'municipalities(2001)'!D42)/'municipalities(2001)'!D42*100/10</f>
        <v>0</v>
      </c>
      <c r="E42" s="27">
        <f>('municipalities(2011)'!E42-'municipalities(2001)'!E42)/'municipalities(2001)'!E42*100/10</f>
        <v>-0.55555555555555691</v>
      </c>
      <c r="F42" s="27">
        <f>('municipalities(2011)'!F42-'municipalities(2001)'!F42)/'municipalities(2001)'!F42*100/10</f>
        <v>-1.4419087136929465</v>
      </c>
      <c r="G42" s="27">
        <f>('municipalities(2011)'!G42-'municipalities(2001)'!G42)/'municipalities(2001)'!G42*100/10</f>
        <v>0.62893081761006298</v>
      </c>
      <c r="H42" s="27">
        <f>('municipalities(2011)'!H42-'municipalities(2001)'!H42)/'municipalities(2001)'!H42*100/10</f>
        <v>-5.3883495145631066</v>
      </c>
      <c r="I42" s="27" t="e">
        <f>('municipalities(2011)'!I42-'municipalities(2001)'!I42)/'municipalities(2001)'!I42*100/10</f>
        <v>#DIV/0!</v>
      </c>
      <c r="J42" s="27">
        <f>('municipalities(2011)'!J42-'municipalities(2001)'!J42)/'municipalities(2001)'!J42*100/10</f>
        <v>-3.1739130434782608</v>
      </c>
      <c r="K42" s="27">
        <f>('municipalities(2011)'!K42-'municipalities(2001)'!K42)/'municipalities(2001)'!K42*100/10</f>
        <v>-2.3854447439353104</v>
      </c>
      <c r="L42" s="27">
        <f>('municipalities(2011)'!L42-'municipalities(2001)'!L42)/'municipalities(2001)'!L42*100/10</f>
        <v>-4.3518518518518521</v>
      </c>
      <c r="M42" s="27">
        <f>('municipalities(2011)'!M42-'municipalities(2001)'!M42)/'municipalities(2001)'!M42*100/10</f>
        <v>8.7500000000000018</v>
      </c>
      <c r="N42" s="27">
        <f>('municipalities(2011)'!N42-'municipalities(2001)'!N42)/'municipalities(2001)'!N42*100/10</f>
        <v>13.368421052631579</v>
      </c>
      <c r="O42" s="27">
        <f>('municipalities(2011)'!O42-'municipalities(2001)'!O42)/'municipalities(2001)'!O42*100/10</f>
        <v>2.8616471660841816</v>
      </c>
      <c r="P42" s="27">
        <f>('municipalities(2011)'!P42-'municipalities(2001)'!P42)/'municipalities(2001)'!P42*100/10</f>
        <v>-1.3461538461538463</v>
      </c>
      <c r="Q42" s="27">
        <f>('municipalities(2011)'!Q42-'municipalities(2001)'!Q42)/'municipalities(2001)'!Q42*100/10</f>
        <v>0.46601941747572784</v>
      </c>
      <c r="R42" s="27">
        <f>('municipalities(2011)'!R42-'municipalities(2001)'!R42)/'municipalities(2001)'!R42*100/10</f>
        <v>6.0724233983286924</v>
      </c>
      <c r="S42" s="27">
        <f>('municipalities(2011)'!S42-'municipalities(2001)'!S42)/'municipalities(2001)'!S42*100/10</f>
        <v>0.18672199170124451</v>
      </c>
      <c r="T42" s="27">
        <f>('municipalities(2011)'!T42-'municipalities(2001)'!T42)/'municipalities(2001)'!T42*100/10</f>
        <v>-3.4883720930232558</v>
      </c>
      <c r="U42" s="27">
        <f>('municipalities(2011)'!U42-'municipalities(2001)'!U42)/'municipalities(2001)'!U42*100/10</f>
        <v>-1.2500000000000011</v>
      </c>
      <c r="V42" s="27">
        <f>('municipalities(2011)'!V42-'municipalities(2001)'!V42)/'municipalities(2001)'!V42*100/10</f>
        <v>19.444444444444443</v>
      </c>
      <c r="W42" s="27">
        <f>('municipalities(2011)'!W42-'municipalities(2001)'!W42)/'municipalities(2001)'!W42*100/10</f>
        <v>10.285714285714285</v>
      </c>
    </row>
    <row r="43" spans="1:23">
      <c r="A43" s="5" t="s">
        <v>25</v>
      </c>
      <c r="B43" s="27">
        <f>('municipalities(2011)'!B43-'municipalities(2001)'!B43)/'municipalities(2001)'!B43*100/10</f>
        <v>1.5653722466198694</v>
      </c>
      <c r="C43" s="27">
        <f>('municipalities(2011)'!C43-'municipalities(2001)'!C43)/'municipalities(2001)'!C43*100/10</f>
        <v>-1.1212121212121209</v>
      </c>
      <c r="D43" s="27">
        <f>('municipalities(2011)'!D43-'municipalities(2001)'!D43)/'municipalities(2001)'!D43*100/10</f>
        <v>0</v>
      </c>
      <c r="E43" s="27">
        <f>('municipalities(2011)'!E43-'municipalities(2001)'!E43)/'municipalities(2001)'!E43*100/10</f>
        <v>1.4285714285714299</v>
      </c>
      <c r="F43" s="27">
        <f>('municipalities(2011)'!F43-'municipalities(2001)'!F43)/'municipalities(2001)'!F43*100/10</f>
        <v>-1.3620071684587802</v>
      </c>
      <c r="G43" s="27">
        <f>('municipalities(2011)'!G43-'municipalities(2001)'!G43)/'municipalities(2001)'!G43*100/10</f>
        <v>0.12793176972281481</v>
      </c>
      <c r="H43" s="27">
        <f>('municipalities(2011)'!H43-'municipalities(2001)'!H43)/'municipalities(2001)'!H43*100/10</f>
        <v>-8.1144343302990887</v>
      </c>
      <c r="I43" s="27" t="e">
        <f>('municipalities(2011)'!I43-'municipalities(2001)'!I43)/'municipalities(2001)'!I43*100/10</f>
        <v>#DIV/0!</v>
      </c>
      <c r="J43" s="27">
        <f>('municipalities(2011)'!J43-'municipalities(2001)'!J43)/'municipalities(2001)'!J43*100/10</f>
        <v>-2.3645320197044337</v>
      </c>
      <c r="K43" s="27">
        <f>('municipalities(2011)'!K43-'municipalities(2001)'!K43)/'municipalities(2001)'!K43*100/10</f>
        <v>-1.9526627218934922</v>
      </c>
      <c r="L43" s="27">
        <f>('municipalities(2011)'!L43-'municipalities(2001)'!L43)/'municipalities(2001)'!L43*100/10</f>
        <v>-5.9893048128342246</v>
      </c>
      <c r="M43" s="27">
        <f>('municipalities(2011)'!M43-'municipalities(2001)'!M43)/'municipalities(2001)'!M43*100/10</f>
        <v>3.272727272727272</v>
      </c>
      <c r="N43" s="27">
        <f>('municipalities(2011)'!N43-'municipalities(2001)'!N43)/'municipalities(2001)'!N43*100/10</f>
        <v>5.0980392156862742</v>
      </c>
      <c r="O43" s="27">
        <f>('municipalities(2011)'!O43-'municipalities(2001)'!O43)/'municipalities(2001)'!O43*100/10</f>
        <v>2.9022598954221102</v>
      </c>
      <c r="P43" s="27">
        <f>('municipalities(2011)'!P43-'municipalities(2001)'!P43)/'municipalities(2001)'!P43*100/10</f>
        <v>-1.0256410256410255</v>
      </c>
      <c r="Q43" s="27">
        <f>('municipalities(2011)'!Q43-'municipalities(2001)'!Q43)/'municipalities(2001)'!Q43*100/10</f>
        <v>1.2430939226519335</v>
      </c>
      <c r="R43" s="27">
        <f>('municipalities(2011)'!R43-'municipalities(2001)'!R43)/'municipalities(2001)'!R43*100/10</f>
        <v>1.5424836601307184</v>
      </c>
      <c r="S43" s="27">
        <f>('municipalities(2011)'!S43-'municipalities(2001)'!S43)/'municipalities(2001)'!S43*100/10</f>
        <v>-0.2407407407407402</v>
      </c>
      <c r="T43" s="27">
        <f>('municipalities(2011)'!T43-'municipalities(2001)'!T43)/'municipalities(2001)'!T43*100/10</f>
        <v>1.1434977578475338</v>
      </c>
      <c r="U43" s="27">
        <f>('municipalities(2011)'!U43-'municipalities(2001)'!U43)/'municipalities(2001)'!U43*100/10</f>
        <v>2.1040723981900444</v>
      </c>
      <c r="V43" s="27">
        <f>('municipalities(2011)'!V43-'municipalities(2001)'!V43)/'municipalities(2001)'!V43*100/10</f>
        <v>5.0598802395209574</v>
      </c>
      <c r="W43" s="27">
        <f>('municipalities(2011)'!W43-'municipalities(2001)'!W43)/'municipalities(2001)'!W43*100/10</f>
        <v>0.78431372549019573</v>
      </c>
    </row>
    <row r="44" spans="1:23">
      <c r="A44" s="5" t="s">
        <v>51</v>
      </c>
      <c r="B44" s="27">
        <f>('municipalities(2011)'!B44-'municipalities(2001)'!B44)/'municipalities(2001)'!B44*100/10</f>
        <v>-0.33820642488171598</v>
      </c>
      <c r="C44" s="27">
        <f>('municipalities(2011)'!C44-'municipalities(2001)'!C44)/'municipalities(2001)'!C44*100/10</f>
        <v>-0.62972292191435764</v>
      </c>
      <c r="D44" s="27">
        <f>('municipalities(2011)'!D44-'municipalities(2001)'!D44)/'municipalities(2001)'!D44*100/10</f>
        <v>0</v>
      </c>
      <c r="E44" s="27">
        <f>('municipalities(2011)'!E44-'municipalities(2001)'!E44)/'municipalities(2001)'!E44*100/10</f>
        <v>0.76923076923076816</v>
      </c>
      <c r="F44" s="27">
        <f>('municipalities(2011)'!F44-'municipalities(2001)'!F44)/'municipalities(2001)'!F44*100/10</f>
        <v>-0.80981595092024483</v>
      </c>
      <c r="G44" s="27">
        <f>('municipalities(2011)'!G44-'municipalities(2001)'!G44)/'municipalities(2001)'!G44*100/10</f>
        <v>0.32648125755743684</v>
      </c>
      <c r="H44" s="27">
        <f>('municipalities(2011)'!H44-'municipalities(2001)'!H44)/'municipalities(2001)'!H44*100/10</f>
        <v>-5.80246913580247</v>
      </c>
      <c r="I44" s="27" t="e">
        <f>('municipalities(2011)'!I44-'municipalities(2001)'!I44)/'municipalities(2001)'!I44*100/10</f>
        <v>#DIV/0!</v>
      </c>
      <c r="J44" s="27">
        <f>('municipalities(2011)'!J44-'municipalities(2001)'!J44)/'municipalities(2001)'!J44*100/10</f>
        <v>-3.3834586466165413</v>
      </c>
      <c r="K44" s="27">
        <f>('municipalities(2011)'!K44-'municipalities(2001)'!K44)/'municipalities(2001)'!K44*100/10</f>
        <v>-2.7375201288244768</v>
      </c>
      <c r="L44" s="27">
        <f>('municipalities(2011)'!L44-'municipalities(2001)'!L44)/'municipalities(2001)'!L44*100/10</f>
        <v>-4.3181818181818183</v>
      </c>
      <c r="M44" s="27">
        <f>('municipalities(2011)'!M44-'municipalities(2001)'!M44)/'municipalities(2001)'!M44*100/10</f>
        <v>6.2857142857142865</v>
      </c>
      <c r="N44" s="27">
        <f>('municipalities(2011)'!N44-'municipalities(2001)'!N44)/'municipalities(2001)'!N44*100/10</f>
        <v>9.4915254237288131</v>
      </c>
      <c r="O44" s="27">
        <f>('municipalities(2011)'!O44-'municipalities(2001)'!O44)/'municipalities(2001)'!O44*100/10</f>
        <v>1.7208552255111065</v>
      </c>
      <c r="P44" s="27">
        <f>('municipalities(2011)'!P44-'municipalities(2001)'!P44)/'municipalities(2001)'!P44*100/10</f>
        <v>-0.81632653061224547</v>
      </c>
      <c r="Q44" s="27">
        <f>('municipalities(2011)'!Q44-'municipalities(2001)'!Q44)/'municipalities(2001)'!Q44*100/10</f>
        <v>0.12820512820512742</v>
      </c>
      <c r="R44" s="27">
        <f>('municipalities(2011)'!R44-'municipalities(2001)'!R44)/'municipalities(2001)'!R44*100/10</f>
        <v>4.4180522565320661</v>
      </c>
      <c r="S44" s="27">
        <f>('municipalities(2011)'!S44-'municipalities(2001)'!S44)/'municipalities(2001)'!S44*100/10</f>
        <v>-0.21276595744680876</v>
      </c>
      <c r="T44" s="27">
        <f>('municipalities(2011)'!T44-'municipalities(2001)'!T44)/'municipalities(2001)'!T44*100/10</f>
        <v>-0.14705882352941124</v>
      </c>
      <c r="U44" s="27">
        <f>('municipalities(2011)'!U44-'municipalities(2001)'!U44)/'municipalities(2001)'!U44*100/10</f>
        <v>2.741935483870968</v>
      </c>
      <c r="V44" s="27">
        <f>('municipalities(2011)'!V44-'municipalities(2001)'!V44)/'municipalities(2001)'!V44*100/10</f>
        <v>12.272727272727273</v>
      </c>
      <c r="W44" s="27">
        <f>('municipalities(2011)'!W44-'municipalities(2001)'!W44)/'municipalities(2001)'!W44*100/10</f>
        <v>3.0493273542600905</v>
      </c>
    </row>
    <row r="45" spans="1:23">
      <c r="A45" s="5" t="s">
        <v>26</v>
      </c>
      <c r="B45" s="27">
        <f>('municipalities(2011)'!B45-'municipalities(2001)'!B45)/'municipalities(2001)'!B45*100/10</f>
        <v>2.5460106095052502</v>
      </c>
      <c r="C45" s="27">
        <f>('municipalities(2011)'!C45-'municipalities(2001)'!C45)/'municipalities(2001)'!C45*100/10</f>
        <v>-0.86466165413533846</v>
      </c>
      <c r="D45" s="27">
        <f>('municipalities(2011)'!D45-'municipalities(2001)'!D45)/'municipalities(2001)'!D45*100/10</f>
        <v>0</v>
      </c>
      <c r="E45" s="27">
        <f>('municipalities(2011)'!E45-'municipalities(2001)'!E45)/'municipalities(2001)'!E45*100/10</f>
        <v>2.205882352941178</v>
      </c>
      <c r="F45" s="27">
        <f>('municipalities(2011)'!F45-'municipalities(2001)'!F45)/'municipalities(2001)'!F45*100/10</f>
        <v>-0.35856573705179373</v>
      </c>
      <c r="G45" s="27">
        <f>('municipalities(2011)'!G45-'municipalities(2001)'!G45)/'municipalities(2001)'!G45*100/10</f>
        <v>-0.39959016393442537</v>
      </c>
      <c r="H45" s="27">
        <f>('municipalities(2011)'!H45-'municipalities(2001)'!H45)/'municipalities(2001)'!H45*100/10</f>
        <v>9.5689655172413808</v>
      </c>
      <c r="I45" s="27" t="e">
        <f>('municipalities(2011)'!I45-'municipalities(2001)'!I45)/'municipalities(2001)'!I45*100/10</f>
        <v>#DIV/0!</v>
      </c>
      <c r="J45" s="27">
        <f>('municipalities(2011)'!J45-'municipalities(2001)'!J45)/'municipalities(2001)'!J45*100/10</f>
        <v>-3.0116959064327498</v>
      </c>
      <c r="K45" s="27">
        <f>('municipalities(2011)'!K45-'municipalities(2001)'!K45)/'municipalities(2001)'!K45*100/10</f>
        <v>-2.9824561403508776</v>
      </c>
      <c r="L45" s="27">
        <f>('municipalities(2011)'!L45-'municipalities(2001)'!L45)/'municipalities(2001)'!L45*100/10</f>
        <v>-5.935483870967742</v>
      </c>
      <c r="M45" s="27">
        <f>('municipalities(2011)'!M45-'municipalities(2001)'!M45)/'municipalities(2001)'!M45*100/10</f>
        <v>2.4999999999999996</v>
      </c>
      <c r="N45" s="27">
        <f>('municipalities(2011)'!N45-'municipalities(2001)'!N45)/'municipalities(2001)'!N45*100/10</f>
        <v>3.1818181818181817</v>
      </c>
      <c r="O45" s="27">
        <f>('municipalities(2011)'!O45-'municipalities(2001)'!O45)/'municipalities(2001)'!O45*100/10</f>
        <v>4.8833349604608021</v>
      </c>
      <c r="P45" s="27">
        <f>('municipalities(2011)'!P45-'municipalities(2001)'!P45)/'municipalities(2001)'!P45*100/10</f>
        <v>-1.2500000000000011</v>
      </c>
      <c r="Q45" s="27">
        <f>('municipalities(2011)'!Q45-'municipalities(2001)'!Q45)/'municipalities(2001)'!Q45*100/10</f>
        <v>0.86513994910941627</v>
      </c>
      <c r="R45" s="27">
        <f>('municipalities(2011)'!R45-'municipalities(2001)'!R45)/'municipalities(2001)'!R45*100/10</f>
        <v>0.71518193224592252</v>
      </c>
      <c r="S45" s="27">
        <f>('municipalities(2011)'!S45-'municipalities(2001)'!S45)/'municipalities(2001)'!S45*100/10</f>
        <v>-0.49180327868852436</v>
      </c>
      <c r="T45" s="27">
        <f>('municipalities(2011)'!T45-'municipalities(2001)'!T45)/'municipalities(2001)'!T45*100/10</f>
        <v>1.7094017094017093</v>
      </c>
      <c r="U45" s="27">
        <f>('municipalities(2011)'!U45-'municipalities(2001)'!U45)/'municipalities(2001)'!U45*100/10</f>
        <v>2.9333333333333345</v>
      </c>
      <c r="V45" s="27">
        <f>('municipalities(2011)'!V45-'municipalities(2001)'!V45)/'municipalities(2001)'!V45*100/10</f>
        <v>4.6739130434782608</v>
      </c>
      <c r="W45" s="27">
        <f>('municipalities(2011)'!W45-'municipalities(2001)'!W45)/'municipalities(2001)'!W45*100/10</f>
        <v>1.7123287671232876</v>
      </c>
    </row>
    <row r="46" spans="1:23">
      <c r="A46" s="5" t="s">
        <v>52</v>
      </c>
      <c r="B46" s="27">
        <f>('municipalities(2011)'!B46-'municipalities(2001)'!B46)/'municipalities(2001)'!B46*100/10</f>
        <v>-0.18889155337477634</v>
      </c>
      <c r="C46" s="27">
        <f>('municipalities(2011)'!C46-'municipalities(2001)'!C46)/'municipalities(2001)'!C46*100/10</f>
        <v>-0.93922651933701806</v>
      </c>
      <c r="D46" s="27">
        <f>('municipalities(2011)'!D46-'municipalities(2001)'!D46)/'municipalities(2001)'!D46*100/10</f>
        <v>0</v>
      </c>
      <c r="E46" s="27">
        <f>('municipalities(2011)'!E46-'municipalities(2001)'!E46)/'municipalities(2001)'!E46*100/10</f>
        <v>0.40000000000000036</v>
      </c>
      <c r="F46" s="27">
        <f>('municipalities(2011)'!F46-'municipalities(2001)'!F46)/'municipalities(2001)'!F46*100/10</f>
        <v>-1.2696148359486437</v>
      </c>
      <c r="G46" s="27">
        <f>('municipalities(2011)'!G46-'municipalities(2001)'!G46)/'municipalities(2001)'!G46*100/10</f>
        <v>0.23809523809523747</v>
      </c>
      <c r="H46" s="27">
        <f>('municipalities(2011)'!H46-'municipalities(2001)'!H46)/'municipalities(2001)'!H46*100/10</f>
        <v>-8.362068965517242</v>
      </c>
      <c r="I46" s="27" t="e">
        <f>('municipalities(2011)'!I46-'municipalities(2001)'!I46)/'municipalities(2001)'!I46*100/10</f>
        <v>#DIV/0!</v>
      </c>
      <c r="J46" s="27">
        <f>('municipalities(2011)'!J46-'municipalities(2001)'!J46)/'municipalities(2001)'!J46*100/10</f>
        <v>-4.2758620689655178</v>
      </c>
      <c r="K46" s="27">
        <f>('municipalities(2011)'!K46-'municipalities(2001)'!K46)/'municipalities(2001)'!K46*100/10</f>
        <v>-3.8834951456310676</v>
      </c>
      <c r="L46" s="27">
        <f>('municipalities(2011)'!L46-'municipalities(2001)'!L46)/'municipalities(2001)'!L46*100/10</f>
        <v>-4.6598639455782314</v>
      </c>
      <c r="M46" s="27">
        <f>('municipalities(2011)'!M46-'municipalities(2001)'!M46)/'municipalities(2001)'!M46*100/10</f>
        <v>4.242424242424244</v>
      </c>
      <c r="N46" s="27">
        <f>('municipalities(2011)'!N46-'municipalities(2001)'!N46)/'municipalities(2001)'!N46*100/10</f>
        <v>10.48076923076923</v>
      </c>
      <c r="O46" s="27">
        <f>('municipalities(2011)'!O46-'municipalities(2001)'!O46)/'municipalities(2001)'!O46*100/10</f>
        <v>1.8014351055348077</v>
      </c>
      <c r="P46" s="27">
        <f>('municipalities(2011)'!P46-'municipalities(2001)'!P46)/'municipalities(2001)'!P46*100/10</f>
        <v>-0.74999999999999956</v>
      </c>
      <c r="Q46" s="27">
        <f>('municipalities(2011)'!Q46-'municipalities(2001)'!Q46)/'municipalities(2001)'!Q46*100/10</f>
        <v>-0.27777777777777751</v>
      </c>
      <c r="R46" s="27">
        <f>('municipalities(2011)'!R46-'municipalities(2001)'!R46)/'municipalities(2001)'!R46*100/10</f>
        <v>1.8975332068311193</v>
      </c>
      <c r="S46" s="27">
        <f>('municipalities(2011)'!S46-'municipalities(2001)'!S46)/'municipalities(2001)'!S46*100/10</f>
        <v>2.3953488372093017</v>
      </c>
      <c r="T46" s="27">
        <f>('municipalities(2011)'!T46-'municipalities(2001)'!T46)/'municipalities(2001)'!T46*100/10</f>
        <v>-1.3461538461538463</v>
      </c>
      <c r="U46" s="27">
        <f>('municipalities(2011)'!U46-'municipalities(2001)'!U46)/'municipalities(2001)'!U46*100/10</f>
        <v>0.27210884353741521</v>
      </c>
      <c r="V46" s="27">
        <f>('municipalities(2011)'!V46-'municipalities(2001)'!V46)/'municipalities(2001)'!V46*100/10</f>
        <v>7.3846153846153868</v>
      </c>
      <c r="W46" s="27">
        <f>('municipalities(2011)'!W46-'municipalities(2001)'!W46)/'municipalities(2001)'!W46*100/10</f>
        <v>3.4380776340110906</v>
      </c>
    </row>
    <row r="47" spans="1:23">
      <c r="A47" s="5" t="s">
        <v>53</v>
      </c>
      <c r="B47" s="27">
        <f>('municipalities(2011)'!B47-'municipalities(2001)'!B47)/'municipalities(2001)'!B47*100/10</f>
        <v>3.8387671210078715</v>
      </c>
      <c r="C47" s="27">
        <f>('municipalities(2011)'!C47-'municipalities(2001)'!C47)/'municipalities(2001)'!C47*100/10</f>
        <v>8.7976539589441974E-2</v>
      </c>
      <c r="D47" s="27">
        <f>('municipalities(2011)'!D47-'municipalities(2001)'!D47)/'municipalities(2001)'!D47*100/10</f>
        <v>0</v>
      </c>
      <c r="E47" s="27">
        <f>('municipalities(2011)'!E47-'municipalities(2001)'!E47)/'municipalities(2001)'!E47*100/10</f>
        <v>-0.45454545454545492</v>
      </c>
      <c r="F47" s="27">
        <f>('municipalities(2011)'!F47-'municipalities(2001)'!F47)/'municipalities(2001)'!F47*100/10</f>
        <v>4.8076923076923767E-2</v>
      </c>
      <c r="G47" s="27">
        <f>('municipalities(2011)'!G47-'municipalities(2001)'!G47)/'municipalities(2001)'!G47*100/10</f>
        <v>-0.43046357615893943</v>
      </c>
      <c r="H47" s="27">
        <f>('municipalities(2011)'!H47-'municipalities(2001)'!H47)/'municipalities(2001)'!H47*100/10</f>
        <v>-2.9653679653679652</v>
      </c>
      <c r="I47" s="27" t="e">
        <f>('municipalities(2011)'!I47-'municipalities(2001)'!I47)/'municipalities(2001)'!I47*100/10</f>
        <v>#DIV/0!</v>
      </c>
      <c r="J47" s="27">
        <f>('municipalities(2011)'!J47-'municipalities(2001)'!J47)/'municipalities(2001)'!J47*100/10</f>
        <v>-3.3030852994555362</v>
      </c>
      <c r="K47" s="27">
        <f>('municipalities(2011)'!K47-'municipalities(2001)'!K47)/'municipalities(2001)'!K47*100/10</f>
        <v>-2.65625</v>
      </c>
      <c r="L47" s="27">
        <f>('municipalities(2011)'!L47-'municipalities(2001)'!L47)/'municipalities(2001)'!L47*100/10</f>
        <v>-3.6704119850187276</v>
      </c>
      <c r="M47" s="27">
        <f>('municipalities(2011)'!M47-'municipalities(2001)'!M47)/'municipalities(2001)'!M47*100/10</f>
        <v>1.3043478260869557</v>
      </c>
      <c r="N47" s="27">
        <f>('municipalities(2011)'!N47-'municipalities(2001)'!N47)/'municipalities(2001)'!N47*100/10</f>
        <v>3.35</v>
      </c>
      <c r="O47" s="27">
        <f>('municipalities(2011)'!O47-'municipalities(2001)'!O47)/'municipalities(2001)'!O47*100/10</f>
        <v>4.6939398565104558</v>
      </c>
      <c r="P47" s="27">
        <f>('municipalities(2011)'!P47-'municipalities(2001)'!P47)/'municipalities(2001)'!P47*100/10</f>
        <v>0</v>
      </c>
      <c r="Q47" s="27">
        <f>('municipalities(2011)'!Q47-'municipalities(2001)'!Q47)/'municipalities(2001)'!Q47*100/10</f>
        <v>0.72368421052631515</v>
      </c>
      <c r="R47" s="27">
        <f>('municipalities(2011)'!R47-'municipalities(2001)'!R47)/'municipalities(2001)'!R47*100/10</f>
        <v>1.521739130434784</v>
      </c>
      <c r="S47" s="27">
        <f>('municipalities(2011)'!S47-'municipalities(2001)'!S47)/'municipalities(2001)'!S47*100/10</f>
        <v>2.043010752688172</v>
      </c>
      <c r="T47" s="27">
        <f>('municipalities(2011)'!T47-'municipalities(2001)'!T47)/'municipalities(2001)'!T47*100/10</f>
        <v>-0.54000000000000059</v>
      </c>
      <c r="U47" s="27">
        <f>('municipalities(2011)'!U47-'municipalities(2001)'!U47)/'municipalities(2001)'!U47*100/10</f>
        <v>-1.4890016920473781</v>
      </c>
      <c r="V47" s="27">
        <f>('municipalities(2011)'!V47-'municipalities(2001)'!V47)/'municipalities(2001)'!V47*100/10</f>
        <v>4.5423728813559316</v>
      </c>
      <c r="W47" s="27">
        <f>('municipalities(2011)'!W47-'municipalities(2001)'!W47)/'municipalities(2001)'!W47*100/10</f>
        <v>1.4553990610328644</v>
      </c>
    </row>
    <row r="48" spans="1:23">
      <c r="A48" s="5" t="s">
        <v>54</v>
      </c>
      <c r="B48" s="27">
        <f>('municipalities(2011)'!B48-'municipalities(2001)'!B48)/'municipalities(2001)'!B48*100/10</f>
        <v>0.45804585874121334</v>
      </c>
      <c r="C48" s="27">
        <f>('municipalities(2011)'!C48-'municipalities(2001)'!C48)/'municipalities(2001)'!C48*100/10</f>
        <v>-0.62500000000000056</v>
      </c>
      <c r="D48" s="27">
        <f>('municipalities(2011)'!D48-'municipalities(2001)'!D48)/'municipalities(2001)'!D48*100/10</f>
        <v>0</v>
      </c>
      <c r="E48" s="27">
        <f>('municipalities(2011)'!E48-'municipalities(2001)'!E48)/'municipalities(2001)'!E48*100/10</f>
        <v>-0.19607843137254832</v>
      </c>
      <c r="F48" s="27">
        <f>('municipalities(2011)'!F48-'municipalities(2001)'!F48)/'municipalities(2001)'!F48*100/10</f>
        <v>-1.0802139037433149</v>
      </c>
      <c r="G48" s="27">
        <f>('municipalities(2011)'!G48-'municipalities(2001)'!G48)/'municipalities(2001)'!G48*100/10</f>
        <v>1.1340206185567026</v>
      </c>
      <c r="H48" s="27">
        <f>('municipalities(2011)'!H48-'municipalities(2001)'!H48)/'municipalities(2001)'!H48*100/10</f>
        <v>-8.085106382978724</v>
      </c>
      <c r="I48" s="27" t="e">
        <f>('municipalities(2011)'!I48-'municipalities(2001)'!I48)/'municipalities(2001)'!I48*100/10</f>
        <v>#DIV/0!</v>
      </c>
      <c r="J48" s="27">
        <f>('municipalities(2011)'!J48-'municipalities(2001)'!J48)/'municipalities(2001)'!J48*100/10</f>
        <v>-3.9449541284403673</v>
      </c>
      <c r="K48" s="27">
        <f>('municipalities(2011)'!K48-'municipalities(2001)'!K48)/'municipalities(2001)'!K48*100/10</f>
        <v>-3.3959311424100149</v>
      </c>
      <c r="L48" s="27">
        <f>('municipalities(2011)'!L48-'municipalities(2001)'!L48)/'municipalities(2001)'!L48*100/10</f>
        <v>-4.5484949832775916</v>
      </c>
      <c r="M48" s="27">
        <f>('municipalities(2011)'!M48-'municipalities(2001)'!M48)/'municipalities(2001)'!M48*100/10</f>
        <v>1.0810810810810796</v>
      </c>
      <c r="N48" s="27">
        <f>('municipalities(2011)'!N48-'municipalities(2001)'!N48)/'municipalities(2001)'!N48*100/10</f>
        <v>9.870129870129869</v>
      </c>
      <c r="O48" s="27">
        <f>('municipalities(2011)'!O48-'municipalities(2001)'!O48)/'municipalities(2001)'!O48*100/10</f>
        <v>1.3259639564124055</v>
      </c>
      <c r="P48" s="27">
        <f>('municipalities(2011)'!P48-'municipalities(2001)'!P48)/'municipalities(2001)'!P48*100/10</f>
        <v>-0.85106382978723472</v>
      </c>
      <c r="Q48" s="27">
        <f>('municipalities(2011)'!Q48-'municipalities(2001)'!Q48)/'municipalities(2001)'!Q48*100/10</f>
        <v>-0.85621970920840018</v>
      </c>
      <c r="R48" s="27">
        <f>('municipalities(2011)'!R48-'municipalities(2001)'!R48)/'municipalities(2001)'!R48*100/10</f>
        <v>2.3896103896103904</v>
      </c>
      <c r="S48" s="27">
        <f>('municipalities(2011)'!S48-'municipalities(2001)'!S48)/'municipalities(2001)'!S48*100/10</f>
        <v>1.7793594306049818</v>
      </c>
      <c r="T48" s="27">
        <f>('municipalities(2011)'!T48-'municipalities(2001)'!T48)/'municipalities(2001)'!T48*100/10</f>
        <v>-2.3684210526315796</v>
      </c>
      <c r="U48" s="27">
        <f>('municipalities(2011)'!U48-'municipalities(2001)'!U48)/'municipalities(2001)'!U48*100/10</f>
        <v>1.9847328244274807</v>
      </c>
      <c r="V48" s="27">
        <f>('municipalities(2011)'!V48-'municipalities(2001)'!V48)/'municipalities(2001)'!V48*100/10</f>
        <v>7.1666666666666687</v>
      </c>
      <c r="W48" s="27">
        <f>('municipalities(2011)'!W48-'municipalities(2001)'!W48)/'municipalities(2001)'!W48*100/10</f>
        <v>19.630996309963098</v>
      </c>
    </row>
    <row r="49" spans="1:23">
      <c r="A49" s="5" t="s">
        <v>27</v>
      </c>
      <c r="B49" s="27">
        <f>('municipalities(2011)'!B49-'municipalities(2001)'!B49)/'municipalities(2001)'!B49*100/10</f>
        <v>1.1700652263419076</v>
      </c>
      <c r="C49" s="27">
        <f>('municipalities(2011)'!C49-'municipalities(2001)'!C49)/'municipalities(2001)'!C49*100/10</f>
        <v>-0.74935400516796002</v>
      </c>
      <c r="D49" s="27">
        <f>('municipalities(2011)'!D49-'municipalities(2001)'!D49)/'municipalities(2001)'!D49*100/10</f>
        <v>0</v>
      </c>
      <c r="E49" s="27">
        <f>('municipalities(2011)'!E49-'municipalities(2001)'!E49)/'municipalities(2001)'!E49*100/10</f>
        <v>0</v>
      </c>
      <c r="F49" s="27">
        <f>('municipalities(2011)'!F49-'municipalities(2001)'!F49)/'municipalities(2001)'!F49*100/10</f>
        <v>-1.0983397190293736</v>
      </c>
      <c r="G49" s="27">
        <f>('municipalities(2011)'!G49-'municipalities(2001)'!G49)/'municipalities(2001)'!G49*100/10</f>
        <v>2.5284450063211488E-2</v>
      </c>
      <c r="H49" s="27">
        <f>('municipalities(2011)'!H49-'municipalities(2001)'!H49)/'municipalities(2001)'!H49*100/10</f>
        <v>14.666666666666671</v>
      </c>
      <c r="I49" s="27" t="e">
        <f>('municipalities(2011)'!I49-'municipalities(2001)'!I49)/'municipalities(2001)'!I49*100/10</f>
        <v>#DIV/0!</v>
      </c>
      <c r="J49" s="27">
        <f>('municipalities(2011)'!J49-'municipalities(2001)'!J49)/'municipalities(2001)'!J49*100/10</f>
        <v>-2.530712530712532</v>
      </c>
      <c r="K49" s="27">
        <f>('municipalities(2011)'!K49-'municipalities(2001)'!K49)/'municipalities(2001)'!K49*100/10</f>
        <v>-2.0833333333333335</v>
      </c>
      <c r="L49" s="27">
        <f>('municipalities(2011)'!L49-'municipalities(2001)'!L49)/'municipalities(2001)'!L49*100/10</f>
        <v>-3</v>
      </c>
      <c r="M49" s="27">
        <f>('municipalities(2011)'!M49-'municipalities(2001)'!M49)/'municipalities(2001)'!M49*100/10</f>
        <v>-0.76923076923076983</v>
      </c>
      <c r="N49" s="27">
        <f>('municipalities(2011)'!N49-'municipalities(2001)'!N49)/'municipalities(2001)'!N49*100/10</f>
        <v>9.487179487179489</v>
      </c>
      <c r="O49" s="27">
        <f>('municipalities(2011)'!O49-'municipalities(2001)'!O49)/'municipalities(2001)'!O49*100/10</f>
        <v>3.8705577304387617</v>
      </c>
      <c r="P49" s="27">
        <f>('municipalities(2011)'!P49-'municipalities(2001)'!P49)/'municipalities(2001)'!P49*100/10</f>
        <v>-0.74999999999999956</v>
      </c>
      <c r="Q49" s="27">
        <f>('municipalities(2011)'!Q49-'municipalities(2001)'!Q49)/'municipalities(2001)'!Q49*100/10</f>
        <v>-3.4602076124566741E-2</v>
      </c>
      <c r="R49" s="27">
        <f>('municipalities(2011)'!R49-'municipalities(2001)'!R49)/'municipalities(2001)'!R49*100/10</f>
        <v>2.7078384798099759</v>
      </c>
      <c r="S49" s="27">
        <f>('municipalities(2011)'!S49-'municipalities(2001)'!S49)/'municipalities(2001)'!S49*100/10</f>
        <v>6.0821917808219181</v>
      </c>
      <c r="T49" s="27">
        <f>('municipalities(2011)'!T49-'municipalities(2001)'!T49)/'municipalities(2001)'!T49*100/10</f>
        <v>-1.6725978647686843</v>
      </c>
      <c r="U49" s="27">
        <f>('municipalities(2011)'!U49-'municipalities(2001)'!U49)/'municipalities(2001)'!U49*100/10</f>
        <v>-4.0000000000000563E-2</v>
      </c>
      <c r="V49" s="27">
        <f>('municipalities(2011)'!V49-'municipalities(2001)'!V49)/'municipalities(2001)'!V49*100/10</f>
        <v>3.0322580645161286</v>
      </c>
      <c r="W49" s="27">
        <f>('municipalities(2011)'!W49-'municipalities(2001)'!W49)/'municipalities(2001)'!W49*100/10</f>
        <v>5.8423913043478271</v>
      </c>
    </row>
    <row r="50" spans="1:23">
      <c r="A50" s="5" t="s">
        <v>55</v>
      </c>
      <c r="B50" s="27">
        <f>('municipalities(2011)'!B50-'municipalities(2001)'!B50)/'municipalities(2001)'!B50*100/10</f>
        <v>0.40175841419654085</v>
      </c>
      <c r="C50" s="27">
        <f>('municipalities(2011)'!C50-'municipalities(2001)'!C50)/'municipalities(2001)'!C50*100/10</f>
        <v>-0.99337748344370858</v>
      </c>
      <c r="D50" s="27">
        <f>('municipalities(2011)'!D50-'municipalities(2001)'!D50)/'municipalities(2001)'!D50*100/10</f>
        <v>0</v>
      </c>
      <c r="E50" s="27">
        <f>('municipalities(2011)'!E50-'municipalities(2001)'!E50)/'municipalities(2001)'!E50*100/10</f>
        <v>0</v>
      </c>
      <c r="F50" s="27">
        <f>('municipalities(2011)'!F50-'municipalities(2001)'!F50)/'municipalities(2001)'!F50*100/10</f>
        <v>-1.663442940038685</v>
      </c>
      <c r="G50" s="27">
        <f>('municipalities(2011)'!G50-'municipalities(2001)'!G50)/'municipalities(2001)'!G50*100/10</f>
        <v>0.56050955414012804</v>
      </c>
      <c r="H50" s="27">
        <f>('municipalities(2011)'!H50-'municipalities(2001)'!H50)/'municipalities(2001)'!H50*100/10</f>
        <v>-6.7924528301886795</v>
      </c>
      <c r="I50" s="27" t="e">
        <f>('municipalities(2011)'!I50-'municipalities(2001)'!I50)/'municipalities(2001)'!I50*100/10</f>
        <v>#DIV/0!</v>
      </c>
      <c r="J50" s="27">
        <f>('municipalities(2011)'!J50-'municipalities(2001)'!J50)/'municipalities(2001)'!J50*100/10</f>
        <v>-3.1671554252199412</v>
      </c>
      <c r="K50" s="27">
        <f>('municipalities(2011)'!K50-'municipalities(2001)'!K50)/'municipalities(2001)'!K50*100/10</f>
        <v>-2.7918781725888326</v>
      </c>
      <c r="L50" s="27">
        <f>('municipalities(2011)'!L50-'municipalities(2001)'!L50)/'municipalities(2001)'!L50*100/10</f>
        <v>-7.0776255707762559</v>
      </c>
      <c r="M50" s="27">
        <f>('municipalities(2011)'!M50-'municipalities(2001)'!M50)/'municipalities(2001)'!M50*100/10</f>
        <v>1.3953488372093037</v>
      </c>
      <c r="N50" s="27">
        <f>('municipalities(2011)'!N50-'municipalities(2001)'!N50)/'municipalities(2001)'!N50*100/10</f>
        <v>10.4</v>
      </c>
      <c r="O50" s="27">
        <f>('municipalities(2011)'!O50-'municipalities(2001)'!O50)/'municipalities(2001)'!O50*100/10</f>
        <v>-8.8121944602846813</v>
      </c>
      <c r="P50" s="27">
        <f>('municipalities(2011)'!P50-'municipalities(2001)'!P50)/'municipalities(2001)'!P50*100/10</f>
        <v>-1.276595744680852</v>
      </c>
      <c r="Q50" s="27">
        <f>('municipalities(2011)'!Q50-'municipalities(2001)'!Q50)/'municipalities(2001)'!Q50*100/10</f>
        <v>-0.69444444444444442</v>
      </c>
      <c r="R50" s="27">
        <f>('municipalities(2011)'!R50-'municipalities(2001)'!R50)/'municipalities(2001)'!R50*100/10</f>
        <v>6.2686567164179108</v>
      </c>
      <c r="S50" s="27">
        <f>('municipalities(2011)'!S50-'municipalities(2001)'!S50)/'municipalities(2001)'!S50*100/10</f>
        <v>-0.92000000000000082</v>
      </c>
      <c r="T50" s="27">
        <f>('municipalities(2011)'!T50-'municipalities(2001)'!T50)/'municipalities(2001)'!T50*100/10</f>
        <v>17.826086956521742</v>
      </c>
      <c r="U50" s="27">
        <f>('municipalities(2011)'!U50-'municipalities(2001)'!U50)/'municipalities(2001)'!U50*100/10</f>
        <v>15.9375</v>
      </c>
      <c r="V50" s="27">
        <f>('municipalities(2011)'!V50-'municipalities(2001)'!V50)/'municipalities(2001)'!V50*100/10</f>
        <v>11.538461538461537</v>
      </c>
      <c r="W50" s="27">
        <f>('municipalities(2011)'!W50-'municipalities(2001)'!W50)/'municipalities(2001)'!W50*100/10</f>
        <v>10.806451612903226</v>
      </c>
    </row>
    <row r="51" spans="1:23">
      <c r="A51" s="5" t="s">
        <v>28</v>
      </c>
      <c r="B51" s="27">
        <f>('municipalities(2011)'!B51-'municipalities(2001)'!B51)/'municipalities(2001)'!B51*100/10</f>
        <v>-1.6923847074852401</v>
      </c>
      <c r="C51" s="27">
        <f>('municipalities(2011)'!C51-'municipalities(2001)'!C51)/'municipalities(2001)'!C51*100/10</f>
        <v>-0.95121951219512157</v>
      </c>
      <c r="D51" s="27">
        <f>('municipalities(2011)'!D51-'municipalities(2001)'!D51)/'municipalities(2001)'!D51*100/10</f>
        <v>0</v>
      </c>
      <c r="E51" s="27">
        <f>('municipalities(2011)'!E51-'municipalities(2001)'!E51)/'municipalities(2001)'!E51*100/10</f>
        <v>0.31249999999999889</v>
      </c>
      <c r="F51" s="27">
        <f>('municipalities(2011)'!F51-'municipalities(2001)'!F51)/'municipalities(2001)'!F51*100/10</f>
        <v>-1.3666666666666663</v>
      </c>
      <c r="G51" s="27">
        <f>('municipalities(2011)'!G51-'municipalities(2001)'!G51)/'municipalities(2001)'!G51*100/10</f>
        <v>0.68965517241379248</v>
      </c>
      <c r="H51" s="27">
        <f>('municipalities(2011)'!H51-'municipalities(2001)'!H51)/'municipalities(2001)'!H51*100/10</f>
        <v>-16.187290969899664</v>
      </c>
      <c r="I51" s="27" t="e">
        <f>('municipalities(2011)'!I51-'municipalities(2001)'!I51)/'municipalities(2001)'!I51*100/10</f>
        <v>#DIV/0!</v>
      </c>
      <c r="J51" s="27">
        <f>('municipalities(2011)'!J51-'municipalities(2001)'!J51)/'municipalities(2001)'!J51*100/10</f>
        <v>-2.791666666666667</v>
      </c>
      <c r="K51" s="27">
        <f>('municipalities(2011)'!K51-'municipalities(2001)'!K51)/'municipalities(2001)'!K51*100/10</f>
        <v>-2.1356783919597984</v>
      </c>
      <c r="L51" s="27">
        <f>('municipalities(2011)'!L51-'municipalities(2001)'!L51)/'municipalities(2001)'!L51*100/10</f>
        <v>-4.6604938271604937</v>
      </c>
      <c r="M51" s="27">
        <f>('municipalities(2011)'!M51-'municipalities(2001)'!M51)/'municipalities(2001)'!M51*100/10</f>
        <v>5.1999999999999993</v>
      </c>
      <c r="N51" s="27">
        <f>('municipalities(2011)'!N51-'municipalities(2001)'!N51)/'municipalities(2001)'!N51*100/10</f>
        <v>14.634146341463417</v>
      </c>
      <c r="O51" s="27">
        <f>('municipalities(2011)'!O51-'municipalities(2001)'!O51)/'municipalities(2001)'!O51*100/10</f>
        <v>-0.81217345872518298</v>
      </c>
      <c r="P51" s="27">
        <f>('municipalities(2011)'!P51-'municipalities(2001)'!P51)/'municipalities(2001)'!P51*100/10</f>
        <v>-1</v>
      </c>
      <c r="Q51" s="27">
        <f>('municipalities(2011)'!Q51-'municipalities(2001)'!Q51)/'municipalities(2001)'!Q51*100/10</f>
        <v>-0.66115702479338845</v>
      </c>
      <c r="R51" s="27">
        <f>('municipalities(2011)'!R51-'municipalities(2001)'!R51)/'municipalities(2001)'!R51*100/10</f>
        <v>2.3316062176165806</v>
      </c>
      <c r="S51" s="27">
        <f>('municipalities(2011)'!S51-'municipalities(2001)'!S51)/'municipalities(2001)'!S51*100/10</f>
        <v>2.5203252032520327</v>
      </c>
      <c r="T51" s="27">
        <f>('municipalities(2011)'!T51-'municipalities(2001)'!T51)/'municipalities(2001)'!T51*100/10</f>
        <v>-3.5483870967741935</v>
      </c>
      <c r="U51" s="27">
        <f>('municipalities(2011)'!U51-'municipalities(2001)'!U51)/'municipalities(2001)'!U51*100/10</f>
        <v>-1.4285714285714284</v>
      </c>
      <c r="V51" s="27">
        <f>('municipalities(2011)'!V51-'municipalities(2001)'!V51)/'municipalities(2001)'!V51*100/10</f>
        <v>40.999999999999993</v>
      </c>
      <c r="W51" s="27">
        <f>('municipalities(2011)'!W51-'municipalities(2001)'!W51)/'municipalities(2001)'!W51*100/10</f>
        <v>6.7808219178082201</v>
      </c>
    </row>
    <row r="52" spans="1:23">
      <c r="A52" s="5" t="s">
        <v>56</v>
      </c>
      <c r="B52" s="27">
        <f>('municipalities(2011)'!B52-'municipalities(2001)'!B52)/'municipalities(2001)'!B52*100/10</f>
        <v>0.62255282557333802</v>
      </c>
      <c r="C52" s="27">
        <f>('municipalities(2011)'!C52-'municipalities(2001)'!C52)/'municipalities(2001)'!C52*100/10</f>
        <v>-0.39119804400978031</v>
      </c>
      <c r="D52" s="27">
        <f>('municipalities(2011)'!D52-'municipalities(2001)'!D52)/'municipalities(2001)'!D52*100/10</f>
        <v>0</v>
      </c>
      <c r="E52" s="27">
        <f>('municipalities(2011)'!E52-'municipalities(2001)'!E52)/'municipalities(2001)'!E52*100/10</f>
        <v>0.23809523809523725</v>
      </c>
      <c r="F52" s="27">
        <f>('municipalities(2011)'!F52-'municipalities(2001)'!F52)/'municipalities(2001)'!F52*100/10</f>
        <v>-0.57317073170731736</v>
      </c>
      <c r="G52" s="27">
        <f>('municipalities(2011)'!G52-'municipalities(2001)'!G52)/'municipalities(2001)'!G52*100/10</f>
        <v>2.2650056625141884E-2</v>
      </c>
      <c r="H52" s="27">
        <f>('municipalities(2011)'!H52-'municipalities(2001)'!H52)/'municipalities(2001)'!H52*100/10</f>
        <v>-8.4848484848484844</v>
      </c>
      <c r="I52" s="27" t="e">
        <f>('municipalities(2011)'!I52-'municipalities(2001)'!I52)/'municipalities(2001)'!I52*100/10</f>
        <v>#DIV/0!</v>
      </c>
      <c r="J52" s="27">
        <f>('municipalities(2011)'!J52-'municipalities(2001)'!J52)/'municipalities(2001)'!J52*100/10</f>
        <v>-2.6954732510288064</v>
      </c>
      <c r="K52" s="27">
        <f>('municipalities(2011)'!K52-'municipalities(2001)'!K52)/'municipalities(2001)'!K52*100/10</f>
        <v>-2.0758122743682312</v>
      </c>
      <c r="L52" s="27">
        <f>('municipalities(2011)'!L52-'municipalities(2001)'!L52)/'municipalities(2001)'!L52*100/10</f>
        <v>-7.7152698048220429</v>
      </c>
      <c r="M52" s="27">
        <f>('municipalities(2011)'!M52-'municipalities(2001)'!M52)/'municipalities(2001)'!M52*100/10</f>
        <v>2.3684210526315796</v>
      </c>
      <c r="N52" s="27">
        <f>('municipalities(2011)'!N52-'municipalities(2001)'!N52)/'municipalities(2001)'!N52*100/10</f>
        <v>10.645161290322582</v>
      </c>
      <c r="O52" s="27">
        <f>('municipalities(2011)'!O52-'municipalities(2001)'!O52)/'municipalities(2001)'!O52*100/10</f>
        <v>1.595067300717337</v>
      </c>
      <c r="P52" s="27">
        <f>('municipalities(2011)'!P52-'municipalities(2001)'!P52)/'municipalities(2001)'!P52*100/10</f>
        <v>-0.22727272727272846</v>
      </c>
      <c r="Q52" s="27">
        <f>('municipalities(2011)'!Q52-'municipalities(2001)'!Q52)/'municipalities(2001)'!Q52*100/10</f>
        <v>0.21008403361344535</v>
      </c>
      <c r="R52" s="27">
        <f>('municipalities(2011)'!R52-'municipalities(2001)'!R52)/'municipalities(2001)'!R52*100/10</f>
        <v>2.6899696048632227</v>
      </c>
      <c r="S52" s="27">
        <f>('municipalities(2011)'!S52-'municipalities(2001)'!S52)/'municipalities(2001)'!S52*100/10</f>
        <v>99.038461538461533</v>
      </c>
      <c r="T52" s="27">
        <f>('municipalities(2011)'!T52-'municipalities(2001)'!T52)/'municipalities(2001)'!T52*100/10</f>
        <v>2.5274725274725283</v>
      </c>
      <c r="U52" s="27">
        <f>('municipalities(2011)'!U52-'municipalities(2001)'!U52)/'municipalities(2001)'!U52*100/10</f>
        <v>1.5568862275449109</v>
      </c>
      <c r="V52" s="27">
        <f>('municipalities(2011)'!V52-'municipalities(2001)'!V52)/'municipalities(2001)'!V52*100/10</f>
        <v>18.524590163934427</v>
      </c>
      <c r="W52" s="27">
        <f>('municipalities(2011)'!W52-'municipalities(2001)'!W52)/'municipalities(2001)'!W52*100/10</f>
        <v>1.6987179487179489</v>
      </c>
    </row>
    <row r="53" spans="1:23">
      <c r="A53" s="5" t="s">
        <v>29</v>
      </c>
      <c r="B53" s="27">
        <f>('municipalities(2011)'!B53-'municipalities(2001)'!B53)/'municipalities(2001)'!B53*100/10</f>
        <v>-0.66995335157483638</v>
      </c>
      <c r="C53" s="27">
        <f>('municipalities(2011)'!C53-'municipalities(2001)'!C53)/'municipalities(2001)'!C53*100/10</f>
        <v>-0.72864321608040172</v>
      </c>
      <c r="D53" s="27">
        <f>('municipalities(2011)'!D53-'municipalities(2001)'!D53)/'municipalities(2001)'!D53*100/10</f>
        <v>0</v>
      </c>
      <c r="E53" s="27">
        <f>('municipalities(2011)'!E53-'municipalities(2001)'!E53)/'municipalities(2001)'!E53*100/10</f>
        <v>0.68965517241379382</v>
      </c>
      <c r="F53" s="27">
        <f>('municipalities(2011)'!F53-'municipalities(2001)'!F53)/'municipalities(2001)'!F53*100/10</f>
        <v>-0.95579450418160083</v>
      </c>
      <c r="G53" s="27">
        <f>('municipalities(2011)'!G53-'municipalities(2001)'!G53)/'municipalities(2001)'!G53*100/10</f>
        <v>0.44311377245509015</v>
      </c>
      <c r="H53" s="27">
        <f>('municipalities(2011)'!H53-'municipalities(2001)'!H53)/'municipalities(2001)'!H53*100/10</f>
        <v>-8.1147540983606561</v>
      </c>
      <c r="I53" s="27" t="e">
        <f>('municipalities(2011)'!I53-'municipalities(2001)'!I53)/'municipalities(2001)'!I53*100/10</f>
        <v>#DIV/0!</v>
      </c>
      <c r="J53" s="27">
        <f>('municipalities(2011)'!J53-'municipalities(2001)'!J53)/'municipalities(2001)'!J53*100/10</f>
        <v>-2.0303030303030303</v>
      </c>
      <c r="K53" s="27">
        <f>('municipalities(2011)'!K53-'municipalities(2001)'!K53)/'municipalities(2001)'!K53*100/10</f>
        <v>-1.5817694369973188</v>
      </c>
      <c r="L53" s="27">
        <f>('municipalities(2011)'!L53-'municipalities(2001)'!L53)/'municipalities(2001)'!L53*100/10</f>
        <v>-3.4594594594594597</v>
      </c>
      <c r="M53" s="27">
        <f>('municipalities(2011)'!M53-'municipalities(2001)'!M53)/'municipalities(2001)'!M53*100/10</f>
        <v>1.4999999999999991</v>
      </c>
      <c r="N53" s="27">
        <f>('municipalities(2011)'!N53-'municipalities(2001)'!N53)/'municipalities(2001)'!N53*100/10</f>
        <v>10.194174757281553</v>
      </c>
      <c r="O53" s="27">
        <f>('municipalities(2011)'!O53-'municipalities(2001)'!O53)/'municipalities(2001)'!O53*100/10</f>
        <v>0.21590477396479674</v>
      </c>
      <c r="P53" s="27">
        <f>('municipalities(2011)'!P53-'municipalities(2001)'!P53)/'municipalities(2001)'!P53*100/10</f>
        <v>-0.40816326530612274</v>
      </c>
      <c r="Q53" s="27">
        <f>('municipalities(2011)'!Q53-'municipalities(2001)'!Q53)/'municipalities(2001)'!Q53*100/10</f>
        <v>-0.69023569023569042</v>
      </c>
      <c r="R53" s="27">
        <f>('municipalities(2011)'!R53-'municipalities(2001)'!R53)/'municipalities(2001)'!R53*100/10</f>
        <v>40.833333333333329</v>
      </c>
      <c r="S53" s="27">
        <f>('municipalities(2011)'!S53-'municipalities(2001)'!S53)/'municipalities(2001)'!S53*100/10</f>
        <v>152.56410256410257</v>
      </c>
      <c r="T53" s="27">
        <f>('municipalities(2011)'!T53-'municipalities(2001)'!T53)/'municipalities(2001)'!T53*100/10</f>
        <v>2.7272727272727257</v>
      </c>
      <c r="U53" s="27">
        <f>('municipalities(2011)'!U53-'municipalities(2001)'!U53)/'municipalities(2001)'!U53*100/10</f>
        <v>0</v>
      </c>
      <c r="V53" s="27">
        <f>('municipalities(2011)'!V53-'municipalities(2001)'!V53)/'municipalities(2001)'!V53*100/10</f>
        <v>0</v>
      </c>
      <c r="W53" s="27">
        <f>('municipalities(2011)'!W53-'municipalities(2001)'!W53)/'municipalities(2001)'!W53*100/10</f>
        <v>0</v>
      </c>
    </row>
    <row r="54" spans="1:23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>
      <c r="A55" s="9" t="s">
        <v>74</v>
      </c>
      <c r="B55" s="16">
        <f>AVERAGE(B3:B53)</f>
        <v>0.51947903985150434</v>
      </c>
      <c r="C55" s="16">
        <f t="shared" ref="C55:W55" si="0">AVERAGE(C3:C53)</f>
        <v>-0.67431198094999834</v>
      </c>
      <c r="D55" s="16">
        <f t="shared" si="0"/>
        <v>-1.1204481792716982E-3</v>
      </c>
      <c r="E55" s="16">
        <f t="shared" si="0"/>
        <v>0.2769472732957885</v>
      </c>
      <c r="F55" s="16">
        <f t="shared" si="0"/>
        <v>-0.94316777280490094</v>
      </c>
      <c r="G55" s="16">
        <f t="shared" si="0"/>
        <v>0.21858398052697292</v>
      </c>
      <c r="H55" s="16">
        <f t="shared" si="0"/>
        <v>-7.9130153888174615</v>
      </c>
      <c r="I55" s="16"/>
      <c r="J55" s="16">
        <f t="shared" si="0"/>
        <v>-3.2683959261888269</v>
      </c>
      <c r="K55" s="16">
        <f t="shared" si="0"/>
        <v>-2.7702480237025346</v>
      </c>
      <c r="L55" s="16">
        <f t="shared" si="0"/>
        <v>-1.0492404134313027</v>
      </c>
      <c r="M55" s="16">
        <f t="shared" si="0"/>
        <v>3.0967367604110221</v>
      </c>
      <c r="N55" s="16">
        <f t="shared" si="0"/>
        <v>8.3730048737466269</v>
      </c>
      <c r="O55" s="16">
        <f t="shared" si="0"/>
        <v>106.84363207118963</v>
      </c>
      <c r="P55" s="16">
        <f t="shared" si="0"/>
        <v>-0.93340217489985777</v>
      </c>
      <c r="Q55" s="16">
        <f t="shared" si="0"/>
        <v>0.26004361787544539</v>
      </c>
      <c r="R55" s="16">
        <f t="shared" si="0"/>
        <v>4.8644317049355035</v>
      </c>
      <c r="S55" s="16">
        <f t="shared" si="0"/>
        <v>6.6855308948376893</v>
      </c>
      <c r="T55" s="16">
        <f t="shared" si="0"/>
        <v>0.2539640351934041</v>
      </c>
      <c r="U55" s="16">
        <f t="shared" si="0"/>
        <v>1.5405639254662598</v>
      </c>
      <c r="V55" s="16">
        <f t="shared" si="0"/>
        <v>12.628666475420321</v>
      </c>
      <c r="W55" s="16">
        <f t="shared" si="0"/>
        <v>6.4848879399289201</v>
      </c>
    </row>
    <row r="56" spans="1:23">
      <c r="A56" s="17" t="s">
        <v>75</v>
      </c>
      <c r="B56" s="16">
        <f>MEDIAN(B3:B53)</f>
        <v>0.40649763535422234</v>
      </c>
      <c r="C56" s="16">
        <f t="shared" ref="C56:V56" si="1">MEDIAN(C3:C53)</f>
        <v>-0.6620209059233445</v>
      </c>
      <c r="D56" s="16">
        <f t="shared" si="1"/>
        <v>0</v>
      </c>
      <c r="E56" s="16">
        <f t="shared" si="1"/>
        <v>0.19999999999999926</v>
      </c>
      <c r="F56" s="16">
        <f t="shared" si="1"/>
        <v>-0.83511777301927315</v>
      </c>
      <c r="G56" s="16">
        <f t="shared" si="1"/>
        <v>0.30612244897959212</v>
      </c>
      <c r="H56" s="16">
        <f t="shared" si="1"/>
        <v>-8.362068965517242</v>
      </c>
      <c r="I56" s="16"/>
      <c r="J56" s="16">
        <f t="shared" si="1"/>
        <v>-3.1985731272294879</v>
      </c>
      <c r="K56" s="16">
        <f t="shared" si="1"/>
        <v>-2.7544910179640723</v>
      </c>
      <c r="L56" s="16">
        <f t="shared" si="1"/>
        <v>-4.9375</v>
      </c>
      <c r="M56" s="16">
        <f t="shared" si="1"/>
        <v>2.8571428571428581</v>
      </c>
      <c r="N56" s="16">
        <f t="shared" si="1"/>
        <v>9.487179487179489</v>
      </c>
      <c r="O56" s="16">
        <f t="shared" si="1"/>
        <v>1.4900354252013694</v>
      </c>
      <c r="P56" s="16">
        <f t="shared" si="1"/>
        <v>-0.85106382978723472</v>
      </c>
      <c r="Q56" s="16">
        <f t="shared" si="1"/>
        <v>0.17828200972447233</v>
      </c>
      <c r="R56" s="16">
        <f t="shared" si="1"/>
        <v>2.6209048361934495</v>
      </c>
      <c r="S56" s="16">
        <f t="shared" si="1"/>
        <v>0</v>
      </c>
      <c r="T56" s="16">
        <f t="shared" si="1"/>
        <v>0</v>
      </c>
      <c r="U56" s="16">
        <f t="shared" si="1"/>
        <v>1.2134502923976602</v>
      </c>
      <c r="V56" s="16">
        <f t="shared" si="1"/>
        <v>6.7750677506775077</v>
      </c>
      <c r="W56" s="16">
        <f>MEDIAN(W3:W53)</f>
        <v>4.9885057471264371</v>
      </c>
    </row>
    <row r="57" spans="1:23">
      <c r="A57" s="17" t="s">
        <v>76</v>
      </c>
      <c r="B57" s="16">
        <f>STDEV(B3:B53)</f>
        <v>1.2704968316795544</v>
      </c>
      <c r="C57" s="16">
        <f t="shared" ref="C57:W57" si="2">STDEV(C3:C53)</f>
        <v>0.42079897289363882</v>
      </c>
      <c r="D57" s="16">
        <f t="shared" si="2"/>
        <v>8.0016004801599806E-3</v>
      </c>
      <c r="E57" s="16">
        <f t="shared" si="2"/>
        <v>0.65123053734871772</v>
      </c>
      <c r="F57" s="16">
        <f t="shared" si="2"/>
        <v>0.57968677450756489</v>
      </c>
      <c r="G57" s="16">
        <f t="shared" si="2"/>
        <v>0.54243996338713341</v>
      </c>
      <c r="H57" s="16">
        <f t="shared" si="2"/>
        <v>12.119786941108137</v>
      </c>
      <c r="I57" s="16"/>
      <c r="J57" s="16">
        <f t="shared" si="2"/>
        <v>0.7979968286957414</v>
      </c>
      <c r="K57" s="16">
        <f t="shared" si="2"/>
        <v>0.7563930049407821</v>
      </c>
      <c r="L57" s="16">
        <f t="shared" si="2"/>
        <v>23.743016506206125</v>
      </c>
      <c r="M57" s="16">
        <f t="shared" si="2"/>
        <v>2.97265236988786</v>
      </c>
      <c r="N57" s="16">
        <f t="shared" si="2"/>
        <v>4.5670331578944374</v>
      </c>
      <c r="O57" s="16">
        <f t="shared" si="2"/>
        <v>752.58041098753131</v>
      </c>
      <c r="P57" s="16">
        <f t="shared" si="2"/>
        <v>1.2976621266542214</v>
      </c>
      <c r="Q57" s="16">
        <f t="shared" si="2"/>
        <v>0.7397550395155853</v>
      </c>
      <c r="R57" s="16">
        <f t="shared" si="2"/>
        <v>10.12086303688692</v>
      </c>
      <c r="S57" s="16">
        <f t="shared" si="2"/>
        <v>26.706708042060196</v>
      </c>
      <c r="T57" s="16">
        <f t="shared" si="2"/>
        <v>3.9024832750740117</v>
      </c>
      <c r="U57" s="16">
        <f t="shared" si="2"/>
        <v>3.5316029900870958</v>
      </c>
      <c r="V57" s="16">
        <f t="shared" si="2"/>
        <v>17.229158055218058</v>
      </c>
      <c r="W57" s="16">
        <f t="shared" si="2"/>
        <v>8.973809658575469</v>
      </c>
    </row>
    <row r="58" spans="1:23">
      <c r="A58" s="9" t="s">
        <v>77</v>
      </c>
      <c r="B58" s="28">
        <f>MAX(B3:B53)</f>
        <v>3.8387671210078715</v>
      </c>
      <c r="C58" s="28">
        <f t="shared" ref="C58:W58" si="3">MAX(C3:C53)</f>
        <v>0.19886363636363516</v>
      </c>
      <c r="D58" s="28">
        <f t="shared" si="3"/>
        <v>0</v>
      </c>
      <c r="E58" s="28">
        <f t="shared" si="3"/>
        <v>2.205882352941178</v>
      </c>
      <c r="F58" s="28">
        <f t="shared" si="3"/>
        <v>0.38980509745127356</v>
      </c>
      <c r="G58" s="28">
        <f t="shared" si="3"/>
        <v>1.1340206185567026</v>
      </c>
      <c r="H58" s="28">
        <f t="shared" si="3"/>
        <v>23.484848484848481</v>
      </c>
      <c r="I58" s="28"/>
      <c r="J58" s="28">
        <f t="shared" si="3"/>
        <v>-0.43256997455470636</v>
      </c>
      <c r="K58" s="28">
        <f t="shared" si="3"/>
        <v>-0.23157894736842133</v>
      </c>
      <c r="L58" s="28">
        <f t="shared" si="3"/>
        <v>161.66666666666669</v>
      </c>
      <c r="M58" s="28">
        <f t="shared" si="3"/>
        <v>9.1999999999999993</v>
      </c>
      <c r="N58" s="28">
        <f t="shared" si="3"/>
        <v>17.073170731707318</v>
      </c>
      <c r="O58" s="28">
        <f t="shared" si="3"/>
        <v>5375.9375</v>
      </c>
      <c r="P58" s="28">
        <f t="shared" si="3"/>
        <v>1.4814814814814812</v>
      </c>
      <c r="Q58" s="28">
        <f t="shared" si="3"/>
        <v>2.8708133971291865</v>
      </c>
      <c r="R58" s="28">
        <f t="shared" si="3"/>
        <v>62.542372881355924</v>
      </c>
      <c r="S58" s="28">
        <f t="shared" si="3"/>
        <v>152.56410256410257</v>
      </c>
      <c r="T58" s="28">
        <f t="shared" si="3"/>
        <v>17.826086956521742</v>
      </c>
      <c r="U58" s="28">
        <f t="shared" si="3"/>
        <v>15.9375</v>
      </c>
      <c r="V58" s="28">
        <f t="shared" si="3"/>
        <v>95</v>
      </c>
      <c r="W58" s="28">
        <f t="shared" si="3"/>
        <v>58.61538461538462</v>
      </c>
    </row>
    <row r="59" spans="1:23">
      <c r="A59" s="9" t="s">
        <v>78</v>
      </c>
      <c r="B59" s="28">
        <f>MIN(B3:B53)</f>
        <v>-1.9826264267301046</v>
      </c>
      <c r="C59" s="28">
        <f t="shared" ref="C59:W59" si="4">MIN(C3:C53)</f>
        <v>-2.6219512195121948</v>
      </c>
      <c r="D59" s="28">
        <f t="shared" si="4"/>
        <v>-5.7142857142856607E-2</v>
      </c>
      <c r="E59" s="28">
        <f t="shared" si="4"/>
        <v>-0.99999999999999933</v>
      </c>
      <c r="F59" s="28">
        <f t="shared" si="4"/>
        <v>-3.0477759472817132</v>
      </c>
      <c r="G59" s="28">
        <f t="shared" si="4"/>
        <v>-2.1477532368621488</v>
      </c>
      <c r="H59" s="28">
        <f t="shared" si="4"/>
        <v>-70.714285714285694</v>
      </c>
      <c r="I59" s="28"/>
      <c r="J59" s="28">
        <f t="shared" si="4"/>
        <v>-4.5927601809954757</v>
      </c>
      <c r="K59" s="28">
        <f t="shared" si="4"/>
        <v>-4.1865079365079358</v>
      </c>
      <c r="L59" s="28">
        <f t="shared" si="4"/>
        <v>-7.7152698048220429</v>
      </c>
      <c r="M59" s="28">
        <f t="shared" si="4"/>
        <v>-5.7281553398058254</v>
      </c>
      <c r="N59" s="28">
        <f t="shared" si="4"/>
        <v>-3.2094594594594597</v>
      </c>
      <c r="O59" s="28">
        <f t="shared" si="4"/>
        <v>-8.8121944602846813</v>
      </c>
      <c r="P59" s="28">
        <f t="shared" si="4"/>
        <v>-8.8780487804878057</v>
      </c>
      <c r="Q59" s="28">
        <f t="shared" si="4"/>
        <v>-0.85621970920840018</v>
      </c>
      <c r="R59" s="28">
        <f t="shared" si="4"/>
        <v>-3.840782122905027</v>
      </c>
      <c r="S59" s="28">
        <f t="shared" si="4"/>
        <v>-4.9619771863117874</v>
      </c>
      <c r="T59" s="28">
        <f t="shared" si="4"/>
        <v>-8.1052631578947363</v>
      </c>
      <c r="U59" s="28">
        <f t="shared" si="4"/>
        <v>-7.7114427860696519</v>
      </c>
      <c r="V59" s="28">
        <f t="shared" si="4"/>
        <v>0</v>
      </c>
      <c r="W59" s="28">
        <f t="shared" si="4"/>
        <v>0</v>
      </c>
    </row>
    <row r="60" spans="1:23">
      <c r="A60" s="9" t="s">
        <v>85</v>
      </c>
      <c r="B60" s="28">
        <f>B58-B59</f>
        <v>5.8213935477379763</v>
      </c>
      <c r="C60" s="28">
        <f t="shared" ref="C60:L60" si="5">C58-C59</f>
        <v>2.8208148558758301</v>
      </c>
      <c r="D60" s="28">
        <f t="shared" si="5"/>
        <v>5.7142857142856607E-2</v>
      </c>
      <c r="E60" s="28">
        <f t="shared" si="5"/>
        <v>3.2058823529411775</v>
      </c>
      <c r="F60" s="28">
        <f t="shared" si="5"/>
        <v>3.4375810447329869</v>
      </c>
      <c r="G60" s="28">
        <f t="shared" si="5"/>
        <v>3.2817738554188516</v>
      </c>
      <c r="H60" s="28">
        <f t="shared" si="5"/>
        <v>94.199134199134178</v>
      </c>
      <c r="I60" s="28"/>
      <c r="J60" s="28">
        <f t="shared" si="5"/>
        <v>4.1601902064407694</v>
      </c>
      <c r="K60" s="28">
        <f t="shared" si="5"/>
        <v>3.9549289891395145</v>
      </c>
      <c r="L60" s="28">
        <f t="shared" si="5"/>
        <v>169.38193647148873</v>
      </c>
      <c r="M60" s="28">
        <f t="shared" ref="M60" si="6">M58-M59</f>
        <v>14.928155339805825</v>
      </c>
      <c r="N60" s="28">
        <f t="shared" ref="N60" si="7">N58-N59</f>
        <v>20.282630191166778</v>
      </c>
      <c r="O60" s="28">
        <f t="shared" ref="O60" si="8">O58-O59</f>
        <v>5384.7496944602844</v>
      </c>
      <c r="P60" s="28">
        <f t="shared" ref="P60" si="9">P58-P59</f>
        <v>10.359530261969287</v>
      </c>
      <c r="Q60" s="28">
        <f t="shared" ref="Q60" si="10">Q58-Q59</f>
        <v>3.7270331063375868</v>
      </c>
      <c r="R60" s="28">
        <f t="shared" ref="R60" si="11">R58-R59</f>
        <v>66.383155004260956</v>
      </c>
      <c r="S60" s="28">
        <f t="shared" ref="S60" si="12">S58-S59</f>
        <v>157.52607975041437</v>
      </c>
      <c r="T60" s="28">
        <f t="shared" ref="T60" si="13">T58-T59</f>
        <v>25.931350114416478</v>
      </c>
      <c r="U60" s="28">
        <f t="shared" ref="U60" si="14">U58-U59</f>
        <v>23.648942786069654</v>
      </c>
      <c r="V60" s="28">
        <f t="shared" ref="V60:W60" si="15">V58-V59</f>
        <v>95</v>
      </c>
      <c r="W60" s="28">
        <f t="shared" si="15"/>
        <v>58.61538461538462</v>
      </c>
    </row>
    <row r="61" spans="1:23">
      <c r="A61" s="9" t="s">
        <v>83</v>
      </c>
      <c r="B61" s="28">
        <f>NORMINV(0.5,B55,B57)</f>
        <v>0.51947903985150412</v>
      </c>
      <c r="C61" s="28">
        <f t="shared" ref="C61:W61" si="16">NORMINV(0.5,C55,C57)</f>
        <v>-0.67431198094999845</v>
      </c>
      <c r="D61" s="28">
        <f t="shared" si="16"/>
        <v>-1.1204481792716993E-3</v>
      </c>
      <c r="E61" s="28">
        <f t="shared" si="16"/>
        <v>0.27694727329578839</v>
      </c>
      <c r="F61" s="28">
        <f t="shared" si="16"/>
        <v>-0.94316777280490105</v>
      </c>
      <c r="G61" s="28">
        <f t="shared" si="16"/>
        <v>0.21858398052697284</v>
      </c>
      <c r="H61" s="28">
        <f t="shared" si="16"/>
        <v>-7.9130153888174632</v>
      </c>
      <c r="I61" s="28"/>
      <c r="J61" s="28">
        <f t="shared" si="16"/>
        <v>-3.2683959261888269</v>
      </c>
      <c r="K61" s="28">
        <f t="shared" si="16"/>
        <v>-2.7702480237025346</v>
      </c>
      <c r="L61" s="28">
        <f t="shared" si="16"/>
        <v>-1.049240413431306</v>
      </c>
      <c r="M61" s="28">
        <f t="shared" si="16"/>
        <v>3.0967367604110216</v>
      </c>
      <c r="N61" s="28">
        <f t="shared" si="16"/>
        <v>8.3730048737466269</v>
      </c>
      <c r="O61" s="28">
        <f t="shared" si="16"/>
        <v>106.84363207118953</v>
      </c>
      <c r="P61" s="28">
        <f t="shared" si="16"/>
        <v>-0.93340217489985799</v>
      </c>
      <c r="Q61" s="28">
        <f t="shared" si="16"/>
        <v>0.26004361787544528</v>
      </c>
      <c r="R61" s="28">
        <f t="shared" si="16"/>
        <v>4.8644317049355017</v>
      </c>
      <c r="S61" s="28">
        <f t="shared" si="16"/>
        <v>6.6855308948376857</v>
      </c>
      <c r="T61" s="28">
        <f t="shared" si="16"/>
        <v>0.25396403519340355</v>
      </c>
      <c r="U61" s="28">
        <f t="shared" si="16"/>
        <v>1.5405639254662593</v>
      </c>
      <c r="V61" s="28">
        <f t="shared" si="16"/>
        <v>12.628666475420319</v>
      </c>
      <c r="W61" s="28">
        <f t="shared" si="16"/>
        <v>6.4848879399289192</v>
      </c>
    </row>
    <row r="62" spans="1:23">
      <c r="A62" s="9" t="s">
        <v>81</v>
      </c>
      <c r="B62" s="29">
        <f>KURT(B3:B53)</f>
        <v>0.44220519437939609</v>
      </c>
      <c r="C62" s="29">
        <f t="shared" ref="C62:W62" si="17">KURT(C3:C53)</f>
        <v>8.2761178013930845</v>
      </c>
      <c r="D62" s="29">
        <f t="shared" si="17"/>
        <v>50.999999999999929</v>
      </c>
      <c r="E62" s="29">
        <f t="shared" si="17"/>
        <v>0.60133680528558875</v>
      </c>
      <c r="F62" s="29">
        <f t="shared" si="17"/>
        <v>2.2520147194837317</v>
      </c>
      <c r="G62" s="29">
        <f t="shared" si="17"/>
        <v>6.7940118277239918</v>
      </c>
      <c r="H62" s="29">
        <f t="shared" si="17"/>
        <v>15.063043524338795</v>
      </c>
      <c r="I62" s="29"/>
      <c r="J62" s="29">
        <f t="shared" si="17"/>
        <v>2.0348714171960034</v>
      </c>
      <c r="K62" s="29">
        <f t="shared" si="17"/>
        <v>1.3176771707410775</v>
      </c>
      <c r="L62" s="29">
        <f t="shared" si="17"/>
        <v>46.615151814460468</v>
      </c>
      <c r="M62" s="29">
        <f t="shared" si="17"/>
        <v>1.0960583160406272</v>
      </c>
      <c r="N62" s="29">
        <f t="shared" si="17"/>
        <v>-9.2417821775378162E-2</v>
      </c>
      <c r="O62" s="29">
        <f t="shared" si="17"/>
        <v>50.999057599897391</v>
      </c>
      <c r="P62" s="29">
        <f t="shared" si="17"/>
        <v>28.935623862654275</v>
      </c>
      <c r="Q62" s="29">
        <f t="shared" si="17"/>
        <v>3.0720716531655419</v>
      </c>
      <c r="R62" s="29">
        <f t="shared" si="17"/>
        <v>24.221299694380178</v>
      </c>
      <c r="S62" s="29">
        <f t="shared" si="17"/>
        <v>20.710384946780124</v>
      </c>
      <c r="T62" s="29">
        <f t="shared" si="17"/>
        <v>10.193581082275902</v>
      </c>
      <c r="U62" s="29">
        <f t="shared" si="17"/>
        <v>5.373763532899364</v>
      </c>
      <c r="V62" s="29">
        <f t="shared" si="17"/>
        <v>10.61437468360907</v>
      </c>
      <c r="W62" s="29">
        <f t="shared" si="17"/>
        <v>22.897084951785391</v>
      </c>
    </row>
    <row r="63" spans="1:23">
      <c r="A63" s="9" t="s">
        <v>82</v>
      </c>
      <c r="B63" s="28">
        <f>CORREL($B3:$B53,C3:C53)</f>
        <v>0.13216844027348346</v>
      </c>
      <c r="C63" s="28">
        <f>CORREL($B3:$B53,D3:D53)</f>
        <v>8.5685089466856351E-2</v>
      </c>
      <c r="D63" s="28">
        <f>CORREL($B3:$B53,D3:D53)</f>
        <v>8.5685089466856351E-2</v>
      </c>
      <c r="E63" s="28">
        <f t="shared" ref="E63:W63" si="18">CORREL($B3:$B53,E3:E53)</f>
        <v>0.14936197489160535</v>
      </c>
      <c r="F63" s="28">
        <f t="shared" si="18"/>
        <v>0.29460401968762795</v>
      </c>
      <c r="G63" s="28">
        <f t="shared" si="18"/>
        <v>-0.32866973082228013</v>
      </c>
      <c r="H63" s="28">
        <f t="shared" si="18"/>
        <v>0.19576208716012405</v>
      </c>
      <c r="I63" s="28"/>
      <c r="J63" s="28">
        <f t="shared" si="18"/>
        <v>8.3884826545505331E-2</v>
      </c>
      <c r="K63" s="28">
        <f t="shared" si="18"/>
        <v>-1.9814486215719768E-2</v>
      </c>
      <c r="L63" s="28">
        <f t="shared" si="18"/>
        <v>-1.6138648207666945E-2</v>
      </c>
      <c r="M63" s="28">
        <f t="shared" si="18"/>
        <v>-0.14130998499485808</v>
      </c>
      <c r="N63" s="28">
        <f t="shared" si="18"/>
        <v>-0.47314661160244864</v>
      </c>
      <c r="O63" s="28">
        <f t="shared" si="18"/>
        <v>-0.10423998576662742</v>
      </c>
      <c r="P63" s="28">
        <f t="shared" si="18"/>
        <v>0.11214565015324023</v>
      </c>
      <c r="Q63" s="28">
        <f t="shared" si="18"/>
        <v>0.20458684961320342</v>
      </c>
      <c r="R63" s="28">
        <f t="shared" si="18"/>
        <v>-0.24779299276710448</v>
      </c>
      <c r="S63" s="28">
        <f t="shared" si="18"/>
        <v>-0.14184161763776743</v>
      </c>
      <c r="T63" s="28">
        <f t="shared" si="18"/>
        <v>-8.2037275311775917E-2</v>
      </c>
      <c r="U63" s="28">
        <f t="shared" si="18"/>
        <v>9.0399428786833696E-3</v>
      </c>
      <c r="V63" s="28">
        <f t="shared" si="18"/>
        <v>-0.45562814744521152</v>
      </c>
      <c r="W63" s="28">
        <f t="shared" si="18"/>
        <v>-0.33797765232523469</v>
      </c>
    </row>
    <row r="64" spans="1:23" s="5" customFormat="1">
      <c r="A64" s="9" t="s">
        <v>79</v>
      </c>
      <c r="B64" s="29">
        <f>SKEW(B3:B53)</f>
        <v>0.53749688047005961</v>
      </c>
      <c r="C64" s="29">
        <f t="shared" ref="C64:W64" si="19">SKEW(C3:C53)</f>
        <v>-1.7102006335358761</v>
      </c>
      <c r="D64" s="29">
        <f t="shared" si="19"/>
        <v>-7.1414284285428344</v>
      </c>
      <c r="E64" s="29">
        <f t="shared" si="19"/>
        <v>0.64465365953275877</v>
      </c>
      <c r="F64" s="29">
        <f t="shared" si="19"/>
        <v>-0.63936754145834784</v>
      </c>
      <c r="G64" s="29">
        <f t="shared" si="19"/>
        <v>-1.9229909544038783</v>
      </c>
      <c r="H64" s="29">
        <f t="shared" si="19"/>
        <v>-2.5405661454214425</v>
      </c>
      <c r="I64" s="29"/>
      <c r="J64" s="29">
        <f t="shared" si="19"/>
        <v>0.81139758193647882</v>
      </c>
      <c r="K64" s="29">
        <f t="shared" si="19"/>
        <v>0.65491969552012697</v>
      </c>
      <c r="L64" s="29">
        <f t="shared" si="19"/>
        <v>6.7373086890764329</v>
      </c>
      <c r="M64" s="29">
        <f t="shared" si="19"/>
        <v>-0.28614889434687202</v>
      </c>
      <c r="N64" s="29">
        <f t="shared" si="19"/>
        <v>-0.30600953484581084</v>
      </c>
      <c r="O64" s="29">
        <f t="shared" si="19"/>
        <v>7.1413313147797473</v>
      </c>
      <c r="P64" s="29">
        <f t="shared" si="19"/>
        <v>-4.6415505871151801</v>
      </c>
      <c r="Q64" s="29">
        <f t="shared" si="19"/>
        <v>1.354765709940589</v>
      </c>
      <c r="R64" s="29">
        <f t="shared" si="19"/>
        <v>4.7490846175052885</v>
      </c>
      <c r="S64" s="29">
        <f t="shared" si="19"/>
        <v>4.4761974354247185</v>
      </c>
      <c r="T64" s="29">
        <f t="shared" si="19"/>
        <v>2.4601941362540112</v>
      </c>
      <c r="U64" s="29">
        <f t="shared" si="19"/>
        <v>1.3745631160692684</v>
      </c>
      <c r="V64" s="29">
        <f t="shared" si="19"/>
        <v>2.9203129973710262</v>
      </c>
      <c r="W64" s="29">
        <f t="shared" si="19"/>
        <v>4.1825224017337277</v>
      </c>
    </row>
    <row r="65" spans="1:23" s="5" customFormat="1">
      <c r="A65" s="9" t="s">
        <v>80</v>
      </c>
      <c r="B65" s="30">
        <f>COUNT(B3:B53)</f>
        <v>51</v>
      </c>
      <c r="C65" s="30">
        <f t="shared" ref="C65:W65" si="20">COUNT(C3:C53)</f>
        <v>51</v>
      </c>
      <c r="D65" s="30">
        <f t="shared" si="20"/>
        <v>51</v>
      </c>
      <c r="E65" s="30">
        <f t="shared" si="20"/>
        <v>51</v>
      </c>
      <c r="F65" s="30">
        <f t="shared" si="20"/>
        <v>51</v>
      </c>
      <c r="G65" s="30">
        <f t="shared" si="20"/>
        <v>51</v>
      </c>
      <c r="H65" s="30">
        <f t="shared" si="20"/>
        <v>51</v>
      </c>
      <c r="I65" s="30"/>
      <c r="J65" s="30">
        <f t="shared" si="20"/>
        <v>51</v>
      </c>
      <c r="K65" s="30">
        <f t="shared" si="20"/>
        <v>51</v>
      </c>
      <c r="L65" s="30">
        <f t="shared" si="20"/>
        <v>51</v>
      </c>
      <c r="M65" s="30">
        <f t="shared" si="20"/>
        <v>51</v>
      </c>
      <c r="N65" s="30">
        <f t="shared" si="20"/>
        <v>51</v>
      </c>
      <c r="O65" s="30">
        <f t="shared" si="20"/>
        <v>51</v>
      </c>
      <c r="P65" s="30">
        <f t="shared" si="20"/>
        <v>51</v>
      </c>
      <c r="Q65" s="30">
        <f t="shared" si="20"/>
        <v>51</v>
      </c>
      <c r="R65" s="30">
        <f t="shared" si="20"/>
        <v>51</v>
      </c>
      <c r="S65" s="30">
        <f t="shared" si="20"/>
        <v>51</v>
      </c>
      <c r="T65" s="30">
        <f t="shared" si="20"/>
        <v>51</v>
      </c>
      <c r="U65" s="30">
        <f t="shared" si="20"/>
        <v>51</v>
      </c>
      <c r="V65" s="30">
        <f t="shared" si="20"/>
        <v>51</v>
      </c>
      <c r="W65" s="30">
        <f t="shared" si="20"/>
        <v>51</v>
      </c>
    </row>
    <row r="66" spans="1:23">
      <c r="A66" s="9" t="s">
        <v>84</v>
      </c>
      <c r="B66" s="28">
        <f>VAR(B3:B53)</f>
        <v>1.6141621993077859</v>
      </c>
      <c r="C66" s="28">
        <f t="shared" ref="C66:W66" si="21">VAR(C3:C53)</f>
        <v>0.17707177558834139</v>
      </c>
      <c r="D66" s="28">
        <f t="shared" si="21"/>
        <v>6.4025610244096437E-5</v>
      </c>
      <c r="E66" s="28">
        <f t="shared" si="21"/>
        <v>0.42410121277549967</v>
      </c>
      <c r="F66" s="28">
        <f t="shared" si="21"/>
        <v>0.33603675653898435</v>
      </c>
      <c r="G66" s="28">
        <f t="shared" si="21"/>
        <v>0.29424111387943463</v>
      </c>
      <c r="H66" s="28">
        <f t="shared" si="21"/>
        <v>146.88923549785531</v>
      </c>
      <c r="I66" s="28"/>
      <c r="J66" s="28">
        <f t="shared" si="21"/>
        <v>0.63679893860846049</v>
      </c>
      <c r="K66" s="28">
        <f t="shared" si="21"/>
        <v>0.57213037792334598</v>
      </c>
      <c r="L66" s="28">
        <f t="shared" si="21"/>
        <v>563.73083281397646</v>
      </c>
      <c r="M66" s="28">
        <f t="shared" si="21"/>
        <v>8.8366621121999103</v>
      </c>
      <c r="N66" s="28">
        <f t="shared" si="21"/>
        <v>20.857791865307235</v>
      </c>
      <c r="O66" s="28">
        <f t="shared" si="21"/>
        <v>566377.27500216151</v>
      </c>
      <c r="P66" s="28">
        <f t="shared" si="21"/>
        <v>1.6839269949527569</v>
      </c>
      <c r="Q66" s="28">
        <f t="shared" si="21"/>
        <v>0.54723751848870517</v>
      </c>
      <c r="R66" s="28">
        <f t="shared" si="21"/>
        <v>102.43186861142392</v>
      </c>
      <c r="S66" s="28">
        <f t="shared" si="21"/>
        <v>713.24825444384271</v>
      </c>
      <c r="T66" s="28">
        <f t="shared" si="21"/>
        <v>15.229375712232384</v>
      </c>
      <c r="U66" s="28">
        <f t="shared" si="21"/>
        <v>12.472219679592117</v>
      </c>
      <c r="V66" s="28">
        <f t="shared" si="21"/>
        <v>296.84388729168529</v>
      </c>
      <c r="W66" s="28">
        <f t="shared" si="21"/>
        <v>80.529259788342387</v>
      </c>
    </row>
    <row r="67" spans="1:23" s="5" customFormat="1">
      <c r="A67" s="9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:23" s="5" customFormat="1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</row>
    <row r="69" spans="1:23">
      <c r="A69" s="20"/>
      <c r="B69" s="20"/>
      <c r="C69" s="20"/>
    </row>
    <row r="70" spans="1:23">
      <c r="A70" s="20"/>
      <c r="B70" s="20"/>
      <c r="C70" s="20"/>
    </row>
    <row r="71" spans="1:23">
      <c r="A71" s="20"/>
      <c r="B71" s="20"/>
      <c r="C71" s="20"/>
      <c r="E71" s="21"/>
      <c r="F71" s="22"/>
    </row>
    <row r="72" spans="1:23">
      <c r="A72" s="20"/>
      <c r="B72" s="20"/>
      <c r="C72" s="20"/>
      <c r="E72" s="21"/>
      <c r="F72" s="20"/>
    </row>
    <row r="73" spans="1:23">
      <c r="A73" s="20"/>
      <c r="B73" s="20"/>
      <c r="C73" s="20"/>
      <c r="E73" s="20"/>
      <c r="F73" s="21"/>
    </row>
    <row r="74" spans="1:23">
      <c r="A74" s="20"/>
      <c r="B74" s="20"/>
      <c r="C74" s="20"/>
      <c r="E74" s="20"/>
      <c r="F74" s="21"/>
    </row>
    <row r="75" spans="1:23">
      <c r="A75" s="20"/>
      <c r="B75" s="20"/>
      <c r="C75" s="20"/>
      <c r="E75" s="20"/>
      <c r="F75" s="21"/>
    </row>
    <row r="76" spans="1:23">
      <c r="A76" s="20"/>
      <c r="B76" s="20"/>
      <c r="C76" s="20"/>
      <c r="E76" s="20"/>
      <c r="F76" s="21"/>
    </row>
    <row r="77" spans="1:23">
      <c r="A77" s="20"/>
      <c r="B77" s="20"/>
      <c r="C77" s="20"/>
      <c r="E77" s="20"/>
      <c r="F77" s="21"/>
    </row>
    <row r="78" spans="1:23">
      <c r="A78" s="20"/>
      <c r="B78" s="20"/>
      <c r="C78" s="20"/>
      <c r="E78" s="20"/>
      <c r="F78" s="21"/>
    </row>
    <row r="79" spans="1:23">
      <c r="A79" s="20"/>
      <c r="B79" s="20"/>
      <c r="C79" s="20"/>
      <c r="E79" s="20"/>
    </row>
    <row r="80" spans="1:23">
      <c r="A80" s="20"/>
      <c r="B80" s="20"/>
      <c r="C80" s="20"/>
      <c r="E80" s="20"/>
      <c r="F80" s="21"/>
    </row>
    <row r="81" spans="1:6">
      <c r="A81" s="20"/>
      <c r="B81" s="20"/>
      <c r="C81" s="20"/>
      <c r="F81" s="21"/>
    </row>
    <row r="82" spans="1:6">
      <c r="E82" s="20"/>
      <c r="F82" s="21"/>
    </row>
    <row r="83" spans="1:6">
      <c r="E83" s="20"/>
      <c r="F83" s="21"/>
    </row>
    <row r="84" spans="1:6">
      <c r="E84" s="20"/>
      <c r="F84" s="21"/>
    </row>
    <row r="85" spans="1:6">
      <c r="F85" s="21"/>
    </row>
    <row r="86" spans="1:6">
      <c r="E86" s="21"/>
    </row>
  </sheetData>
  <mergeCells count="1">
    <mergeCell ref="A1:W1"/>
  </mergeCells>
  <conditionalFormatting sqref="C3:C53">
    <cfRule type="iconSet" priority="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:D53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E3:E53">
    <cfRule type="iconSet" priority="1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F3:F53"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G3:G53">
    <cfRule type="iconSet" priority="1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H3:I53">
    <cfRule type="iconSet" priority="1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:J53">
    <cfRule type="iconSet" priority="1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3:K53">
    <cfRule type="iconSet" priority="1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L3:L53">
    <cfRule type="iconSet" priority="1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M3:M53"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N3:N53">
    <cfRule type="iconSet" priority="1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O3:O53">
    <cfRule type="iconSet" priority="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P3:P53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Q3:Q53">
    <cfRule type="iconSet" priority="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R3:R53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S3:S53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3:T53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U3:U53"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V3:V53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W3:W5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3:W53">
    <cfRule type="iconSet" priority="23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municipalities(2011)</vt:lpstr>
      <vt:lpstr>municipalities(2001)</vt:lpstr>
      <vt:lpstr>% change</vt:lpstr>
    </vt:vector>
  </TitlesOfParts>
  <Company>treausry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2013-08-05T08:54:03Z</dcterms:created>
  <dcterms:modified xsi:type="dcterms:W3CDTF">2013-09-18T20:29:17Z</dcterms:modified>
</cp:coreProperties>
</file>