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charts/chart4.xml" ContentType="application/vnd.openxmlformats-officedocument.drawingml.chart+xml"/>
  <Override PartName="/xl/drawings/drawing6.xml" ContentType="application/vnd.openxmlformats-officedocument.drawing+xml"/>
  <Override PartName="/xl/drawings/drawing8.xml" ContentType="application/vnd.openxmlformats-officedocument.drawing+xml"/>
  <Override PartName="/xl/worksheets/sheet7.xml" ContentType="application/vnd.openxmlformats-officedocument.spreadsheetml.worksheet+xml"/>
  <Override PartName="/xl/worksheets/sheet11.xml" ContentType="application/vnd.openxmlformats-officedocument.spreadsheetml.worksheet+xml"/>
  <Override PartName="/xl/worksheets/sheet20.xml" ContentType="application/vnd.openxmlformats-officedocument.spreadsheetml.worksheet+xml"/>
  <Override PartName="/xl/charts/chart2.xml" ContentType="application/vnd.openxmlformats-officedocument.drawingml.chart+xml"/>
  <Override PartName="/xl/drawings/drawing4.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charts/chart1.xml" ContentType="application/vnd.openxmlformats-officedocument.drawingml.chart+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xl/charts/chart8.xml" ContentType="application/vnd.openxmlformats-officedocument.drawingml.chart+xml"/>
  <Override PartName="/xl/charts/chart9.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docProps/core.xml" ContentType="application/vnd.openxmlformats-package.core-properties+xml"/>
  <Override PartName="/xl/worksheets/sheet16.xml" ContentType="application/vnd.openxmlformats-officedocument.spreadsheetml.worksheet+xml"/>
  <Default Extension="bin" ContentType="application/vnd.openxmlformats-officedocument.spreadsheetml.printerSettings"/>
  <Default Extension="png" ContentType="image/png"/>
  <Override PartName="/xl/charts/chart7.xml" ContentType="application/vnd.openxmlformats-officedocument.drawingml.chart+xml"/>
  <Override PartName="/xl/drawings/drawing9.xml" ContentType="application/vnd.openxmlformats-officedocument.drawing+xml"/>
  <Override PartName="/xl/charts/chart10.xml" ContentType="application/vnd.openxmlformats-officedocument.drawingml.chart+xml"/>
  <Override PartName="/xl/worksheets/sheet14.xml" ContentType="application/vnd.openxmlformats-officedocument.spreadsheetml.worksheet+xml"/>
  <Override PartName="/xl/charts/chart5.xml" ContentType="application/vnd.openxmlformats-officedocument.drawingml.chart+xml"/>
  <Override PartName="/xl/drawings/drawing7.xml" ContentType="application/vnd.openxmlformats-officedocument.drawing+xml"/>
  <Override PartName="/xl/worksheets/sheet6.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charts/chart3.xml" ContentType="application/vnd.openxmlformats-officedocument.drawingml.chart+xml"/>
  <Override PartName="/xl/drawings/drawing5.xml" ContentType="application/vnd.openxmlformats-officedocument.drawing+xml"/>
  <Default Extension="emf" ContentType="image/x-emf"/>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90" windowWidth="7890" windowHeight="5325" tabRatio="956"/>
  </bookViews>
  <sheets>
    <sheet name="Intro" sheetId="5" r:id="rId1"/>
    <sheet name="Durban" sheetId="2" r:id="rId2"/>
    <sheet name="PMB" sheetId="1" r:id="rId3"/>
    <sheet name="RBay" sheetId="3" r:id="rId4"/>
    <sheet name="Port Shepstone" sheetId="11" r:id="rId5"/>
    <sheet name="Other" sheetId="12" r:id="rId6"/>
    <sheet name="Regional" sheetId="4" r:id="rId7"/>
    <sheet name="Product2013" sheetId="29" r:id="rId8"/>
    <sheet name="Product2012" sheetId="25" r:id="rId9"/>
    <sheet name="Product2011" sheetId="10" r:id="rId10"/>
    <sheet name="Services2013" sheetId="27" r:id="rId11"/>
    <sheet name="Services2012" sheetId="26" r:id="rId12"/>
    <sheet name="Services2011" sheetId="13" r:id="rId13"/>
    <sheet name="Sales" sheetId="16" r:id="rId14"/>
    <sheet name="Purchases" sheetId="18" r:id="rId15"/>
    <sheet name="Demograpic" sheetId="19" r:id="rId16"/>
    <sheet name="Factors" sheetId="20" r:id="rId17"/>
    <sheet name="Financial" sheetId="22" r:id="rId18"/>
    <sheet name="Expectations" sheetId="23" r:id="rId19"/>
    <sheet name="Sheet1" sheetId="24" r:id="rId20"/>
  </sheets>
  <externalReferences>
    <externalReference r:id="rId21"/>
  </externalReferences>
  <calcPr calcId="125725"/>
</workbook>
</file>

<file path=xl/calcChain.xml><?xml version="1.0" encoding="utf-8"?>
<calcChain xmlns="http://schemas.openxmlformats.org/spreadsheetml/2006/main">
  <c r="K19" i="23"/>
  <c r="K18"/>
  <c r="K24"/>
  <c r="K5"/>
  <c r="K22" i="22"/>
  <c r="K23"/>
  <c r="K39" i="20"/>
  <c r="K49" i="23"/>
  <c r="K48"/>
  <c r="K47"/>
  <c r="K46"/>
  <c r="K45"/>
  <c r="K44"/>
  <c r="K39"/>
  <c r="K38"/>
  <c r="K37"/>
  <c r="K36"/>
  <c r="K35"/>
  <c r="K34"/>
  <c r="K29"/>
  <c r="K28"/>
  <c r="K27"/>
  <c r="K26"/>
  <c r="K25"/>
  <c r="K17"/>
  <c r="K16"/>
  <c r="K15"/>
  <c r="K14"/>
  <c r="K9"/>
  <c r="K8"/>
  <c r="K7"/>
  <c r="K6"/>
  <c r="K4"/>
  <c r="K81" i="20"/>
  <c r="K80"/>
  <c r="K79"/>
  <c r="K78"/>
  <c r="K77"/>
  <c r="K76"/>
  <c r="K73"/>
  <c r="K72"/>
  <c r="K71"/>
  <c r="K70"/>
  <c r="K69"/>
  <c r="K68"/>
  <c r="K65"/>
  <c r="K64"/>
  <c r="K63"/>
  <c r="K62"/>
  <c r="K61"/>
  <c r="K60"/>
  <c r="K57"/>
  <c r="K56"/>
  <c r="K55"/>
  <c r="K54"/>
  <c r="K53"/>
  <c r="K52"/>
  <c r="K49"/>
  <c r="K48"/>
  <c r="K47"/>
  <c r="K46"/>
  <c r="K45"/>
  <c r="K44"/>
  <c r="K41"/>
  <c r="K40"/>
  <c r="K38"/>
  <c r="K37"/>
  <c r="K36"/>
  <c r="K33"/>
  <c r="K32"/>
  <c r="K31"/>
  <c r="K30"/>
  <c r="K29"/>
  <c r="K28"/>
  <c r="K25"/>
  <c r="K24"/>
  <c r="K23"/>
  <c r="K22"/>
  <c r="K21"/>
  <c r="K20"/>
  <c r="K17"/>
  <c r="K16"/>
  <c r="K15"/>
  <c r="K13"/>
  <c r="K12"/>
  <c r="K8"/>
  <c r="K7"/>
  <c r="K41" i="22"/>
  <c r="K40"/>
  <c r="K39"/>
  <c r="K38"/>
  <c r="K37"/>
  <c r="K36"/>
  <c r="K33"/>
  <c r="K32"/>
  <c r="K31"/>
  <c r="K30"/>
  <c r="K29"/>
  <c r="K28"/>
  <c r="K25"/>
  <c r="K24"/>
  <c r="K21"/>
  <c r="K20"/>
  <c r="K17"/>
  <c r="K16"/>
  <c r="K15"/>
  <c r="K14"/>
  <c r="K13"/>
  <c r="K12"/>
  <c r="K9"/>
  <c r="K8"/>
  <c r="K7"/>
  <c r="K6"/>
  <c r="K5"/>
  <c r="K4"/>
  <c r="K6" i="20"/>
  <c r="K5"/>
  <c r="K4"/>
  <c r="K59" i="19"/>
  <c r="K58"/>
  <c r="K57"/>
  <c r="K56"/>
  <c r="K55"/>
  <c r="K54"/>
  <c r="K49"/>
  <c r="K48"/>
  <c r="K47"/>
  <c r="K46"/>
  <c r="K45"/>
  <c r="K44"/>
  <c r="K39"/>
  <c r="K38"/>
  <c r="K37"/>
  <c r="K36"/>
  <c r="K35"/>
  <c r="K34"/>
  <c r="K29"/>
  <c r="K28"/>
  <c r="K27"/>
  <c r="K26"/>
  <c r="K25"/>
  <c r="K24"/>
  <c r="K19"/>
  <c r="K18"/>
  <c r="K17"/>
  <c r="K16"/>
  <c r="K15"/>
  <c r="K14"/>
  <c r="K9"/>
  <c r="K7"/>
  <c r="K6"/>
  <c r="K4"/>
  <c r="B53" i="18" a="1"/>
  <c r="E57" s="1"/>
  <c r="B53" i="16" a="1"/>
  <c r="E57" s="1"/>
  <c r="D9" i="4"/>
  <c r="D278"/>
  <c r="D277"/>
  <c r="D276"/>
  <c r="D275"/>
  <c r="D274"/>
  <c r="E274" s="1"/>
  <c r="D271"/>
  <c r="D270"/>
  <c r="D269"/>
  <c r="D268"/>
  <c r="D267"/>
  <c r="E267" s="1"/>
  <c r="D264"/>
  <c r="D263"/>
  <c r="D262"/>
  <c r="D261"/>
  <c r="D260"/>
  <c r="E260" s="1"/>
  <c r="D257"/>
  <c r="E293" s="1"/>
  <c r="D256"/>
  <c r="E292" s="1"/>
  <c r="D255"/>
  <c r="E291" s="1"/>
  <c r="D254"/>
  <c r="E290" s="1"/>
  <c r="D253"/>
  <c r="E253" s="1"/>
  <c r="D250"/>
  <c r="E286" s="1"/>
  <c r="D249"/>
  <c r="E285" s="1"/>
  <c r="D248"/>
  <c r="E284" s="1"/>
  <c r="D247"/>
  <c r="E283" s="1"/>
  <c r="D246"/>
  <c r="E246" s="1"/>
  <c r="D243"/>
  <c r="D242"/>
  <c r="D241"/>
  <c r="D240"/>
  <c r="D239"/>
  <c r="D238"/>
  <c r="D237"/>
  <c r="D236"/>
  <c r="D235"/>
  <c r="D234"/>
  <c r="D233"/>
  <c r="E233" s="1"/>
  <c r="D230"/>
  <c r="D229"/>
  <c r="D228"/>
  <c r="D227"/>
  <c r="D226"/>
  <c r="D225"/>
  <c r="D224"/>
  <c r="D223"/>
  <c r="D222"/>
  <c r="E222" s="1"/>
  <c r="D219"/>
  <c r="D218"/>
  <c r="D217"/>
  <c r="D216"/>
  <c r="D215"/>
  <c r="D214"/>
  <c r="D213"/>
  <c r="D212"/>
  <c r="D211"/>
  <c r="E211" s="1"/>
  <c r="D208"/>
  <c r="D207"/>
  <c r="D206"/>
  <c r="D205"/>
  <c r="D204"/>
  <c r="D203"/>
  <c r="D202"/>
  <c r="D201"/>
  <c r="D200"/>
  <c r="E200" s="1"/>
  <c r="D197"/>
  <c r="D196"/>
  <c r="D195"/>
  <c r="D194"/>
  <c r="D191"/>
  <c r="D190"/>
  <c r="D187"/>
  <c r="D186"/>
  <c r="D185"/>
  <c r="D184"/>
  <c r="D183"/>
  <c r="D182"/>
  <c r="D181"/>
  <c r="D177"/>
  <c r="D176"/>
  <c r="D173"/>
  <c r="D172"/>
  <c r="D169"/>
  <c r="D168"/>
  <c r="D167"/>
  <c r="D166"/>
  <c r="D165"/>
  <c r="D164"/>
  <c r="D163"/>
  <c r="D162"/>
  <c r="D161"/>
  <c r="D160"/>
  <c r="D159"/>
  <c r="E159" s="1"/>
  <c r="D156"/>
  <c r="D155"/>
  <c r="D154"/>
  <c r="D153"/>
  <c r="D152"/>
  <c r="D151"/>
  <c r="D150"/>
  <c r="D149"/>
  <c r="D148"/>
  <c r="D147"/>
  <c r="E147" s="1"/>
  <c r="D144"/>
  <c r="D143"/>
  <c r="D142"/>
  <c r="D141"/>
  <c r="D140"/>
  <c r="D139"/>
  <c r="D138"/>
  <c r="D137"/>
  <c r="D136"/>
  <c r="D135"/>
  <c r="E135" s="1"/>
  <c r="D132"/>
  <c r="D131"/>
  <c r="D130"/>
  <c r="D129"/>
  <c r="D128"/>
  <c r="D127"/>
  <c r="D126"/>
  <c r="D125"/>
  <c r="D124"/>
  <c r="D123"/>
  <c r="E123" s="1"/>
  <c r="D120"/>
  <c r="D119"/>
  <c r="D118"/>
  <c r="D117"/>
  <c r="D116"/>
  <c r="D115"/>
  <c r="D114"/>
  <c r="D113"/>
  <c r="D112"/>
  <c r="D111"/>
  <c r="E111" s="1"/>
  <c r="D108"/>
  <c r="D107"/>
  <c r="D106"/>
  <c r="D105"/>
  <c r="D104"/>
  <c r="D103"/>
  <c r="D102"/>
  <c r="D101"/>
  <c r="D100"/>
  <c r="D99"/>
  <c r="E99" s="1"/>
  <c r="D96"/>
  <c r="D95"/>
  <c r="D94"/>
  <c r="D93"/>
  <c r="D92"/>
  <c r="D91"/>
  <c r="D90"/>
  <c r="D89"/>
  <c r="D88"/>
  <c r="D87"/>
  <c r="E87" s="1"/>
  <c r="D84"/>
  <c r="D83"/>
  <c r="D82"/>
  <c r="D81"/>
  <c r="D80"/>
  <c r="D79"/>
  <c r="D78"/>
  <c r="D77"/>
  <c r="D76"/>
  <c r="D75"/>
  <c r="E75" s="1"/>
  <c r="D72"/>
  <c r="D71"/>
  <c r="D70"/>
  <c r="D69"/>
  <c r="D68"/>
  <c r="D67"/>
  <c r="D66"/>
  <c r="D65"/>
  <c r="D64"/>
  <c r="D63"/>
  <c r="E63" s="1"/>
  <c r="D60"/>
  <c r="D59"/>
  <c r="D58"/>
  <c r="D57"/>
  <c r="D56"/>
  <c r="D55"/>
  <c r="D54"/>
  <c r="D53"/>
  <c r="D52"/>
  <c r="D51"/>
  <c r="E51" s="1"/>
  <c r="D48"/>
  <c r="D47"/>
  <c r="D46"/>
  <c r="D45"/>
  <c r="D44"/>
  <c r="D43"/>
  <c r="D42"/>
  <c r="D41"/>
  <c r="D40"/>
  <c r="D39"/>
  <c r="E39" s="1"/>
  <c r="D36"/>
  <c r="D35"/>
  <c r="D34"/>
  <c r="D33"/>
  <c r="D32"/>
  <c r="D31"/>
  <c r="E31" s="1"/>
  <c r="D28"/>
  <c r="D26"/>
  <c r="D25"/>
  <c r="D24"/>
  <c r="D21"/>
  <c r="D20"/>
  <c r="D18"/>
  <c r="D17"/>
  <c r="D16"/>
  <c r="D14"/>
  <c r="D13"/>
  <c r="D12"/>
  <c r="D11"/>
  <c r="F9"/>
  <c r="C294" i="12"/>
  <c r="C293"/>
  <c r="C292"/>
  <c r="C291"/>
  <c r="C290"/>
  <c r="C286"/>
  <c r="C285"/>
  <c r="C284"/>
  <c r="C283"/>
  <c r="C282"/>
  <c r="C294" i="11"/>
  <c r="C293"/>
  <c r="C292"/>
  <c r="C291"/>
  <c r="C290"/>
  <c r="C286"/>
  <c r="C285"/>
  <c r="C284"/>
  <c r="C283"/>
  <c r="C282"/>
  <c r="C294" i="3"/>
  <c r="C293"/>
  <c r="C292"/>
  <c r="C291"/>
  <c r="C290"/>
  <c r="C286"/>
  <c r="C285"/>
  <c r="C284"/>
  <c r="C283"/>
  <c r="C282"/>
  <c r="C286" i="2"/>
  <c r="C285"/>
  <c r="C284"/>
  <c r="C283"/>
  <c r="C282"/>
  <c r="L273" i="29"/>
  <c r="L160"/>
  <c r="L5"/>
  <c r="L6"/>
  <c r="L7"/>
  <c r="L8"/>
  <c r="L9"/>
  <c r="L10"/>
  <c r="L11"/>
  <c r="L12"/>
  <c r="L13"/>
  <c r="L14"/>
  <c r="L15"/>
  <c r="L16"/>
  <c r="L17"/>
  <c r="L18"/>
  <c r="L19"/>
  <c r="L20"/>
  <c r="L21"/>
  <c r="L22"/>
  <c r="L23"/>
  <c r="L24"/>
  <c r="L25"/>
  <c r="L26"/>
  <c r="L27"/>
  <c r="L28"/>
  <c r="M294"/>
  <c r="K294"/>
  <c r="I294"/>
  <c r="G294"/>
  <c r="E294"/>
  <c r="C294"/>
  <c r="K293"/>
  <c r="I293"/>
  <c r="G293"/>
  <c r="E293"/>
  <c r="C293"/>
  <c r="K292"/>
  <c r="I292"/>
  <c r="G292"/>
  <c r="E292"/>
  <c r="C292"/>
  <c r="K291"/>
  <c r="I291"/>
  <c r="G291"/>
  <c r="E291"/>
  <c r="C291"/>
  <c r="K290"/>
  <c r="I290"/>
  <c r="G290"/>
  <c r="E290"/>
  <c r="C290"/>
  <c r="M286"/>
  <c r="K286"/>
  <c r="I286"/>
  <c r="G286"/>
  <c r="E286"/>
  <c r="C286"/>
  <c r="K285"/>
  <c r="I285"/>
  <c r="G285"/>
  <c r="E285"/>
  <c r="C285"/>
  <c r="K284"/>
  <c r="I284"/>
  <c r="G284"/>
  <c r="E284"/>
  <c r="C284"/>
  <c r="K283"/>
  <c r="I283"/>
  <c r="G283"/>
  <c r="E283"/>
  <c r="C283"/>
  <c r="K282"/>
  <c r="I282"/>
  <c r="G282"/>
  <c r="E282"/>
  <c r="C282"/>
  <c r="M274"/>
  <c r="K274"/>
  <c r="K275" s="1"/>
  <c r="K276" s="1"/>
  <c r="K277" s="1"/>
  <c r="K278" s="1"/>
  <c r="I274"/>
  <c r="I275" s="1"/>
  <c r="I276" s="1"/>
  <c r="I277" s="1"/>
  <c r="I278" s="1"/>
  <c r="G274"/>
  <c r="G275" s="1"/>
  <c r="G276" s="1"/>
  <c r="G277" s="1"/>
  <c r="G278" s="1"/>
  <c r="E274"/>
  <c r="E275" s="1"/>
  <c r="E276" s="1"/>
  <c r="E277" s="1"/>
  <c r="E278" s="1"/>
  <c r="C274"/>
  <c r="C275" s="1"/>
  <c r="C276" s="1"/>
  <c r="C277" s="1"/>
  <c r="C278" s="1"/>
  <c r="M267"/>
  <c r="K267"/>
  <c r="K268" s="1"/>
  <c r="K269" s="1"/>
  <c r="K270" s="1"/>
  <c r="K271" s="1"/>
  <c r="I267"/>
  <c r="I268" s="1"/>
  <c r="I269" s="1"/>
  <c r="I270" s="1"/>
  <c r="I271" s="1"/>
  <c r="G267"/>
  <c r="G268" s="1"/>
  <c r="G269" s="1"/>
  <c r="G270" s="1"/>
  <c r="G271" s="1"/>
  <c r="E267"/>
  <c r="E268" s="1"/>
  <c r="E269" s="1"/>
  <c r="E270" s="1"/>
  <c r="E271" s="1"/>
  <c r="C267"/>
  <c r="C268" s="1"/>
  <c r="C269" s="1"/>
  <c r="C270" s="1"/>
  <c r="C271" s="1"/>
  <c r="M260"/>
  <c r="K260"/>
  <c r="K261" s="1"/>
  <c r="K262" s="1"/>
  <c r="K263" s="1"/>
  <c r="K264" s="1"/>
  <c r="I260"/>
  <c r="I261" s="1"/>
  <c r="I262" s="1"/>
  <c r="I263" s="1"/>
  <c r="I264" s="1"/>
  <c r="G260"/>
  <c r="G261" s="1"/>
  <c r="G262" s="1"/>
  <c r="G263" s="1"/>
  <c r="G264" s="1"/>
  <c r="E260"/>
  <c r="E261" s="1"/>
  <c r="E262" s="1"/>
  <c r="E263" s="1"/>
  <c r="E264" s="1"/>
  <c r="C260"/>
  <c r="C261" s="1"/>
  <c r="C262" s="1"/>
  <c r="C263" s="1"/>
  <c r="C264" s="1"/>
  <c r="M293"/>
  <c r="M292"/>
  <c r="M291"/>
  <c r="M253"/>
  <c r="K253"/>
  <c r="K254" s="1"/>
  <c r="K255" s="1"/>
  <c r="K256" s="1"/>
  <c r="K257" s="1"/>
  <c r="I253"/>
  <c r="I254" s="1"/>
  <c r="I255" s="1"/>
  <c r="I256" s="1"/>
  <c r="I257" s="1"/>
  <c r="G253"/>
  <c r="G254" s="1"/>
  <c r="G255" s="1"/>
  <c r="G256" s="1"/>
  <c r="G257" s="1"/>
  <c r="E253"/>
  <c r="E254" s="1"/>
  <c r="E255" s="1"/>
  <c r="E256" s="1"/>
  <c r="E257" s="1"/>
  <c r="C253"/>
  <c r="C254" s="1"/>
  <c r="C255" s="1"/>
  <c r="C256" s="1"/>
  <c r="C257" s="1"/>
  <c r="M285"/>
  <c r="M284"/>
  <c r="M283"/>
  <c r="M282"/>
  <c r="K246"/>
  <c r="K247" s="1"/>
  <c r="K248" s="1"/>
  <c r="K249" s="1"/>
  <c r="K250" s="1"/>
  <c r="I246"/>
  <c r="I247" s="1"/>
  <c r="I248" s="1"/>
  <c r="I249" s="1"/>
  <c r="I250" s="1"/>
  <c r="G246"/>
  <c r="G247" s="1"/>
  <c r="G248" s="1"/>
  <c r="G249" s="1"/>
  <c r="G250" s="1"/>
  <c r="E246"/>
  <c r="E247" s="1"/>
  <c r="E248" s="1"/>
  <c r="E249" s="1"/>
  <c r="E250" s="1"/>
  <c r="C246"/>
  <c r="C247" s="1"/>
  <c r="C248" s="1"/>
  <c r="C249" s="1"/>
  <c r="C250" s="1"/>
  <c r="M233"/>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8" s="1"/>
  <c r="C239" s="1"/>
  <c r="C240" s="1"/>
  <c r="C241" s="1"/>
  <c r="C242" s="1"/>
  <c r="C243" s="1"/>
  <c r="M222"/>
  <c r="K222"/>
  <c r="K223" s="1"/>
  <c r="K224" s="1"/>
  <c r="K225" s="1"/>
  <c r="K226" s="1"/>
  <c r="K227" s="1"/>
  <c r="K228" s="1"/>
  <c r="K229" s="1"/>
  <c r="K230" s="1"/>
  <c r="I222"/>
  <c r="I223" s="1"/>
  <c r="I224" s="1"/>
  <c r="I225" s="1"/>
  <c r="I226" s="1"/>
  <c r="I227" s="1"/>
  <c r="I228" s="1"/>
  <c r="I229" s="1"/>
  <c r="I230" s="1"/>
  <c r="G222"/>
  <c r="G223" s="1"/>
  <c r="G224" s="1"/>
  <c r="G225" s="1"/>
  <c r="G226" s="1"/>
  <c r="G227" s="1"/>
  <c r="G228" s="1"/>
  <c r="G229" s="1"/>
  <c r="G230" s="1"/>
  <c r="E222"/>
  <c r="E223" s="1"/>
  <c r="E224" s="1"/>
  <c r="E225" s="1"/>
  <c r="E226" s="1"/>
  <c r="E227" s="1"/>
  <c r="E228" s="1"/>
  <c r="E229" s="1"/>
  <c r="E230" s="1"/>
  <c r="C222"/>
  <c r="C223" s="1"/>
  <c r="C224" s="1"/>
  <c r="C225" s="1"/>
  <c r="C226" s="1"/>
  <c r="C227" s="1"/>
  <c r="C228" s="1"/>
  <c r="C229" s="1"/>
  <c r="C230" s="1"/>
  <c r="M211"/>
  <c r="K211"/>
  <c r="K212" s="1"/>
  <c r="K213" s="1"/>
  <c r="K214" s="1"/>
  <c r="K215" s="1"/>
  <c r="K216" s="1"/>
  <c r="K217" s="1"/>
  <c r="K218" s="1"/>
  <c r="K219" s="1"/>
  <c r="I211"/>
  <c r="I212" s="1"/>
  <c r="I213" s="1"/>
  <c r="I214" s="1"/>
  <c r="I215" s="1"/>
  <c r="I216" s="1"/>
  <c r="I217" s="1"/>
  <c r="I218" s="1"/>
  <c r="I219" s="1"/>
  <c r="G211"/>
  <c r="G212" s="1"/>
  <c r="G213" s="1"/>
  <c r="G214" s="1"/>
  <c r="G215" s="1"/>
  <c r="G216" s="1"/>
  <c r="G217" s="1"/>
  <c r="G218" s="1"/>
  <c r="G219" s="1"/>
  <c r="E211"/>
  <c r="E212" s="1"/>
  <c r="E213" s="1"/>
  <c r="E214" s="1"/>
  <c r="E215" s="1"/>
  <c r="E216" s="1"/>
  <c r="E217" s="1"/>
  <c r="E218" s="1"/>
  <c r="E219" s="1"/>
  <c r="C211"/>
  <c r="C212" s="1"/>
  <c r="C213" s="1"/>
  <c r="C214" s="1"/>
  <c r="C215" s="1"/>
  <c r="C216" s="1"/>
  <c r="C217" s="1"/>
  <c r="C218" s="1"/>
  <c r="C219" s="1"/>
  <c r="M200"/>
  <c r="K200"/>
  <c r="K201" s="1"/>
  <c r="K202" s="1"/>
  <c r="K203" s="1"/>
  <c r="K204" s="1"/>
  <c r="K205" s="1"/>
  <c r="K206" s="1"/>
  <c r="K207" s="1"/>
  <c r="K208" s="1"/>
  <c r="I200"/>
  <c r="I201" s="1"/>
  <c r="I202" s="1"/>
  <c r="I203" s="1"/>
  <c r="I204" s="1"/>
  <c r="I205" s="1"/>
  <c r="I206" s="1"/>
  <c r="I207" s="1"/>
  <c r="I208" s="1"/>
  <c r="G200"/>
  <c r="G201" s="1"/>
  <c r="G202" s="1"/>
  <c r="G203" s="1"/>
  <c r="G204" s="1"/>
  <c r="G205" s="1"/>
  <c r="G206" s="1"/>
  <c r="G207" s="1"/>
  <c r="G208" s="1"/>
  <c r="E200"/>
  <c r="E201" s="1"/>
  <c r="E202" s="1"/>
  <c r="E203" s="1"/>
  <c r="E204" s="1"/>
  <c r="E205" s="1"/>
  <c r="E206" s="1"/>
  <c r="E207" s="1"/>
  <c r="E208" s="1"/>
  <c r="C200"/>
  <c r="C201" s="1"/>
  <c r="C202" s="1"/>
  <c r="C203" s="1"/>
  <c r="C204" s="1"/>
  <c r="C205" s="1"/>
  <c r="C206" s="1"/>
  <c r="C207" s="1"/>
  <c r="C208" s="1"/>
  <c r="L184"/>
  <c r="K181"/>
  <c r="K182" s="1"/>
  <c r="K183" s="1"/>
  <c r="K184" s="1"/>
  <c r="K185" s="1"/>
  <c r="K186" s="1"/>
  <c r="K187" s="1"/>
  <c r="L180"/>
  <c r="L175"/>
  <c r="K159"/>
  <c r="K160" s="1"/>
  <c r="K161" s="1"/>
  <c r="K162" s="1"/>
  <c r="K163" s="1"/>
  <c r="K164" s="1"/>
  <c r="K165" s="1"/>
  <c r="K166" s="1"/>
  <c r="K167" s="1"/>
  <c r="K168" s="1"/>
  <c r="K169" s="1"/>
  <c r="I159"/>
  <c r="I160" s="1"/>
  <c r="I161" s="1"/>
  <c r="I162" s="1"/>
  <c r="I163" s="1"/>
  <c r="I164" s="1"/>
  <c r="I165" s="1"/>
  <c r="I166" s="1"/>
  <c r="I167" s="1"/>
  <c r="I168" s="1"/>
  <c r="I169" s="1"/>
  <c r="G159"/>
  <c r="G160" s="1"/>
  <c r="G161" s="1"/>
  <c r="G162" s="1"/>
  <c r="G163" s="1"/>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M147"/>
  <c r="M148" s="1"/>
  <c r="M149" s="1"/>
  <c r="K147"/>
  <c r="K148" s="1"/>
  <c r="K149" s="1"/>
  <c r="K150" s="1"/>
  <c r="K151" s="1"/>
  <c r="K152" s="1"/>
  <c r="K153" s="1"/>
  <c r="K154" s="1"/>
  <c r="K155" s="1"/>
  <c r="K156" s="1"/>
  <c r="I147"/>
  <c r="I148" s="1"/>
  <c r="I149" s="1"/>
  <c r="I150" s="1"/>
  <c r="I151" s="1"/>
  <c r="I152" s="1"/>
  <c r="I153" s="1"/>
  <c r="I154" s="1"/>
  <c r="I155" s="1"/>
  <c r="I156" s="1"/>
  <c r="G147"/>
  <c r="G148" s="1"/>
  <c r="G149" s="1"/>
  <c r="G150" s="1"/>
  <c r="G151" s="1"/>
  <c r="G152" s="1"/>
  <c r="G153" s="1"/>
  <c r="G154" s="1"/>
  <c r="G155" s="1"/>
  <c r="G156" s="1"/>
  <c r="E147"/>
  <c r="E148" s="1"/>
  <c r="E149" s="1"/>
  <c r="E150" s="1"/>
  <c r="E151" s="1"/>
  <c r="E152" s="1"/>
  <c r="E153" s="1"/>
  <c r="E154" s="1"/>
  <c r="E155" s="1"/>
  <c r="E156" s="1"/>
  <c r="C147"/>
  <c r="C148" s="1"/>
  <c r="C149" s="1"/>
  <c r="C150" s="1"/>
  <c r="C151" s="1"/>
  <c r="C152" s="1"/>
  <c r="C153" s="1"/>
  <c r="C154" s="1"/>
  <c r="C155" s="1"/>
  <c r="C156" s="1"/>
  <c r="M135"/>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K123"/>
  <c r="K124" s="1"/>
  <c r="K125" s="1"/>
  <c r="K126" s="1"/>
  <c r="K127" s="1"/>
  <c r="K128" s="1"/>
  <c r="K129" s="1"/>
  <c r="K130" s="1"/>
  <c r="K131" s="1"/>
  <c r="K132" s="1"/>
  <c r="I123"/>
  <c r="I124" s="1"/>
  <c r="I125" s="1"/>
  <c r="I126" s="1"/>
  <c r="I127" s="1"/>
  <c r="I128" s="1"/>
  <c r="I129" s="1"/>
  <c r="I130" s="1"/>
  <c r="I131" s="1"/>
  <c r="I132" s="1"/>
  <c r="G123"/>
  <c r="G124" s="1"/>
  <c r="G125" s="1"/>
  <c r="G126" s="1"/>
  <c r="G127" s="1"/>
  <c r="G128" s="1"/>
  <c r="G129" s="1"/>
  <c r="G130" s="1"/>
  <c r="G131" s="1"/>
  <c r="G132" s="1"/>
  <c r="E123"/>
  <c r="E124" s="1"/>
  <c r="E125" s="1"/>
  <c r="E126" s="1"/>
  <c r="E127" s="1"/>
  <c r="E128" s="1"/>
  <c r="E129" s="1"/>
  <c r="E130" s="1"/>
  <c r="E131" s="1"/>
  <c r="E132" s="1"/>
  <c r="C123"/>
  <c r="C124" s="1"/>
  <c r="C125" s="1"/>
  <c r="C126" s="1"/>
  <c r="C127" s="1"/>
  <c r="C128" s="1"/>
  <c r="C129" s="1"/>
  <c r="C130" s="1"/>
  <c r="C131" s="1"/>
  <c r="C132" s="1"/>
  <c r="K111"/>
  <c r="K112" s="1"/>
  <c r="K113" s="1"/>
  <c r="K114" s="1"/>
  <c r="K115" s="1"/>
  <c r="K116" s="1"/>
  <c r="K117" s="1"/>
  <c r="K118" s="1"/>
  <c r="K119" s="1"/>
  <c r="K120" s="1"/>
  <c r="I111"/>
  <c r="I112" s="1"/>
  <c r="I113" s="1"/>
  <c r="I114" s="1"/>
  <c r="I115" s="1"/>
  <c r="I116" s="1"/>
  <c r="I117" s="1"/>
  <c r="I118" s="1"/>
  <c r="I119" s="1"/>
  <c r="I120" s="1"/>
  <c r="G111"/>
  <c r="G112" s="1"/>
  <c r="G113" s="1"/>
  <c r="G114" s="1"/>
  <c r="G115" s="1"/>
  <c r="G116" s="1"/>
  <c r="G117" s="1"/>
  <c r="G118" s="1"/>
  <c r="G119" s="1"/>
  <c r="G120" s="1"/>
  <c r="E111"/>
  <c r="E112" s="1"/>
  <c r="E113" s="1"/>
  <c r="E114" s="1"/>
  <c r="E115" s="1"/>
  <c r="E116" s="1"/>
  <c r="E117" s="1"/>
  <c r="E118" s="1"/>
  <c r="E119" s="1"/>
  <c r="E120" s="1"/>
  <c r="C111"/>
  <c r="C112" s="1"/>
  <c r="C113" s="1"/>
  <c r="C114" s="1"/>
  <c r="C115" s="1"/>
  <c r="C116" s="1"/>
  <c r="C117" s="1"/>
  <c r="C118" s="1"/>
  <c r="C119" s="1"/>
  <c r="C120" s="1"/>
  <c r="M99"/>
  <c r="K99"/>
  <c r="K100" s="1"/>
  <c r="K101" s="1"/>
  <c r="K102" s="1"/>
  <c r="K103" s="1"/>
  <c r="K104" s="1"/>
  <c r="K105" s="1"/>
  <c r="K106" s="1"/>
  <c r="K107" s="1"/>
  <c r="K108" s="1"/>
  <c r="I99"/>
  <c r="I100" s="1"/>
  <c r="I101" s="1"/>
  <c r="I102" s="1"/>
  <c r="I103" s="1"/>
  <c r="I104" s="1"/>
  <c r="I105" s="1"/>
  <c r="I106" s="1"/>
  <c r="I107" s="1"/>
  <c r="I108" s="1"/>
  <c r="G99"/>
  <c r="G100" s="1"/>
  <c r="G101" s="1"/>
  <c r="G102" s="1"/>
  <c r="G103" s="1"/>
  <c r="G104" s="1"/>
  <c r="E99"/>
  <c r="E100" s="1"/>
  <c r="E101" s="1"/>
  <c r="E102" s="1"/>
  <c r="E103" s="1"/>
  <c r="E104" s="1"/>
  <c r="E105" s="1"/>
  <c r="E106" s="1"/>
  <c r="E107" s="1"/>
  <c r="E108" s="1"/>
  <c r="C99"/>
  <c r="C100" s="1"/>
  <c r="C101" s="1"/>
  <c r="C102" s="1"/>
  <c r="C103" s="1"/>
  <c r="C104" s="1"/>
  <c r="C105" s="1"/>
  <c r="C106" s="1"/>
  <c r="C107" s="1"/>
  <c r="C108" s="1"/>
  <c r="M87"/>
  <c r="M88" s="1"/>
  <c r="K87"/>
  <c r="K88" s="1"/>
  <c r="K89" s="1"/>
  <c r="K90" s="1"/>
  <c r="K91" s="1"/>
  <c r="K92" s="1"/>
  <c r="K93" s="1"/>
  <c r="K94" s="1"/>
  <c r="K95" s="1"/>
  <c r="K96" s="1"/>
  <c r="I87"/>
  <c r="I88" s="1"/>
  <c r="I89" s="1"/>
  <c r="I90" s="1"/>
  <c r="I91" s="1"/>
  <c r="I92" s="1"/>
  <c r="I93" s="1"/>
  <c r="I94" s="1"/>
  <c r="I95" s="1"/>
  <c r="I96" s="1"/>
  <c r="G87"/>
  <c r="G88" s="1"/>
  <c r="G89" s="1"/>
  <c r="G90" s="1"/>
  <c r="G91" s="1"/>
  <c r="G92" s="1"/>
  <c r="G93" s="1"/>
  <c r="G94" s="1"/>
  <c r="G95" s="1"/>
  <c r="G96" s="1"/>
  <c r="E87"/>
  <c r="E88" s="1"/>
  <c r="E89" s="1"/>
  <c r="E90" s="1"/>
  <c r="E91" s="1"/>
  <c r="E92" s="1"/>
  <c r="E93" s="1"/>
  <c r="E94" s="1"/>
  <c r="E95" s="1"/>
  <c r="E96" s="1"/>
  <c r="C87"/>
  <c r="C88" s="1"/>
  <c r="C89" s="1"/>
  <c r="C90" s="1"/>
  <c r="C91" s="1"/>
  <c r="C92" s="1"/>
  <c r="C93" s="1"/>
  <c r="C94" s="1"/>
  <c r="C95" s="1"/>
  <c r="C96" s="1"/>
  <c r="M75"/>
  <c r="K75"/>
  <c r="K76" s="1"/>
  <c r="K77" s="1"/>
  <c r="K78" s="1"/>
  <c r="K79" s="1"/>
  <c r="K80" s="1"/>
  <c r="K81" s="1"/>
  <c r="K82" s="1"/>
  <c r="K83" s="1"/>
  <c r="K84" s="1"/>
  <c r="I75"/>
  <c r="I76" s="1"/>
  <c r="I77" s="1"/>
  <c r="I78" s="1"/>
  <c r="I79" s="1"/>
  <c r="I80" s="1"/>
  <c r="I81" s="1"/>
  <c r="I82" s="1"/>
  <c r="I83" s="1"/>
  <c r="I84" s="1"/>
  <c r="G75"/>
  <c r="G76" s="1"/>
  <c r="G77" s="1"/>
  <c r="G78" s="1"/>
  <c r="G79" s="1"/>
  <c r="G80" s="1"/>
  <c r="G81" s="1"/>
  <c r="G82" s="1"/>
  <c r="G83" s="1"/>
  <c r="G84" s="1"/>
  <c r="E75"/>
  <c r="E76" s="1"/>
  <c r="E77" s="1"/>
  <c r="E78" s="1"/>
  <c r="E79" s="1"/>
  <c r="E80" s="1"/>
  <c r="E81" s="1"/>
  <c r="E82" s="1"/>
  <c r="E83" s="1"/>
  <c r="E84" s="1"/>
  <c r="C75"/>
  <c r="C76" s="1"/>
  <c r="C77" s="1"/>
  <c r="C78" s="1"/>
  <c r="C79" s="1"/>
  <c r="C80" s="1"/>
  <c r="C81" s="1"/>
  <c r="C82" s="1"/>
  <c r="C83" s="1"/>
  <c r="C84" s="1"/>
  <c r="M63"/>
  <c r="K63"/>
  <c r="K64" s="1"/>
  <c r="K65" s="1"/>
  <c r="K66" s="1"/>
  <c r="K67" s="1"/>
  <c r="K68" s="1"/>
  <c r="K69" s="1"/>
  <c r="K70" s="1"/>
  <c r="K71" s="1"/>
  <c r="K72" s="1"/>
  <c r="I63"/>
  <c r="I64" s="1"/>
  <c r="I65" s="1"/>
  <c r="I66" s="1"/>
  <c r="I67" s="1"/>
  <c r="I68" s="1"/>
  <c r="I69" s="1"/>
  <c r="I70" s="1"/>
  <c r="I71" s="1"/>
  <c r="I72" s="1"/>
  <c r="G63"/>
  <c r="G64" s="1"/>
  <c r="G65" s="1"/>
  <c r="G66" s="1"/>
  <c r="G67" s="1"/>
  <c r="G68" s="1"/>
  <c r="G69" s="1"/>
  <c r="G70" s="1"/>
  <c r="G71" s="1"/>
  <c r="G72" s="1"/>
  <c r="E63"/>
  <c r="E64" s="1"/>
  <c r="E65" s="1"/>
  <c r="E66" s="1"/>
  <c r="E67" s="1"/>
  <c r="E68" s="1"/>
  <c r="E69" s="1"/>
  <c r="E70" s="1"/>
  <c r="E71" s="1"/>
  <c r="E72" s="1"/>
  <c r="C63"/>
  <c r="C64" s="1"/>
  <c r="C65" s="1"/>
  <c r="C66" s="1"/>
  <c r="C67" s="1"/>
  <c r="C68" s="1"/>
  <c r="C69" s="1"/>
  <c r="C70" s="1"/>
  <c r="C71" s="1"/>
  <c r="C72" s="1"/>
  <c r="L62"/>
  <c r="M51"/>
  <c r="M52" s="1"/>
  <c r="K51"/>
  <c r="K52" s="1"/>
  <c r="K53" s="1"/>
  <c r="K54" s="1"/>
  <c r="K55" s="1"/>
  <c r="K56" s="1"/>
  <c r="K57" s="1"/>
  <c r="K58" s="1"/>
  <c r="K59" s="1"/>
  <c r="K60" s="1"/>
  <c r="I51"/>
  <c r="I52" s="1"/>
  <c r="I53" s="1"/>
  <c r="I54" s="1"/>
  <c r="I55" s="1"/>
  <c r="I56" s="1"/>
  <c r="I57" s="1"/>
  <c r="I58" s="1"/>
  <c r="I59" s="1"/>
  <c r="I60" s="1"/>
  <c r="G51"/>
  <c r="G52" s="1"/>
  <c r="G53" s="1"/>
  <c r="G54" s="1"/>
  <c r="G55" s="1"/>
  <c r="G56" s="1"/>
  <c r="G57" s="1"/>
  <c r="G58" s="1"/>
  <c r="G59" s="1"/>
  <c r="G60" s="1"/>
  <c r="E51"/>
  <c r="E52" s="1"/>
  <c r="E53" s="1"/>
  <c r="E54" s="1"/>
  <c r="E55" s="1"/>
  <c r="E56" s="1"/>
  <c r="E57" s="1"/>
  <c r="E58" s="1"/>
  <c r="E59" s="1"/>
  <c r="E60" s="1"/>
  <c r="C51"/>
  <c r="C52" s="1"/>
  <c r="C53" s="1"/>
  <c r="C54" s="1"/>
  <c r="C55" s="1"/>
  <c r="C56" s="1"/>
  <c r="C57" s="1"/>
  <c r="C58" s="1"/>
  <c r="C59" s="1"/>
  <c r="C60" s="1"/>
  <c r="M39"/>
  <c r="K39"/>
  <c r="K40" s="1"/>
  <c r="K41" s="1"/>
  <c r="K42" s="1"/>
  <c r="K43" s="1"/>
  <c r="K44" s="1"/>
  <c r="K45" s="1"/>
  <c r="K46" s="1"/>
  <c r="K47" s="1"/>
  <c r="K48" s="1"/>
  <c r="I39"/>
  <c r="I40" s="1"/>
  <c r="I41" s="1"/>
  <c r="I42" s="1"/>
  <c r="I43" s="1"/>
  <c r="I44" s="1"/>
  <c r="I45" s="1"/>
  <c r="I46" s="1"/>
  <c r="I47" s="1"/>
  <c r="I48" s="1"/>
  <c r="G39"/>
  <c r="G40" s="1"/>
  <c r="G41" s="1"/>
  <c r="G42" s="1"/>
  <c r="G43" s="1"/>
  <c r="G44" s="1"/>
  <c r="G45" s="1"/>
  <c r="G46" s="1"/>
  <c r="G47" s="1"/>
  <c r="G48" s="1"/>
  <c r="E39"/>
  <c r="E40" s="1"/>
  <c r="E41" s="1"/>
  <c r="E42" s="1"/>
  <c r="E43" s="1"/>
  <c r="E44" s="1"/>
  <c r="E45" s="1"/>
  <c r="E46" s="1"/>
  <c r="E47" s="1"/>
  <c r="E48" s="1"/>
  <c r="C39"/>
  <c r="C40" s="1"/>
  <c r="C41" s="1"/>
  <c r="C42" s="1"/>
  <c r="C43" s="1"/>
  <c r="C44" s="1"/>
  <c r="C45" s="1"/>
  <c r="C46" s="1"/>
  <c r="C47" s="1"/>
  <c r="C48" s="1"/>
  <c r="M3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L4"/>
  <c r="G3"/>
  <c r="E3" s="1"/>
  <c r="C3" s="1"/>
  <c r="F3"/>
  <c r="D3"/>
  <c r="B3" s="1"/>
  <c r="K294" i="27"/>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I277"/>
  <c r="I278" s="1"/>
  <c r="G275"/>
  <c r="G276" s="1"/>
  <c r="G277" s="1"/>
  <c r="G278" s="1"/>
  <c r="C275"/>
  <c r="C276" s="1"/>
  <c r="C277" s="1"/>
  <c r="C278" s="1"/>
  <c r="M274"/>
  <c r="K274"/>
  <c r="K275" s="1"/>
  <c r="K276" s="1"/>
  <c r="K277" s="1"/>
  <c r="K278" s="1"/>
  <c r="E274"/>
  <c r="E275" s="1"/>
  <c r="E276" s="1"/>
  <c r="E277" s="1"/>
  <c r="E278" s="1"/>
  <c r="I269"/>
  <c r="I270" s="1"/>
  <c r="I271" s="1"/>
  <c r="G269"/>
  <c r="G270" s="1"/>
  <c r="G271" s="1"/>
  <c r="C268"/>
  <c r="C269" s="1"/>
  <c r="C270" s="1"/>
  <c r="C271" s="1"/>
  <c r="M267"/>
  <c r="K267"/>
  <c r="K268" s="1"/>
  <c r="K269" s="1"/>
  <c r="K270" s="1"/>
  <c r="K271" s="1"/>
  <c r="E267"/>
  <c r="E268" s="1"/>
  <c r="E269" s="1"/>
  <c r="E270" s="1"/>
  <c r="E271" s="1"/>
  <c r="G261"/>
  <c r="G262" s="1"/>
  <c r="G263" s="1"/>
  <c r="G264" s="1"/>
  <c r="M260"/>
  <c r="K260"/>
  <c r="K261" s="1"/>
  <c r="K262" s="1"/>
  <c r="K263" s="1"/>
  <c r="K264" s="1"/>
  <c r="I260"/>
  <c r="I261" s="1"/>
  <c r="I262" s="1"/>
  <c r="I263" s="1"/>
  <c r="I264" s="1"/>
  <c r="E260"/>
  <c r="E261" s="1"/>
  <c r="E262" s="1"/>
  <c r="E263" s="1"/>
  <c r="E264" s="1"/>
  <c r="C260"/>
  <c r="C261" s="1"/>
  <c r="C262" s="1"/>
  <c r="C263" s="1"/>
  <c r="C264" s="1"/>
  <c r="M294"/>
  <c r="M293"/>
  <c r="M292"/>
  <c r="M291"/>
  <c r="G254"/>
  <c r="G255" s="1"/>
  <c r="G256" s="1"/>
  <c r="G257" s="1"/>
  <c r="C254"/>
  <c r="C255" s="1"/>
  <c r="C256" s="1"/>
  <c r="C257" s="1"/>
  <c r="M290"/>
  <c r="K253"/>
  <c r="K254" s="1"/>
  <c r="K255" s="1"/>
  <c r="K256" s="1"/>
  <c r="K257" s="1"/>
  <c r="I253"/>
  <c r="I254" s="1"/>
  <c r="I255" s="1"/>
  <c r="I256" s="1"/>
  <c r="I257" s="1"/>
  <c r="E253"/>
  <c r="E254" s="1"/>
  <c r="E255" s="1"/>
  <c r="E256" s="1"/>
  <c r="E257" s="1"/>
  <c r="M286"/>
  <c r="M285"/>
  <c r="M284"/>
  <c r="G248"/>
  <c r="G249" s="1"/>
  <c r="G250" s="1"/>
  <c r="M283"/>
  <c r="M282"/>
  <c r="K246"/>
  <c r="K247" s="1"/>
  <c r="K248" s="1"/>
  <c r="K249" s="1"/>
  <c r="K250" s="1"/>
  <c r="I246"/>
  <c r="I247" s="1"/>
  <c r="I248" s="1"/>
  <c r="I249" s="1"/>
  <c r="I250" s="1"/>
  <c r="E246"/>
  <c r="E247" s="1"/>
  <c r="E248" s="1"/>
  <c r="E249" s="1"/>
  <c r="E250" s="1"/>
  <c r="C246"/>
  <c r="C247" s="1"/>
  <c r="C248" s="1"/>
  <c r="C249" s="1"/>
  <c r="C250" s="1"/>
  <c r="M233"/>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G224"/>
  <c r="G225" s="1"/>
  <c r="G226" s="1"/>
  <c r="G227" s="1"/>
  <c r="G228" s="1"/>
  <c r="G229" s="1"/>
  <c r="G230" s="1"/>
  <c r="C223"/>
  <c r="C224" s="1"/>
  <c r="C225" s="1"/>
  <c r="C226" s="1"/>
  <c r="C227" s="1"/>
  <c r="C228" s="1"/>
  <c r="C229" s="1"/>
  <c r="C230" s="1"/>
  <c r="M222"/>
  <c r="M223" s="1"/>
  <c r="M224" s="1"/>
  <c r="K222"/>
  <c r="K223" s="1"/>
  <c r="K224" s="1"/>
  <c r="K225" s="1"/>
  <c r="K226" s="1"/>
  <c r="K227" s="1"/>
  <c r="K228" s="1"/>
  <c r="K229" s="1"/>
  <c r="K230" s="1"/>
  <c r="I222"/>
  <c r="I223" s="1"/>
  <c r="I224" s="1"/>
  <c r="I225" s="1"/>
  <c r="I226" s="1"/>
  <c r="I227" s="1"/>
  <c r="I228" s="1"/>
  <c r="I229" s="1"/>
  <c r="I230" s="1"/>
  <c r="E222"/>
  <c r="E223" s="1"/>
  <c r="E224" s="1"/>
  <c r="E225" s="1"/>
  <c r="E226" s="1"/>
  <c r="E227" s="1"/>
  <c r="E228" s="1"/>
  <c r="E229" s="1"/>
  <c r="E230" s="1"/>
  <c r="G213"/>
  <c r="G214" s="1"/>
  <c r="G215" s="1"/>
  <c r="G216" s="1"/>
  <c r="G217" s="1"/>
  <c r="G218" s="1"/>
  <c r="G219" s="1"/>
  <c r="C213"/>
  <c r="C214" s="1"/>
  <c r="C215" s="1"/>
  <c r="C216" s="1"/>
  <c r="C217" s="1"/>
  <c r="C218" s="1"/>
  <c r="C219" s="1"/>
  <c r="M211"/>
  <c r="K211"/>
  <c r="K212" s="1"/>
  <c r="K213" s="1"/>
  <c r="K214" s="1"/>
  <c r="K215" s="1"/>
  <c r="K216" s="1"/>
  <c r="K217" s="1"/>
  <c r="K218" s="1"/>
  <c r="K219" s="1"/>
  <c r="I211"/>
  <c r="I212" s="1"/>
  <c r="I213" s="1"/>
  <c r="I214" s="1"/>
  <c r="I215" s="1"/>
  <c r="I216" s="1"/>
  <c r="I217" s="1"/>
  <c r="I218" s="1"/>
  <c r="I219" s="1"/>
  <c r="E211"/>
  <c r="E212" s="1"/>
  <c r="E213" s="1"/>
  <c r="E214" s="1"/>
  <c r="E215" s="1"/>
  <c r="E216" s="1"/>
  <c r="E217" s="1"/>
  <c r="E218" s="1"/>
  <c r="E219" s="1"/>
  <c r="G202"/>
  <c r="G203" s="1"/>
  <c r="G204" s="1"/>
  <c r="G205" s="1"/>
  <c r="G206" s="1"/>
  <c r="G207" s="1"/>
  <c r="G208" s="1"/>
  <c r="M200"/>
  <c r="K200"/>
  <c r="K201" s="1"/>
  <c r="K202" s="1"/>
  <c r="K203" s="1"/>
  <c r="K204" s="1"/>
  <c r="K205" s="1"/>
  <c r="K206" s="1"/>
  <c r="K207" s="1"/>
  <c r="K208" s="1"/>
  <c r="I200"/>
  <c r="I201" s="1"/>
  <c r="I202" s="1"/>
  <c r="I203" s="1"/>
  <c r="I204" s="1"/>
  <c r="I205" s="1"/>
  <c r="I206" s="1"/>
  <c r="I207" s="1"/>
  <c r="I208" s="1"/>
  <c r="E200"/>
  <c r="E201" s="1"/>
  <c r="E202" s="1"/>
  <c r="E203" s="1"/>
  <c r="E204" s="1"/>
  <c r="E205" s="1"/>
  <c r="E206" s="1"/>
  <c r="E207" s="1"/>
  <c r="E208" s="1"/>
  <c r="C200"/>
  <c r="C201" s="1"/>
  <c r="C202" s="1"/>
  <c r="C203" s="1"/>
  <c r="C204" s="1"/>
  <c r="C205" s="1"/>
  <c r="C206" s="1"/>
  <c r="C207" s="1"/>
  <c r="C208" s="1"/>
  <c r="I167"/>
  <c r="I168" s="1"/>
  <c r="I169" s="1"/>
  <c r="G163"/>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G150"/>
  <c r="G151" s="1"/>
  <c r="G152" s="1"/>
  <c r="G153" s="1"/>
  <c r="G154" s="1"/>
  <c r="G155" s="1"/>
  <c r="G156" s="1"/>
  <c r="E149"/>
  <c r="E150" s="1"/>
  <c r="E151" s="1"/>
  <c r="E152" s="1"/>
  <c r="E153" s="1"/>
  <c r="E154" s="1"/>
  <c r="E155" s="1"/>
  <c r="E156" s="1"/>
  <c r="M147"/>
  <c r="K147"/>
  <c r="K148" s="1"/>
  <c r="K149" s="1"/>
  <c r="K150" s="1"/>
  <c r="K151" s="1"/>
  <c r="K152" s="1"/>
  <c r="K153" s="1"/>
  <c r="K154" s="1"/>
  <c r="K155" s="1"/>
  <c r="K156" s="1"/>
  <c r="I147"/>
  <c r="I148" s="1"/>
  <c r="I149" s="1"/>
  <c r="I150" s="1"/>
  <c r="I151" s="1"/>
  <c r="I152" s="1"/>
  <c r="I153" s="1"/>
  <c r="I154" s="1"/>
  <c r="I155" s="1"/>
  <c r="I156" s="1"/>
  <c r="C147"/>
  <c r="C148" s="1"/>
  <c r="C149" s="1"/>
  <c r="C150" s="1"/>
  <c r="C151" s="1"/>
  <c r="C152" s="1"/>
  <c r="C153" s="1"/>
  <c r="C154" s="1"/>
  <c r="C155" s="1"/>
  <c r="C156" s="1"/>
  <c r="M135"/>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I126"/>
  <c r="I127" s="1"/>
  <c r="I128" s="1"/>
  <c r="I129" s="1"/>
  <c r="I130" s="1"/>
  <c r="I131" s="1"/>
  <c r="I132" s="1"/>
  <c r="G124"/>
  <c r="G125" s="1"/>
  <c r="G126" s="1"/>
  <c r="G127" s="1"/>
  <c r="G128" s="1"/>
  <c r="G129" s="1"/>
  <c r="G130" s="1"/>
  <c r="G131" s="1"/>
  <c r="G132" s="1"/>
  <c r="E124"/>
  <c r="E125" s="1"/>
  <c r="E126" s="1"/>
  <c r="E127" s="1"/>
  <c r="E128" s="1"/>
  <c r="E129" s="1"/>
  <c r="E130" s="1"/>
  <c r="E131" s="1"/>
  <c r="E132" s="1"/>
  <c r="K123"/>
  <c r="K124" s="1"/>
  <c r="K125" s="1"/>
  <c r="K126" s="1"/>
  <c r="K127" s="1"/>
  <c r="K128" s="1"/>
  <c r="K129" s="1"/>
  <c r="K130" s="1"/>
  <c r="K131" s="1"/>
  <c r="K132" s="1"/>
  <c r="C123"/>
  <c r="C124" s="1"/>
  <c r="C125" s="1"/>
  <c r="C126" s="1"/>
  <c r="C127" s="1"/>
  <c r="C128" s="1"/>
  <c r="C129" s="1"/>
  <c r="C130" s="1"/>
  <c r="C131" s="1"/>
  <c r="C132" s="1"/>
  <c r="C118"/>
  <c r="C119" s="1"/>
  <c r="C120" s="1"/>
  <c r="G116"/>
  <c r="G117" s="1"/>
  <c r="G118" s="1"/>
  <c r="G119" s="1"/>
  <c r="G120" s="1"/>
  <c r="K115"/>
  <c r="K116" s="1"/>
  <c r="K117" s="1"/>
  <c r="K118" s="1"/>
  <c r="K119" s="1"/>
  <c r="K120" s="1"/>
  <c r="I115"/>
  <c r="I116" s="1"/>
  <c r="I117" s="1"/>
  <c r="I118" s="1"/>
  <c r="I119" s="1"/>
  <c r="I120" s="1"/>
  <c r="E113"/>
  <c r="E114" s="1"/>
  <c r="E115" s="1"/>
  <c r="E116" s="1"/>
  <c r="E117" s="1"/>
  <c r="E118" s="1"/>
  <c r="E119" s="1"/>
  <c r="E120" s="1"/>
  <c r="G105"/>
  <c r="G106" s="1"/>
  <c r="G107" s="1"/>
  <c r="G108" s="1"/>
  <c r="I102"/>
  <c r="I103" s="1"/>
  <c r="I104" s="1"/>
  <c r="I105" s="1"/>
  <c r="I106" s="1"/>
  <c r="I107" s="1"/>
  <c r="I108" s="1"/>
  <c r="C102"/>
  <c r="C103" s="1"/>
  <c r="C104" s="1"/>
  <c r="C105" s="1"/>
  <c r="C106" s="1"/>
  <c r="C107" s="1"/>
  <c r="C108" s="1"/>
  <c r="M100"/>
  <c r="E100"/>
  <c r="E101" s="1"/>
  <c r="E102" s="1"/>
  <c r="E103" s="1"/>
  <c r="E104" s="1"/>
  <c r="E105" s="1"/>
  <c r="E106" s="1"/>
  <c r="E107" s="1"/>
  <c r="E108" s="1"/>
  <c r="K99"/>
  <c r="K100" s="1"/>
  <c r="K101" s="1"/>
  <c r="K102" s="1"/>
  <c r="K103" s="1"/>
  <c r="K104" s="1"/>
  <c r="K105" s="1"/>
  <c r="K106" s="1"/>
  <c r="K107" s="1"/>
  <c r="K108" s="1"/>
  <c r="I92"/>
  <c r="I93" s="1"/>
  <c r="I94" s="1"/>
  <c r="I95" s="1"/>
  <c r="I96" s="1"/>
  <c r="G92"/>
  <c r="G93" s="1"/>
  <c r="G94" s="1"/>
  <c r="G95" s="1"/>
  <c r="G96" s="1"/>
  <c r="K91"/>
  <c r="K92" s="1"/>
  <c r="K93" s="1"/>
  <c r="K94" s="1"/>
  <c r="K95" s="1"/>
  <c r="K96" s="1"/>
  <c r="C91"/>
  <c r="C92" s="1"/>
  <c r="C93" s="1"/>
  <c r="C94" s="1"/>
  <c r="C95" s="1"/>
  <c r="C96" s="1"/>
  <c r="M88"/>
  <c r="E88"/>
  <c r="E89" s="1"/>
  <c r="E90" s="1"/>
  <c r="E91" s="1"/>
  <c r="E92" s="1"/>
  <c r="E93" s="1"/>
  <c r="E94" s="1"/>
  <c r="E95" s="1"/>
  <c r="E96" s="1"/>
  <c r="G81"/>
  <c r="G82" s="1"/>
  <c r="G83" s="1"/>
  <c r="G84" s="1"/>
  <c r="C77"/>
  <c r="C78" s="1"/>
  <c r="C79" s="1"/>
  <c r="C80" s="1"/>
  <c r="C81" s="1"/>
  <c r="C82" s="1"/>
  <c r="C83" s="1"/>
  <c r="C84" s="1"/>
  <c r="K76"/>
  <c r="K77" s="1"/>
  <c r="K78" s="1"/>
  <c r="K79" s="1"/>
  <c r="K80" s="1"/>
  <c r="K81" s="1"/>
  <c r="K82" s="1"/>
  <c r="K83" s="1"/>
  <c r="K84" s="1"/>
  <c r="I76"/>
  <c r="I77" s="1"/>
  <c r="I78" s="1"/>
  <c r="I79" s="1"/>
  <c r="I80" s="1"/>
  <c r="I81" s="1"/>
  <c r="I82" s="1"/>
  <c r="I83" s="1"/>
  <c r="I84" s="1"/>
  <c r="E76"/>
  <c r="E77" s="1"/>
  <c r="E78" s="1"/>
  <c r="E79" s="1"/>
  <c r="E80" s="1"/>
  <c r="E81" s="1"/>
  <c r="E82" s="1"/>
  <c r="E83" s="1"/>
  <c r="E84" s="1"/>
  <c r="M75"/>
  <c r="M76" s="1"/>
  <c r="M77" s="1"/>
  <c r="G69"/>
  <c r="G70" s="1"/>
  <c r="G71" s="1"/>
  <c r="G72" s="1"/>
  <c r="I68"/>
  <c r="I69" s="1"/>
  <c r="I70" s="1"/>
  <c r="I71" s="1"/>
  <c r="I72" s="1"/>
  <c r="K64"/>
  <c r="K65" s="1"/>
  <c r="K66" s="1"/>
  <c r="K67" s="1"/>
  <c r="K68" s="1"/>
  <c r="K69" s="1"/>
  <c r="K70" s="1"/>
  <c r="K71" s="1"/>
  <c r="K72" s="1"/>
  <c r="M63"/>
  <c r="M64" s="1"/>
  <c r="M65" s="1"/>
  <c r="E63"/>
  <c r="E64" s="1"/>
  <c r="E65" s="1"/>
  <c r="E66" s="1"/>
  <c r="E67" s="1"/>
  <c r="E68" s="1"/>
  <c r="E69" s="1"/>
  <c r="E70" s="1"/>
  <c r="E71" s="1"/>
  <c r="E72" s="1"/>
  <c r="C63"/>
  <c r="C64" s="1"/>
  <c r="C65" s="1"/>
  <c r="C66" s="1"/>
  <c r="C67" s="1"/>
  <c r="C68" s="1"/>
  <c r="C69" s="1"/>
  <c r="C70" s="1"/>
  <c r="C71" s="1"/>
  <c r="C72" s="1"/>
  <c r="I54"/>
  <c r="I55" s="1"/>
  <c r="I56" s="1"/>
  <c r="I57" s="1"/>
  <c r="I58" s="1"/>
  <c r="I59" s="1"/>
  <c r="I60" s="1"/>
  <c r="G54"/>
  <c r="G55" s="1"/>
  <c r="G56" s="1"/>
  <c r="G57" s="1"/>
  <c r="G58" s="1"/>
  <c r="G59" s="1"/>
  <c r="G60" s="1"/>
  <c r="E52"/>
  <c r="E53" s="1"/>
  <c r="E54" s="1"/>
  <c r="E55" s="1"/>
  <c r="E56" s="1"/>
  <c r="E57" s="1"/>
  <c r="E58" s="1"/>
  <c r="E59" s="1"/>
  <c r="E60" s="1"/>
  <c r="M51"/>
  <c r="K51"/>
  <c r="K52" s="1"/>
  <c r="K53" s="1"/>
  <c r="K54" s="1"/>
  <c r="K55" s="1"/>
  <c r="K56" s="1"/>
  <c r="K57" s="1"/>
  <c r="K58" s="1"/>
  <c r="K59" s="1"/>
  <c r="K60" s="1"/>
  <c r="C51"/>
  <c r="C52" s="1"/>
  <c r="C53" s="1"/>
  <c r="C54" s="1"/>
  <c r="C55" s="1"/>
  <c r="C56" s="1"/>
  <c r="C57" s="1"/>
  <c r="C58" s="1"/>
  <c r="C59" s="1"/>
  <c r="C60" s="1"/>
  <c r="I41"/>
  <c r="I42" s="1"/>
  <c r="I43" s="1"/>
  <c r="I44" s="1"/>
  <c r="I45" s="1"/>
  <c r="I46" s="1"/>
  <c r="I47" s="1"/>
  <c r="I48" s="1"/>
  <c r="G40"/>
  <c r="G41" s="1"/>
  <c r="G42" s="1"/>
  <c r="G43" s="1"/>
  <c r="G44" s="1"/>
  <c r="G45" s="1"/>
  <c r="G46" s="1"/>
  <c r="G47" s="1"/>
  <c r="G48" s="1"/>
  <c r="M39"/>
  <c r="M40" s="1"/>
  <c r="M41" s="1"/>
  <c r="K39"/>
  <c r="K40" s="1"/>
  <c r="K41" s="1"/>
  <c r="K42" s="1"/>
  <c r="K43" s="1"/>
  <c r="K44" s="1"/>
  <c r="K45" s="1"/>
  <c r="K46" s="1"/>
  <c r="K47" s="1"/>
  <c r="K48" s="1"/>
  <c r="E39"/>
  <c r="E40" s="1"/>
  <c r="E41" s="1"/>
  <c r="E42" s="1"/>
  <c r="E43" s="1"/>
  <c r="E44" s="1"/>
  <c r="E45" s="1"/>
  <c r="E46" s="1"/>
  <c r="E47" s="1"/>
  <c r="E48" s="1"/>
  <c r="C39"/>
  <c r="C40" s="1"/>
  <c r="C41" s="1"/>
  <c r="C42" s="1"/>
  <c r="C43" s="1"/>
  <c r="C44" s="1"/>
  <c r="C45" s="1"/>
  <c r="C46" s="1"/>
  <c r="C47" s="1"/>
  <c r="C48" s="1"/>
  <c r="M3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G3"/>
  <c r="E3" s="1"/>
  <c r="C3" s="1"/>
  <c r="F3"/>
  <c r="D3" s="1"/>
  <c r="B3" s="1"/>
  <c r="C31" i="12"/>
  <c r="C32" s="1"/>
  <c r="C33" s="1"/>
  <c r="C34" s="1"/>
  <c r="C35" s="1"/>
  <c r="C36" s="1"/>
  <c r="C274"/>
  <c r="C275"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274" i="11"/>
  <c r="C275" s="1"/>
  <c r="C276" s="1"/>
  <c r="C277" s="1"/>
  <c r="C278" s="1"/>
  <c r="C31"/>
  <c r="C32" s="1"/>
  <c r="C33" s="1"/>
  <c r="C34" s="1"/>
  <c r="C35" s="1"/>
  <c r="C36" s="1"/>
  <c r="C267"/>
  <c r="C268" s="1"/>
  <c r="C269" s="1"/>
  <c r="C270"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9" s="1"/>
  <c r="C274" i="3"/>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1" i="1"/>
  <c r="C292"/>
  <c r="C293"/>
  <c r="C294"/>
  <c r="C290"/>
  <c r="C283"/>
  <c r="C284"/>
  <c r="C285"/>
  <c r="C286"/>
  <c r="C282"/>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0"/>
  <c r="C201" s="1"/>
  <c r="C202" s="1"/>
  <c r="C203" s="1"/>
  <c r="C204" s="1"/>
  <c r="C205" s="1"/>
  <c r="C206" s="1"/>
  <c r="C207" s="1"/>
  <c r="C208" s="1"/>
  <c r="C181"/>
  <c r="C182" s="1"/>
  <c r="C183" s="1"/>
  <c r="C184" s="1"/>
  <c r="C185" s="1"/>
  <c r="C186" s="1"/>
  <c r="C187" s="1"/>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C291" i="2"/>
  <c r="C292"/>
  <c r="C293"/>
  <c r="C294"/>
  <c r="C290"/>
  <c r="E76" i="4" l="1"/>
  <c r="E100"/>
  <c r="E124"/>
  <c r="E148"/>
  <c r="E223"/>
  <c r="E247"/>
  <c r="E32"/>
  <c r="E33" s="1"/>
  <c r="E34" s="1"/>
  <c r="E35" s="1"/>
  <c r="E36" s="1"/>
  <c r="E52"/>
  <c r="E275"/>
  <c r="E268"/>
  <c r="E269" s="1"/>
  <c r="E270" s="1"/>
  <c r="E271" s="1"/>
  <c r="C296" i="29"/>
  <c r="C297" i="3"/>
  <c r="E40" i="4"/>
  <c r="E41" s="1"/>
  <c r="E42" s="1"/>
  <c r="E43" s="1"/>
  <c r="E44" s="1"/>
  <c r="E45" s="1"/>
  <c r="E46" s="1"/>
  <c r="E47" s="1"/>
  <c r="E48" s="1"/>
  <c r="E64"/>
  <c r="E65" s="1"/>
  <c r="E66" s="1"/>
  <c r="E67" s="1"/>
  <c r="E68" s="1"/>
  <c r="E69" s="1"/>
  <c r="E70" s="1"/>
  <c r="E71" s="1"/>
  <c r="E72" s="1"/>
  <c r="E112"/>
  <c r="E113" s="1"/>
  <c r="E114" s="1"/>
  <c r="E115" s="1"/>
  <c r="E116" s="1"/>
  <c r="E117" s="1"/>
  <c r="E118" s="1"/>
  <c r="E119" s="1"/>
  <c r="E120" s="1"/>
  <c r="E160"/>
  <c r="E161" s="1"/>
  <c r="E162" s="1"/>
  <c r="E163" s="1"/>
  <c r="E164" s="1"/>
  <c r="E165" s="1"/>
  <c r="E166" s="1"/>
  <c r="E167" s="1"/>
  <c r="E168" s="1"/>
  <c r="E169" s="1"/>
  <c r="E201"/>
  <c r="E202" s="1"/>
  <c r="E203" s="1"/>
  <c r="E204" s="1"/>
  <c r="E205" s="1"/>
  <c r="E206" s="1"/>
  <c r="E207" s="1"/>
  <c r="E208" s="1"/>
  <c r="E261"/>
  <c r="E262" s="1"/>
  <c r="E263" s="1"/>
  <c r="E264" s="1"/>
  <c r="C296" i="1"/>
  <c r="C297"/>
  <c r="G297" i="29"/>
  <c r="C297" i="2"/>
  <c r="E234" i="4"/>
  <c r="E235" s="1"/>
  <c r="E236" s="1"/>
  <c r="E237" s="1"/>
  <c r="E238" s="1"/>
  <c r="E239" s="1"/>
  <c r="E240" s="1"/>
  <c r="E241" s="1"/>
  <c r="E242" s="1"/>
  <c r="E243" s="1"/>
  <c r="E297"/>
  <c r="E254"/>
  <c r="E255" s="1"/>
  <c r="E256" s="1"/>
  <c r="E257" s="1"/>
  <c r="C297" i="12"/>
  <c r="E88" i="4"/>
  <c r="E89" s="1"/>
  <c r="E90" s="1"/>
  <c r="E91" s="1"/>
  <c r="E92" s="1"/>
  <c r="E93" s="1"/>
  <c r="E94" s="1"/>
  <c r="E95" s="1"/>
  <c r="E96" s="1"/>
  <c r="E136"/>
  <c r="E137" s="1"/>
  <c r="E138" s="1"/>
  <c r="E139" s="1"/>
  <c r="E140" s="1"/>
  <c r="E141" s="1"/>
  <c r="E142" s="1"/>
  <c r="E143" s="1"/>
  <c r="E144" s="1"/>
  <c r="C296" i="2"/>
  <c r="G296" i="29"/>
  <c r="C297" i="11"/>
  <c r="B280" s="1"/>
  <c r="J10" i="5" s="1"/>
  <c r="E53" i="4"/>
  <c r="E54" s="1"/>
  <c r="E55" s="1"/>
  <c r="E56" s="1"/>
  <c r="E57" s="1"/>
  <c r="E58" s="1"/>
  <c r="E59" s="1"/>
  <c r="E60" s="1"/>
  <c r="E77"/>
  <c r="E78" s="1"/>
  <c r="E79" s="1"/>
  <c r="E80" s="1"/>
  <c r="E81" s="1"/>
  <c r="E82" s="1"/>
  <c r="E83" s="1"/>
  <c r="E84" s="1"/>
  <c r="E101"/>
  <c r="E102" s="1"/>
  <c r="E103" s="1"/>
  <c r="E104" s="1"/>
  <c r="E105" s="1"/>
  <c r="E106" s="1"/>
  <c r="E107" s="1"/>
  <c r="E108" s="1"/>
  <c r="E125"/>
  <c r="E126" s="1"/>
  <c r="E127" s="1"/>
  <c r="E128" s="1"/>
  <c r="E129" s="1"/>
  <c r="E130" s="1"/>
  <c r="E131" s="1"/>
  <c r="E132" s="1"/>
  <c r="E149"/>
  <c r="E150" s="1"/>
  <c r="E151" s="1"/>
  <c r="E152" s="1"/>
  <c r="E153" s="1"/>
  <c r="E154" s="1"/>
  <c r="E155" s="1"/>
  <c r="E156" s="1"/>
  <c r="E224"/>
  <c r="E225" s="1"/>
  <c r="E226" s="1"/>
  <c r="E227" s="1"/>
  <c r="E228" s="1"/>
  <c r="E229" s="1"/>
  <c r="E230" s="1"/>
  <c r="E248"/>
  <c r="E249" s="1"/>
  <c r="E250" s="1"/>
  <c r="E276"/>
  <c r="E277" s="1"/>
  <c r="E278" s="1"/>
  <c r="B53" i="18"/>
  <c r="D53"/>
  <c r="F53"/>
  <c r="C54"/>
  <c r="E54"/>
  <c r="B55"/>
  <c r="D55"/>
  <c r="F55"/>
  <c r="C56"/>
  <c r="E56"/>
  <c r="B57"/>
  <c r="D57"/>
  <c r="F57"/>
  <c r="C53"/>
  <c r="E53"/>
  <c r="B54"/>
  <c r="D54"/>
  <c r="F54"/>
  <c r="C55"/>
  <c r="E55"/>
  <c r="B56"/>
  <c r="D56"/>
  <c r="F56"/>
  <c r="C57"/>
  <c r="B53" i="16"/>
  <c r="D53"/>
  <c r="F53"/>
  <c r="C54"/>
  <c r="E54"/>
  <c r="B55"/>
  <c r="D55"/>
  <c r="F55"/>
  <c r="C56"/>
  <c r="E56"/>
  <c r="B57"/>
  <c r="D57"/>
  <c r="F57"/>
  <c r="C53"/>
  <c r="E53"/>
  <c r="B54"/>
  <c r="D54"/>
  <c r="F54"/>
  <c r="C55"/>
  <c r="E55"/>
  <c r="B56"/>
  <c r="D56"/>
  <c r="F56"/>
  <c r="C57"/>
  <c r="C296" i="12"/>
  <c r="E212" i="4"/>
  <c r="E213" s="1"/>
  <c r="E214" s="1"/>
  <c r="E215" s="1"/>
  <c r="E216" s="1"/>
  <c r="E217" s="1"/>
  <c r="E218" s="1"/>
  <c r="E219" s="1"/>
  <c r="C296" i="11"/>
  <c r="E289" i="4"/>
  <c r="C296" i="3"/>
  <c r="E282" i="4"/>
  <c r="E296" i="27"/>
  <c r="I296"/>
  <c r="I296" i="29"/>
  <c r="E296"/>
  <c r="B280" i="12"/>
  <c r="J12" i="5" s="1"/>
  <c r="B280" i="2"/>
  <c r="J6" i="5" s="1"/>
  <c r="K297" i="29"/>
  <c r="K296"/>
  <c r="M100"/>
  <c r="I297"/>
  <c r="H280" s="1"/>
  <c r="M76"/>
  <c r="M77" s="1"/>
  <c r="M78" s="1"/>
  <c r="M79" s="1"/>
  <c r="M80" s="1"/>
  <c r="M81" s="1"/>
  <c r="M82" s="1"/>
  <c r="M83" s="1"/>
  <c r="M84" s="1"/>
  <c r="G105"/>
  <c r="G106" s="1"/>
  <c r="G107" s="1"/>
  <c r="G108" s="1"/>
  <c r="E297"/>
  <c r="D280" s="1"/>
  <c r="M212"/>
  <c r="M213" s="1"/>
  <c r="M214" s="1"/>
  <c r="M215" s="1"/>
  <c r="M150"/>
  <c r="M151" s="1"/>
  <c r="M152" s="1"/>
  <c r="M153" s="1"/>
  <c r="M154" s="1"/>
  <c r="M155" s="1"/>
  <c r="M156" s="1"/>
  <c r="M89"/>
  <c r="M90" s="1"/>
  <c r="M91" s="1"/>
  <c r="M92" s="1"/>
  <c r="M93" s="1"/>
  <c r="M94" s="1"/>
  <c r="M95" s="1"/>
  <c r="M96" s="1"/>
  <c r="M64"/>
  <c r="M65" s="1"/>
  <c r="M66" s="1"/>
  <c r="M67" s="1"/>
  <c r="M275"/>
  <c r="M276" s="1"/>
  <c r="M277" s="1"/>
  <c r="M278" s="1"/>
  <c r="M268"/>
  <c r="M269" s="1"/>
  <c r="M270" s="1"/>
  <c r="M271" s="1"/>
  <c r="M261"/>
  <c r="M262" s="1"/>
  <c r="M263" s="1"/>
  <c r="M264" s="1"/>
  <c r="M254"/>
  <c r="M255" s="1"/>
  <c r="M256" s="1"/>
  <c r="M257" s="1"/>
  <c r="C297"/>
  <c r="M297"/>
  <c r="M246"/>
  <c r="M247" s="1"/>
  <c r="M248" s="1"/>
  <c r="M249" s="1"/>
  <c r="M250" s="1"/>
  <c r="M234"/>
  <c r="M235" s="1"/>
  <c r="M236" s="1"/>
  <c r="M237" s="1"/>
  <c r="M238" s="1"/>
  <c r="M239" s="1"/>
  <c r="M240" s="1"/>
  <c r="M241" s="1"/>
  <c r="M242" s="1"/>
  <c r="M243" s="1"/>
  <c r="M223"/>
  <c r="M224" s="1"/>
  <c r="M225" s="1"/>
  <c r="M226" s="1"/>
  <c r="M227" s="1"/>
  <c r="M228" s="1"/>
  <c r="M229" s="1"/>
  <c r="M230" s="1"/>
  <c r="M216"/>
  <c r="M217" s="1"/>
  <c r="M218" s="1"/>
  <c r="M219" s="1"/>
  <c r="M201"/>
  <c r="M202" s="1"/>
  <c r="M203" s="1"/>
  <c r="M204" s="1"/>
  <c r="M205" s="1"/>
  <c r="M206" s="1"/>
  <c r="M207" s="1"/>
  <c r="M208" s="1"/>
  <c r="M136"/>
  <c r="M137" s="1"/>
  <c r="M138" s="1"/>
  <c r="M139" s="1"/>
  <c r="M140" s="1"/>
  <c r="M141" s="1"/>
  <c r="M142" s="1"/>
  <c r="M143" s="1"/>
  <c r="M144" s="1"/>
  <c r="M101"/>
  <c r="M102" s="1"/>
  <c r="M103" s="1"/>
  <c r="M104" s="1"/>
  <c r="M105" s="1"/>
  <c r="M106" s="1"/>
  <c r="M107" s="1"/>
  <c r="M108" s="1"/>
  <c r="M68"/>
  <c r="M69" s="1"/>
  <c r="M70" s="1"/>
  <c r="M71" s="1"/>
  <c r="M72" s="1"/>
  <c r="M53"/>
  <c r="M54" s="1"/>
  <c r="M55" s="1"/>
  <c r="M56" s="1"/>
  <c r="M57" s="1"/>
  <c r="M58" s="1"/>
  <c r="M59" s="1"/>
  <c r="M60" s="1"/>
  <c r="M40"/>
  <c r="M41" s="1"/>
  <c r="M42" s="1"/>
  <c r="M43" s="1"/>
  <c r="M44" s="1"/>
  <c r="M45" s="1"/>
  <c r="M46" s="1"/>
  <c r="M47" s="1"/>
  <c r="M48" s="1"/>
  <c r="M32"/>
  <c r="M33" s="1"/>
  <c r="M34" s="1"/>
  <c r="M35" s="1"/>
  <c r="M36" s="1"/>
  <c r="F280"/>
  <c r="M290"/>
  <c r="M296" s="1"/>
  <c r="K296" i="27"/>
  <c r="M148"/>
  <c r="M149" s="1"/>
  <c r="M150" s="1"/>
  <c r="M151" s="1"/>
  <c r="M152" s="1"/>
  <c r="M153" s="1"/>
  <c r="M154" s="1"/>
  <c r="M155" s="1"/>
  <c r="M156" s="1"/>
  <c r="M212"/>
  <c r="M213" s="1"/>
  <c r="M214" s="1"/>
  <c r="M215" s="1"/>
  <c r="M216" s="1"/>
  <c r="M217" s="1"/>
  <c r="M218" s="1"/>
  <c r="M219" s="1"/>
  <c r="K297"/>
  <c r="M42"/>
  <c r="M43" s="1"/>
  <c r="M44" s="1"/>
  <c r="M45" s="1"/>
  <c r="M46" s="1"/>
  <c r="M47" s="1"/>
  <c r="M48" s="1"/>
  <c r="I297"/>
  <c r="H280" s="1"/>
  <c r="G296"/>
  <c r="G297"/>
  <c r="M234"/>
  <c r="M235" s="1"/>
  <c r="M236" s="1"/>
  <c r="M237" s="1"/>
  <c r="M238" s="1"/>
  <c r="M239" s="1"/>
  <c r="M240" s="1"/>
  <c r="M241" s="1"/>
  <c r="M242" s="1"/>
  <c r="M243" s="1"/>
  <c r="E297"/>
  <c r="M89"/>
  <c r="M90" s="1"/>
  <c r="M91" s="1"/>
  <c r="M92" s="1"/>
  <c r="M93" s="1"/>
  <c r="M94" s="1"/>
  <c r="M95" s="1"/>
  <c r="M96" s="1"/>
  <c r="C296"/>
  <c r="M101"/>
  <c r="M102" s="1"/>
  <c r="M103" s="1"/>
  <c r="M104" s="1"/>
  <c r="M105" s="1"/>
  <c r="M106" s="1"/>
  <c r="M107" s="1"/>
  <c r="M108" s="1"/>
  <c r="M66"/>
  <c r="M67" s="1"/>
  <c r="M68" s="1"/>
  <c r="M69" s="1"/>
  <c r="M70" s="1"/>
  <c r="M71" s="1"/>
  <c r="M72" s="1"/>
  <c r="M275"/>
  <c r="M276" s="1"/>
  <c r="M277" s="1"/>
  <c r="M278" s="1"/>
  <c r="M268"/>
  <c r="M269" s="1"/>
  <c r="M270" s="1"/>
  <c r="M271" s="1"/>
  <c r="M261"/>
  <c r="M262" s="1"/>
  <c r="M263" s="1"/>
  <c r="M264" s="1"/>
  <c r="C297"/>
  <c r="M296"/>
  <c r="M225"/>
  <c r="M226" s="1"/>
  <c r="M227" s="1"/>
  <c r="M228" s="1"/>
  <c r="M229" s="1"/>
  <c r="M230" s="1"/>
  <c r="M201"/>
  <c r="M202" s="1"/>
  <c r="M203" s="1"/>
  <c r="M204" s="1"/>
  <c r="M205" s="1"/>
  <c r="M206" s="1"/>
  <c r="M207" s="1"/>
  <c r="M208" s="1"/>
  <c r="M136"/>
  <c r="M137" s="1"/>
  <c r="M138" s="1"/>
  <c r="M139" s="1"/>
  <c r="M140" s="1"/>
  <c r="M141" s="1"/>
  <c r="M142" s="1"/>
  <c r="M143" s="1"/>
  <c r="M144" s="1"/>
  <c r="M78"/>
  <c r="M79" s="1"/>
  <c r="M80" s="1"/>
  <c r="M81" s="1"/>
  <c r="M82" s="1"/>
  <c r="M83" s="1"/>
  <c r="M84" s="1"/>
  <c r="M52"/>
  <c r="M53" s="1"/>
  <c r="M54" s="1"/>
  <c r="M55" s="1"/>
  <c r="M56" s="1"/>
  <c r="M57" s="1"/>
  <c r="M58" s="1"/>
  <c r="M59" s="1"/>
  <c r="M60" s="1"/>
  <c r="M32"/>
  <c r="M33" s="1"/>
  <c r="M34" s="1"/>
  <c r="M35" s="1"/>
  <c r="M36" s="1"/>
  <c r="M297"/>
  <c r="M246"/>
  <c r="M247" s="1"/>
  <c r="M248" s="1"/>
  <c r="M249" s="1"/>
  <c r="M250" s="1"/>
  <c r="M253"/>
  <c r="M254" s="1"/>
  <c r="M255" s="1"/>
  <c r="M256" s="1"/>
  <c r="M257" s="1"/>
  <c r="C276" i="12"/>
  <c r="C277" s="1"/>
  <c r="C278" s="1"/>
  <c r="C46" i="11"/>
  <c r="C47" s="1"/>
  <c r="C48" s="1"/>
  <c r="C271"/>
  <c r="C272"/>
  <c r="C28" i="2"/>
  <c r="C31"/>
  <c r="C32" s="1"/>
  <c r="C33" s="1"/>
  <c r="C34" s="1"/>
  <c r="C35" s="1"/>
  <c r="C36" s="1"/>
  <c r="C39"/>
  <c r="C40" s="1"/>
  <c r="C41" s="1"/>
  <c r="C42" s="1"/>
  <c r="C43" s="1"/>
  <c r="C44" s="1"/>
  <c r="C45" s="1"/>
  <c r="C46" s="1"/>
  <c r="C47" s="1"/>
  <c r="C48" s="1"/>
  <c r="C51"/>
  <c r="C52" s="1"/>
  <c r="C53" s="1"/>
  <c r="C54" s="1"/>
  <c r="C55" s="1"/>
  <c r="C56" s="1"/>
  <c r="C57" s="1"/>
  <c r="C58" s="1"/>
  <c r="C59" s="1"/>
  <c r="C60" s="1"/>
  <c r="C63"/>
  <c r="C64" s="1"/>
  <c r="C65" s="1"/>
  <c r="C66" s="1"/>
  <c r="C67" s="1"/>
  <c r="C68" s="1"/>
  <c r="C69" s="1"/>
  <c r="C70" s="1"/>
  <c r="C71" s="1"/>
  <c r="C72" s="1"/>
  <c r="C75"/>
  <c r="C76" s="1"/>
  <c r="C77" s="1"/>
  <c r="C78" s="1"/>
  <c r="C79" s="1"/>
  <c r="C80" s="1"/>
  <c r="C81" s="1"/>
  <c r="C82" s="1"/>
  <c r="C83" s="1"/>
  <c r="C84" s="1"/>
  <c r="C87"/>
  <c r="C88" s="1"/>
  <c r="C89" s="1"/>
  <c r="C90" s="1"/>
  <c r="C91" s="1"/>
  <c r="C92" s="1"/>
  <c r="C93" s="1"/>
  <c r="C94" s="1"/>
  <c r="C95" s="1"/>
  <c r="C96" s="1"/>
  <c r="C99"/>
  <c r="C100" s="1"/>
  <c r="C101" s="1"/>
  <c r="C102" s="1"/>
  <c r="C103" s="1"/>
  <c r="C104" s="1"/>
  <c r="C105" s="1"/>
  <c r="C106" s="1"/>
  <c r="C107" s="1"/>
  <c r="C108" s="1"/>
  <c r="C111"/>
  <c r="C112" s="1"/>
  <c r="C113" s="1"/>
  <c r="C114" s="1"/>
  <c r="C115" s="1"/>
  <c r="C116" s="1"/>
  <c r="C117" s="1"/>
  <c r="C118" s="1"/>
  <c r="C119" s="1"/>
  <c r="C120" s="1"/>
  <c r="C123"/>
  <c r="C124" s="1"/>
  <c r="C125" s="1"/>
  <c r="C126" s="1"/>
  <c r="C127" s="1"/>
  <c r="C128" s="1"/>
  <c r="C129" s="1"/>
  <c r="C130" s="1"/>
  <c r="C131" s="1"/>
  <c r="C132" s="1"/>
  <c r="C135"/>
  <c r="C136" s="1"/>
  <c r="C137" s="1"/>
  <c r="C138" s="1"/>
  <c r="C139" s="1"/>
  <c r="C140" s="1"/>
  <c r="C141" s="1"/>
  <c r="C142" s="1"/>
  <c r="C143" s="1"/>
  <c r="C144" s="1"/>
  <c r="C147"/>
  <c r="C148" s="1"/>
  <c r="C149" s="1"/>
  <c r="C150" s="1"/>
  <c r="C151" s="1"/>
  <c r="C152" s="1"/>
  <c r="C153" s="1"/>
  <c r="C154" s="1"/>
  <c r="C155" s="1"/>
  <c r="C156" s="1"/>
  <c r="C159"/>
  <c r="C160" s="1"/>
  <c r="C161" s="1"/>
  <c r="C162" s="1"/>
  <c r="C163" s="1"/>
  <c r="C164" s="1"/>
  <c r="C165" s="1"/>
  <c r="C166" s="1"/>
  <c r="C167" s="1"/>
  <c r="C168" s="1"/>
  <c r="C169" s="1"/>
  <c r="C181"/>
  <c r="C182" s="1"/>
  <c r="C183" s="1"/>
  <c r="C184" s="1"/>
  <c r="C185" s="1"/>
  <c r="C186" s="1"/>
  <c r="C187" s="1"/>
  <c r="C200"/>
  <c r="C201" s="1"/>
  <c r="C202" s="1"/>
  <c r="C203" s="1"/>
  <c r="C204" s="1"/>
  <c r="C205" s="1"/>
  <c r="C206" s="1"/>
  <c r="C207" s="1"/>
  <c r="C208" s="1"/>
  <c r="C211"/>
  <c r="C212" s="1"/>
  <c r="C213" s="1"/>
  <c r="C214" s="1"/>
  <c r="C215" s="1"/>
  <c r="C216" s="1"/>
  <c r="C217" s="1"/>
  <c r="C218" s="1"/>
  <c r="C219" s="1"/>
  <c r="C222"/>
  <c r="C223" s="1"/>
  <c r="C224" s="1"/>
  <c r="C225" s="1"/>
  <c r="C226" s="1"/>
  <c r="C227" s="1"/>
  <c r="C228" s="1"/>
  <c r="C229" s="1"/>
  <c r="C230" s="1"/>
  <c r="C233"/>
  <c r="C234" s="1"/>
  <c r="C235" s="1"/>
  <c r="C236" s="1"/>
  <c r="C237" s="1"/>
  <c r="C238" s="1"/>
  <c r="C239" s="1"/>
  <c r="C240" s="1"/>
  <c r="C241" s="1"/>
  <c r="C242" s="1"/>
  <c r="C243" s="1"/>
  <c r="C246"/>
  <c r="C247" s="1"/>
  <c r="C248" s="1"/>
  <c r="C249" s="1"/>
  <c r="C250" s="1"/>
  <c r="C253"/>
  <c r="C254" s="1"/>
  <c r="C255" s="1"/>
  <c r="C256" s="1"/>
  <c r="C257" s="1"/>
  <c r="C260"/>
  <c r="C261" s="1"/>
  <c r="C262" s="1"/>
  <c r="C263" s="1"/>
  <c r="C264" s="1"/>
  <c r="C267"/>
  <c r="C268" s="1"/>
  <c r="C269" s="1"/>
  <c r="C270" s="1"/>
  <c r="C271" s="1"/>
  <c r="C274"/>
  <c r="C275" s="1"/>
  <c r="C276" s="1"/>
  <c r="C277" s="1"/>
  <c r="C278" s="1"/>
  <c r="K294" i="26"/>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L278"/>
  <c r="L277"/>
  <c r="L276"/>
  <c r="L275"/>
  <c r="I277"/>
  <c r="I278" s="1"/>
  <c r="L274"/>
  <c r="M274" s="1"/>
  <c r="K274"/>
  <c r="K275" s="1"/>
  <c r="K276" s="1"/>
  <c r="K277" s="1"/>
  <c r="K278" s="1"/>
  <c r="G275"/>
  <c r="G276" s="1"/>
  <c r="G277" s="1"/>
  <c r="G278" s="1"/>
  <c r="E274"/>
  <c r="E275" s="1"/>
  <c r="E276" s="1"/>
  <c r="E277" s="1"/>
  <c r="E278" s="1"/>
  <c r="C275"/>
  <c r="C276" s="1"/>
  <c r="C277" s="1"/>
  <c r="C278" s="1"/>
  <c r="L271"/>
  <c r="L270"/>
  <c r="L269"/>
  <c r="L268"/>
  <c r="K268"/>
  <c r="K269" s="1"/>
  <c r="K270" s="1"/>
  <c r="K271" s="1"/>
  <c r="G269"/>
  <c r="G270" s="1"/>
  <c r="G271" s="1"/>
  <c r="L267"/>
  <c r="M267" s="1"/>
  <c r="K267"/>
  <c r="I269"/>
  <c r="I270" s="1"/>
  <c r="I271" s="1"/>
  <c r="E267"/>
  <c r="E268" s="1"/>
  <c r="E269" s="1"/>
  <c r="E270" s="1"/>
  <c r="E271" s="1"/>
  <c r="C268"/>
  <c r="C269" s="1"/>
  <c r="C270" s="1"/>
  <c r="C271" s="1"/>
  <c r="L264"/>
  <c r="L263"/>
  <c r="L262"/>
  <c r="L261"/>
  <c r="L260"/>
  <c r="M260" s="1"/>
  <c r="K260"/>
  <c r="K261" s="1"/>
  <c r="K262" s="1"/>
  <c r="K263" s="1"/>
  <c r="K264" s="1"/>
  <c r="I260"/>
  <c r="I261" s="1"/>
  <c r="I262" s="1"/>
  <c r="I263" s="1"/>
  <c r="I264" s="1"/>
  <c r="G261"/>
  <c r="G262" s="1"/>
  <c r="G263" s="1"/>
  <c r="G264" s="1"/>
  <c r="E260"/>
  <c r="E261" s="1"/>
  <c r="E262" s="1"/>
  <c r="E263" s="1"/>
  <c r="E264" s="1"/>
  <c r="C260"/>
  <c r="C261" s="1"/>
  <c r="C262" s="1"/>
  <c r="C263" s="1"/>
  <c r="C264" s="1"/>
  <c r="L257"/>
  <c r="M294" s="1"/>
  <c r="L256"/>
  <c r="M293" s="1"/>
  <c r="L255"/>
  <c r="M292" s="1"/>
  <c r="L254"/>
  <c r="M291" s="1"/>
  <c r="G254"/>
  <c r="G255" s="1"/>
  <c r="G256" s="1"/>
  <c r="G257" s="1"/>
  <c r="L253"/>
  <c r="M253" s="1"/>
  <c r="K253"/>
  <c r="K254" s="1"/>
  <c r="K255" s="1"/>
  <c r="K256" s="1"/>
  <c r="K257" s="1"/>
  <c r="I253"/>
  <c r="I254" s="1"/>
  <c r="I255" s="1"/>
  <c r="I256" s="1"/>
  <c r="I257" s="1"/>
  <c r="E253"/>
  <c r="E254" s="1"/>
  <c r="E255" s="1"/>
  <c r="E256" s="1"/>
  <c r="E257" s="1"/>
  <c r="C254"/>
  <c r="C255" s="1"/>
  <c r="C256" s="1"/>
  <c r="C257" s="1"/>
  <c r="L250"/>
  <c r="M286" s="1"/>
  <c r="L249"/>
  <c r="M285" s="1"/>
  <c r="L248"/>
  <c r="M284" s="1"/>
  <c r="L247"/>
  <c r="M283" s="1"/>
  <c r="L246"/>
  <c r="M282" s="1"/>
  <c r="K246"/>
  <c r="K247" s="1"/>
  <c r="K248" s="1"/>
  <c r="K249" s="1"/>
  <c r="K250" s="1"/>
  <c r="I246"/>
  <c r="I247" s="1"/>
  <c r="I248" s="1"/>
  <c r="I249" s="1"/>
  <c r="I250" s="1"/>
  <c r="G248"/>
  <c r="G249" s="1"/>
  <c r="G250" s="1"/>
  <c r="E246"/>
  <c r="E247" s="1"/>
  <c r="E248" s="1"/>
  <c r="E249" s="1"/>
  <c r="E250" s="1"/>
  <c r="C246"/>
  <c r="C247" s="1"/>
  <c r="C248" s="1"/>
  <c r="C249" s="1"/>
  <c r="C250" s="1"/>
  <c r="L243"/>
  <c r="L242"/>
  <c r="L241"/>
  <c r="L240"/>
  <c r="L239"/>
  <c r="L238"/>
  <c r="L237"/>
  <c r="L236"/>
  <c r="L235"/>
  <c r="L234"/>
  <c r="L233"/>
  <c r="M233" s="1"/>
  <c r="K233"/>
  <c r="K234" s="1"/>
  <c r="K235" s="1"/>
  <c r="K236" s="1"/>
  <c r="K237" s="1"/>
  <c r="K238" s="1"/>
  <c r="K239" s="1"/>
  <c r="K240" s="1"/>
  <c r="K241" s="1"/>
  <c r="K242" s="1"/>
  <c r="K243" s="1"/>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L230"/>
  <c r="L229"/>
  <c r="L228"/>
  <c r="L227"/>
  <c r="L226"/>
  <c r="L225"/>
  <c r="L224"/>
  <c r="L223"/>
  <c r="L222"/>
  <c r="M222" s="1"/>
  <c r="K222"/>
  <c r="K223" s="1"/>
  <c r="K224" s="1"/>
  <c r="K225" s="1"/>
  <c r="K226" s="1"/>
  <c r="K227" s="1"/>
  <c r="K228" s="1"/>
  <c r="K229" s="1"/>
  <c r="K230" s="1"/>
  <c r="I222"/>
  <c r="I223" s="1"/>
  <c r="I224" s="1"/>
  <c r="I225" s="1"/>
  <c r="I226" s="1"/>
  <c r="I227" s="1"/>
  <c r="I228" s="1"/>
  <c r="I229" s="1"/>
  <c r="I230" s="1"/>
  <c r="G224"/>
  <c r="G225" s="1"/>
  <c r="G226" s="1"/>
  <c r="G227" s="1"/>
  <c r="G228" s="1"/>
  <c r="G229" s="1"/>
  <c r="G230" s="1"/>
  <c r="E222"/>
  <c r="E223" s="1"/>
  <c r="E224" s="1"/>
  <c r="E225" s="1"/>
  <c r="E226" s="1"/>
  <c r="E227" s="1"/>
  <c r="E228" s="1"/>
  <c r="E229" s="1"/>
  <c r="E230" s="1"/>
  <c r="C223"/>
  <c r="C224" s="1"/>
  <c r="C225" s="1"/>
  <c r="C226" s="1"/>
  <c r="C227" s="1"/>
  <c r="C228" s="1"/>
  <c r="C229" s="1"/>
  <c r="C230" s="1"/>
  <c r="L219"/>
  <c r="L218"/>
  <c r="L217"/>
  <c r="L216"/>
  <c r="L215"/>
  <c r="L214"/>
  <c r="L213"/>
  <c r="L212"/>
  <c r="K212"/>
  <c r="K213" s="1"/>
  <c r="K214" s="1"/>
  <c r="K215" s="1"/>
  <c r="K216" s="1"/>
  <c r="K217" s="1"/>
  <c r="K218" s="1"/>
  <c r="K219" s="1"/>
  <c r="L211"/>
  <c r="M211" s="1"/>
  <c r="M212" s="1"/>
  <c r="K211"/>
  <c r="I211"/>
  <c r="I212" s="1"/>
  <c r="I213" s="1"/>
  <c r="I214" s="1"/>
  <c r="I215" s="1"/>
  <c r="I216" s="1"/>
  <c r="I217" s="1"/>
  <c r="I218" s="1"/>
  <c r="I219" s="1"/>
  <c r="G213"/>
  <c r="G214" s="1"/>
  <c r="G215" s="1"/>
  <c r="G216" s="1"/>
  <c r="G217" s="1"/>
  <c r="G218" s="1"/>
  <c r="G219" s="1"/>
  <c r="E211"/>
  <c r="E212" s="1"/>
  <c r="E213" s="1"/>
  <c r="E214" s="1"/>
  <c r="E215" s="1"/>
  <c r="E216" s="1"/>
  <c r="E217" s="1"/>
  <c r="E218" s="1"/>
  <c r="E219" s="1"/>
  <c r="C213"/>
  <c r="C214" s="1"/>
  <c r="C215" s="1"/>
  <c r="C216" s="1"/>
  <c r="C217" s="1"/>
  <c r="C218" s="1"/>
  <c r="C219" s="1"/>
  <c r="L208"/>
  <c r="L207"/>
  <c r="L206"/>
  <c r="L205"/>
  <c r="L204"/>
  <c r="L203"/>
  <c r="L202"/>
  <c r="L201"/>
  <c r="L200"/>
  <c r="M200" s="1"/>
  <c r="K200"/>
  <c r="K201" s="1"/>
  <c r="K202" s="1"/>
  <c r="K203" s="1"/>
  <c r="K204" s="1"/>
  <c r="K205" s="1"/>
  <c r="K206" s="1"/>
  <c r="K207" s="1"/>
  <c r="K208" s="1"/>
  <c r="I200"/>
  <c r="I201" s="1"/>
  <c r="I202" s="1"/>
  <c r="I203" s="1"/>
  <c r="I204" s="1"/>
  <c r="I205" s="1"/>
  <c r="I206" s="1"/>
  <c r="I207" s="1"/>
  <c r="I208" s="1"/>
  <c r="G202"/>
  <c r="G203" s="1"/>
  <c r="G204" s="1"/>
  <c r="G205" s="1"/>
  <c r="G206" s="1"/>
  <c r="G207" s="1"/>
  <c r="G208" s="1"/>
  <c r="E200"/>
  <c r="E201" s="1"/>
  <c r="E202" s="1"/>
  <c r="E203" s="1"/>
  <c r="E204" s="1"/>
  <c r="E205" s="1"/>
  <c r="E206" s="1"/>
  <c r="E207" s="1"/>
  <c r="E208" s="1"/>
  <c r="C200"/>
  <c r="C201" s="1"/>
  <c r="C202" s="1"/>
  <c r="C203" s="1"/>
  <c r="C204" s="1"/>
  <c r="C205" s="1"/>
  <c r="C206" s="1"/>
  <c r="C207" s="1"/>
  <c r="C208" s="1"/>
  <c r="L197"/>
  <c r="L196"/>
  <c r="L195"/>
  <c r="L194"/>
  <c r="L191"/>
  <c r="L190"/>
  <c r="L187"/>
  <c r="L186"/>
  <c r="L185"/>
  <c r="L184"/>
  <c r="L183"/>
  <c r="L182"/>
  <c r="L181"/>
  <c r="L177"/>
  <c r="L173"/>
  <c r="L172"/>
  <c r="L169"/>
  <c r="L168"/>
  <c r="L167"/>
  <c r="L166"/>
  <c r="L165"/>
  <c r="L164"/>
  <c r="L163"/>
  <c r="L162"/>
  <c r="L161"/>
  <c r="L160"/>
  <c r="L159"/>
  <c r="I167"/>
  <c r="I168" s="1"/>
  <c r="I169" s="1"/>
  <c r="G163"/>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L156"/>
  <c r="L155"/>
  <c r="L154"/>
  <c r="L153"/>
  <c r="L152"/>
  <c r="L151"/>
  <c r="L150"/>
  <c r="L149"/>
  <c r="L148"/>
  <c r="G150"/>
  <c r="G151" s="1"/>
  <c r="G152" s="1"/>
  <c r="G153" s="1"/>
  <c r="G154" s="1"/>
  <c r="G155" s="1"/>
  <c r="G156" s="1"/>
  <c r="L147"/>
  <c r="M147" s="1"/>
  <c r="M148" s="1"/>
  <c r="K147"/>
  <c r="K148" s="1"/>
  <c r="K149" s="1"/>
  <c r="K150" s="1"/>
  <c r="K151" s="1"/>
  <c r="K152" s="1"/>
  <c r="K153" s="1"/>
  <c r="K154" s="1"/>
  <c r="K155" s="1"/>
  <c r="K156" s="1"/>
  <c r="I147"/>
  <c r="I148" s="1"/>
  <c r="I149" s="1"/>
  <c r="I150" s="1"/>
  <c r="I151" s="1"/>
  <c r="I152" s="1"/>
  <c r="I153" s="1"/>
  <c r="I154" s="1"/>
  <c r="I155" s="1"/>
  <c r="I156" s="1"/>
  <c r="E149"/>
  <c r="E150" s="1"/>
  <c r="E151" s="1"/>
  <c r="E152" s="1"/>
  <c r="E153" s="1"/>
  <c r="E154" s="1"/>
  <c r="E155" s="1"/>
  <c r="E156" s="1"/>
  <c r="C147"/>
  <c r="C148" s="1"/>
  <c r="C149" s="1"/>
  <c r="C150" s="1"/>
  <c r="C151" s="1"/>
  <c r="C152" s="1"/>
  <c r="C153" s="1"/>
  <c r="C154" s="1"/>
  <c r="C155" s="1"/>
  <c r="C156" s="1"/>
  <c r="L144"/>
  <c r="L143"/>
  <c r="L142"/>
  <c r="L141"/>
  <c r="L140"/>
  <c r="L139"/>
  <c r="L138"/>
  <c r="L137"/>
  <c r="L136"/>
  <c r="L135"/>
  <c r="M135" s="1"/>
  <c r="K135"/>
  <c r="K136" s="1"/>
  <c r="K137" s="1"/>
  <c r="K138" s="1"/>
  <c r="K139" s="1"/>
  <c r="K140" s="1"/>
  <c r="K141" s="1"/>
  <c r="K142" s="1"/>
  <c r="K143" s="1"/>
  <c r="K144" s="1"/>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L132"/>
  <c r="L131"/>
  <c r="L130"/>
  <c r="L129"/>
  <c r="L128"/>
  <c r="L127"/>
  <c r="L126"/>
  <c r="L125"/>
  <c r="L124"/>
  <c r="L123"/>
  <c r="K123"/>
  <c r="K124" s="1"/>
  <c r="K125" s="1"/>
  <c r="K126" s="1"/>
  <c r="K127" s="1"/>
  <c r="K128" s="1"/>
  <c r="K129" s="1"/>
  <c r="K130" s="1"/>
  <c r="K131" s="1"/>
  <c r="K132" s="1"/>
  <c r="I126"/>
  <c r="I127" s="1"/>
  <c r="I128" s="1"/>
  <c r="I129" s="1"/>
  <c r="I130" s="1"/>
  <c r="I131" s="1"/>
  <c r="I132" s="1"/>
  <c r="G124"/>
  <c r="G125" s="1"/>
  <c r="G126" s="1"/>
  <c r="G127" s="1"/>
  <c r="G128" s="1"/>
  <c r="G129" s="1"/>
  <c r="G130" s="1"/>
  <c r="G131" s="1"/>
  <c r="G132" s="1"/>
  <c r="E124"/>
  <c r="E125" s="1"/>
  <c r="E126" s="1"/>
  <c r="E127" s="1"/>
  <c r="E128" s="1"/>
  <c r="E129" s="1"/>
  <c r="E130" s="1"/>
  <c r="E131" s="1"/>
  <c r="E132" s="1"/>
  <c r="C123"/>
  <c r="C124" s="1"/>
  <c r="C125" s="1"/>
  <c r="C126" s="1"/>
  <c r="C127" s="1"/>
  <c r="C128" s="1"/>
  <c r="C129" s="1"/>
  <c r="C130" s="1"/>
  <c r="C131" s="1"/>
  <c r="C132" s="1"/>
  <c r="L120"/>
  <c r="L119"/>
  <c r="L118"/>
  <c r="L117"/>
  <c r="L115"/>
  <c r="L113"/>
  <c r="K115"/>
  <c r="K116" s="1"/>
  <c r="K117" s="1"/>
  <c r="K118" s="1"/>
  <c r="K119" s="1"/>
  <c r="K120" s="1"/>
  <c r="I115"/>
  <c r="I116" s="1"/>
  <c r="I117" s="1"/>
  <c r="I118" s="1"/>
  <c r="I119" s="1"/>
  <c r="I120" s="1"/>
  <c r="G116"/>
  <c r="G117" s="1"/>
  <c r="G118" s="1"/>
  <c r="G119" s="1"/>
  <c r="G120" s="1"/>
  <c r="E113"/>
  <c r="E114" s="1"/>
  <c r="E115" s="1"/>
  <c r="E116" s="1"/>
  <c r="E117" s="1"/>
  <c r="E118" s="1"/>
  <c r="E119" s="1"/>
  <c r="E120" s="1"/>
  <c r="C118"/>
  <c r="C119" s="1"/>
  <c r="C120" s="1"/>
  <c r="L108"/>
  <c r="L107"/>
  <c r="L106"/>
  <c r="L105"/>
  <c r="L104"/>
  <c r="L103"/>
  <c r="L102"/>
  <c r="L101"/>
  <c r="L100"/>
  <c r="G105"/>
  <c r="G106" s="1"/>
  <c r="G107" s="1"/>
  <c r="G108" s="1"/>
  <c r="C102"/>
  <c r="C103" s="1"/>
  <c r="C104" s="1"/>
  <c r="C105" s="1"/>
  <c r="C106" s="1"/>
  <c r="C107" s="1"/>
  <c r="C108" s="1"/>
  <c r="L99"/>
  <c r="M100" s="1"/>
  <c r="K99"/>
  <c r="K100" s="1"/>
  <c r="K101" s="1"/>
  <c r="K102" s="1"/>
  <c r="K103" s="1"/>
  <c r="K104" s="1"/>
  <c r="K105" s="1"/>
  <c r="K106" s="1"/>
  <c r="K107" s="1"/>
  <c r="K108" s="1"/>
  <c r="I102"/>
  <c r="I103" s="1"/>
  <c r="I104" s="1"/>
  <c r="I105" s="1"/>
  <c r="I106" s="1"/>
  <c r="I107" s="1"/>
  <c r="I108" s="1"/>
  <c r="E100"/>
  <c r="E101" s="1"/>
  <c r="E102" s="1"/>
  <c r="E103" s="1"/>
  <c r="E104" s="1"/>
  <c r="E105" s="1"/>
  <c r="E106" s="1"/>
  <c r="E107" s="1"/>
  <c r="E108" s="1"/>
  <c r="L96"/>
  <c r="L95"/>
  <c r="L94"/>
  <c r="L93"/>
  <c r="L92"/>
  <c r="L91"/>
  <c r="L90"/>
  <c r="L89"/>
  <c r="L88"/>
  <c r="K91"/>
  <c r="K92" s="1"/>
  <c r="K93" s="1"/>
  <c r="K94" s="1"/>
  <c r="K95" s="1"/>
  <c r="K96" s="1"/>
  <c r="G92"/>
  <c r="G93" s="1"/>
  <c r="G94" s="1"/>
  <c r="G95" s="1"/>
  <c r="G96" s="1"/>
  <c r="C91"/>
  <c r="C92" s="1"/>
  <c r="C93" s="1"/>
  <c r="C94" s="1"/>
  <c r="C95" s="1"/>
  <c r="C96" s="1"/>
  <c r="M88"/>
  <c r="I92"/>
  <c r="I93" s="1"/>
  <c r="I94" s="1"/>
  <c r="I95" s="1"/>
  <c r="I96" s="1"/>
  <c r="E88"/>
  <c r="E89" s="1"/>
  <c r="E90" s="1"/>
  <c r="E91" s="1"/>
  <c r="E92" s="1"/>
  <c r="E93" s="1"/>
  <c r="E94" s="1"/>
  <c r="E95" s="1"/>
  <c r="E96" s="1"/>
  <c r="L84"/>
  <c r="L83"/>
  <c r="L82"/>
  <c r="L81"/>
  <c r="L80"/>
  <c r="L79"/>
  <c r="L78"/>
  <c r="L77"/>
  <c r="L76"/>
  <c r="K76"/>
  <c r="K77" s="1"/>
  <c r="K78" s="1"/>
  <c r="K79" s="1"/>
  <c r="K80" s="1"/>
  <c r="K81" s="1"/>
  <c r="K82" s="1"/>
  <c r="K83" s="1"/>
  <c r="K84" s="1"/>
  <c r="C77"/>
  <c r="C78" s="1"/>
  <c r="C79" s="1"/>
  <c r="C80" s="1"/>
  <c r="C81" s="1"/>
  <c r="C82" s="1"/>
  <c r="C83" s="1"/>
  <c r="C84" s="1"/>
  <c r="L75"/>
  <c r="M75" s="1"/>
  <c r="I76"/>
  <c r="I77" s="1"/>
  <c r="I78" s="1"/>
  <c r="I79" s="1"/>
  <c r="I80" s="1"/>
  <c r="I81" s="1"/>
  <c r="I82" s="1"/>
  <c r="I83" s="1"/>
  <c r="I84" s="1"/>
  <c r="G81"/>
  <c r="G82" s="1"/>
  <c r="G83" s="1"/>
  <c r="G84" s="1"/>
  <c r="E76"/>
  <c r="E77" s="1"/>
  <c r="E78" s="1"/>
  <c r="E79" s="1"/>
  <c r="E80" s="1"/>
  <c r="E81" s="1"/>
  <c r="E82" s="1"/>
  <c r="E83" s="1"/>
  <c r="E84" s="1"/>
  <c r="L72"/>
  <c r="L71"/>
  <c r="L70"/>
  <c r="L69"/>
  <c r="L68"/>
  <c r="L67"/>
  <c r="L66"/>
  <c r="L65"/>
  <c r="L64"/>
  <c r="K64"/>
  <c r="K65" s="1"/>
  <c r="K66" s="1"/>
  <c r="K67" s="1"/>
  <c r="K68" s="1"/>
  <c r="K69" s="1"/>
  <c r="K70" s="1"/>
  <c r="K71" s="1"/>
  <c r="K72" s="1"/>
  <c r="L63"/>
  <c r="M63" s="1"/>
  <c r="I68"/>
  <c r="I69" s="1"/>
  <c r="I70" s="1"/>
  <c r="I71" s="1"/>
  <c r="I72" s="1"/>
  <c r="G69"/>
  <c r="G70" s="1"/>
  <c r="G71" s="1"/>
  <c r="G72" s="1"/>
  <c r="E63"/>
  <c r="E64" s="1"/>
  <c r="E65" s="1"/>
  <c r="E66" s="1"/>
  <c r="E67" s="1"/>
  <c r="E68" s="1"/>
  <c r="E69" s="1"/>
  <c r="E70" s="1"/>
  <c r="E71" s="1"/>
  <c r="E72" s="1"/>
  <c r="C63"/>
  <c r="C64" s="1"/>
  <c r="C65" s="1"/>
  <c r="C66" s="1"/>
  <c r="C67" s="1"/>
  <c r="C68" s="1"/>
  <c r="C69" s="1"/>
  <c r="C70" s="1"/>
  <c r="C71" s="1"/>
  <c r="C72" s="1"/>
  <c r="L60"/>
  <c r="L59"/>
  <c r="L58"/>
  <c r="L57"/>
  <c r="L56"/>
  <c r="L55"/>
  <c r="L54"/>
  <c r="L53"/>
  <c r="L52"/>
  <c r="C52"/>
  <c r="C53" s="1"/>
  <c r="C54" s="1"/>
  <c r="C55" s="1"/>
  <c r="C56" s="1"/>
  <c r="C57" s="1"/>
  <c r="C58" s="1"/>
  <c r="C59" s="1"/>
  <c r="C60" s="1"/>
  <c r="L51"/>
  <c r="M51" s="1"/>
  <c r="K51"/>
  <c r="K52" s="1"/>
  <c r="K53" s="1"/>
  <c r="K54" s="1"/>
  <c r="K55" s="1"/>
  <c r="K56" s="1"/>
  <c r="K57" s="1"/>
  <c r="K58" s="1"/>
  <c r="K59" s="1"/>
  <c r="K60" s="1"/>
  <c r="I54"/>
  <c r="I55" s="1"/>
  <c r="I56" s="1"/>
  <c r="I57" s="1"/>
  <c r="I58" s="1"/>
  <c r="I59" s="1"/>
  <c r="I60" s="1"/>
  <c r="G54"/>
  <c r="G55" s="1"/>
  <c r="G56" s="1"/>
  <c r="G57" s="1"/>
  <c r="G58" s="1"/>
  <c r="G59" s="1"/>
  <c r="G60" s="1"/>
  <c r="E52"/>
  <c r="E53" s="1"/>
  <c r="E54" s="1"/>
  <c r="E55" s="1"/>
  <c r="E56" s="1"/>
  <c r="E57" s="1"/>
  <c r="E58" s="1"/>
  <c r="E59" s="1"/>
  <c r="E60" s="1"/>
  <c r="C51"/>
  <c r="L48"/>
  <c r="L47"/>
  <c r="L46"/>
  <c r="L45"/>
  <c r="L44"/>
  <c r="L43"/>
  <c r="L42"/>
  <c r="L41"/>
  <c r="L40"/>
  <c r="G40"/>
  <c r="G41" s="1"/>
  <c r="G42" s="1"/>
  <c r="G43" s="1"/>
  <c r="G44" s="1"/>
  <c r="G45" s="1"/>
  <c r="G46" s="1"/>
  <c r="G47" s="1"/>
  <c r="G48" s="1"/>
  <c r="C40"/>
  <c r="C41" s="1"/>
  <c r="C42" s="1"/>
  <c r="C43" s="1"/>
  <c r="C44" s="1"/>
  <c r="C45" s="1"/>
  <c r="C46" s="1"/>
  <c r="C47" s="1"/>
  <c r="C48" s="1"/>
  <c r="L39"/>
  <c r="M39" s="1"/>
  <c r="K39"/>
  <c r="K40" s="1"/>
  <c r="K41" s="1"/>
  <c r="K42" s="1"/>
  <c r="K43" s="1"/>
  <c r="K44" s="1"/>
  <c r="K45" s="1"/>
  <c r="K46" s="1"/>
  <c r="K47" s="1"/>
  <c r="K48" s="1"/>
  <c r="I41"/>
  <c r="I42" s="1"/>
  <c r="I43" s="1"/>
  <c r="I44" s="1"/>
  <c r="I45" s="1"/>
  <c r="I46" s="1"/>
  <c r="I47" s="1"/>
  <c r="I48" s="1"/>
  <c r="E39"/>
  <c r="E40" s="1"/>
  <c r="E41" s="1"/>
  <c r="E42" s="1"/>
  <c r="E43" s="1"/>
  <c r="E44" s="1"/>
  <c r="E45" s="1"/>
  <c r="E46" s="1"/>
  <c r="E47" s="1"/>
  <c r="E48" s="1"/>
  <c r="C39"/>
  <c r="L36"/>
  <c r="L35"/>
  <c r="L34"/>
  <c r="L33"/>
  <c r="L32"/>
  <c r="L31"/>
  <c r="M31" s="1"/>
  <c r="M32" s="1"/>
  <c r="M33" s="1"/>
  <c r="K31"/>
  <c r="K32" s="1"/>
  <c r="K33" s="1"/>
  <c r="K34" s="1"/>
  <c r="K35" s="1"/>
  <c r="K36" s="1"/>
  <c r="I31"/>
  <c r="I32" s="1"/>
  <c r="I33" s="1"/>
  <c r="I34" s="1"/>
  <c r="I35" s="1"/>
  <c r="I36" s="1"/>
  <c r="G31"/>
  <c r="G32" s="1"/>
  <c r="G33" s="1"/>
  <c r="G34" s="1"/>
  <c r="G35" s="1"/>
  <c r="G36" s="1"/>
  <c r="E31"/>
  <c r="E32" s="1"/>
  <c r="E33" s="1"/>
  <c r="E34" s="1"/>
  <c r="E35" s="1"/>
  <c r="E36" s="1"/>
  <c r="C31"/>
  <c r="C32" s="1"/>
  <c r="C33" s="1"/>
  <c r="C34" s="1"/>
  <c r="C35" s="1"/>
  <c r="C36" s="1"/>
  <c r="L28"/>
  <c r="L27"/>
  <c r="L26"/>
  <c r="L25"/>
  <c r="L24"/>
  <c r="L23"/>
  <c r="L22"/>
  <c r="L21"/>
  <c r="L20"/>
  <c r="L19"/>
  <c r="L18"/>
  <c r="L17"/>
  <c r="L16"/>
  <c r="L15"/>
  <c r="L14"/>
  <c r="L13"/>
  <c r="L12"/>
  <c r="L11"/>
  <c r="L10"/>
  <c r="L9"/>
  <c r="L8"/>
  <c r="L7"/>
  <c r="L6"/>
  <c r="L5"/>
  <c r="G3"/>
  <c r="F3"/>
  <c r="D3" s="1"/>
  <c r="B3" s="1"/>
  <c r="E3"/>
  <c r="C3" s="1"/>
  <c r="M261" l="1"/>
  <c r="M262" s="1"/>
  <c r="M263" s="1"/>
  <c r="F280" i="27"/>
  <c r="B280" i="1"/>
  <c r="J4" i="5" s="1"/>
  <c r="B280" i="3"/>
  <c r="J8" i="5" s="1"/>
  <c r="M64" i="26"/>
  <c r="M65" s="1"/>
  <c r="M66" s="1"/>
  <c r="M67" s="1"/>
  <c r="M68" s="1"/>
  <c r="M69" s="1"/>
  <c r="M70" s="1"/>
  <c r="M71" s="1"/>
  <c r="M72" s="1"/>
  <c r="M136"/>
  <c r="M137" s="1"/>
  <c r="M138" s="1"/>
  <c r="M201"/>
  <c r="D280" i="27"/>
  <c r="L280" i="29"/>
  <c r="J16" i="5"/>
  <c r="M139" i="26"/>
  <c r="M140" s="1"/>
  <c r="M141" s="1"/>
  <c r="M142" s="1"/>
  <c r="M143" s="1"/>
  <c r="M144" s="1"/>
  <c r="M246"/>
  <c r="M247" s="1"/>
  <c r="M248" s="1"/>
  <c r="M223"/>
  <c r="M149"/>
  <c r="M150" s="1"/>
  <c r="M234"/>
  <c r="M235" s="1"/>
  <c r="M236" s="1"/>
  <c r="M237" s="1"/>
  <c r="M238" s="1"/>
  <c r="M239" s="1"/>
  <c r="M240" s="1"/>
  <c r="M241" s="1"/>
  <c r="M242" s="1"/>
  <c r="M243" s="1"/>
  <c r="E297"/>
  <c r="J280" i="27"/>
  <c r="E296" i="4"/>
  <c r="D280" s="1"/>
  <c r="J14" i="5" s="1"/>
  <c r="B60" i="18" a="1"/>
  <c r="B60" i="16" a="1"/>
  <c r="L280" i="27"/>
  <c r="B280"/>
  <c r="J18" i="5" s="1"/>
  <c r="J280" i="29"/>
  <c r="E296" i="26"/>
  <c r="D280" s="1"/>
  <c r="C297"/>
  <c r="K297"/>
  <c r="C296"/>
  <c r="B280" s="1"/>
  <c r="K296"/>
  <c r="J280" s="1"/>
  <c r="M275"/>
  <c r="M276" s="1"/>
  <c r="M249"/>
  <c r="M250" s="1"/>
  <c r="G297"/>
  <c r="F280" s="1"/>
  <c r="G296"/>
  <c r="M213"/>
  <c r="M214" s="1"/>
  <c r="M215" s="1"/>
  <c r="M216" s="1"/>
  <c r="M217" s="1"/>
  <c r="M218" s="1"/>
  <c r="M219" s="1"/>
  <c r="M277"/>
  <c r="M278" s="1"/>
  <c r="M268"/>
  <c r="M269" s="1"/>
  <c r="M270" s="1"/>
  <c r="M271" s="1"/>
  <c r="M264"/>
  <c r="I296"/>
  <c r="M254"/>
  <c r="M255" s="1"/>
  <c r="M256" s="1"/>
  <c r="M257" s="1"/>
  <c r="I297"/>
  <c r="M224"/>
  <c r="M225" s="1"/>
  <c r="M226" s="1"/>
  <c r="M227" s="1"/>
  <c r="M228" s="1"/>
  <c r="M229" s="1"/>
  <c r="M230" s="1"/>
  <c r="M202"/>
  <c r="M203" s="1"/>
  <c r="M204" s="1"/>
  <c r="M205" s="1"/>
  <c r="M206" s="1"/>
  <c r="M207" s="1"/>
  <c r="M208" s="1"/>
  <c r="M151"/>
  <c r="M152" s="1"/>
  <c r="M153" s="1"/>
  <c r="M154" s="1"/>
  <c r="M155" s="1"/>
  <c r="M156" s="1"/>
  <c r="M89"/>
  <c r="M90" s="1"/>
  <c r="M91" s="1"/>
  <c r="M92" s="1"/>
  <c r="M93" s="1"/>
  <c r="M94" s="1"/>
  <c r="M95" s="1"/>
  <c r="M96" s="1"/>
  <c r="M101"/>
  <c r="M102" s="1"/>
  <c r="M103" s="1"/>
  <c r="M104" s="1"/>
  <c r="M105" s="1"/>
  <c r="M106" s="1"/>
  <c r="M107" s="1"/>
  <c r="M108" s="1"/>
  <c r="M76"/>
  <c r="M77" s="1"/>
  <c r="M78" s="1"/>
  <c r="M79" s="1"/>
  <c r="M80" s="1"/>
  <c r="M81" s="1"/>
  <c r="M82" s="1"/>
  <c r="M83" s="1"/>
  <c r="M84" s="1"/>
  <c r="M52"/>
  <c r="M53" s="1"/>
  <c r="M54" s="1"/>
  <c r="M55" s="1"/>
  <c r="M56" s="1"/>
  <c r="M57" s="1"/>
  <c r="M58" s="1"/>
  <c r="M59" s="1"/>
  <c r="M60" s="1"/>
  <c r="M40"/>
  <c r="M41" s="1"/>
  <c r="M42" s="1"/>
  <c r="M43" s="1"/>
  <c r="M44" s="1"/>
  <c r="M45" s="1"/>
  <c r="M46" s="1"/>
  <c r="M47" s="1"/>
  <c r="M48" s="1"/>
  <c r="M34"/>
  <c r="M35" s="1"/>
  <c r="M36" s="1"/>
  <c r="M297"/>
  <c r="M290"/>
  <c r="M296" s="1"/>
  <c r="E64" i="18" l="1"/>
  <c r="C64"/>
  <c r="F63"/>
  <c r="D63"/>
  <c r="B63"/>
  <c r="E62"/>
  <c r="C62"/>
  <c r="F61"/>
  <c r="D61"/>
  <c r="B61"/>
  <c r="E60"/>
  <c r="C60"/>
  <c r="F64"/>
  <c r="D64"/>
  <c r="B64"/>
  <c r="E63"/>
  <c r="C63"/>
  <c r="F62"/>
  <c r="D62"/>
  <c r="B62"/>
  <c r="E61"/>
  <c r="C61"/>
  <c r="F60"/>
  <c r="D60"/>
  <c r="B60"/>
  <c r="E64" i="16"/>
  <c r="C64"/>
  <c r="F63"/>
  <c r="D63"/>
  <c r="B63"/>
  <c r="E62"/>
  <c r="C62"/>
  <c r="F61"/>
  <c r="D61"/>
  <c r="B61"/>
  <c r="E60"/>
  <c r="C60"/>
  <c r="F64"/>
  <c r="D64"/>
  <c r="B64"/>
  <c r="E63"/>
  <c r="C63"/>
  <c r="F62"/>
  <c r="D62"/>
  <c r="B62"/>
  <c r="E61"/>
  <c r="C61"/>
  <c r="F60"/>
  <c r="D60"/>
  <c r="B60"/>
  <c r="H280" i="26"/>
  <c r="L280"/>
  <c r="N2" i="5" l="1"/>
  <c r="J48" i="23"/>
  <c r="J47"/>
  <c r="J46"/>
  <c r="J45"/>
  <c r="J44"/>
  <c r="J38"/>
  <c r="J37"/>
  <c r="J36"/>
  <c r="J35"/>
  <c r="J34"/>
  <c r="J28"/>
  <c r="J27"/>
  <c r="J26"/>
  <c r="J25"/>
  <c r="J24"/>
  <c r="J18"/>
  <c r="J17"/>
  <c r="J16"/>
  <c r="J15"/>
  <c r="J14"/>
  <c r="J8"/>
  <c r="J7"/>
  <c r="J6"/>
  <c r="J5"/>
  <c r="J4"/>
  <c r="J40" i="22"/>
  <c r="J39"/>
  <c r="J38"/>
  <c r="J37"/>
  <c r="J36"/>
  <c r="J32"/>
  <c r="J31"/>
  <c r="J30"/>
  <c r="J29"/>
  <c r="J28"/>
  <c r="J24"/>
  <c r="J23"/>
  <c r="J22"/>
  <c r="J21"/>
  <c r="J20"/>
  <c r="J16"/>
  <c r="J15"/>
  <c r="J14"/>
  <c r="J13"/>
  <c r="J12"/>
  <c r="J8"/>
  <c r="J7"/>
  <c r="J6"/>
  <c r="J5"/>
  <c r="J4"/>
  <c r="J80" i="20"/>
  <c r="J79"/>
  <c r="J78"/>
  <c r="J77"/>
  <c r="J76"/>
  <c r="J72"/>
  <c r="J71"/>
  <c r="J70"/>
  <c r="J69"/>
  <c r="J68"/>
  <c r="J64"/>
  <c r="J63"/>
  <c r="J62"/>
  <c r="J61"/>
  <c r="J60"/>
  <c r="J56"/>
  <c r="J55"/>
  <c r="J54"/>
  <c r="J53"/>
  <c r="J52"/>
  <c r="J48"/>
  <c r="J47"/>
  <c r="J46"/>
  <c r="J45"/>
  <c r="J44"/>
  <c r="J40"/>
  <c r="J39"/>
  <c r="J38"/>
  <c r="J37"/>
  <c r="J36"/>
  <c r="J33"/>
  <c r="J32"/>
  <c r="J31"/>
  <c r="J30"/>
  <c r="J29"/>
  <c r="J28"/>
  <c r="J24"/>
  <c r="J23"/>
  <c r="J22"/>
  <c r="J21"/>
  <c r="J20"/>
  <c r="J16"/>
  <c r="J15"/>
  <c r="J14"/>
  <c r="J13"/>
  <c r="J12"/>
  <c r="J8"/>
  <c r="J7"/>
  <c r="J6"/>
  <c r="J5"/>
  <c r="J4"/>
  <c r="J58" i="19"/>
  <c r="J57"/>
  <c r="J56"/>
  <c r="J55"/>
  <c r="J54"/>
  <c r="J48"/>
  <c r="J47"/>
  <c r="J46"/>
  <c r="J45"/>
  <c r="J44"/>
  <c r="J38"/>
  <c r="J37"/>
  <c r="J36"/>
  <c r="J35"/>
  <c r="J34"/>
  <c r="J28"/>
  <c r="J27"/>
  <c r="J26"/>
  <c r="J25"/>
  <c r="J24"/>
  <c r="J18"/>
  <c r="J17"/>
  <c r="J16"/>
  <c r="J15"/>
  <c r="J14"/>
  <c r="J8"/>
  <c r="J7"/>
  <c r="J6"/>
  <c r="J5"/>
  <c r="J4"/>
  <c r="J49" i="23"/>
  <c r="J39"/>
  <c r="J29"/>
  <c r="J19"/>
  <c r="J9"/>
  <c r="J41" i="22"/>
  <c r="J33"/>
  <c r="J25"/>
  <c r="J17"/>
  <c r="J9"/>
  <c r="J41" i="20"/>
  <c r="J49"/>
  <c r="J57"/>
  <c r="J65"/>
  <c r="J73"/>
  <c r="J81"/>
  <c r="J25"/>
  <c r="J17"/>
  <c r="J9"/>
  <c r="J19" i="19"/>
  <c r="J29"/>
  <c r="J39"/>
  <c r="J49"/>
  <c r="J59"/>
  <c r="J9"/>
  <c r="B32" i="18" l="1" a="1"/>
  <c r="E36" s="1"/>
  <c r="B32" i="16" a="1"/>
  <c r="E36" s="1"/>
  <c r="L275" i="25"/>
  <c r="L276"/>
  <c r="L277"/>
  <c r="L278"/>
  <c r="K294"/>
  <c r="K293"/>
  <c r="K292"/>
  <c r="K291"/>
  <c r="K290"/>
  <c r="K286"/>
  <c r="K285"/>
  <c r="K284"/>
  <c r="K283"/>
  <c r="K282"/>
  <c r="K274"/>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L274"/>
  <c r="M274" s="1"/>
  <c r="L273"/>
  <c r="L270"/>
  <c r="L269"/>
  <c r="L268"/>
  <c r="L267"/>
  <c r="L266"/>
  <c r="L263"/>
  <c r="L262"/>
  <c r="L261"/>
  <c r="L260"/>
  <c r="M260" s="1"/>
  <c r="M261" s="1"/>
  <c r="M262" s="1"/>
  <c r="M263" s="1"/>
  <c r="M264" s="1"/>
  <c r="L259"/>
  <c r="L256"/>
  <c r="M293" s="1"/>
  <c r="L255"/>
  <c r="L254"/>
  <c r="M291" s="1"/>
  <c r="L253"/>
  <c r="L252"/>
  <c r="L249"/>
  <c r="L248"/>
  <c r="M284" s="1"/>
  <c r="L247"/>
  <c r="L246"/>
  <c r="L245"/>
  <c r="L242"/>
  <c r="L241"/>
  <c r="L240"/>
  <c r="L239"/>
  <c r="L238"/>
  <c r="L237"/>
  <c r="L236"/>
  <c r="L235"/>
  <c r="L234"/>
  <c r="L233"/>
  <c r="L232"/>
  <c r="L229"/>
  <c r="L228"/>
  <c r="L227"/>
  <c r="L226"/>
  <c r="L225"/>
  <c r="L224"/>
  <c r="L223"/>
  <c r="L222"/>
  <c r="L221"/>
  <c r="L218"/>
  <c r="L217"/>
  <c r="L216"/>
  <c r="L215"/>
  <c r="L214"/>
  <c r="L213"/>
  <c r="L212"/>
  <c r="L211"/>
  <c r="L210"/>
  <c r="L207"/>
  <c r="L206"/>
  <c r="L205"/>
  <c r="L204"/>
  <c r="L203"/>
  <c r="L202"/>
  <c r="L201"/>
  <c r="L200"/>
  <c r="M200" s="1"/>
  <c r="M201" s="1"/>
  <c r="M202" s="1"/>
  <c r="M203" s="1"/>
  <c r="M204" s="1"/>
  <c r="M205" s="1"/>
  <c r="M206" s="1"/>
  <c r="M207" s="1"/>
  <c r="M208" s="1"/>
  <c r="L199"/>
  <c r="L196"/>
  <c r="L195"/>
  <c r="L194"/>
  <c r="L193"/>
  <c r="L190"/>
  <c r="L189"/>
  <c r="L186"/>
  <c r="L185"/>
  <c r="L184"/>
  <c r="L183"/>
  <c r="L182"/>
  <c r="L181"/>
  <c r="L180"/>
  <c r="L175"/>
  <c r="L172"/>
  <c r="L171"/>
  <c r="L168"/>
  <c r="L167"/>
  <c r="L164"/>
  <c r="L163"/>
  <c r="L162"/>
  <c r="L161"/>
  <c r="L160"/>
  <c r="L155"/>
  <c r="L154"/>
  <c r="L153"/>
  <c r="L152"/>
  <c r="L151"/>
  <c r="L150"/>
  <c r="L149"/>
  <c r="L148"/>
  <c r="L147"/>
  <c r="L146"/>
  <c r="L143"/>
  <c r="L142"/>
  <c r="L141"/>
  <c r="L140"/>
  <c r="L139"/>
  <c r="L138"/>
  <c r="L137"/>
  <c r="L136"/>
  <c r="L135"/>
  <c r="L134"/>
  <c r="L131"/>
  <c r="L130"/>
  <c r="L129"/>
  <c r="L128"/>
  <c r="L127"/>
  <c r="L126"/>
  <c r="L125"/>
  <c r="L124"/>
  <c r="L123"/>
  <c r="L122"/>
  <c r="L119"/>
  <c r="L118"/>
  <c r="L117"/>
  <c r="L116"/>
  <c r="L115"/>
  <c r="L114"/>
  <c r="L113"/>
  <c r="L112"/>
  <c r="L111"/>
  <c r="L110"/>
  <c r="L107"/>
  <c r="L106"/>
  <c r="L105"/>
  <c r="L104"/>
  <c r="L103"/>
  <c r="L102"/>
  <c r="L101"/>
  <c r="L100"/>
  <c r="L99"/>
  <c r="L98"/>
  <c r="L95"/>
  <c r="L94"/>
  <c r="L93"/>
  <c r="L92"/>
  <c r="L91"/>
  <c r="L90"/>
  <c r="L89"/>
  <c r="L88"/>
  <c r="L87"/>
  <c r="L86"/>
  <c r="L83"/>
  <c r="L82"/>
  <c r="L81"/>
  <c r="L80"/>
  <c r="L79"/>
  <c r="L78"/>
  <c r="L77"/>
  <c r="L76"/>
  <c r="L75"/>
  <c r="L74"/>
  <c r="L71"/>
  <c r="L70"/>
  <c r="L69"/>
  <c r="L68"/>
  <c r="L67"/>
  <c r="L66"/>
  <c r="L65"/>
  <c r="L64"/>
  <c r="L63"/>
  <c r="L62"/>
  <c r="L59"/>
  <c r="L58"/>
  <c r="L57"/>
  <c r="L56"/>
  <c r="L55"/>
  <c r="L54"/>
  <c r="L53"/>
  <c r="L52"/>
  <c r="L51"/>
  <c r="L50"/>
  <c r="L47"/>
  <c r="L46"/>
  <c r="L45"/>
  <c r="L44"/>
  <c r="L43"/>
  <c r="L42"/>
  <c r="L41"/>
  <c r="L40"/>
  <c r="L39"/>
  <c r="L38"/>
  <c r="L35"/>
  <c r="L34"/>
  <c r="L33"/>
  <c r="L32"/>
  <c r="L31"/>
  <c r="L30"/>
  <c r="L27"/>
  <c r="L26"/>
  <c r="L25"/>
  <c r="L24"/>
  <c r="L23"/>
  <c r="L22"/>
  <c r="L21"/>
  <c r="L20"/>
  <c r="L19"/>
  <c r="L18"/>
  <c r="L17"/>
  <c r="L16"/>
  <c r="L15"/>
  <c r="L14"/>
  <c r="L13"/>
  <c r="L12"/>
  <c r="L11"/>
  <c r="L10"/>
  <c r="L9"/>
  <c r="L8"/>
  <c r="L7"/>
  <c r="L6"/>
  <c r="L5"/>
  <c r="L4"/>
  <c r="I294"/>
  <c r="I293"/>
  <c r="I292"/>
  <c r="I291"/>
  <c r="I290"/>
  <c r="I286"/>
  <c r="I285"/>
  <c r="I284"/>
  <c r="I283"/>
  <c r="I282"/>
  <c r="G294"/>
  <c r="G293"/>
  <c r="G292"/>
  <c r="G291"/>
  <c r="G290"/>
  <c r="G286"/>
  <c r="G285"/>
  <c r="G284"/>
  <c r="G297" s="1"/>
  <c r="G283"/>
  <c r="G282"/>
  <c r="C294"/>
  <c r="C293"/>
  <c r="C292"/>
  <c r="C291"/>
  <c r="C290"/>
  <c r="C286"/>
  <c r="C285"/>
  <c r="C284"/>
  <c r="C283"/>
  <c r="C282"/>
  <c r="C296" s="1"/>
  <c r="E294"/>
  <c r="E293"/>
  <c r="E292"/>
  <c r="E291"/>
  <c r="E290"/>
  <c r="E286"/>
  <c r="E285"/>
  <c r="E284"/>
  <c r="E283"/>
  <c r="E282"/>
  <c r="I274"/>
  <c r="I275" s="1"/>
  <c r="I276" s="1"/>
  <c r="I277" s="1"/>
  <c r="I278" s="1"/>
  <c r="G274"/>
  <c r="G275" s="1"/>
  <c r="G276" s="1"/>
  <c r="G277" s="1"/>
  <c r="G278" s="1"/>
  <c r="E274"/>
  <c r="E275" s="1"/>
  <c r="E276" s="1"/>
  <c r="E277" s="1"/>
  <c r="E278" s="1"/>
  <c r="C274"/>
  <c r="C275" s="1"/>
  <c r="C276" s="1"/>
  <c r="C277" s="1"/>
  <c r="C278" s="1"/>
  <c r="M267"/>
  <c r="M268" s="1"/>
  <c r="I267"/>
  <c r="I268" s="1"/>
  <c r="I269" s="1"/>
  <c r="I270" s="1"/>
  <c r="I271" s="1"/>
  <c r="G267"/>
  <c r="G268" s="1"/>
  <c r="G269" s="1"/>
  <c r="G270" s="1"/>
  <c r="G271" s="1"/>
  <c r="E267"/>
  <c r="E268" s="1"/>
  <c r="E269" s="1"/>
  <c r="E270" s="1"/>
  <c r="E271" s="1"/>
  <c r="C267"/>
  <c r="C268" s="1"/>
  <c r="C269" s="1"/>
  <c r="C270" s="1"/>
  <c r="C271" s="1"/>
  <c r="I260"/>
  <c r="I261" s="1"/>
  <c r="I262" s="1"/>
  <c r="I263" s="1"/>
  <c r="I264" s="1"/>
  <c r="G260"/>
  <c r="G261" s="1"/>
  <c r="G262" s="1"/>
  <c r="G263" s="1"/>
  <c r="G264" s="1"/>
  <c r="E260"/>
  <c r="E261" s="1"/>
  <c r="E262" s="1"/>
  <c r="E263" s="1"/>
  <c r="E264" s="1"/>
  <c r="C260"/>
  <c r="C261" s="1"/>
  <c r="C262" s="1"/>
  <c r="C263" s="1"/>
  <c r="C264" s="1"/>
  <c r="M294"/>
  <c r="M292"/>
  <c r="M253"/>
  <c r="I253"/>
  <c r="I254" s="1"/>
  <c r="I255" s="1"/>
  <c r="I256" s="1"/>
  <c r="I257" s="1"/>
  <c r="G253"/>
  <c r="G254" s="1"/>
  <c r="G255" s="1"/>
  <c r="G256" s="1"/>
  <c r="G257" s="1"/>
  <c r="E253"/>
  <c r="E254" s="1"/>
  <c r="E255" s="1"/>
  <c r="E256" s="1"/>
  <c r="E257" s="1"/>
  <c r="C253"/>
  <c r="C254" s="1"/>
  <c r="C255" s="1"/>
  <c r="C256" s="1"/>
  <c r="C257" s="1"/>
  <c r="M286"/>
  <c r="M285"/>
  <c r="M283"/>
  <c r="M282"/>
  <c r="I246"/>
  <c r="I247" s="1"/>
  <c r="I248" s="1"/>
  <c r="I249" s="1"/>
  <c r="I250" s="1"/>
  <c r="G246"/>
  <c r="G247" s="1"/>
  <c r="G248" s="1"/>
  <c r="G249" s="1"/>
  <c r="G250" s="1"/>
  <c r="E246"/>
  <c r="E247" s="1"/>
  <c r="E248" s="1"/>
  <c r="E249" s="1"/>
  <c r="E250" s="1"/>
  <c r="C246"/>
  <c r="C247" s="1"/>
  <c r="C248" s="1"/>
  <c r="C249" s="1"/>
  <c r="C250" s="1"/>
  <c r="M233"/>
  <c r="I233"/>
  <c r="I234" s="1"/>
  <c r="I235" s="1"/>
  <c r="I236" s="1"/>
  <c r="I237" s="1"/>
  <c r="I238" s="1"/>
  <c r="I239" s="1"/>
  <c r="I240" s="1"/>
  <c r="I241" s="1"/>
  <c r="I242" s="1"/>
  <c r="I243" s="1"/>
  <c r="G233"/>
  <c r="G234" s="1"/>
  <c r="G235" s="1"/>
  <c r="G236" s="1"/>
  <c r="G237" s="1"/>
  <c r="G238" s="1"/>
  <c r="G239" s="1"/>
  <c r="G240" s="1"/>
  <c r="G241" s="1"/>
  <c r="G242" s="1"/>
  <c r="G243" s="1"/>
  <c r="E233"/>
  <c r="E234" s="1"/>
  <c r="E235" s="1"/>
  <c r="E236" s="1"/>
  <c r="E237" s="1"/>
  <c r="E238" s="1"/>
  <c r="E239" s="1"/>
  <c r="E240" s="1"/>
  <c r="E241" s="1"/>
  <c r="E242" s="1"/>
  <c r="E243" s="1"/>
  <c r="C233"/>
  <c r="C234" s="1"/>
  <c r="C235" s="1"/>
  <c r="C236" s="1"/>
  <c r="C237" s="1"/>
  <c r="C238" s="1"/>
  <c r="C239" s="1"/>
  <c r="C240" s="1"/>
  <c r="C241" s="1"/>
  <c r="C242" s="1"/>
  <c r="C243" s="1"/>
  <c r="M222"/>
  <c r="M223" s="1"/>
  <c r="I222"/>
  <c r="I223" s="1"/>
  <c r="I224" s="1"/>
  <c r="I225" s="1"/>
  <c r="I226" s="1"/>
  <c r="I227" s="1"/>
  <c r="I228" s="1"/>
  <c r="I229" s="1"/>
  <c r="I230" s="1"/>
  <c r="G222"/>
  <c r="G223" s="1"/>
  <c r="G224" s="1"/>
  <c r="G225" s="1"/>
  <c r="G226" s="1"/>
  <c r="G227" s="1"/>
  <c r="G228" s="1"/>
  <c r="G229" s="1"/>
  <c r="G230" s="1"/>
  <c r="E222"/>
  <c r="E223" s="1"/>
  <c r="E224" s="1"/>
  <c r="E225" s="1"/>
  <c r="E226" s="1"/>
  <c r="E227" s="1"/>
  <c r="E228" s="1"/>
  <c r="E229" s="1"/>
  <c r="E230" s="1"/>
  <c r="C222"/>
  <c r="C223" s="1"/>
  <c r="C224" s="1"/>
  <c r="C225" s="1"/>
  <c r="C226" s="1"/>
  <c r="C227" s="1"/>
  <c r="C228" s="1"/>
  <c r="C229" s="1"/>
  <c r="C230" s="1"/>
  <c r="M211"/>
  <c r="I211"/>
  <c r="I212" s="1"/>
  <c r="I213" s="1"/>
  <c r="I214" s="1"/>
  <c r="I215" s="1"/>
  <c r="I216" s="1"/>
  <c r="I217" s="1"/>
  <c r="I218" s="1"/>
  <c r="I219" s="1"/>
  <c r="G211"/>
  <c r="G212" s="1"/>
  <c r="G213" s="1"/>
  <c r="G214" s="1"/>
  <c r="G215" s="1"/>
  <c r="G216" s="1"/>
  <c r="G217" s="1"/>
  <c r="G218" s="1"/>
  <c r="G219" s="1"/>
  <c r="E211"/>
  <c r="E212" s="1"/>
  <c r="E213" s="1"/>
  <c r="E214" s="1"/>
  <c r="E215" s="1"/>
  <c r="E216" s="1"/>
  <c r="E217" s="1"/>
  <c r="E218" s="1"/>
  <c r="E219" s="1"/>
  <c r="C211"/>
  <c r="C212" s="1"/>
  <c r="C213" s="1"/>
  <c r="C214" s="1"/>
  <c r="C215" s="1"/>
  <c r="C216" s="1"/>
  <c r="C217" s="1"/>
  <c r="C218" s="1"/>
  <c r="C219" s="1"/>
  <c r="I200"/>
  <c r="I201" s="1"/>
  <c r="I202" s="1"/>
  <c r="I203" s="1"/>
  <c r="I204" s="1"/>
  <c r="I205" s="1"/>
  <c r="I206" s="1"/>
  <c r="I207" s="1"/>
  <c r="I208" s="1"/>
  <c r="G200"/>
  <c r="G201" s="1"/>
  <c r="G202" s="1"/>
  <c r="G203" s="1"/>
  <c r="G204" s="1"/>
  <c r="G205" s="1"/>
  <c r="G206" s="1"/>
  <c r="G207" s="1"/>
  <c r="G208" s="1"/>
  <c r="E200"/>
  <c r="E201" s="1"/>
  <c r="E202" s="1"/>
  <c r="E203" s="1"/>
  <c r="E204" s="1"/>
  <c r="E205" s="1"/>
  <c r="E206" s="1"/>
  <c r="E207" s="1"/>
  <c r="E208" s="1"/>
  <c r="C200"/>
  <c r="C201" s="1"/>
  <c r="C202" s="1"/>
  <c r="C203" s="1"/>
  <c r="C204" s="1"/>
  <c r="C205" s="1"/>
  <c r="C206" s="1"/>
  <c r="C207" s="1"/>
  <c r="C208" s="1"/>
  <c r="I159"/>
  <c r="I160" s="1"/>
  <c r="I161" s="1"/>
  <c r="I162" s="1"/>
  <c r="I163" s="1"/>
  <c r="I164" s="1"/>
  <c r="I165" s="1"/>
  <c r="I166" s="1"/>
  <c r="I167" s="1"/>
  <c r="I168" s="1"/>
  <c r="I169" s="1"/>
  <c r="G159"/>
  <c r="G160" s="1"/>
  <c r="G161" s="1"/>
  <c r="G162" s="1"/>
  <c r="G163" s="1"/>
  <c r="G164" s="1"/>
  <c r="G165" s="1"/>
  <c r="G166" s="1"/>
  <c r="G167" s="1"/>
  <c r="G168" s="1"/>
  <c r="G169" s="1"/>
  <c r="E159"/>
  <c r="E160" s="1"/>
  <c r="E161" s="1"/>
  <c r="E162" s="1"/>
  <c r="E163" s="1"/>
  <c r="E164" s="1"/>
  <c r="E165" s="1"/>
  <c r="E166" s="1"/>
  <c r="E167" s="1"/>
  <c r="E168" s="1"/>
  <c r="E169" s="1"/>
  <c r="C159"/>
  <c r="C160" s="1"/>
  <c r="C161" s="1"/>
  <c r="C162" s="1"/>
  <c r="C163" s="1"/>
  <c r="C164" s="1"/>
  <c r="C165" s="1"/>
  <c r="C166" s="1"/>
  <c r="C167" s="1"/>
  <c r="C168" s="1"/>
  <c r="C169" s="1"/>
  <c r="M147"/>
  <c r="I147"/>
  <c r="I148" s="1"/>
  <c r="I149" s="1"/>
  <c r="I150" s="1"/>
  <c r="I151" s="1"/>
  <c r="I152" s="1"/>
  <c r="I153" s="1"/>
  <c r="I154" s="1"/>
  <c r="I155" s="1"/>
  <c r="I156" s="1"/>
  <c r="G147"/>
  <c r="G148" s="1"/>
  <c r="G149" s="1"/>
  <c r="G150" s="1"/>
  <c r="G151" s="1"/>
  <c r="G152" s="1"/>
  <c r="G153" s="1"/>
  <c r="G154" s="1"/>
  <c r="G155" s="1"/>
  <c r="G156" s="1"/>
  <c r="E147"/>
  <c r="E148" s="1"/>
  <c r="E149" s="1"/>
  <c r="E150" s="1"/>
  <c r="E151" s="1"/>
  <c r="E152" s="1"/>
  <c r="E153" s="1"/>
  <c r="E154" s="1"/>
  <c r="E155" s="1"/>
  <c r="E156" s="1"/>
  <c r="C147"/>
  <c r="C148" s="1"/>
  <c r="C149" s="1"/>
  <c r="C150" s="1"/>
  <c r="C151" s="1"/>
  <c r="C152" s="1"/>
  <c r="C153" s="1"/>
  <c r="C154" s="1"/>
  <c r="C155" s="1"/>
  <c r="C156" s="1"/>
  <c r="M135"/>
  <c r="I135"/>
  <c r="I136" s="1"/>
  <c r="I137" s="1"/>
  <c r="I138" s="1"/>
  <c r="I139" s="1"/>
  <c r="I140" s="1"/>
  <c r="I141" s="1"/>
  <c r="I142" s="1"/>
  <c r="I143" s="1"/>
  <c r="I144" s="1"/>
  <c r="G135"/>
  <c r="G136" s="1"/>
  <c r="G137" s="1"/>
  <c r="G138" s="1"/>
  <c r="G139" s="1"/>
  <c r="G140" s="1"/>
  <c r="G141" s="1"/>
  <c r="G142" s="1"/>
  <c r="G143" s="1"/>
  <c r="G144" s="1"/>
  <c r="E135"/>
  <c r="E136" s="1"/>
  <c r="E137" s="1"/>
  <c r="E138" s="1"/>
  <c r="E139" s="1"/>
  <c r="E140" s="1"/>
  <c r="E141" s="1"/>
  <c r="E142" s="1"/>
  <c r="E143" s="1"/>
  <c r="E144" s="1"/>
  <c r="C135"/>
  <c r="C136" s="1"/>
  <c r="C137" s="1"/>
  <c r="C138" s="1"/>
  <c r="C139" s="1"/>
  <c r="C140" s="1"/>
  <c r="C141" s="1"/>
  <c r="C142" s="1"/>
  <c r="C143" s="1"/>
  <c r="C144" s="1"/>
  <c r="I123"/>
  <c r="I124" s="1"/>
  <c r="I125" s="1"/>
  <c r="I126" s="1"/>
  <c r="I127" s="1"/>
  <c r="I128" s="1"/>
  <c r="I129" s="1"/>
  <c r="I130" s="1"/>
  <c r="I131" s="1"/>
  <c r="I132" s="1"/>
  <c r="G123"/>
  <c r="G124" s="1"/>
  <c r="G125" s="1"/>
  <c r="G126" s="1"/>
  <c r="G127" s="1"/>
  <c r="G128" s="1"/>
  <c r="G129" s="1"/>
  <c r="G130" s="1"/>
  <c r="G131" s="1"/>
  <c r="G132" s="1"/>
  <c r="E123"/>
  <c r="E124" s="1"/>
  <c r="E125" s="1"/>
  <c r="E126" s="1"/>
  <c r="E127" s="1"/>
  <c r="E128" s="1"/>
  <c r="E129" s="1"/>
  <c r="E130" s="1"/>
  <c r="E131" s="1"/>
  <c r="E132" s="1"/>
  <c r="C123"/>
  <c r="C124" s="1"/>
  <c r="C125" s="1"/>
  <c r="C126" s="1"/>
  <c r="C127" s="1"/>
  <c r="C128" s="1"/>
  <c r="C129" s="1"/>
  <c r="C130" s="1"/>
  <c r="C131" s="1"/>
  <c r="C132" s="1"/>
  <c r="I111"/>
  <c r="I112" s="1"/>
  <c r="I113" s="1"/>
  <c r="I114" s="1"/>
  <c r="I115" s="1"/>
  <c r="I116" s="1"/>
  <c r="I117" s="1"/>
  <c r="I118" s="1"/>
  <c r="I119" s="1"/>
  <c r="I120" s="1"/>
  <c r="G111"/>
  <c r="G112" s="1"/>
  <c r="G113" s="1"/>
  <c r="G114" s="1"/>
  <c r="G115" s="1"/>
  <c r="G116" s="1"/>
  <c r="G117" s="1"/>
  <c r="G118" s="1"/>
  <c r="G119" s="1"/>
  <c r="G120" s="1"/>
  <c r="E111"/>
  <c r="E112" s="1"/>
  <c r="E113" s="1"/>
  <c r="E114" s="1"/>
  <c r="E115" s="1"/>
  <c r="E116" s="1"/>
  <c r="E117" s="1"/>
  <c r="E118" s="1"/>
  <c r="E119" s="1"/>
  <c r="E120" s="1"/>
  <c r="C111"/>
  <c r="C112" s="1"/>
  <c r="C113" s="1"/>
  <c r="C114" s="1"/>
  <c r="C115" s="1"/>
  <c r="C116" s="1"/>
  <c r="C117" s="1"/>
  <c r="C118" s="1"/>
  <c r="C119" s="1"/>
  <c r="C120" s="1"/>
  <c r="M99"/>
  <c r="I99"/>
  <c r="I100" s="1"/>
  <c r="I101" s="1"/>
  <c r="I102" s="1"/>
  <c r="I103" s="1"/>
  <c r="I104" s="1"/>
  <c r="I105" s="1"/>
  <c r="I106" s="1"/>
  <c r="I107" s="1"/>
  <c r="I108" s="1"/>
  <c r="G99"/>
  <c r="G100" s="1"/>
  <c r="G101" s="1"/>
  <c r="G102" s="1"/>
  <c r="G103" s="1"/>
  <c r="G104" s="1"/>
  <c r="G105" s="1"/>
  <c r="G106" s="1"/>
  <c r="G107" s="1"/>
  <c r="G108" s="1"/>
  <c r="E99"/>
  <c r="E100" s="1"/>
  <c r="E101" s="1"/>
  <c r="E102" s="1"/>
  <c r="E103" s="1"/>
  <c r="E104" s="1"/>
  <c r="E105" s="1"/>
  <c r="E106" s="1"/>
  <c r="E107" s="1"/>
  <c r="E108" s="1"/>
  <c r="C99"/>
  <c r="C100" s="1"/>
  <c r="C101" s="1"/>
  <c r="C102" s="1"/>
  <c r="C103" s="1"/>
  <c r="C104" s="1"/>
  <c r="C105" s="1"/>
  <c r="C106" s="1"/>
  <c r="C107" s="1"/>
  <c r="C108" s="1"/>
  <c r="M87"/>
  <c r="M88" s="1"/>
  <c r="I87"/>
  <c r="I88" s="1"/>
  <c r="I89" s="1"/>
  <c r="I90" s="1"/>
  <c r="I91" s="1"/>
  <c r="I92" s="1"/>
  <c r="I93" s="1"/>
  <c r="I94" s="1"/>
  <c r="I95" s="1"/>
  <c r="I96" s="1"/>
  <c r="G87"/>
  <c r="G88" s="1"/>
  <c r="G89" s="1"/>
  <c r="G90" s="1"/>
  <c r="G91" s="1"/>
  <c r="G92" s="1"/>
  <c r="G93" s="1"/>
  <c r="G94" s="1"/>
  <c r="G95" s="1"/>
  <c r="G96" s="1"/>
  <c r="E87"/>
  <c r="E88" s="1"/>
  <c r="E89" s="1"/>
  <c r="E90" s="1"/>
  <c r="E91" s="1"/>
  <c r="E92" s="1"/>
  <c r="E93" s="1"/>
  <c r="E94" s="1"/>
  <c r="E95" s="1"/>
  <c r="E96" s="1"/>
  <c r="C87"/>
  <c r="C88" s="1"/>
  <c r="C89" s="1"/>
  <c r="C90" s="1"/>
  <c r="C91" s="1"/>
  <c r="C92" s="1"/>
  <c r="C93" s="1"/>
  <c r="C94" s="1"/>
  <c r="C95" s="1"/>
  <c r="C96" s="1"/>
  <c r="M75"/>
  <c r="I75"/>
  <c r="I76" s="1"/>
  <c r="I77" s="1"/>
  <c r="I78" s="1"/>
  <c r="I79" s="1"/>
  <c r="I80" s="1"/>
  <c r="I81" s="1"/>
  <c r="I82" s="1"/>
  <c r="I83" s="1"/>
  <c r="I84" s="1"/>
  <c r="G75"/>
  <c r="G76" s="1"/>
  <c r="G77" s="1"/>
  <c r="G78" s="1"/>
  <c r="G79" s="1"/>
  <c r="G80" s="1"/>
  <c r="G81" s="1"/>
  <c r="G82" s="1"/>
  <c r="G83" s="1"/>
  <c r="G84" s="1"/>
  <c r="E75"/>
  <c r="E76" s="1"/>
  <c r="E77" s="1"/>
  <c r="E78" s="1"/>
  <c r="E79" s="1"/>
  <c r="E80" s="1"/>
  <c r="E81" s="1"/>
  <c r="E82" s="1"/>
  <c r="E83" s="1"/>
  <c r="E84" s="1"/>
  <c r="C75"/>
  <c r="C76" s="1"/>
  <c r="C77" s="1"/>
  <c r="C78" s="1"/>
  <c r="C79" s="1"/>
  <c r="C80" s="1"/>
  <c r="C81" s="1"/>
  <c r="C82" s="1"/>
  <c r="C83" s="1"/>
  <c r="C84" s="1"/>
  <c r="M63"/>
  <c r="M64" s="1"/>
  <c r="M65" s="1"/>
  <c r="I63"/>
  <c r="I64" s="1"/>
  <c r="I65" s="1"/>
  <c r="I66" s="1"/>
  <c r="I67" s="1"/>
  <c r="I68" s="1"/>
  <c r="I69" s="1"/>
  <c r="I70" s="1"/>
  <c r="I71" s="1"/>
  <c r="I72" s="1"/>
  <c r="G63"/>
  <c r="G64" s="1"/>
  <c r="G65" s="1"/>
  <c r="G66" s="1"/>
  <c r="G67" s="1"/>
  <c r="G68" s="1"/>
  <c r="G69" s="1"/>
  <c r="G70" s="1"/>
  <c r="G71" s="1"/>
  <c r="G72" s="1"/>
  <c r="E63"/>
  <c r="E64" s="1"/>
  <c r="E65" s="1"/>
  <c r="E66" s="1"/>
  <c r="E67" s="1"/>
  <c r="E68" s="1"/>
  <c r="E69" s="1"/>
  <c r="E70" s="1"/>
  <c r="E71" s="1"/>
  <c r="E72" s="1"/>
  <c r="C63"/>
  <c r="C64" s="1"/>
  <c r="C65" s="1"/>
  <c r="C66" s="1"/>
  <c r="C67" s="1"/>
  <c r="C68" s="1"/>
  <c r="C69" s="1"/>
  <c r="C70" s="1"/>
  <c r="C71" s="1"/>
  <c r="C72" s="1"/>
  <c r="M51"/>
  <c r="I51"/>
  <c r="I52" s="1"/>
  <c r="I53" s="1"/>
  <c r="I54" s="1"/>
  <c r="I55" s="1"/>
  <c r="I56" s="1"/>
  <c r="I57" s="1"/>
  <c r="I58" s="1"/>
  <c r="I59" s="1"/>
  <c r="I60" s="1"/>
  <c r="G51"/>
  <c r="G52" s="1"/>
  <c r="G53" s="1"/>
  <c r="G54" s="1"/>
  <c r="G55" s="1"/>
  <c r="G56" s="1"/>
  <c r="G57" s="1"/>
  <c r="G58" s="1"/>
  <c r="G59" s="1"/>
  <c r="G60" s="1"/>
  <c r="E51"/>
  <c r="E52" s="1"/>
  <c r="E53" s="1"/>
  <c r="E54" s="1"/>
  <c r="E55" s="1"/>
  <c r="E56" s="1"/>
  <c r="E57" s="1"/>
  <c r="E58" s="1"/>
  <c r="E59" s="1"/>
  <c r="E60" s="1"/>
  <c r="C51"/>
  <c r="C52" s="1"/>
  <c r="C53" s="1"/>
  <c r="C54" s="1"/>
  <c r="C55" s="1"/>
  <c r="C56" s="1"/>
  <c r="C57" s="1"/>
  <c r="C58" s="1"/>
  <c r="C59" s="1"/>
  <c r="C60" s="1"/>
  <c r="M39"/>
  <c r="M40" s="1"/>
  <c r="M41" s="1"/>
  <c r="I39"/>
  <c r="I40" s="1"/>
  <c r="I41" s="1"/>
  <c r="I42" s="1"/>
  <c r="I43" s="1"/>
  <c r="I44" s="1"/>
  <c r="I45" s="1"/>
  <c r="I46" s="1"/>
  <c r="I47" s="1"/>
  <c r="I48" s="1"/>
  <c r="G39"/>
  <c r="G40" s="1"/>
  <c r="G41" s="1"/>
  <c r="G42" s="1"/>
  <c r="G43" s="1"/>
  <c r="G44" s="1"/>
  <c r="G45" s="1"/>
  <c r="G46" s="1"/>
  <c r="G47" s="1"/>
  <c r="G48" s="1"/>
  <c r="E39"/>
  <c r="E40" s="1"/>
  <c r="E41" s="1"/>
  <c r="E42" s="1"/>
  <c r="E43" s="1"/>
  <c r="E44" s="1"/>
  <c r="E45" s="1"/>
  <c r="E46" s="1"/>
  <c r="E47" s="1"/>
  <c r="E48" s="1"/>
  <c r="C39"/>
  <c r="C40" s="1"/>
  <c r="C41" s="1"/>
  <c r="C42" s="1"/>
  <c r="C43" s="1"/>
  <c r="C44" s="1"/>
  <c r="C45" s="1"/>
  <c r="C46" s="1"/>
  <c r="C47" s="1"/>
  <c r="C48" s="1"/>
  <c r="M31"/>
  <c r="I31"/>
  <c r="I32" s="1"/>
  <c r="I33" s="1"/>
  <c r="I34" s="1"/>
  <c r="I35" s="1"/>
  <c r="I36" s="1"/>
  <c r="G31"/>
  <c r="G32" s="1"/>
  <c r="G33" s="1"/>
  <c r="G34" s="1"/>
  <c r="G35" s="1"/>
  <c r="G36" s="1"/>
  <c r="E31"/>
  <c r="E32" s="1"/>
  <c r="E33" s="1"/>
  <c r="E34" s="1"/>
  <c r="E35" s="1"/>
  <c r="E36" s="1"/>
  <c r="C31"/>
  <c r="C32" s="1"/>
  <c r="C33" s="1"/>
  <c r="C34" s="1"/>
  <c r="C35" s="1"/>
  <c r="C36" s="1"/>
  <c r="G3"/>
  <c r="F3"/>
  <c r="D3" s="1"/>
  <c r="B3" s="1"/>
  <c r="E3"/>
  <c r="C3" s="1"/>
  <c r="H278" i="4"/>
  <c r="F10"/>
  <c r="F11"/>
  <c r="F12"/>
  <c r="F13"/>
  <c r="F14"/>
  <c r="F16"/>
  <c r="F17"/>
  <c r="F18"/>
  <c r="F20"/>
  <c r="F21"/>
  <c r="F24"/>
  <c r="F25"/>
  <c r="F26"/>
  <c r="F28"/>
  <c r="F31"/>
  <c r="G31" s="1"/>
  <c r="F32"/>
  <c r="F33"/>
  <c r="F34"/>
  <c r="F35"/>
  <c r="F36"/>
  <c r="F39"/>
  <c r="G39" s="1"/>
  <c r="F40"/>
  <c r="F41"/>
  <c r="F42"/>
  <c r="F43"/>
  <c r="F44"/>
  <c r="F45"/>
  <c r="F46"/>
  <c r="F47"/>
  <c r="F48"/>
  <c r="F51"/>
  <c r="G51" s="1"/>
  <c r="F52"/>
  <c r="F53"/>
  <c r="F54"/>
  <c r="F55"/>
  <c r="F56"/>
  <c r="F57"/>
  <c r="F58"/>
  <c r="F59"/>
  <c r="F60"/>
  <c r="F63"/>
  <c r="G63" s="1"/>
  <c r="F64"/>
  <c r="F65"/>
  <c r="F66"/>
  <c r="F67"/>
  <c r="F68"/>
  <c r="F69"/>
  <c r="F70"/>
  <c r="F71"/>
  <c r="F72"/>
  <c r="F75"/>
  <c r="G75" s="1"/>
  <c r="F76"/>
  <c r="F77"/>
  <c r="F78"/>
  <c r="F79"/>
  <c r="F80"/>
  <c r="F81"/>
  <c r="F82"/>
  <c r="F83"/>
  <c r="F84"/>
  <c r="F87"/>
  <c r="G87" s="1"/>
  <c r="F88"/>
  <c r="F89"/>
  <c r="F90"/>
  <c r="F91"/>
  <c r="F92"/>
  <c r="F93"/>
  <c r="F94"/>
  <c r="F95"/>
  <c r="F96"/>
  <c r="F99"/>
  <c r="G99" s="1"/>
  <c r="F100"/>
  <c r="F101"/>
  <c r="F102"/>
  <c r="F103"/>
  <c r="F104"/>
  <c r="F105"/>
  <c r="F106"/>
  <c r="F107"/>
  <c r="F108"/>
  <c r="F111"/>
  <c r="G111" s="1"/>
  <c r="F112"/>
  <c r="F113"/>
  <c r="F114"/>
  <c r="F115"/>
  <c r="F116"/>
  <c r="F117"/>
  <c r="F118"/>
  <c r="F119"/>
  <c r="F120"/>
  <c r="F123"/>
  <c r="G123" s="1"/>
  <c r="F124"/>
  <c r="F125"/>
  <c r="F126"/>
  <c r="F127"/>
  <c r="F128"/>
  <c r="F129"/>
  <c r="F130"/>
  <c r="F131"/>
  <c r="F132"/>
  <c r="F135"/>
  <c r="G135" s="1"/>
  <c r="F136"/>
  <c r="F137"/>
  <c r="F138"/>
  <c r="F139"/>
  <c r="F140"/>
  <c r="F141"/>
  <c r="F142"/>
  <c r="F143"/>
  <c r="F144"/>
  <c r="F147"/>
  <c r="G147" s="1"/>
  <c r="F148"/>
  <c r="F149"/>
  <c r="F150"/>
  <c r="F151"/>
  <c r="F152"/>
  <c r="F153"/>
  <c r="F154"/>
  <c r="F155"/>
  <c r="F156"/>
  <c r="F159"/>
  <c r="G159" s="1"/>
  <c r="F160"/>
  <c r="F161"/>
  <c r="F162"/>
  <c r="F163"/>
  <c r="F164"/>
  <c r="F165"/>
  <c r="F166"/>
  <c r="F167"/>
  <c r="F168"/>
  <c r="F169"/>
  <c r="F172"/>
  <c r="F173"/>
  <c r="F176"/>
  <c r="F177"/>
  <c r="F181"/>
  <c r="F182"/>
  <c r="F183"/>
  <c r="F184"/>
  <c r="F185"/>
  <c r="F186"/>
  <c r="F187"/>
  <c r="F190"/>
  <c r="F191"/>
  <c r="F194"/>
  <c r="F195"/>
  <c r="F196"/>
  <c r="F197"/>
  <c r="F200"/>
  <c r="G200" s="1"/>
  <c r="F201"/>
  <c r="F202"/>
  <c r="F203"/>
  <c r="F204"/>
  <c r="F205"/>
  <c r="F206"/>
  <c r="F207"/>
  <c r="F208"/>
  <c r="F211"/>
  <c r="G211" s="1"/>
  <c r="F212"/>
  <c r="F213"/>
  <c r="F214"/>
  <c r="F215"/>
  <c r="F216"/>
  <c r="F217"/>
  <c r="F218"/>
  <c r="F219"/>
  <c r="F222"/>
  <c r="G222" s="1"/>
  <c r="F223"/>
  <c r="F224"/>
  <c r="F225"/>
  <c r="F226"/>
  <c r="F227"/>
  <c r="F228"/>
  <c r="F229"/>
  <c r="F230"/>
  <c r="F233"/>
  <c r="G233" s="1"/>
  <c r="F234"/>
  <c r="F235"/>
  <c r="F236"/>
  <c r="F237"/>
  <c r="F238"/>
  <c r="F239"/>
  <c r="F240"/>
  <c r="F241"/>
  <c r="F242"/>
  <c r="F243"/>
  <c r="F246"/>
  <c r="G282" s="1"/>
  <c r="F247"/>
  <c r="G283" s="1"/>
  <c r="F248"/>
  <c r="G284" s="1"/>
  <c r="F249"/>
  <c r="G285" s="1"/>
  <c r="F250"/>
  <c r="G286" s="1"/>
  <c r="F253"/>
  <c r="G289" s="1"/>
  <c r="F254"/>
  <c r="G290" s="1"/>
  <c r="F255"/>
  <c r="G291" s="1"/>
  <c r="F256"/>
  <c r="G292" s="1"/>
  <c r="F257"/>
  <c r="G293" s="1"/>
  <c r="F260"/>
  <c r="G260" s="1"/>
  <c r="F261"/>
  <c r="F262"/>
  <c r="F263"/>
  <c r="F264"/>
  <c r="F267"/>
  <c r="G267" s="1"/>
  <c r="F268"/>
  <c r="F269"/>
  <c r="F270"/>
  <c r="F271"/>
  <c r="F274"/>
  <c r="F275"/>
  <c r="F276"/>
  <c r="F277"/>
  <c r="F278"/>
  <c r="H9"/>
  <c r="H10"/>
  <c r="H11"/>
  <c r="H12"/>
  <c r="H13"/>
  <c r="H14"/>
  <c r="H16"/>
  <c r="H17"/>
  <c r="H20"/>
  <c r="H21"/>
  <c r="H24"/>
  <c r="H25"/>
  <c r="H26"/>
  <c r="H28"/>
  <c r="H31"/>
  <c r="H32"/>
  <c r="H33"/>
  <c r="H34"/>
  <c r="H35"/>
  <c r="H36"/>
  <c r="H39"/>
  <c r="H40"/>
  <c r="H41"/>
  <c r="H42"/>
  <c r="H43"/>
  <c r="H44"/>
  <c r="H45"/>
  <c r="H46"/>
  <c r="H47"/>
  <c r="H48"/>
  <c r="H51"/>
  <c r="H52"/>
  <c r="H53"/>
  <c r="H54"/>
  <c r="H55"/>
  <c r="H56"/>
  <c r="H57"/>
  <c r="H58"/>
  <c r="H59"/>
  <c r="H60"/>
  <c r="H63"/>
  <c r="H64"/>
  <c r="H65"/>
  <c r="H66"/>
  <c r="H67"/>
  <c r="H68"/>
  <c r="H69"/>
  <c r="H70"/>
  <c r="H71"/>
  <c r="H72"/>
  <c r="H75"/>
  <c r="H76"/>
  <c r="H77"/>
  <c r="H78"/>
  <c r="H79"/>
  <c r="H80"/>
  <c r="H81"/>
  <c r="H82"/>
  <c r="H83"/>
  <c r="H84"/>
  <c r="H87"/>
  <c r="H88"/>
  <c r="H89"/>
  <c r="H90"/>
  <c r="H91"/>
  <c r="H92"/>
  <c r="H93"/>
  <c r="H94"/>
  <c r="H95"/>
  <c r="H96"/>
  <c r="H99"/>
  <c r="H100"/>
  <c r="H101"/>
  <c r="H102"/>
  <c r="H103"/>
  <c r="H104"/>
  <c r="H105"/>
  <c r="H106"/>
  <c r="H107"/>
  <c r="H108"/>
  <c r="H111"/>
  <c r="H112"/>
  <c r="H113"/>
  <c r="H114"/>
  <c r="H115"/>
  <c r="H116"/>
  <c r="H117"/>
  <c r="H118"/>
  <c r="H119"/>
  <c r="H120"/>
  <c r="H123"/>
  <c r="H124"/>
  <c r="H125"/>
  <c r="H126"/>
  <c r="H127"/>
  <c r="H128"/>
  <c r="H129"/>
  <c r="H130"/>
  <c r="H131"/>
  <c r="H132"/>
  <c r="H135"/>
  <c r="H136"/>
  <c r="H137"/>
  <c r="H138"/>
  <c r="H139"/>
  <c r="H140"/>
  <c r="H141"/>
  <c r="H142"/>
  <c r="H143"/>
  <c r="H144"/>
  <c r="H147"/>
  <c r="H148"/>
  <c r="H149"/>
  <c r="H150"/>
  <c r="H151"/>
  <c r="H152"/>
  <c r="H153"/>
  <c r="H154"/>
  <c r="H155"/>
  <c r="H156"/>
  <c r="H159"/>
  <c r="H160"/>
  <c r="H161"/>
  <c r="H162"/>
  <c r="H163"/>
  <c r="H164"/>
  <c r="H165"/>
  <c r="H166"/>
  <c r="H167"/>
  <c r="H168"/>
  <c r="H169"/>
  <c r="H172"/>
  <c r="H173"/>
  <c r="H176"/>
  <c r="H177"/>
  <c r="H178"/>
  <c r="H179"/>
  <c r="H180"/>
  <c r="H181"/>
  <c r="H182"/>
  <c r="H183"/>
  <c r="H184"/>
  <c r="H185"/>
  <c r="H186"/>
  <c r="H187"/>
  <c r="H190"/>
  <c r="H191"/>
  <c r="H194"/>
  <c r="H195"/>
  <c r="H196"/>
  <c r="H197"/>
  <c r="H200"/>
  <c r="H201"/>
  <c r="H202"/>
  <c r="H203"/>
  <c r="H204"/>
  <c r="H205"/>
  <c r="H206"/>
  <c r="H207"/>
  <c r="H208"/>
  <c r="H211"/>
  <c r="H212"/>
  <c r="H213"/>
  <c r="H214"/>
  <c r="H215"/>
  <c r="H216"/>
  <c r="H217"/>
  <c r="H218"/>
  <c r="H219"/>
  <c r="H222"/>
  <c r="H223"/>
  <c r="H224"/>
  <c r="H225"/>
  <c r="H226"/>
  <c r="H227"/>
  <c r="H228"/>
  <c r="H229"/>
  <c r="H230"/>
  <c r="H233"/>
  <c r="H234"/>
  <c r="H235"/>
  <c r="H236"/>
  <c r="H237"/>
  <c r="H238"/>
  <c r="H239"/>
  <c r="H240"/>
  <c r="H241"/>
  <c r="H242"/>
  <c r="H243"/>
  <c r="H246"/>
  <c r="H247"/>
  <c r="H248"/>
  <c r="H249"/>
  <c r="H250"/>
  <c r="H253"/>
  <c r="H254"/>
  <c r="H255"/>
  <c r="H256"/>
  <c r="H257"/>
  <c r="H260"/>
  <c r="H261"/>
  <c r="H262"/>
  <c r="H263"/>
  <c r="H264"/>
  <c r="H267"/>
  <c r="H268"/>
  <c r="H269"/>
  <c r="H270"/>
  <c r="H271"/>
  <c r="H274"/>
  <c r="H275"/>
  <c r="H276"/>
  <c r="H277"/>
  <c r="H5"/>
  <c r="G274"/>
  <c r="E294" i="12"/>
  <c r="E293"/>
  <c r="E292"/>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94" i="11"/>
  <c r="E293"/>
  <c r="E292"/>
  <c r="E291"/>
  <c r="E290"/>
  <c r="E286"/>
  <c r="E285"/>
  <c r="E284"/>
  <c r="E283"/>
  <c r="E282"/>
  <c r="E274"/>
  <c r="E275" s="1"/>
  <c r="E276" s="1"/>
  <c r="E277" s="1"/>
  <c r="E278" s="1"/>
  <c r="E267"/>
  <c r="E268" s="1"/>
  <c r="E269" s="1"/>
  <c r="E270"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9" s="1"/>
  <c r="E31"/>
  <c r="E32" s="1"/>
  <c r="E33" s="1"/>
  <c r="E34" s="1"/>
  <c r="E35" s="1"/>
  <c r="E36" s="1"/>
  <c r="G294" i="3"/>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94" i="1"/>
  <c r="E293"/>
  <c r="E292"/>
  <c r="E291"/>
  <c r="E290"/>
  <c r="E286"/>
  <c r="E285"/>
  <c r="E284"/>
  <c r="E283"/>
  <c r="E282"/>
  <c r="G294"/>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60"/>
  <c r="G161" s="1"/>
  <c r="G162" s="1"/>
  <c r="G163" s="1"/>
  <c r="G164" s="1"/>
  <c r="G165" s="1"/>
  <c r="G166" s="1"/>
  <c r="G167" s="1"/>
  <c r="G168" s="1"/>
  <c r="G169" s="1"/>
  <c r="G159"/>
  <c r="G148"/>
  <c r="G149" s="1"/>
  <c r="G150" s="1"/>
  <c r="G151" s="1"/>
  <c r="G152" s="1"/>
  <c r="G153" s="1"/>
  <c r="G154" s="1"/>
  <c r="G155" s="1"/>
  <c r="G156" s="1"/>
  <c r="G147"/>
  <c r="G136"/>
  <c r="G137" s="1"/>
  <c r="G138" s="1"/>
  <c r="G139" s="1"/>
  <c r="G140" s="1"/>
  <c r="G141" s="1"/>
  <c r="G142" s="1"/>
  <c r="G143" s="1"/>
  <c r="G144" s="1"/>
  <c r="G135"/>
  <c r="G124"/>
  <c r="G125" s="1"/>
  <c r="G126" s="1"/>
  <c r="G127" s="1"/>
  <c r="G128" s="1"/>
  <c r="G129" s="1"/>
  <c r="G130" s="1"/>
  <c r="G131" s="1"/>
  <c r="G132" s="1"/>
  <c r="G123"/>
  <c r="G112"/>
  <c r="G113" s="1"/>
  <c r="G114" s="1"/>
  <c r="G115" s="1"/>
  <c r="G116" s="1"/>
  <c r="G117" s="1"/>
  <c r="G118" s="1"/>
  <c r="G119" s="1"/>
  <c r="G120" s="1"/>
  <c r="G111"/>
  <c r="G100"/>
  <c r="G101" s="1"/>
  <c r="G102" s="1"/>
  <c r="G103" s="1"/>
  <c r="G104" s="1"/>
  <c r="G105" s="1"/>
  <c r="G106" s="1"/>
  <c r="G107" s="1"/>
  <c r="G108" s="1"/>
  <c r="G99"/>
  <c r="G88"/>
  <c r="G89" s="1"/>
  <c r="G90" s="1"/>
  <c r="G91" s="1"/>
  <c r="G92" s="1"/>
  <c r="G93" s="1"/>
  <c r="G94" s="1"/>
  <c r="G95" s="1"/>
  <c r="G96" s="1"/>
  <c r="G87"/>
  <c r="G76"/>
  <c r="G77" s="1"/>
  <c r="G78" s="1"/>
  <c r="G79" s="1"/>
  <c r="G80" s="1"/>
  <c r="G81" s="1"/>
  <c r="G82" s="1"/>
  <c r="G83" s="1"/>
  <c r="G84" s="1"/>
  <c r="G75"/>
  <c r="G64"/>
  <c r="G65" s="1"/>
  <c r="G66" s="1"/>
  <c r="G67" s="1"/>
  <c r="G68" s="1"/>
  <c r="G69" s="1"/>
  <c r="G70" s="1"/>
  <c r="G71" s="1"/>
  <c r="G72" s="1"/>
  <c r="G63"/>
  <c r="G52"/>
  <c r="G53" s="1"/>
  <c r="G54" s="1"/>
  <c r="G55" s="1"/>
  <c r="G56" s="1"/>
  <c r="G57" s="1"/>
  <c r="G58" s="1"/>
  <c r="G59" s="1"/>
  <c r="G60" s="1"/>
  <c r="G51"/>
  <c r="G40"/>
  <c r="G41" s="1"/>
  <c r="G42" s="1"/>
  <c r="G43" s="1"/>
  <c r="G44" s="1"/>
  <c r="G45" s="1"/>
  <c r="G46" s="1"/>
  <c r="G47" s="1"/>
  <c r="G48" s="1"/>
  <c r="G39"/>
  <c r="G32"/>
  <c r="G33" s="1"/>
  <c r="G34" s="1"/>
  <c r="G35" s="1"/>
  <c r="G36" s="1"/>
  <c r="G31"/>
  <c r="E294" i="2"/>
  <c r="E293"/>
  <c r="E292"/>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8"/>
  <c r="E49" i="23"/>
  <c r="E46"/>
  <c r="E45"/>
  <c r="E44"/>
  <c r="F49"/>
  <c r="F46"/>
  <c r="F45"/>
  <c r="F44"/>
  <c r="G49"/>
  <c r="G46"/>
  <c r="G45"/>
  <c r="G44"/>
  <c r="H49"/>
  <c r="H46"/>
  <c r="H45"/>
  <c r="H44"/>
  <c r="I49"/>
  <c r="I48"/>
  <c r="I47"/>
  <c r="I46"/>
  <c r="I45"/>
  <c r="I44"/>
  <c r="D43"/>
  <c r="E43" s="1"/>
  <c r="F43" s="1"/>
  <c r="G43" s="1"/>
  <c r="H43" s="1"/>
  <c r="I43" s="1"/>
  <c r="E39"/>
  <c r="E36"/>
  <c r="E35"/>
  <c r="E34"/>
  <c r="F39"/>
  <c r="F36"/>
  <c r="F35"/>
  <c r="F34"/>
  <c r="G39"/>
  <c r="G36"/>
  <c r="G35"/>
  <c r="G34"/>
  <c r="H39"/>
  <c r="H36"/>
  <c r="H35"/>
  <c r="H34"/>
  <c r="I39"/>
  <c r="I38"/>
  <c r="I37"/>
  <c r="I36"/>
  <c r="I35"/>
  <c r="I34"/>
  <c r="D33"/>
  <c r="E33" s="1"/>
  <c r="F33" s="1"/>
  <c r="G33" s="1"/>
  <c r="H33" s="1"/>
  <c r="I33" s="1"/>
  <c r="E29"/>
  <c r="E26"/>
  <c r="E25"/>
  <c r="E24"/>
  <c r="F29"/>
  <c r="F26"/>
  <c r="F25"/>
  <c r="F24"/>
  <c r="G29"/>
  <c r="G26"/>
  <c r="G25"/>
  <c r="G24"/>
  <c r="H29"/>
  <c r="H26"/>
  <c r="H25"/>
  <c r="H24"/>
  <c r="I29"/>
  <c r="I28"/>
  <c r="I27"/>
  <c r="I26"/>
  <c r="I25"/>
  <c r="I24"/>
  <c r="D23"/>
  <c r="E23" s="1"/>
  <c r="F23" s="1"/>
  <c r="G23" s="1"/>
  <c r="H23" s="1"/>
  <c r="I23" s="1"/>
  <c r="B15"/>
  <c r="C16"/>
  <c r="C15"/>
  <c r="C14"/>
  <c r="E19"/>
  <c r="E16"/>
  <c r="E15"/>
  <c r="E14"/>
  <c r="F19"/>
  <c r="F16"/>
  <c r="F15"/>
  <c r="F14"/>
  <c r="G19"/>
  <c r="G16"/>
  <c r="G15"/>
  <c r="G14"/>
  <c r="H19"/>
  <c r="H16"/>
  <c r="H15"/>
  <c r="H14"/>
  <c r="I19"/>
  <c r="I18"/>
  <c r="I17"/>
  <c r="I16"/>
  <c r="I15"/>
  <c r="I14"/>
  <c r="D13"/>
  <c r="E13" s="1"/>
  <c r="F13" s="1"/>
  <c r="G13" s="1"/>
  <c r="H13" s="1"/>
  <c r="I13" s="1"/>
  <c r="B5"/>
  <c r="C9"/>
  <c r="C6"/>
  <c r="C5"/>
  <c r="C4"/>
  <c r="E9"/>
  <c r="E6"/>
  <c r="E5"/>
  <c r="E4"/>
  <c r="F9"/>
  <c r="F6"/>
  <c r="F5"/>
  <c r="F4"/>
  <c r="G9"/>
  <c r="G6"/>
  <c r="G5"/>
  <c r="G4"/>
  <c r="H9"/>
  <c r="H6"/>
  <c r="H5"/>
  <c r="H4"/>
  <c r="I9"/>
  <c r="I8"/>
  <c r="I7"/>
  <c r="I6"/>
  <c r="I5"/>
  <c r="I4"/>
  <c r="D3"/>
  <c r="E3" s="1"/>
  <c r="F3" s="1"/>
  <c r="G3" s="1"/>
  <c r="H3" s="1"/>
  <c r="I3" s="1"/>
  <c r="B37" i="22"/>
  <c r="C41"/>
  <c r="C38"/>
  <c r="C37"/>
  <c r="C36"/>
  <c r="E41"/>
  <c r="E38"/>
  <c r="E37"/>
  <c r="E36"/>
  <c r="F41"/>
  <c r="F38"/>
  <c r="F37"/>
  <c r="F36"/>
  <c r="G41"/>
  <c r="G38"/>
  <c r="G37"/>
  <c r="G36"/>
  <c r="H41"/>
  <c r="H38"/>
  <c r="H37"/>
  <c r="H36"/>
  <c r="I41"/>
  <c r="I40"/>
  <c r="I39"/>
  <c r="I38"/>
  <c r="I37"/>
  <c r="I36"/>
  <c r="D35"/>
  <c r="E35" s="1"/>
  <c r="F35" s="1"/>
  <c r="G35" s="1"/>
  <c r="H35" s="1"/>
  <c r="I35" s="1"/>
  <c r="B29"/>
  <c r="C33"/>
  <c r="C30"/>
  <c r="C29"/>
  <c r="C28"/>
  <c r="E33"/>
  <c r="E30"/>
  <c r="E29"/>
  <c r="E28"/>
  <c r="F33"/>
  <c r="F30"/>
  <c r="F29"/>
  <c r="F28"/>
  <c r="G33"/>
  <c r="G30"/>
  <c r="G29"/>
  <c r="G28"/>
  <c r="H33"/>
  <c r="H30"/>
  <c r="H29"/>
  <c r="H28"/>
  <c r="I33"/>
  <c r="I32"/>
  <c r="I31"/>
  <c r="I30"/>
  <c r="I29"/>
  <c r="I28"/>
  <c r="D27"/>
  <c r="E27" s="1"/>
  <c r="F27" s="1"/>
  <c r="G27" s="1"/>
  <c r="H27" s="1"/>
  <c r="I27" s="1"/>
  <c r="B21"/>
  <c r="C25"/>
  <c r="C22"/>
  <c r="C21"/>
  <c r="C20"/>
  <c r="E25"/>
  <c r="E22"/>
  <c r="E21"/>
  <c r="E20"/>
  <c r="F25"/>
  <c r="F22"/>
  <c r="F21"/>
  <c r="F20"/>
  <c r="G25"/>
  <c r="G22"/>
  <c r="G21"/>
  <c r="G20"/>
  <c r="H25"/>
  <c r="I22"/>
  <c r="H22"/>
  <c r="I21"/>
  <c r="H21"/>
  <c r="H20"/>
  <c r="I25"/>
  <c r="I24"/>
  <c r="I23"/>
  <c r="I20"/>
  <c r="D19"/>
  <c r="E19" s="1"/>
  <c r="F19" s="1"/>
  <c r="G19" s="1"/>
  <c r="H19" s="1"/>
  <c r="I19" s="1"/>
  <c r="B13"/>
  <c r="C17"/>
  <c r="C14"/>
  <c r="C13"/>
  <c r="C12"/>
  <c r="E17"/>
  <c r="E14"/>
  <c r="E13"/>
  <c r="E12"/>
  <c r="F17"/>
  <c r="F14"/>
  <c r="F13"/>
  <c r="F12"/>
  <c r="G17"/>
  <c r="G14"/>
  <c r="G13"/>
  <c r="G12"/>
  <c r="H17"/>
  <c r="H14"/>
  <c r="H13"/>
  <c r="H12"/>
  <c r="I17"/>
  <c r="I16"/>
  <c r="I15"/>
  <c r="I14"/>
  <c r="I13"/>
  <c r="I12"/>
  <c r="D11"/>
  <c r="E11" s="1"/>
  <c r="F11" s="1"/>
  <c r="G11" s="1"/>
  <c r="H11" s="1"/>
  <c r="I11" s="1"/>
  <c r="F9"/>
  <c r="F6"/>
  <c r="F5"/>
  <c r="F4"/>
  <c r="G9"/>
  <c r="G6"/>
  <c r="G5"/>
  <c r="G4"/>
  <c r="H9"/>
  <c r="H6"/>
  <c r="H5"/>
  <c r="H4"/>
  <c r="I9"/>
  <c r="I8"/>
  <c r="I7"/>
  <c r="I6"/>
  <c r="I5"/>
  <c r="I4"/>
  <c r="D3"/>
  <c r="E3" s="1"/>
  <c r="F3" s="1"/>
  <c r="G3" s="1"/>
  <c r="H3" s="1"/>
  <c r="I3" s="1"/>
  <c r="D3" i="19"/>
  <c r="E3" s="1"/>
  <c r="F3" s="1"/>
  <c r="G3" s="1"/>
  <c r="H3" s="1"/>
  <c r="I3" s="1"/>
  <c r="C45" i="20"/>
  <c r="C44"/>
  <c r="E49"/>
  <c r="E46"/>
  <c r="E45"/>
  <c r="E44"/>
  <c r="B45"/>
  <c r="C49"/>
  <c r="C46"/>
  <c r="F49"/>
  <c r="F46"/>
  <c r="F45"/>
  <c r="F44"/>
  <c r="G49"/>
  <c r="G46"/>
  <c r="G45"/>
  <c r="G44"/>
  <c r="H49"/>
  <c r="I49"/>
  <c r="H46"/>
  <c r="H45"/>
  <c r="H44"/>
  <c r="I48"/>
  <c r="I47"/>
  <c r="I46"/>
  <c r="I45"/>
  <c r="I44"/>
  <c r="D43"/>
  <c r="E43" s="1"/>
  <c r="F43" s="1"/>
  <c r="G43" s="1"/>
  <c r="H43" s="1"/>
  <c r="I43" s="1"/>
  <c r="B37"/>
  <c r="C41"/>
  <c r="C38"/>
  <c r="C37"/>
  <c r="C36"/>
  <c r="E41"/>
  <c r="E38"/>
  <c r="E37"/>
  <c r="E36"/>
  <c r="F41"/>
  <c r="F38"/>
  <c r="F37"/>
  <c r="F36"/>
  <c r="G41"/>
  <c r="G38"/>
  <c r="G37"/>
  <c r="G36"/>
  <c r="H41"/>
  <c r="H38"/>
  <c r="H37"/>
  <c r="H36"/>
  <c r="I41"/>
  <c r="I40"/>
  <c r="I39"/>
  <c r="I38"/>
  <c r="I37"/>
  <c r="I36"/>
  <c r="D35"/>
  <c r="E35" s="1"/>
  <c r="F35" s="1"/>
  <c r="G35" s="1"/>
  <c r="H35" s="1"/>
  <c r="I35" s="1"/>
  <c r="E33"/>
  <c r="E30"/>
  <c r="E29"/>
  <c r="E28"/>
  <c r="F33"/>
  <c r="F30"/>
  <c r="F29"/>
  <c r="F28"/>
  <c r="G33"/>
  <c r="G30"/>
  <c r="G29"/>
  <c r="G28"/>
  <c r="H33"/>
  <c r="H30"/>
  <c r="H29"/>
  <c r="H28"/>
  <c r="I33"/>
  <c r="I32"/>
  <c r="I31"/>
  <c r="I30"/>
  <c r="I29"/>
  <c r="I28"/>
  <c r="D27"/>
  <c r="E27" s="1"/>
  <c r="F27" s="1"/>
  <c r="G27" s="1"/>
  <c r="H27" s="1"/>
  <c r="I27" s="1"/>
  <c r="E25"/>
  <c r="E22"/>
  <c r="E21"/>
  <c r="E20"/>
  <c r="F25"/>
  <c r="F22"/>
  <c r="F21"/>
  <c r="F20"/>
  <c r="G25"/>
  <c r="G22"/>
  <c r="G21"/>
  <c r="G20"/>
  <c r="H25"/>
  <c r="H22"/>
  <c r="H21"/>
  <c r="H20"/>
  <c r="I25"/>
  <c r="I24"/>
  <c r="I23"/>
  <c r="I22"/>
  <c r="I21"/>
  <c r="I20"/>
  <c r="D19"/>
  <c r="E19" s="1"/>
  <c r="F19" s="1"/>
  <c r="G19" s="1"/>
  <c r="H19" s="1"/>
  <c r="I19" s="1"/>
  <c r="B13"/>
  <c r="C17"/>
  <c r="C14"/>
  <c r="C13"/>
  <c r="C12"/>
  <c r="E17"/>
  <c r="E14"/>
  <c r="E13"/>
  <c r="E12"/>
  <c r="F17"/>
  <c r="F14"/>
  <c r="F13"/>
  <c r="F12"/>
  <c r="G17"/>
  <c r="G14"/>
  <c r="G13"/>
  <c r="G12"/>
  <c r="H17"/>
  <c r="H14"/>
  <c r="H13"/>
  <c r="H12"/>
  <c r="I17"/>
  <c r="I16"/>
  <c r="I15"/>
  <c r="I14"/>
  <c r="I13"/>
  <c r="I12"/>
  <c r="D11"/>
  <c r="E11" s="1"/>
  <c r="F11" s="1"/>
  <c r="G11" s="1"/>
  <c r="H11" s="1"/>
  <c r="I11" s="1"/>
  <c r="B5"/>
  <c r="C9"/>
  <c r="C6"/>
  <c r="C5"/>
  <c r="C4"/>
  <c r="E9"/>
  <c r="E6"/>
  <c r="E5"/>
  <c r="E4"/>
  <c r="F9"/>
  <c r="F6"/>
  <c r="F5"/>
  <c r="F4"/>
  <c r="G9"/>
  <c r="G6"/>
  <c r="G5"/>
  <c r="G4"/>
  <c r="H9"/>
  <c r="H6"/>
  <c r="H5"/>
  <c r="H4"/>
  <c r="I9"/>
  <c r="I8"/>
  <c r="I7"/>
  <c r="I6"/>
  <c r="I5"/>
  <c r="I4"/>
  <c r="D3"/>
  <c r="E3" s="1"/>
  <c r="F3" s="1"/>
  <c r="G3" s="1"/>
  <c r="H3" s="1"/>
  <c r="I3" s="1"/>
  <c r="B5" i="19"/>
  <c r="C9"/>
  <c r="C6"/>
  <c r="C5"/>
  <c r="C4"/>
  <c r="E9"/>
  <c r="E6"/>
  <c r="E5"/>
  <c r="E4"/>
  <c r="F9"/>
  <c r="F6"/>
  <c r="F5"/>
  <c r="F4"/>
  <c r="G9"/>
  <c r="G6"/>
  <c r="G5"/>
  <c r="G4"/>
  <c r="H9"/>
  <c r="I9"/>
  <c r="I8"/>
  <c r="I7"/>
  <c r="H6"/>
  <c r="H5"/>
  <c r="H4"/>
  <c r="I6"/>
  <c r="I5"/>
  <c r="I4"/>
  <c r="A3"/>
  <c r="V2" i="5"/>
  <c r="T2"/>
  <c r="G3" i="13"/>
  <c r="E3" s="1"/>
  <c r="C3" s="1"/>
  <c r="F3"/>
  <c r="D3" s="1"/>
  <c r="B3" s="1"/>
  <c r="G3" i="10"/>
  <c r="E3" s="1"/>
  <c r="C3" s="1"/>
  <c r="F3"/>
  <c r="D3" s="1"/>
  <c r="B3" s="1"/>
  <c r="B11" i="18" a="1"/>
  <c r="D11" s="1"/>
  <c r="B11" i="16" a="1"/>
  <c r="D11" s="1"/>
  <c r="L6" i="13"/>
  <c r="L7"/>
  <c r="L8"/>
  <c r="L9"/>
  <c r="L10"/>
  <c r="L11"/>
  <c r="L12"/>
  <c r="L13"/>
  <c r="L14"/>
  <c r="L15"/>
  <c r="L16"/>
  <c r="L17"/>
  <c r="L18"/>
  <c r="L19"/>
  <c r="L20"/>
  <c r="L21"/>
  <c r="L22"/>
  <c r="L23"/>
  <c r="L24"/>
  <c r="L25"/>
  <c r="L26"/>
  <c r="L27"/>
  <c r="L28"/>
  <c r="L31"/>
  <c r="M31" s="1"/>
  <c r="L32"/>
  <c r="L33"/>
  <c r="L34"/>
  <c r="L35"/>
  <c r="L36"/>
  <c r="L39"/>
  <c r="M39" s="1"/>
  <c r="L40"/>
  <c r="L41"/>
  <c r="L42"/>
  <c r="L43"/>
  <c r="L44"/>
  <c r="L45"/>
  <c r="L46"/>
  <c r="L47"/>
  <c r="L48"/>
  <c r="L51"/>
  <c r="M51" s="1"/>
  <c r="L52"/>
  <c r="L53"/>
  <c r="L54"/>
  <c r="L55"/>
  <c r="L56"/>
  <c r="L57"/>
  <c r="L58"/>
  <c r="L59"/>
  <c r="L60"/>
  <c r="L63"/>
  <c r="M63" s="1"/>
  <c r="L64"/>
  <c r="L65"/>
  <c r="L66"/>
  <c r="L67"/>
  <c r="L68"/>
  <c r="L69"/>
  <c r="L70"/>
  <c r="L71"/>
  <c r="L72"/>
  <c r="L75"/>
  <c r="M75" s="1"/>
  <c r="L76"/>
  <c r="L77"/>
  <c r="L78"/>
  <c r="L79"/>
  <c r="L80"/>
  <c r="L81"/>
  <c r="L82"/>
  <c r="L83"/>
  <c r="L84"/>
  <c r="L87"/>
  <c r="M87" s="1"/>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M135" s="1"/>
  <c r="L136"/>
  <c r="L137"/>
  <c r="L138"/>
  <c r="L139"/>
  <c r="L140"/>
  <c r="L141"/>
  <c r="L142"/>
  <c r="L143"/>
  <c r="L144"/>
  <c r="L147"/>
  <c r="M147" s="1"/>
  <c r="L148"/>
  <c r="L149"/>
  <c r="L150"/>
  <c r="L151"/>
  <c r="L152"/>
  <c r="L153"/>
  <c r="L154"/>
  <c r="L155"/>
  <c r="L156"/>
  <c r="L159"/>
  <c r="L160"/>
  <c r="L161"/>
  <c r="L162"/>
  <c r="L163"/>
  <c r="L164"/>
  <c r="L165"/>
  <c r="L166"/>
  <c r="L167"/>
  <c r="L168"/>
  <c r="L169"/>
  <c r="L172"/>
  <c r="L173"/>
  <c r="L177"/>
  <c r="L181"/>
  <c r="L182"/>
  <c r="L183"/>
  <c r="L184"/>
  <c r="L185"/>
  <c r="L186"/>
  <c r="L187"/>
  <c r="L190"/>
  <c r="L191"/>
  <c r="L194"/>
  <c r="L195"/>
  <c r="L196"/>
  <c r="L197"/>
  <c r="L200"/>
  <c r="L201"/>
  <c r="L202"/>
  <c r="L203"/>
  <c r="L204"/>
  <c r="L205"/>
  <c r="L206"/>
  <c r="L207"/>
  <c r="L208"/>
  <c r="L211"/>
  <c r="M211" s="1"/>
  <c r="L212"/>
  <c r="L213"/>
  <c r="L214"/>
  <c r="L215"/>
  <c r="L216"/>
  <c r="L217"/>
  <c r="L218"/>
  <c r="L219"/>
  <c r="L222"/>
  <c r="M222" s="1"/>
  <c r="L223"/>
  <c r="L224"/>
  <c r="L225"/>
  <c r="L226"/>
  <c r="L227"/>
  <c r="L228"/>
  <c r="L229"/>
  <c r="L230"/>
  <c r="L233"/>
  <c r="M233" s="1"/>
  <c r="L234"/>
  <c r="L235"/>
  <c r="L236"/>
  <c r="L237"/>
  <c r="L238"/>
  <c r="L239"/>
  <c r="L240"/>
  <c r="L241"/>
  <c r="L242"/>
  <c r="L243"/>
  <c r="L246"/>
  <c r="M246" s="1"/>
  <c r="L247"/>
  <c r="L248"/>
  <c r="L249"/>
  <c r="L250"/>
  <c r="L253"/>
  <c r="M290" s="1"/>
  <c r="L254"/>
  <c r="L255"/>
  <c r="L256"/>
  <c r="L257"/>
  <c r="L260"/>
  <c r="M260" s="1"/>
  <c r="L261"/>
  <c r="L262"/>
  <c r="L263"/>
  <c r="L264"/>
  <c r="L267"/>
  <c r="M267" s="1"/>
  <c r="M268" s="1"/>
  <c r="L268"/>
  <c r="L269"/>
  <c r="L270"/>
  <c r="L271"/>
  <c r="L274"/>
  <c r="M274" s="1"/>
  <c r="L275"/>
  <c r="L276"/>
  <c r="L277"/>
  <c r="L278"/>
  <c r="L5"/>
  <c r="L12" i="10"/>
  <c r="L13"/>
  <c r="L14"/>
  <c r="L15"/>
  <c r="L16"/>
  <c r="L17"/>
  <c r="L18"/>
  <c r="L19"/>
  <c r="L20"/>
  <c r="L21"/>
  <c r="L22"/>
  <c r="L23"/>
  <c r="L24"/>
  <c r="L25"/>
  <c r="L26"/>
  <c r="L27"/>
  <c r="L28"/>
  <c r="L6"/>
  <c r="L7"/>
  <c r="L8"/>
  <c r="L9"/>
  <c r="L10"/>
  <c r="L11"/>
  <c r="L31"/>
  <c r="M31" s="1"/>
  <c r="L32"/>
  <c r="L33"/>
  <c r="L34"/>
  <c r="L35"/>
  <c r="L36"/>
  <c r="L39"/>
  <c r="M39" s="1"/>
  <c r="L40"/>
  <c r="L41"/>
  <c r="L42"/>
  <c r="L43"/>
  <c r="L44"/>
  <c r="L45"/>
  <c r="L46"/>
  <c r="L47"/>
  <c r="L48"/>
  <c r="L51"/>
  <c r="M51" s="1"/>
  <c r="L52"/>
  <c r="L53"/>
  <c r="L54"/>
  <c r="L55"/>
  <c r="L56"/>
  <c r="L57"/>
  <c r="L58"/>
  <c r="L59"/>
  <c r="L60"/>
  <c r="L63"/>
  <c r="M63" s="1"/>
  <c r="L64"/>
  <c r="L65"/>
  <c r="L66"/>
  <c r="L67"/>
  <c r="L68"/>
  <c r="L69"/>
  <c r="L70"/>
  <c r="L71"/>
  <c r="L72"/>
  <c r="L75"/>
  <c r="M75" s="1"/>
  <c r="L76"/>
  <c r="L77"/>
  <c r="L78"/>
  <c r="L79"/>
  <c r="L80"/>
  <c r="L81"/>
  <c r="L82"/>
  <c r="L83"/>
  <c r="L84"/>
  <c r="L87"/>
  <c r="M87" s="1"/>
  <c r="L88"/>
  <c r="L89"/>
  <c r="L90"/>
  <c r="L91"/>
  <c r="L92"/>
  <c r="L93"/>
  <c r="L94"/>
  <c r="L95"/>
  <c r="L96"/>
  <c r="L99"/>
  <c r="M99" s="1"/>
  <c r="L100"/>
  <c r="L101"/>
  <c r="L102"/>
  <c r="L103"/>
  <c r="L104"/>
  <c r="L105"/>
  <c r="L106"/>
  <c r="L107"/>
  <c r="L108"/>
  <c r="L111"/>
  <c r="L112"/>
  <c r="L113"/>
  <c r="L114"/>
  <c r="L115"/>
  <c r="L116"/>
  <c r="L117"/>
  <c r="L118"/>
  <c r="L119"/>
  <c r="L120"/>
  <c r="L123"/>
  <c r="L124"/>
  <c r="L125"/>
  <c r="L126"/>
  <c r="L127"/>
  <c r="L128"/>
  <c r="L129"/>
  <c r="L130"/>
  <c r="L131"/>
  <c r="L132"/>
  <c r="L135"/>
  <c r="M135" s="1"/>
  <c r="L136"/>
  <c r="L137"/>
  <c r="L138"/>
  <c r="L139"/>
  <c r="L140"/>
  <c r="L141"/>
  <c r="L142"/>
  <c r="L143"/>
  <c r="L144"/>
  <c r="L147"/>
  <c r="M147" s="1"/>
  <c r="L148"/>
  <c r="L149"/>
  <c r="L150"/>
  <c r="L151"/>
  <c r="L152"/>
  <c r="L153"/>
  <c r="L154"/>
  <c r="L155"/>
  <c r="L156"/>
  <c r="L161"/>
  <c r="L162"/>
  <c r="L163"/>
  <c r="L164"/>
  <c r="L165"/>
  <c r="L168"/>
  <c r="L169"/>
  <c r="L172"/>
  <c r="L173"/>
  <c r="L176"/>
  <c r="L181"/>
  <c r="L182"/>
  <c r="L183"/>
  <c r="L184"/>
  <c r="L185"/>
  <c r="L186"/>
  <c r="L187"/>
  <c r="L190"/>
  <c r="L191"/>
  <c r="L194"/>
  <c r="L195"/>
  <c r="L196"/>
  <c r="L197"/>
  <c r="L200"/>
  <c r="M200" s="1"/>
  <c r="L201"/>
  <c r="L202"/>
  <c r="L203"/>
  <c r="L204"/>
  <c r="L205"/>
  <c r="L206"/>
  <c r="L207"/>
  <c r="L208"/>
  <c r="L211"/>
  <c r="M211" s="1"/>
  <c r="M212" s="1"/>
  <c r="M213" s="1"/>
  <c r="L212"/>
  <c r="L213"/>
  <c r="L214"/>
  <c r="L215"/>
  <c r="L216"/>
  <c r="L217"/>
  <c r="L218"/>
  <c r="L219"/>
  <c r="L222"/>
  <c r="M222" s="1"/>
  <c r="L223"/>
  <c r="L224"/>
  <c r="L225"/>
  <c r="L226"/>
  <c r="L227"/>
  <c r="L228"/>
  <c r="L229"/>
  <c r="L230"/>
  <c r="L233"/>
  <c r="M233" s="1"/>
  <c r="L234"/>
  <c r="L235"/>
  <c r="L236"/>
  <c r="L237"/>
  <c r="L238"/>
  <c r="L239"/>
  <c r="L240"/>
  <c r="L241"/>
  <c r="L242"/>
  <c r="L243"/>
  <c r="L246"/>
  <c r="M282" s="1"/>
  <c r="L247"/>
  <c r="L248"/>
  <c r="L249"/>
  <c r="L250"/>
  <c r="L253"/>
  <c r="M290" s="1"/>
  <c r="L254"/>
  <c r="L255"/>
  <c r="L256"/>
  <c r="L257"/>
  <c r="L260"/>
  <c r="M260" s="1"/>
  <c r="L261"/>
  <c r="L262"/>
  <c r="L263"/>
  <c r="L264"/>
  <c r="L267"/>
  <c r="M267" s="1"/>
  <c r="L268"/>
  <c r="L269"/>
  <c r="L270"/>
  <c r="L271"/>
  <c r="L274"/>
  <c r="M274" s="1"/>
  <c r="L275"/>
  <c r="L276"/>
  <c r="L277"/>
  <c r="L278"/>
  <c r="L5"/>
  <c r="R278" i="4"/>
  <c r="R277"/>
  <c r="R276"/>
  <c r="R275"/>
  <c r="R274"/>
  <c r="S274" s="1"/>
  <c r="R271"/>
  <c r="R270"/>
  <c r="R269"/>
  <c r="R268"/>
  <c r="R267"/>
  <c r="S267" s="1"/>
  <c r="R264"/>
  <c r="R263"/>
  <c r="R262"/>
  <c r="R261"/>
  <c r="R260"/>
  <c r="S260" s="1"/>
  <c r="R257"/>
  <c r="R256"/>
  <c r="R255"/>
  <c r="R254"/>
  <c r="R253"/>
  <c r="R250"/>
  <c r="R249"/>
  <c r="R248"/>
  <c r="R247"/>
  <c r="R246"/>
  <c r="R243"/>
  <c r="R242"/>
  <c r="R241"/>
  <c r="R240"/>
  <c r="R239"/>
  <c r="R238"/>
  <c r="R237"/>
  <c r="R236"/>
  <c r="R235"/>
  <c r="R234"/>
  <c r="R233"/>
  <c r="R230"/>
  <c r="R229"/>
  <c r="R228"/>
  <c r="R227"/>
  <c r="R226"/>
  <c r="R225"/>
  <c r="R224"/>
  <c r="R223"/>
  <c r="R222"/>
  <c r="R219"/>
  <c r="R218"/>
  <c r="R217"/>
  <c r="R216"/>
  <c r="R215"/>
  <c r="R214"/>
  <c r="R213"/>
  <c r="R212"/>
  <c r="R211"/>
  <c r="R208"/>
  <c r="R207"/>
  <c r="R206"/>
  <c r="R205"/>
  <c r="R204"/>
  <c r="R203"/>
  <c r="R202"/>
  <c r="R201"/>
  <c r="R200"/>
  <c r="R156"/>
  <c r="R155"/>
  <c r="R154"/>
  <c r="R153"/>
  <c r="R152"/>
  <c r="R151"/>
  <c r="R150"/>
  <c r="R149"/>
  <c r="R148"/>
  <c r="R147"/>
  <c r="R144"/>
  <c r="R143"/>
  <c r="R142"/>
  <c r="R141"/>
  <c r="R140"/>
  <c r="R139"/>
  <c r="R138"/>
  <c r="R137"/>
  <c r="R136"/>
  <c r="R135"/>
  <c r="R132"/>
  <c r="R131"/>
  <c r="R130"/>
  <c r="R129"/>
  <c r="R128"/>
  <c r="R127"/>
  <c r="R126"/>
  <c r="R125"/>
  <c r="R124"/>
  <c r="R123"/>
  <c r="S123" s="1"/>
  <c r="R120"/>
  <c r="R119"/>
  <c r="R118"/>
  <c r="R117"/>
  <c r="R116"/>
  <c r="R115"/>
  <c r="R114"/>
  <c r="R113"/>
  <c r="R112"/>
  <c r="R111"/>
  <c r="S111" s="1"/>
  <c r="R108"/>
  <c r="R107"/>
  <c r="R106"/>
  <c r="R105"/>
  <c r="R104"/>
  <c r="R103"/>
  <c r="R102"/>
  <c r="R101"/>
  <c r="R100"/>
  <c r="R99"/>
  <c r="R96"/>
  <c r="R95"/>
  <c r="R94"/>
  <c r="R93"/>
  <c r="R92"/>
  <c r="R91"/>
  <c r="R90"/>
  <c r="R89"/>
  <c r="R88"/>
  <c r="R87"/>
  <c r="R84"/>
  <c r="R83"/>
  <c r="R82"/>
  <c r="R81"/>
  <c r="R80"/>
  <c r="R79"/>
  <c r="R78"/>
  <c r="R77"/>
  <c r="R76"/>
  <c r="R75"/>
  <c r="R72"/>
  <c r="R71"/>
  <c r="R70"/>
  <c r="R69"/>
  <c r="R68"/>
  <c r="R67"/>
  <c r="R66"/>
  <c r="R65"/>
  <c r="R64"/>
  <c r="R63"/>
  <c r="R60"/>
  <c r="R59"/>
  <c r="R58"/>
  <c r="R57"/>
  <c r="R56"/>
  <c r="R55"/>
  <c r="R54"/>
  <c r="R53"/>
  <c r="R52"/>
  <c r="R51"/>
  <c r="R48"/>
  <c r="R47"/>
  <c r="R46"/>
  <c r="R45"/>
  <c r="R44"/>
  <c r="R43"/>
  <c r="R42"/>
  <c r="R41"/>
  <c r="R40"/>
  <c r="R39"/>
  <c r="R36"/>
  <c r="R35"/>
  <c r="R34"/>
  <c r="R33"/>
  <c r="R32"/>
  <c r="R31"/>
  <c r="R28"/>
  <c r="R27"/>
  <c r="R26"/>
  <c r="R25"/>
  <c r="R24"/>
  <c r="R23"/>
  <c r="R22"/>
  <c r="R21"/>
  <c r="R20"/>
  <c r="R19"/>
  <c r="R18"/>
  <c r="R17"/>
  <c r="R16"/>
  <c r="R15"/>
  <c r="R14"/>
  <c r="R13"/>
  <c r="R12"/>
  <c r="R11"/>
  <c r="R10"/>
  <c r="R9"/>
  <c r="R8"/>
  <c r="R7"/>
  <c r="R6"/>
  <c r="R5"/>
  <c r="P278"/>
  <c r="P277"/>
  <c r="P276"/>
  <c r="P275"/>
  <c r="P274"/>
  <c r="P271"/>
  <c r="P270"/>
  <c r="P269"/>
  <c r="P268"/>
  <c r="P267"/>
  <c r="P264"/>
  <c r="P263"/>
  <c r="P262"/>
  <c r="P261"/>
  <c r="P260"/>
  <c r="P257"/>
  <c r="P256"/>
  <c r="P255"/>
  <c r="P254"/>
  <c r="P253"/>
  <c r="P250"/>
  <c r="P249"/>
  <c r="P248"/>
  <c r="P247"/>
  <c r="P246"/>
  <c r="P243"/>
  <c r="P242"/>
  <c r="P241"/>
  <c r="P240"/>
  <c r="P239"/>
  <c r="P238"/>
  <c r="P237"/>
  <c r="P236"/>
  <c r="P235"/>
  <c r="P234"/>
  <c r="P233"/>
  <c r="P230"/>
  <c r="P229"/>
  <c r="P228"/>
  <c r="P227"/>
  <c r="P226"/>
  <c r="P225"/>
  <c r="P224"/>
  <c r="P223"/>
  <c r="P222"/>
  <c r="P219"/>
  <c r="P218"/>
  <c r="P217"/>
  <c r="P216"/>
  <c r="P215"/>
  <c r="P214"/>
  <c r="P213"/>
  <c r="P212"/>
  <c r="P211"/>
  <c r="P208"/>
  <c r="P207"/>
  <c r="P206"/>
  <c r="P205"/>
  <c r="P204"/>
  <c r="P203"/>
  <c r="P202"/>
  <c r="P201"/>
  <c r="P200"/>
  <c r="P187"/>
  <c r="P186"/>
  <c r="P185"/>
  <c r="P184"/>
  <c r="P183"/>
  <c r="P182"/>
  <c r="P181"/>
  <c r="P156"/>
  <c r="P155"/>
  <c r="P154"/>
  <c r="P153"/>
  <c r="P152"/>
  <c r="P151"/>
  <c r="P150"/>
  <c r="P149"/>
  <c r="P148"/>
  <c r="P147"/>
  <c r="P144"/>
  <c r="P143"/>
  <c r="P142"/>
  <c r="P141"/>
  <c r="P140"/>
  <c r="P139"/>
  <c r="P138"/>
  <c r="P137"/>
  <c r="P136"/>
  <c r="P135"/>
  <c r="P132"/>
  <c r="P131"/>
  <c r="P130"/>
  <c r="P129"/>
  <c r="P128"/>
  <c r="P127"/>
  <c r="P126"/>
  <c r="P125"/>
  <c r="P124"/>
  <c r="P123"/>
  <c r="P120"/>
  <c r="P119"/>
  <c r="P118"/>
  <c r="P117"/>
  <c r="P116"/>
  <c r="P115"/>
  <c r="P114"/>
  <c r="P113"/>
  <c r="P112"/>
  <c r="P111"/>
  <c r="P108"/>
  <c r="P107"/>
  <c r="P106"/>
  <c r="P105"/>
  <c r="P104"/>
  <c r="P103"/>
  <c r="P102"/>
  <c r="P101"/>
  <c r="P100"/>
  <c r="P99"/>
  <c r="P96"/>
  <c r="P95"/>
  <c r="P94"/>
  <c r="P93"/>
  <c r="P92"/>
  <c r="P91"/>
  <c r="P90"/>
  <c r="P89"/>
  <c r="P88"/>
  <c r="P87"/>
  <c r="P84"/>
  <c r="P83"/>
  <c r="P82"/>
  <c r="P81"/>
  <c r="P80"/>
  <c r="P79"/>
  <c r="P78"/>
  <c r="P77"/>
  <c r="P76"/>
  <c r="P75"/>
  <c r="P72"/>
  <c r="P71"/>
  <c r="P70"/>
  <c r="P69"/>
  <c r="P68"/>
  <c r="P67"/>
  <c r="P66"/>
  <c r="P65"/>
  <c r="P64"/>
  <c r="P63"/>
  <c r="P60"/>
  <c r="P59"/>
  <c r="P58"/>
  <c r="P57"/>
  <c r="P56"/>
  <c r="P55"/>
  <c r="P54"/>
  <c r="P53"/>
  <c r="P52"/>
  <c r="P51"/>
  <c r="P48"/>
  <c r="P47"/>
  <c r="P46"/>
  <c r="P45"/>
  <c r="P44"/>
  <c r="P43"/>
  <c r="P42"/>
  <c r="P41"/>
  <c r="P40"/>
  <c r="P39"/>
  <c r="P36"/>
  <c r="P35"/>
  <c r="P34"/>
  <c r="P33"/>
  <c r="P32"/>
  <c r="P31"/>
  <c r="P28"/>
  <c r="P27"/>
  <c r="P26"/>
  <c r="P25"/>
  <c r="P24"/>
  <c r="P23"/>
  <c r="P22"/>
  <c r="P21"/>
  <c r="P20"/>
  <c r="P19"/>
  <c r="P18"/>
  <c r="P17"/>
  <c r="P16"/>
  <c r="P15"/>
  <c r="P14"/>
  <c r="P13"/>
  <c r="P12"/>
  <c r="P11"/>
  <c r="P10"/>
  <c r="P9"/>
  <c r="P8"/>
  <c r="P7"/>
  <c r="P6"/>
  <c r="P5"/>
  <c r="N278"/>
  <c r="N277"/>
  <c r="N276"/>
  <c r="N275"/>
  <c r="N274"/>
  <c r="N271"/>
  <c r="N270"/>
  <c r="N269"/>
  <c r="N268"/>
  <c r="N267"/>
  <c r="N264"/>
  <c r="N263"/>
  <c r="N262"/>
  <c r="N261"/>
  <c r="N260"/>
  <c r="N257"/>
  <c r="N256"/>
  <c r="N255"/>
  <c r="N254"/>
  <c r="N253"/>
  <c r="N250"/>
  <c r="N249"/>
  <c r="N248"/>
  <c r="N247"/>
  <c r="N246"/>
  <c r="N243"/>
  <c r="N242"/>
  <c r="N241"/>
  <c r="N240"/>
  <c r="N239"/>
  <c r="N238"/>
  <c r="N237"/>
  <c r="N236"/>
  <c r="N235"/>
  <c r="N234"/>
  <c r="N233"/>
  <c r="N230"/>
  <c r="N229"/>
  <c r="N228"/>
  <c r="N227"/>
  <c r="N226"/>
  <c r="N225"/>
  <c r="N224"/>
  <c r="N223"/>
  <c r="N222"/>
  <c r="N219"/>
  <c r="N218"/>
  <c r="N217"/>
  <c r="N216"/>
  <c r="N215"/>
  <c r="N214"/>
  <c r="N213"/>
  <c r="N212"/>
  <c r="N211"/>
  <c r="N208"/>
  <c r="N207"/>
  <c r="N206"/>
  <c r="N205"/>
  <c r="N204"/>
  <c r="N203"/>
  <c r="N202"/>
  <c r="N201"/>
  <c r="N200"/>
  <c r="N197"/>
  <c r="N196"/>
  <c r="N195"/>
  <c r="N194"/>
  <c r="N191"/>
  <c r="N190"/>
  <c r="N187"/>
  <c r="N186"/>
  <c r="N185"/>
  <c r="N184"/>
  <c r="N183"/>
  <c r="N182"/>
  <c r="N181"/>
  <c r="N177"/>
  <c r="N176"/>
  <c r="N173"/>
  <c r="N172"/>
  <c r="N169"/>
  <c r="N168"/>
  <c r="N167"/>
  <c r="N166"/>
  <c r="N165"/>
  <c r="N164"/>
  <c r="N163"/>
  <c r="N162"/>
  <c r="N161"/>
  <c r="N160"/>
  <c r="N159"/>
  <c r="N156"/>
  <c r="N155"/>
  <c r="N154"/>
  <c r="N153"/>
  <c r="N152"/>
  <c r="N151"/>
  <c r="N150"/>
  <c r="N149"/>
  <c r="N148"/>
  <c r="N147"/>
  <c r="N144"/>
  <c r="N143"/>
  <c r="N142"/>
  <c r="N141"/>
  <c r="N140"/>
  <c r="N139"/>
  <c r="N138"/>
  <c r="N137"/>
  <c r="N136"/>
  <c r="N135"/>
  <c r="N132"/>
  <c r="N131"/>
  <c r="N130"/>
  <c r="N129"/>
  <c r="N128"/>
  <c r="N127"/>
  <c r="N126"/>
  <c r="N125"/>
  <c r="N124"/>
  <c r="N123"/>
  <c r="N120"/>
  <c r="N119"/>
  <c r="N118"/>
  <c r="N117"/>
  <c r="N116"/>
  <c r="N115"/>
  <c r="N114"/>
  <c r="N113"/>
  <c r="N112"/>
  <c r="N111"/>
  <c r="N108"/>
  <c r="N107"/>
  <c r="N106"/>
  <c r="N105"/>
  <c r="N104"/>
  <c r="N103"/>
  <c r="N102"/>
  <c r="N101"/>
  <c r="N100"/>
  <c r="N99"/>
  <c r="N96"/>
  <c r="N95"/>
  <c r="N94"/>
  <c r="N93"/>
  <c r="N92"/>
  <c r="N91"/>
  <c r="N90"/>
  <c r="N89"/>
  <c r="N88"/>
  <c r="N87"/>
  <c r="N84"/>
  <c r="N83"/>
  <c r="N82"/>
  <c r="N81"/>
  <c r="N80"/>
  <c r="N79"/>
  <c r="N78"/>
  <c r="N77"/>
  <c r="N76"/>
  <c r="N75"/>
  <c r="N72"/>
  <c r="N71"/>
  <c r="N70"/>
  <c r="N69"/>
  <c r="N68"/>
  <c r="N67"/>
  <c r="N66"/>
  <c r="N65"/>
  <c r="N64"/>
  <c r="N63"/>
  <c r="N60"/>
  <c r="N59"/>
  <c r="N58"/>
  <c r="N57"/>
  <c r="N56"/>
  <c r="N55"/>
  <c r="N54"/>
  <c r="N53"/>
  <c r="N52"/>
  <c r="N51"/>
  <c r="N48"/>
  <c r="N47"/>
  <c r="N46"/>
  <c r="N45"/>
  <c r="N44"/>
  <c r="N43"/>
  <c r="N42"/>
  <c r="N41"/>
  <c r="N40"/>
  <c r="N39"/>
  <c r="N36"/>
  <c r="N35"/>
  <c r="N34"/>
  <c r="N33"/>
  <c r="N32"/>
  <c r="N31"/>
  <c r="N28"/>
  <c r="N27"/>
  <c r="N26"/>
  <c r="N25"/>
  <c r="N24"/>
  <c r="N23"/>
  <c r="N22"/>
  <c r="N21"/>
  <c r="N20"/>
  <c r="N19"/>
  <c r="N18"/>
  <c r="N17"/>
  <c r="N16"/>
  <c r="N15"/>
  <c r="N14"/>
  <c r="N13"/>
  <c r="N12"/>
  <c r="N11"/>
  <c r="N10"/>
  <c r="N9"/>
  <c r="N8"/>
  <c r="N7"/>
  <c r="N6"/>
  <c r="N5"/>
  <c r="L278"/>
  <c r="L277"/>
  <c r="L276"/>
  <c r="L275"/>
  <c r="L274"/>
  <c r="L271"/>
  <c r="L270"/>
  <c r="L269"/>
  <c r="L268"/>
  <c r="L267"/>
  <c r="L264"/>
  <c r="L263"/>
  <c r="L262"/>
  <c r="L261"/>
  <c r="L260"/>
  <c r="L257"/>
  <c r="L256"/>
  <c r="L255"/>
  <c r="L254"/>
  <c r="L253"/>
  <c r="L250"/>
  <c r="L249"/>
  <c r="L248"/>
  <c r="L247"/>
  <c r="L246"/>
  <c r="L243"/>
  <c r="L242"/>
  <c r="L241"/>
  <c r="L240"/>
  <c r="L239"/>
  <c r="L238"/>
  <c r="L237"/>
  <c r="L236"/>
  <c r="L235"/>
  <c r="L234"/>
  <c r="L233"/>
  <c r="L230"/>
  <c r="L229"/>
  <c r="L228"/>
  <c r="L227"/>
  <c r="L226"/>
  <c r="L225"/>
  <c r="L224"/>
  <c r="L223"/>
  <c r="L222"/>
  <c r="L219"/>
  <c r="L218"/>
  <c r="L217"/>
  <c r="L216"/>
  <c r="L215"/>
  <c r="L214"/>
  <c r="L213"/>
  <c r="L212"/>
  <c r="L211"/>
  <c r="L208"/>
  <c r="L207"/>
  <c r="L206"/>
  <c r="L205"/>
  <c r="L204"/>
  <c r="L203"/>
  <c r="L202"/>
  <c r="L201"/>
  <c r="L200"/>
  <c r="L197"/>
  <c r="L196"/>
  <c r="L195"/>
  <c r="L194"/>
  <c r="L191"/>
  <c r="L190"/>
  <c r="L187"/>
  <c r="L186"/>
  <c r="L185"/>
  <c r="L184"/>
  <c r="L183"/>
  <c r="L182"/>
  <c r="L181"/>
  <c r="L177"/>
  <c r="L176"/>
  <c r="L173"/>
  <c r="L172"/>
  <c r="L169"/>
  <c r="L168"/>
  <c r="L167"/>
  <c r="L166"/>
  <c r="L165"/>
  <c r="L164"/>
  <c r="L163"/>
  <c r="L162"/>
  <c r="L161"/>
  <c r="L160"/>
  <c r="L159"/>
  <c r="L156"/>
  <c r="L155"/>
  <c r="L154"/>
  <c r="L153"/>
  <c r="L152"/>
  <c r="L151"/>
  <c r="L150"/>
  <c r="L149"/>
  <c r="L148"/>
  <c r="L147"/>
  <c r="L144"/>
  <c r="L143"/>
  <c r="L142"/>
  <c r="L141"/>
  <c r="L140"/>
  <c r="L139"/>
  <c r="L138"/>
  <c r="L137"/>
  <c r="L136"/>
  <c r="L135"/>
  <c r="L132"/>
  <c r="L131"/>
  <c r="L130"/>
  <c r="L129"/>
  <c r="L128"/>
  <c r="L127"/>
  <c r="L126"/>
  <c r="L125"/>
  <c r="L124"/>
  <c r="L123"/>
  <c r="L120"/>
  <c r="L119"/>
  <c r="L118"/>
  <c r="L117"/>
  <c r="L116"/>
  <c r="L115"/>
  <c r="L114"/>
  <c r="L113"/>
  <c r="L112"/>
  <c r="L111"/>
  <c r="L108"/>
  <c r="L107"/>
  <c r="L106"/>
  <c r="L105"/>
  <c r="L104"/>
  <c r="L103"/>
  <c r="L102"/>
  <c r="L101"/>
  <c r="L100"/>
  <c r="L99"/>
  <c r="L96"/>
  <c r="L95"/>
  <c r="L94"/>
  <c r="L93"/>
  <c r="L92"/>
  <c r="L91"/>
  <c r="L90"/>
  <c r="L89"/>
  <c r="L88"/>
  <c r="L87"/>
  <c r="L84"/>
  <c r="L83"/>
  <c r="L82"/>
  <c r="L81"/>
  <c r="L80"/>
  <c r="L79"/>
  <c r="L78"/>
  <c r="L77"/>
  <c r="L76"/>
  <c r="L75"/>
  <c r="L72"/>
  <c r="L71"/>
  <c r="L70"/>
  <c r="L69"/>
  <c r="L68"/>
  <c r="L67"/>
  <c r="L66"/>
  <c r="L65"/>
  <c r="L64"/>
  <c r="L63"/>
  <c r="L60"/>
  <c r="L59"/>
  <c r="L58"/>
  <c r="L57"/>
  <c r="L56"/>
  <c r="L55"/>
  <c r="L54"/>
  <c r="L53"/>
  <c r="L52"/>
  <c r="L51"/>
  <c r="L48"/>
  <c r="L47"/>
  <c r="L46"/>
  <c r="L45"/>
  <c r="L44"/>
  <c r="L43"/>
  <c r="L42"/>
  <c r="L41"/>
  <c r="L40"/>
  <c r="L39"/>
  <c r="L36"/>
  <c r="L35"/>
  <c r="L34"/>
  <c r="L33"/>
  <c r="L32"/>
  <c r="L31"/>
  <c r="L28"/>
  <c r="L27"/>
  <c r="L26"/>
  <c r="L25"/>
  <c r="L24"/>
  <c r="L23"/>
  <c r="L22"/>
  <c r="L21"/>
  <c r="L20"/>
  <c r="L19"/>
  <c r="L18"/>
  <c r="L17"/>
  <c r="L16"/>
  <c r="L15"/>
  <c r="L14"/>
  <c r="L13"/>
  <c r="L12"/>
  <c r="L11"/>
  <c r="L10"/>
  <c r="L9"/>
  <c r="L8"/>
  <c r="L7"/>
  <c r="L6"/>
  <c r="L5"/>
  <c r="J39"/>
  <c r="J63"/>
  <c r="J64"/>
  <c r="J65"/>
  <c r="J66"/>
  <c r="J67"/>
  <c r="J68"/>
  <c r="J69"/>
  <c r="J70"/>
  <c r="J71"/>
  <c r="J72"/>
  <c r="J75"/>
  <c r="J76"/>
  <c r="J77"/>
  <c r="J78"/>
  <c r="J79"/>
  <c r="J80"/>
  <c r="J81"/>
  <c r="J82"/>
  <c r="J83"/>
  <c r="J84"/>
  <c r="J87"/>
  <c r="J88"/>
  <c r="J89"/>
  <c r="J90"/>
  <c r="J91"/>
  <c r="J92"/>
  <c r="J93"/>
  <c r="J94"/>
  <c r="J95"/>
  <c r="J96"/>
  <c r="J99"/>
  <c r="J100"/>
  <c r="J101"/>
  <c r="J102"/>
  <c r="J103"/>
  <c r="J104"/>
  <c r="J105"/>
  <c r="J106"/>
  <c r="J107"/>
  <c r="J108"/>
  <c r="J111"/>
  <c r="J112"/>
  <c r="J113"/>
  <c r="J114"/>
  <c r="J115"/>
  <c r="J116"/>
  <c r="J117"/>
  <c r="J118"/>
  <c r="J119"/>
  <c r="J120"/>
  <c r="J123"/>
  <c r="J124"/>
  <c r="J125"/>
  <c r="J126"/>
  <c r="J127"/>
  <c r="J128"/>
  <c r="J129"/>
  <c r="J130"/>
  <c r="J131"/>
  <c r="J132"/>
  <c r="J135"/>
  <c r="J136"/>
  <c r="J137"/>
  <c r="J138"/>
  <c r="J139"/>
  <c r="J140"/>
  <c r="J141"/>
  <c r="J142"/>
  <c r="J143"/>
  <c r="J144"/>
  <c r="J147"/>
  <c r="J148"/>
  <c r="J149"/>
  <c r="J150"/>
  <c r="J151"/>
  <c r="J152"/>
  <c r="J153"/>
  <c r="J154"/>
  <c r="J155"/>
  <c r="J156"/>
  <c r="J159"/>
  <c r="J160"/>
  <c r="J161"/>
  <c r="J162"/>
  <c r="J163"/>
  <c r="J164"/>
  <c r="J165"/>
  <c r="J166"/>
  <c r="J167"/>
  <c r="J168"/>
  <c r="J169"/>
  <c r="J172"/>
  <c r="J173"/>
  <c r="J176"/>
  <c r="J177"/>
  <c r="J181"/>
  <c r="J182"/>
  <c r="J183"/>
  <c r="J184"/>
  <c r="J185"/>
  <c r="J186"/>
  <c r="J187"/>
  <c r="J190"/>
  <c r="J191"/>
  <c r="J194"/>
  <c r="J195"/>
  <c r="J196"/>
  <c r="J197"/>
  <c r="J200"/>
  <c r="J201"/>
  <c r="J202"/>
  <c r="J203"/>
  <c r="J204"/>
  <c r="J205"/>
  <c r="J206"/>
  <c r="J207"/>
  <c r="J208"/>
  <c r="J211"/>
  <c r="J212"/>
  <c r="J213"/>
  <c r="J214"/>
  <c r="J215"/>
  <c r="J216"/>
  <c r="J217"/>
  <c r="J218"/>
  <c r="J219"/>
  <c r="J222"/>
  <c r="J223"/>
  <c r="J224"/>
  <c r="J225"/>
  <c r="J226"/>
  <c r="J227"/>
  <c r="J228"/>
  <c r="J229"/>
  <c r="J230"/>
  <c r="J233"/>
  <c r="J234"/>
  <c r="J235"/>
  <c r="J236"/>
  <c r="J238"/>
  <c r="J239"/>
  <c r="J240"/>
  <c r="J241"/>
  <c r="J242"/>
  <c r="J243"/>
  <c r="J246"/>
  <c r="J247"/>
  <c r="J248"/>
  <c r="J249"/>
  <c r="J250"/>
  <c r="J253"/>
  <c r="J254"/>
  <c r="J255"/>
  <c r="J256"/>
  <c r="J257"/>
  <c r="J260"/>
  <c r="J261"/>
  <c r="J262"/>
  <c r="J263"/>
  <c r="J264"/>
  <c r="J267"/>
  <c r="J268"/>
  <c r="J269"/>
  <c r="J270"/>
  <c r="J271"/>
  <c r="J274"/>
  <c r="J275"/>
  <c r="J276"/>
  <c r="J277"/>
  <c r="J278"/>
  <c r="J51"/>
  <c r="J52"/>
  <c r="J53"/>
  <c r="J54"/>
  <c r="J55"/>
  <c r="J56"/>
  <c r="J57"/>
  <c r="J58"/>
  <c r="J59"/>
  <c r="J60"/>
  <c r="J40"/>
  <c r="J41"/>
  <c r="J42"/>
  <c r="J43"/>
  <c r="J44"/>
  <c r="J45"/>
  <c r="J46"/>
  <c r="J47"/>
  <c r="J48"/>
  <c r="J31"/>
  <c r="J32"/>
  <c r="J33"/>
  <c r="J34"/>
  <c r="J35"/>
  <c r="J36"/>
  <c r="J6"/>
  <c r="J7"/>
  <c r="J8"/>
  <c r="J9"/>
  <c r="J10"/>
  <c r="J11"/>
  <c r="J12"/>
  <c r="J13"/>
  <c r="J14"/>
  <c r="J15"/>
  <c r="J16"/>
  <c r="J17"/>
  <c r="J18"/>
  <c r="J19"/>
  <c r="J20"/>
  <c r="J21"/>
  <c r="J22"/>
  <c r="J23"/>
  <c r="J24"/>
  <c r="J25"/>
  <c r="J26"/>
  <c r="J27"/>
  <c r="J28"/>
  <c r="J5"/>
  <c r="M253" i="13"/>
  <c r="M200"/>
  <c r="K275"/>
  <c r="K276" s="1"/>
  <c r="K277" s="1"/>
  <c r="K278" s="1"/>
  <c r="K274"/>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6"/>
  <c r="K77" s="1"/>
  <c r="K78" s="1"/>
  <c r="K79" s="1"/>
  <c r="K80" s="1"/>
  <c r="K81" s="1"/>
  <c r="K82" s="1"/>
  <c r="K83" s="1"/>
  <c r="K84" s="1"/>
  <c r="K75"/>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1"/>
  <c r="I202" s="1"/>
  <c r="I203" s="1"/>
  <c r="I204" s="1"/>
  <c r="I205" s="1"/>
  <c r="I206" s="1"/>
  <c r="I207" s="1"/>
  <c r="I208" s="1"/>
  <c r="I200"/>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33"/>
  <c r="G234" s="1"/>
  <c r="G235" s="1"/>
  <c r="G236" s="1"/>
  <c r="G237" s="1"/>
  <c r="G238" s="1"/>
  <c r="G239" s="1"/>
  <c r="G240" s="1"/>
  <c r="G241" s="1"/>
  <c r="G242" s="1"/>
  <c r="G243" s="1"/>
  <c r="G222"/>
  <c r="G223" s="1"/>
  <c r="G211"/>
  <c r="G212" s="1"/>
  <c r="G213" s="1"/>
  <c r="G214" s="1"/>
  <c r="G215" s="1"/>
  <c r="G216" s="1"/>
  <c r="G217" s="1"/>
  <c r="G218" s="1"/>
  <c r="G219" s="1"/>
  <c r="G200"/>
  <c r="G201"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6"/>
  <c r="G77" s="1"/>
  <c r="G78" s="1"/>
  <c r="G79" s="1"/>
  <c r="G80" s="1"/>
  <c r="G81" s="1"/>
  <c r="G82" s="1"/>
  <c r="G83" s="1"/>
  <c r="G84" s="1"/>
  <c r="G75"/>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67"/>
  <c r="E268" s="1"/>
  <c r="E269" s="1"/>
  <c r="E270" s="1"/>
  <c r="E271" s="1"/>
  <c r="E260"/>
  <c r="E261"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67"/>
  <c r="C268" s="1"/>
  <c r="C260"/>
  <c r="C261" s="1"/>
  <c r="C262" s="1"/>
  <c r="C253"/>
  <c r="C254" s="1"/>
  <c r="C246"/>
  <c r="C247" s="1"/>
  <c r="C248" s="1"/>
  <c r="C233"/>
  <c r="C234" s="1"/>
  <c r="C222"/>
  <c r="C223" s="1"/>
  <c r="C224" s="1"/>
  <c r="C211"/>
  <c r="C212" s="1"/>
  <c r="C213" s="1"/>
  <c r="C200"/>
  <c r="C201" s="1"/>
  <c r="C202" s="1"/>
  <c r="C159"/>
  <c r="C160" s="1"/>
  <c r="C147"/>
  <c r="C148" s="1"/>
  <c r="C135"/>
  <c r="C136" s="1"/>
  <c r="C123"/>
  <c r="C124" s="1"/>
  <c r="C111"/>
  <c r="C112" s="1"/>
  <c r="C99"/>
  <c r="C100" s="1"/>
  <c r="C87"/>
  <c r="C88" s="1"/>
  <c r="C75"/>
  <c r="C76" s="1"/>
  <c r="C63"/>
  <c r="C64" s="1"/>
  <c r="C51"/>
  <c r="C52" s="1"/>
  <c r="C39"/>
  <c r="C40" s="1"/>
  <c r="C31"/>
  <c r="C32" s="1"/>
  <c r="M253" i="10"/>
  <c r="K274"/>
  <c r="K275" s="1"/>
  <c r="K276" s="1"/>
  <c r="K277" s="1"/>
  <c r="K278" s="1"/>
  <c r="K267"/>
  <c r="K268" s="1"/>
  <c r="K269" s="1"/>
  <c r="K270" s="1"/>
  <c r="K271" s="1"/>
  <c r="K260"/>
  <c r="K261" s="1"/>
  <c r="K262" s="1"/>
  <c r="K263" s="1"/>
  <c r="K264" s="1"/>
  <c r="K253"/>
  <c r="K254" s="1"/>
  <c r="K255" s="1"/>
  <c r="K256" s="1"/>
  <c r="K257" s="1"/>
  <c r="K247"/>
  <c r="K248" s="1"/>
  <c r="K249" s="1"/>
  <c r="K250" s="1"/>
  <c r="K246"/>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6"/>
  <c r="K77" s="1"/>
  <c r="K78" s="1"/>
  <c r="K79" s="1"/>
  <c r="K80" s="1"/>
  <c r="K81" s="1"/>
  <c r="K82" s="1"/>
  <c r="K83" s="1"/>
  <c r="K84" s="1"/>
  <c r="K75"/>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I274"/>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E274"/>
  <c r="E275" s="1"/>
  <c r="E276" s="1"/>
  <c r="E277" s="1"/>
  <c r="E278" s="1"/>
  <c r="E267"/>
  <c r="E268" s="1"/>
  <c r="E269" s="1"/>
  <c r="E270" s="1"/>
  <c r="E271" s="1"/>
  <c r="E260"/>
  <c r="E261" s="1"/>
  <c r="E262" s="1"/>
  <c r="E263" s="1"/>
  <c r="E264" s="1"/>
  <c r="E253"/>
  <c r="E254" s="1"/>
  <c r="E255" s="1"/>
  <c r="E256" s="1"/>
  <c r="E257" s="1"/>
  <c r="E247"/>
  <c r="E248" s="1"/>
  <c r="E249" s="1"/>
  <c r="E250" s="1"/>
  <c r="E246"/>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C274"/>
  <c r="C275" s="1"/>
  <c r="C276" s="1"/>
  <c r="C277" s="1"/>
  <c r="C278" s="1"/>
  <c r="C267"/>
  <c r="C268" s="1"/>
  <c r="C269" s="1"/>
  <c r="C270" s="1"/>
  <c r="C271" s="1"/>
  <c r="C260"/>
  <c r="C261" s="1"/>
  <c r="C262" s="1"/>
  <c r="C263" s="1"/>
  <c r="C264" s="1"/>
  <c r="C253"/>
  <c r="C254" s="1"/>
  <c r="C255" s="1"/>
  <c r="C256" s="1"/>
  <c r="C257" s="1"/>
  <c r="C246"/>
  <c r="C247" s="1"/>
  <c r="C248" s="1"/>
  <c r="C249" s="1"/>
  <c r="C250" s="1"/>
  <c r="C233"/>
  <c r="C234" s="1"/>
  <c r="C235" s="1"/>
  <c r="C236" s="1"/>
  <c r="C237" s="1"/>
  <c r="C238" s="1"/>
  <c r="C239" s="1"/>
  <c r="C240" s="1"/>
  <c r="C241" s="1"/>
  <c r="C242" s="1"/>
  <c r="C243" s="1"/>
  <c r="C222"/>
  <c r="C223" s="1"/>
  <c r="C224" s="1"/>
  <c r="C225" s="1"/>
  <c r="C226" s="1"/>
  <c r="C227" s="1"/>
  <c r="C228" s="1"/>
  <c r="C229" s="1"/>
  <c r="C230" s="1"/>
  <c r="C211"/>
  <c r="C212" s="1"/>
  <c r="C213" s="1"/>
  <c r="C214" s="1"/>
  <c r="C215" s="1"/>
  <c r="C216" s="1"/>
  <c r="C217" s="1"/>
  <c r="C218" s="1"/>
  <c r="C219" s="1"/>
  <c r="C201"/>
  <c r="C202" s="1"/>
  <c r="C203" s="1"/>
  <c r="C204" s="1"/>
  <c r="C205" s="1"/>
  <c r="C206" s="1"/>
  <c r="C207" s="1"/>
  <c r="C208" s="1"/>
  <c r="C200"/>
  <c r="C159"/>
  <c r="C160" s="1"/>
  <c r="C161" s="1"/>
  <c r="C162" s="1"/>
  <c r="C163" s="1"/>
  <c r="C164" s="1"/>
  <c r="C165" s="1"/>
  <c r="C166" s="1"/>
  <c r="C167" s="1"/>
  <c r="C168" s="1"/>
  <c r="C169" s="1"/>
  <c r="C147"/>
  <c r="C148" s="1"/>
  <c r="C149" s="1"/>
  <c r="C150" s="1"/>
  <c r="C151" s="1"/>
  <c r="C152" s="1"/>
  <c r="C153" s="1"/>
  <c r="C154" s="1"/>
  <c r="C155" s="1"/>
  <c r="C156" s="1"/>
  <c r="C135"/>
  <c r="C136" s="1"/>
  <c r="C137" s="1"/>
  <c r="C138" s="1"/>
  <c r="C139" s="1"/>
  <c r="C140" s="1"/>
  <c r="C141" s="1"/>
  <c r="C142" s="1"/>
  <c r="C143" s="1"/>
  <c r="C144" s="1"/>
  <c r="C123"/>
  <c r="C124" s="1"/>
  <c r="C125" s="1"/>
  <c r="C126" s="1"/>
  <c r="C127" s="1"/>
  <c r="C128" s="1"/>
  <c r="C129" s="1"/>
  <c r="C130" s="1"/>
  <c r="C131" s="1"/>
  <c r="C132" s="1"/>
  <c r="C111"/>
  <c r="C112" s="1"/>
  <c r="C113" s="1"/>
  <c r="C114" s="1"/>
  <c r="C115" s="1"/>
  <c r="C116" s="1"/>
  <c r="C117" s="1"/>
  <c r="C118" s="1"/>
  <c r="C119" s="1"/>
  <c r="C120" s="1"/>
  <c r="C99"/>
  <c r="C100" s="1"/>
  <c r="C101" s="1"/>
  <c r="C102" s="1"/>
  <c r="C103" s="1"/>
  <c r="C104" s="1"/>
  <c r="C105" s="1"/>
  <c r="C106" s="1"/>
  <c r="C107" s="1"/>
  <c r="C108" s="1"/>
  <c r="C87"/>
  <c r="C88" s="1"/>
  <c r="C89" s="1"/>
  <c r="C90" s="1"/>
  <c r="C91" s="1"/>
  <c r="C92" s="1"/>
  <c r="C93" s="1"/>
  <c r="C94" s="1"/>
  <c r="C95" s="1"/>
  <c r="C96" s="1"/>
  <c r="C75"/>
  <c r="C76" s="1"/>
  <c r="C77" s="1"/>
  <c r="C78" s="1"/>
  <c r="C79" s="1"/>
  <c r="C80" s="1"/>
  <c r="C81" s="1"/>
  <c r="C82" s="1"/>
  <c r="C83" s="1"/>
  <c r="C84" s="1"/>
  <c r="C63"/>
  <c r="C64" s="1"/>
  <c r="C65" s="1"/>
  <c r="C66" s="1"/>
  <c r="C67" s="1"/>
  <c r="C68" s="1"/>
  <c r="C69" s="1"/>
  <c r="C70" s="1"/>
  <c r="C71" s="1"/>
  <c r="C72" s="1"/>
  <c r="C51"/>
  <c r="C52" s="1"/>
  <c r="C53" s="1"/>
  <c r="C54" s="1"/>
  <c r="C55" s="1"/>
  <c r="C56" s="1"/>
  <c r="C57" s="1"/>
  <c r="C58" s="1"/>
  <c r="C59" s="1"/>
  <c r="C60" s="1"/>
  <c r="C39"/>
  <c r="C40" s="1"/>
  <c r="C41" s="1"/>
  <c r="C42" s="1"/>
  <c r="C43" s="1"/>
  <c r="C44" s="1"/>
  <c r="C45" s="1"/>
  <c r="C46" s="1"/>
  <c r="C47" s="1"/>
  <c r="C48" s="1"/>
  <c r="C31"/>
  <c r="C32" s="1"/>
  <c r="C33" s="1"/>
  <c r="C34" s="1"/>
  <c r="C35" s="1"/>
  <c r="C36" s="1"/>
  <c r="K294" i="13"/>
  <c r="I294"/>
  <c r="G294"/>
  <c r="E294"/>
  <c r="C294"/>
  <c r="K293"/>
  <c r="I293"/>
  <c r="G293"/>
  <c r="E293"/>
  <c r="C293"/>
  <c r="K292"/>
  <c r="I292"/>
  <c r="G292"/>
  <c r="E292"/>
  <c r="C292"/>
  <c r="K291"/>
  <c r="I291"/>
  <c r="G291"/>
  <c r="E291"/>
  <c r="C291"/>
  <c r="K290"/>
  <c r="I290"/>
  <c r="G290"/>
  <c r="E290"/>
  <c r="C290"/>
  <c r="K286"/>
  <c r="I286"/>
  <c r="G286"/>
  <c r="E286"/>
  <c r="C286"/>
  <c r="K285"/>
  <c r="I285"/>
  <c r="G285"/>
  <c r="E285"/>
  <c r="C285"/>
  <c r="K284"/>
  <c r="I284"/>
  <c r="G284"/>
  <c r="E284"/>
  <c r="C284"/>
  <c r="K283"/>
  <c r="I283"/>
  <c r="G283"/>
  <c r="E283"/>
  <c r="C283"/>
  <c r="K282"/>
  <c r="I282"/>
  <c r="G282"/>
  <c r="E282"/>
  <c r="C282"/>
  <c r="M282"/>
  <c r="C282" i="10"/>
  <c r="C283"/>
  <c r="C284"/>
  <c r="C285"/>
  <c r="C286"/>
  <c r="C290"/>
  <c r="C291"/>
  <c r="C292"/>
  <c r="C293"/>
  <c r="C294"/>
  <c r="E282"/>
  <c r="E283"/>
  <c r="E284"/>
  <c r="E285"/>
  <c r="E286"/>
  <c r="E290"/>
  <c r="E291"/>
  <c r="E292"/>
  <c r="E293"/>
  <c r="E294"/>
  <c r="H3" i="11"/>
  <c r="I3"/>
  <c r="G274" i="12"/>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G294"/>
  <c r="G293"/>
  <c r="G292"/>
  <c r="G291"/>
  <c r="G290"/>
  <c r="G286"/>
  <c r="G285"/>
  <c r="G284"/>
  <c r="G283"/>
  <c r="G282"/>
  <c r="G294" i="11"/>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K294" i="10"/>
  <c r="I294"/>
  <c r="G294"/>
  <c r="K293"/>
  <c r="I293"/>
  <c r="G293"/>
  <c r="K292"/>
  <c r="I292"/>
  <c r="G292"/>
  <c r="K291"/>
  <c r="I291"/>
  <c r="G291"/>
  <c r="K290"/>
  <c r="I290"/>
  <c r="G290"/>
  <c r="K286"/>
  <c r="I286"/>
  <c r="G286"/>
  <c r="K285"/>
  <c r="I285"/>
  <c r="G285"/>
  <c r="K284"/>
  <c r="I284"/>
  <c r="G284"/>
  <c r="M283"/>
  <c r="K283"/>
  <c r="I283"/>
  <c r="G283"/>
  <c r="K282"/>
  <c r="I282"/>
  <c r="G282"/>
  <c r="M201" i="13" l="1"/>
  <c r="M202" s="1"/>
  <c r="M203" s="1"/>
  <c r="M204" s="1"/>
  <c r="M205" s="1"/>
  <c r="M206" s="1"/>
  <c r="M207" s="1"/>
  <c r="M208" s="1"/>
  <c r="M275" i="10"/>
  <c r="E296" i="1"/>
  <c r="M66" i="25"/>
  <c r="M67" s="1"/>
  <c r="M68" s="1"/>
  <c r="M69" s="1"/>
  <c r="M70" s="1"/>
  <c r="M71" s="1"/>
  <c r="M72" s="1"/>
  <c r="E296"/>
  <c r="G296" i="1"/>
  <c r="M42" i="25"/>
  <c r="M43" s="1"/>
  <c r="M44" s="1"/>
  <c r="M45" s="1"/>
  <c r="M46" s="1"/>
  <c r="M47" s="1"/>
  <c r="M48" s="1"/>
  <c r="M254"/>
  <c r="M255" s="1"/>
  <c r="M256" s="1"/>
  <c r="M257" s="1"/>
  <c r="G296"/>
  <c r="F280" s="1"/>
  <c r="K296"/>
  <c r="E296" i="11"/>
  <c r="E297" i="12"/>
  <c r="E238"/>
  <c r="E239" s="1"/>
  <c r="E240" s="1"/>
  <c r="E241" s="1"/>
  <c r="E242" s="1"/>
  <c r="E243" s="1"/>
  <c r="H237"/>
  <c r="J237" i="4" s="1"/>
  <c r="E46" i="11"/>
  <c r="E47" s="1"/>
  <c r="E48" s="1"/>
  <c r="E271"/>
  <c r="E272"/>
  <c r="G296" i="3"/>
  <c r="G64" i="4"/>
  <c r="G65" s="1"/>
  <c r="G246"/>
  <c r="G247" s="1"/>
  <c r="G248" s="1"/>
  <c r="G249" s="1"/>
  <c r="G250" s="1"/>
  <c r="G112"/>
  <c r="G113" s="1"/>
  <c r="G114" s="1"/>
  <c r="G115" s="1"/>
  <c r="G116" s="1"/>
  <c r="G117" s="1"/>
  <c r="G118" s="1"/>
  <c r="G119" s="1"/>
  <c r="G120" s="1"/>
  <c r="G88"/>
  <c r="G89" s="1"/>
  <c r="G90" s="1"/>
  <c r="G91" s="1"/>
  <c r="G92" s="1"/>
  <c r="G93" s="1"/>
  <c r="G94" s="1"/>
  <c r="G95" s="1"/>
  <c r="G96" s="1"/>
  <c r="G40"/>
  <c r="G41" s="1"/>
  <c r="G42" s="1"/>
  <c r="G43" s="1"/>
  <c r="G44" s="1"/>
  <c r="G45" s="1"/>
  <c r="G46" s="1"/>
  <c r="G47" s="1"/>
  <c r="G48" s="1"/>
  <c r="G136"/>
  <c r="G137" s="1"/>
  <c r="G138" s="1"/>
  <c r="G139" s="1"/>
  <c r="G140" s="1"/>
  <c r="G141" s="1"/>
  <c r="G142" s="1"/>
  <c r="G143" s="1"/>
  <c r="G144" s="1"/>
  <c r="G66"/>
  <c r="G67" s="1"/>
  <c r="G68" s="1"/>
  <c r="G69" s="1"/>
  <c r="G70" s="1"/>
  <c r="G71" s="1"/>
  <c r="G72" s="1"/>
  <c r="B32" i="18"/>
  <c r="D32"/>
  <c r="F32"/>
  <c r="C33"/>
  <c r="E33"/>
  <c r="B34"/>
  <c r="D34"/>
  <c r="F34"/>
  <c r="C35"/>
  <c r="E35"/>
  <c r="B36"/>
  <c r="D36"/>
  <c r="F36"/>
  <c r="C32"/>
  <c r="E32"/>
  <c r="B33"/>
  <c r="D33"/>
  <c r="F33"/>
  <c r="C34"/>
  <c r="E34"/>
  <c r="B35"/>
  <c r="D35"/>
  <c r="F35"/>
  <c r="C36"/>
  <c r="G268" i="4"/>
  <c r="G269" s="1"/>
  <c r="G270" s="1"/>
  <c r="G271" s="1"/>
  <c r="G234"/>
  <c r="G235" s="1"/>
  <c r="G236" s="1"/>
  <c r="G237" s="1"/>
  <c r="G238" s="1"/>
  <c r="G239" s="1"/>
  <c r="G240" s="1"/>
  <c r="G241" s="1"/>
  <c r="G242" s="1"/>
  <c r="G243" s="1"/>
  <c r="G212"/>
  <c r="G213" s="1"/>
  <c r="G214" s="1"/>
  <c r="G215" s="1"/>
  <c r="G216" s="1"/>
  <c r="G217" s="1"/>
  <c r="G218" s="1"/>
  <c r="G219" s="1"/>
  <c r="G160"/>
  <c r="G161" s="1"/>
  <c r="G162" s="1"/>
  <c r="G163" s="1"/>
  <c r="G164" s="1"/>
  <c r="G165" s="1"/>
  <c r="G166" s="1"/>
  <c r="G167" s="1"/>
  <c r="G168" s="1"/>
  <c r="G169" s="1"/>
  <c r="G253"/>
  <c r="G254" s="1"/>
  <c r="G255" s="1"/>
  <c r="G256" s="1"/>
  <c r="G257" s="1"/>
  <c r="G148"/>
  <c r="G124"/>
  <c r="G125" s="1"/>
  <c r="G126" s="1"/>
  <c r="G127" s="1"/>
  <c r="G128" s="1"/>
  <c r="G129" s="1"/>
  <c r="G130" s="1"/>
  <c r="G131" s="1"/>
  <c r="G132" s="1"/>
  <c r="G100"/>
  <c r="G101" s="1"/>
  <c r="G102" s="1"/>
  <c r="G103" s="1"/>
  <c r="G104" s="1"/>
  <c r="G105" s="1"/>
  <c r="G106" s="1"/>
  <c r="G107" s="1"/>
  <c r="G108" s="1"/>
  <c r="G76"/>
  <c r="G52"/>
  <c r="G32"/>
  <c r="G33" s="1"/>
  <c r="G34" s="1"/>
  <c r="G35" s="1"/>
  <c r="G36" s="1"/>
  <c r="G149"/>
  <c r="G150" s="1"/>
  <c r="G151" s="1"/>
  <c r="G152" s="1"/>
  <c r="G153" s="1"/>
  <c r="G154" s="1"/>
  <c r="G155" s="1"/>
  <c r="G156" s="1"/>
  <c r="G77"/>
  <c r="G78" s="1"/>
  <c r="G79" s="1"/>
  <c r="G80" s="1"/>
  <c r="G81" s="1"/>
  <c r="G82" s="1"/>
  <c r="G83" s="1"/>
  <c r="G84" s="1"/>
  <c r="G53"/>
  <c r="G54" s="1"/>
  <c r="G55" s="1"/>
  <c r="G56" s="1"/>
  <c r="G57" s="1"/>
  <c r="G58" s="1"/>
  <c r="G59" s="1"/>
  <c r="G60" s="1"/>
  <c r="B32" i="16"/>
  <c r="D32"/>
  <c r="F32"/>
  <c r="C33"/>
  <c r="E33"/>
  <c r="B34"/>
  <c r="D34"/>
  <c r="F34"/>
  <c r="C35"/>
  <c r="E35"/>
  <c r="B36"/>
  <c r="D36"/>
  <c r="F36"/>
  <c r="C32"/>
  <c r="E32"/>
  <c r="B33"/>
  <c r="D33"/>
  <c r="F33"/>
  <c r="C34"/>
  <c r="E34"/>
  <c r="B35"/>
  <c r="D35"/>
  <c r="F35"/>
  <c r="C36"/>
  <c r="G296" i="4"/>
  <c r="G297"/>
  <c r="K297" i="25"/>
  <c r="J280" s="1"/>
  <c r="M234" i="13"/>
  <c r="M235" s="1"/>
  <c r="E297" i="1"/>
  <c r="G297" i="3"/>
  <c r="E297" i="11"/>
  <c r="E296" i="12"/>
  <c r="D280" s="1"/>
  <c r="L12" i="5" s="1"/>
  <c r="G201" i="4"/>
  <c r="G202" s="1"/>
  <c r="G203" s="1"/>
  <c r="G204" s="1"/>
  <c r="G205" s="1"/>
  <c r="G206" s="1"/>
  <c r="G207" s="1"/>
  <c r="G208" s="1"/>
  <c r="G223"/>
  <c r="G224" s="1"/>
  <c r="G225" s="1"/>
  <c r="G226" s="1"/>
  <c r="G227" s="1"/>
  <c r="G228" s="1"/>
  <c r="G229" s="1"/>
  <c r="G230" s="1"/>
  <c r="G261"/>
  <c r="G262" s="1"/>
  <c r="G263" s="1"/>
  <c r="G264" s="1"/>
  <c r="G275"/>
  <c r="G276" s="1"/>
  <c r="G277" s="1"/>
  <c r="G278" s="1"/>
  <c r="I297" i="25"/>
  <c r="E297"/>
  <c r="C297"/>
  <c r="B280" s="1"/>
  <c r="I296"/>
  <c r="E296" i="2"/>
  <c r="M275" i="25"/>
  <c r="M276" s="1"/>
  <c r="M277" s="1"/>
  <c r="M278" s="1"/>
  <c r="M89"/>
  <c r="M90" s="1"/>
  <c r="M91" s="1"/>
  <c r="M92" s="1"/>
  <c r="M93" s="1"/>
  <c r="M94" s="1"/>
  <c r="M95" s="1"/>
  <c r="M96" s="1"/>
  <c r="M136"/>
  <c r="M137" s="1"/>
  <c r="M138" s="1"/>
  <c r="M139" s="1"/>
  <c r="M140" s="1"/>
  <c r="M141" s="1"/>
  <c r="M142" s="1"/>
  <c r="M143" s="1"/>
  <c r="M144" s="1"/>
  <c r="M224"/>
  <c r="M225" s="1"/>
  <c r="M226" s="1"/>
  <c r="M227" s="1"/>
  <c r="M228" s="1"/>
  <c r="M229" s="1"/>
  <c r="M230" s="1"/>
  <c r="M269"/>
  <c r="M270" s="1"/>
  <c r="M271" s="1"/>
  <c r="M246"/>
  <c r="M247" s="1"/>
  <c r="M248" s="1"/>
  <c r="M249" s="1"/>
  <c r="M250" s="1"/>
  <c r="M32"/>
  <c r="M33" s="1"/>
  <c r="M34" s="1"/>
  <c r="M35" s="1"/>
  <c r="M36" s="1"/>
  <c r="M52"/>
  <c r="M53" s="1"/>
  <c r="M54" s="1"/>
  <c r="M55" s="1"/>
  <c r="M56" s="1"/>
  <c r="M57" s="1"/>
  <c r="M58" s="1"/>
  <c r="M59" s="1"/>
  <c r="M60" s="1"/>
  <c r="M76"/>
  <c r="M77" s="1"/>
  <c r="M78" s="1"/>
  <c r="M79" s="1"/>
  <c r="M80" s="1"/>
  <c r="M81" s="1"/>
  <c r="M82" s="1"/>
  <c r="M83" s="1"/>
  <c r="M84" s="1"/>
  <c r="M100"/>
  <c r="M101" s="1"/>
  <c r="M102" s="1"/>
  <c r="M103" s="1"/>
  <c r="M104" s="1"/>
  <c r="M105" s="1"/>
  <c r="M106" s="1"/>
  <c r="M107" s="1"/>
  <c r="M108" s="1"/>
  <c r="M234"/>
  <c r="M235" s="1"/>
  <c r="M236" s="1"/>
  <c r="M237" s="1"/>
  <c r="M238" s="1"/>
  <c r="M239" s="1"/>
  <c r="M240" s="1"/>
  <c r="M241" s="1"/>
  <c r="M242" s="1"/>
  <c r="M243" s="1"/>
  <c r="M212"/>
  <c r="M213" s="1"/>
  <c r="M214" s="1"/>
  <c r="M215" s="1"/>
  <c r="M216" s="1"/>
  <c r="M217" s="1"/>
  <c r="M218" s="1"/>
  <c r="M219" s="1"/>
  <c r="M148"/>
  <c r="M149" s="1"/>
  <c r="M150" s="1"/>
  <c r="M151" s="1"/>
  <c r="M152" s="1"/>
  <c r="M153" s="1"/>
  <c r="M154" s="1"/>
  <c r="M155" s="1"/>
  <c r="M156" s="1"/>
  <c r="M297"/>
  <c r="M290"/>
  <c r="M296" s="1"/>
  <c r="D280" i="11"/>
  <c r="L10" i="5" s="1"/>
  <c r="G297" i="1"/>
  <c r="F280" s="1"/>
  <c r="N4" i="5" s="1"/>
  <c r="E297" i="2"/>
  <c r="C296" i="10"/>
  <c r="M136"/>
  <c r="M137" s="1"/>
  <c r="M138" s="1"/>
  <c r="M139" s="1"/>
  <c r="M140" s="1"/>
  <c r="M141" s="1"/>
  <c r="M142" s="1"/>
  <c r="M143" s="1"/>
  <c r="M144" s="1"/>
  <c r="M88" i="13"/>
  <c r="M89" s="1"/>
  <c r="M90" s="1"/>
  <c r="M91" s="1"/>
  <c r="M92" s="1"/>
  <c r="M93" s="1"/>
  <c r="M94" s="1"/>
  <c r="M95" s="1"/>
  <c r="M96" s="1"/>
  <c r="M236"/>
  <c r="M237" s="1"/>
  <c r="M238" s="1"/>
  <c r="M239" s="1"/>
  <c r="M240" s="1"/>
  <c r="M241" s="1"/>
  <c r="M242" s="1"/>
  <c r="M243" s="1"/>
  <c r="M246" i="10"/>
  <c r="M247" s="1"/>
  <c r="M248" s="1"/>
  <c r="M249" s="1"/>
  <c r="M250" s="1"/>
  <c r="M268"/>
  <c r="M261"/>
  <c r="M262" s="1"/>
  <c r="M263" s="1"/>
  <c r="M264" s="1"/>
  <c r="M201"/>
  <c r="M202" s="1"/>
  <c r="M261" i="13"/>
  <c r="M262" s="1"/>
  <c r="M64" i="10"/>
  <c r="M65" s="1"/>
  <c r="M66" s="1"/>
  <c r="M67" s="1"/>
  <c r="M68" s="1"/>
  <c r="M69" s="1"/>
  <c r="M70" s="1"/>
  <c r="M71" s="1"/>
  <c r="M72" s="1"/>
  <c r="M40" i="13"/>
  <c r="M41" s="1"/>
  <c r="M42" s="1"/>
  <c r="M43" s="1"/>
  <c r="M44" s="1"/>
  <c r="M45" s="1"/>
  <c r="M46" s="1"/>
  <c r="M47" s="1"/>
  <c r="M48" s="1"/>
  <c r="C297" i="10"/>
  <c r="M275" i="13"/>
  <c r="M88" i="10"/>
  <c r="M89" s="1"/>
  <c r="M90" s="1"/>
  <c r="M91" s="1"/>
  <c r="M92" s="1"/>
  <c r="M93" s="1"/>
  <c r="M94" s="1"/>
  <c r="M95" s="1"/>
  <c r="M96" s="1"/>
  <c r="M40"/>
  <c r="M41" s="1"/>
  <c r="M42" s="1"/>
  <c r="M43" s="1"/>
  <c r="M44" s="1"/>
  <c r="M45" s="1"/>
  <c r="M46" s="1"/>
  <c r="M47" s="1"/>
  <c r="M48" s="1"/>
  <c r="M212" i="13"/>
  <c r="M213" s="1"/>
  <c r="M214" s="1"/>
  <c r="M215" s="1"/>
  <c r="M216" s="1"/>
  <c r="M217" s="1"/>
  <c r="M218" s="1"/>
  <c r="M219" s="1"/>
  <c r="M136"/>
  <c r="M137" s="1"/>
  <c r="M138" s="1"/>
  <c r="M139" s="1"/>
  <c r="M140" s="1"/>
  <c r="M141" s="1"/>
  <c r="M142" s="1"/>
  <c r="M143" s="1"/>
  <c r="M144" s="1"/>
  <c r="M64"/>
  <c r="M65" s="1"/>
  <c r="M66" s="1"/>
  <c r="M67" s="1"/>
  <c r="M68" s="1"/>
  <c r="M69" s="1"/>
  <c r="M70" s="1"/>
  <c r="M71" s="1"/>
  <c r="M72" s="1"/>
  <c r="K297" i="10"/>
  <c r="M247" i="13"/>
  <c r="M248" s="1"/>
  <c r="M249" s="1"/>
  <c r="M250" s="1"/>
  <c r="M269" i="10"/>
  <c r="M270" s="1"/>
  <c r="M271" s="1"/>
  <c r="M203"/>
  <c r="M204" s="1"/>
  <c r="M205" s="1"/>
  <c r="M206" s="1"/>
  <c r="M207" s="1"/>
  <c r="M208" s="1"/>
  <c r="M263" i="13"/>
  <c r="M264" s="1"/>
  <c r="M223" i="10"/>
  <c r="M224" s="1"/>
  <c r="M225" s="1"/>
  <c r="M226" s="1"/>
  <c r="M227" s="1"/>
  <c r="M228" s="1"/>
  <c r="M229" s="1"/>
  <c r="M230" s="1"/>
  <c r="M223" i="13"/>
  <c r="M224" s="1"/>
  <c r="M225" s="1"/>
  <c r="M226" s="1"/>
  <c r="M227" s="1"/>
  <c r="M228" s="1"/>
  <c r="M229" s="1"/>
  <c r="M230" s="1"/>
  <c r="M269"/>
  <c r="M270" s="1"/>
  <c r="M271" s="1"/>
  <c r="S112" i="4"/>
  <c r="S113" s="1"/>
  <c r="S114" s="1"/>
  <c r="S115" s="1"/>
  <c r="S116" s="1"/>
  <c r="S117" s="1"/>
  <c r="S118" s="1"/>
  <c r="S119" s="1"/>
  <c r="S120" s="1"/>
  <c r="S124"/>
  <c r="S125" s="1"/>
  <c r="S126" s="1"/>
  <c r="S127" s="1"/>
  <c r="S128" s="1"/>
  <c r="S129" s="1"/>
  <c r="S130" s="1"/>
  <c r="S131" s="1"/>
  <c r="S132" s="1"/>
  <c r="F14" i="18"/>
  <c r="F15"/>
  <c r="E13"/>
  <c r="E11"/>
  <c r="E12"/>
  <c r="E15"/>
  <c r="D14"/>
  <c r="D13"/>
  <c r="D12"/>
  <c r="C11"/>
  <c r="B15"/>
  <c r="B14"/>
  <c r="F12"/>
  <c r="F11"/>
  <c r="C15"/>
  <c r="C14"/>
  <c r="C13"/>
  <c r="B12"/>
  <c r="B11"/>
  <c r="G296" i="12"/>
  <c r="D15" i="18"/>
  <c r="E14"/>
  <c r="F13"/>
  <c r="B13"/>
  <c r="C12"/>
  <c r="F15" i="16"/>
  <c r="B15"/>
  <c r="C14"/>
  <c r="D13"/>
  <c r="E12"/>
  <c r="F11"/>
  <c r="B11"/>
  <c r="F14"/>
  <c r="C13"/>
  <c r="D12"/>
  <c r="C15"/>
  <c r="D14"/>
  <c r="E13"/>
  <c r="F12"/>
  <c r="B12"/>
  <c r="C11"/>
  <c r="E15"/>
  <c r="B14"/>
  <c r="E11"/>
  <c r="D15"/>
  <c r="E14"/>
  <c r="F13"/>
  <c r="B13"/>
  <c r="C12"/>
  <c r="S275" i="4"/>
  <c r="S276" s="1"/>
  <c r="S277" s="1"/>
  <c r="S278" s="1"/>
  <c r="S268"/>
  <c r="S269" s="1"/>
  <c r="S270" s="1"/>
  <c r="S271" s="1"/>
  <c r="S261"/>
  <c r="S262" s="1"/>
  <c r="S263" s="1"/>
  <c r="S264" s="1"/>
  <c r="G296" i="13"/>
  <c r="M214" i="10"/>
  <c r="M215" s="1"/>
  <c r="M216" s="1"/>
  <c r="M217" s="1"/>
  <c r="M218" s="1"/>
  <c r="M219" s="1"/>
  <c r="M148" i="13"/>
  <c r="M149" s="1"/>
  <c r="M150" s="1"/>
  <c r="M151" s="1"/>
  <c r="M152" s="1"/>
  <c r="M153" s="1"/>
  <c r="M154" s="1"/>
  <c r="M155" s="1"/>
  <c r="M156" s="1"/>
  <c r="M254"/>
  <c r="M255" s="1"/>
  <c r="M256" s="1"/>
  <c r="M257" s="1"/>
  <c r="E297"/>
  <c r="M52" i="10"/>
  <c r="M53" s="1"/>
  <c r="M54" s="1"/>
  <c r="M55" s="1"/>
  <c r="M56" s="1"/>
  <c r="M57" s="1"/>
  <c r="M58" s="1"/>
  <c r="M59" s="1"/>
  <c r="M60" s="1"/>
  <c r="M100"/>
  <c r="M101" s="1"/>
  <c r="M102" s="1"/>
  <c r="M103" s="1"/>
  <c r="M104" s="1"/>
  <c r="M105" s="1"/>
  <c r="M106" s="1"/>
  <c r="M107" s="1"/>
  <c r="M108" s="1"/>
  <c r="M254"/>
  <c r="M255" s="1"/>
  <c r="M256" s="1"/>
  <c r="M257" s="1"/>
  <c r="M32" i="13"/>
  <c r="M33" s="1"/>
  <c r="M34" s="1"/>
  <c r="M35" s="1"/>
  <c r="M36" s="1"/>
  <c r="M76"/>
  <c r="M77" s="1"/>
  <c r="M78" s="1"/>
  <c r="M79" s="1"/>
  <c r="M80" s="1"/>
  <c r="M81" s="1"/>
  <c r="M82" s="1"/>
  <c r="M83" s="1"/>
  <c r="M84" s="1"/>
  <c r="G296" i="11"/>
  <c r="G297" i="12"/>
  <c r="K296" i="13"/>
  <c r="I297"/>
  <c r="H280" s="1"/>
  <c r="M32" i="10"/>
  <c r="M33" s="1"/>
  <c r="M34" s="1"/>
  <c r="M35" s="1"/>
  <c r="M36" s="1"/>
  <c r="M76"/>
  <c r="M77" s="1"/>
  <c r="M78" s="1"/>
  <c r="M79" s="1"/>
  <c r="M80" s="1"/>
  <c r="M81" s="1"/>
  <c r="M82" s="1"/>
  <c r="M83" s="1"/>
  <c r="M84" s="1"/>
  <c r="M148"/>
  <c r="M149" s="1"/>
  <c r="M150" s="1"/>
  <c r="M151" s="1"/>
  <c r="M152" s="1"/>
  <c r="M153" s="1"/>
  <c r="M154" s="1"/>
  <c r="M155" s="1"/>
  <c r="M156" s="1"/>
  <c r="M234"/>
  <c r="M235" s="1"/>
  <c r="M236" s="1"/>
  <c r="M237" s="1"/>
  <c r="M238" s="1"/>
  <c r="M239" s="1"/>
  <c r="M240" s="1"/>
  <c r="M241" s="1"/>
  <c r="M242" s="1"/>
  <c r="M243" s="1"/>
  <c r="M52" i="13"/>
  <c r="M53" s="1"/>
  <c r="M54" s="1"/>
  <c r="M55" s="1"/>
  <c r="M56" s="1"/>
  <c r="M57" s="1"/>
  <c r="M58" s="1"/>
  <c r="M59" s="1"/>
  <c r="M60" s="1"/>
  <c r="M100"/>
  <c r="M101" s="1"/>
  <c r="M102" s="1"/>
  <c r="M103" s="1"/>
  <c r="M104" s="1"/>
  <c r="M105" s="1"/>
  <c r="M106" s="1"/>
  <c r="M107" s="1"/>
  <c r="M108" s="1"/>
  <c r="M276"/>
  <c r="M277" s="1"/>
  <c r="M278" s="1"/>
  <c r="M276" i="10"/>
  <c r="M277" s="1"/>
  <c r="M278" s="1"/>
  <c r="G202" i="13"/>
  <c r="G203" s="1"/>
  <c r="G204" s="1"/>
  <c r="G205" s="1"/>
  <c r="G206" s="1"/>
  <c r="G207" s="1"/>
  <c r="G208" s="1"/>
  <c r="M283"/>
  <c r="G248"/>
  <c r="G249" s="1"/>
  <c r="G250" s="1"/>
  <c r="G224"/>
  <c r="G225" s="1"/>
  <c r="G226" s="1"/>
  <c r="G227" s="1"/>
  <c r="G228" s="1"/>
  <c r="G229" s="1"/>
  <c r="G230" s="1"/>
  <c r="E262"/>
  <c r="E263" s="1"/>
  <c r="E264" s="1"/>
  <c r="E276"/>
  <c r="E277" s="1"/>
  <c r="E278" s="1"/>
  <c r="C41"/>
  <c r="C65"/>
  <c r="C89"/>
  <c r="C113"/>
  <c r="C137"/>
  <c r="C161"/>
  <c r="C203"/>
  <c r="C235"/>
  <c r="C249"/>
  <c r="M284"/>
  <c r="C269"/>
  <c r="C277"/>
  <c r="C33"/>
  <c r="C53"/>
  <c r="C77"/>
  <c r="C101"/>
  <c r="C125"/>
  <c r="C149"/>
  <c r="C214"/>
  <c r="C225"/>
  <c r="C255"/>
  <c r="M291"/>
  <c r="C263"/>
  <c r="I296"/>
  <c r="E296"/>
  <c r="C296"/>
  <c r="M291" i="10"/>
  <c r="M284"/>
  <c r="C297" i="13"/>
  <c r="G297"/>
  <c r="K297"/>
  <c r="G297" i="10"/>
  <c r="E296"/>
  <c r="E297"/>
  <c r="G296"/>
  <c r="K296"/>
  <c r="I297"/>
  <c r="G297" i="11"/>
  <c r="I296" i="10"/>
  <c r="D280" i="25" l="1"/>
  <c r="D280" i="2"/>
  <c r="L6" i="5" s="1"/>
  <c r="H280" i="25"/>
  <c r="J280" i="10"/>
  <c r="L16" i="5" s="1"/>
  <c r="D280" i="13"/>
  <c r="J280"/>
  <c r="L18" i="5" s="1"/>
  <c r="F280" i="3"/>
  <c r="N8" i="5" s="1"/>
  <c r="F280" i="4"/>
  <c r="L14" i="5" s="1"/>
  <c r="B39" i="18" a="1"/>
  <c r="E43" s="1"/>
  <c r="B39" i="16" a="1"/>
  <c r="L280" i="25"/>
  <c r="B280" i="10"/>
  <c r="F280" i="13"/>
  <c r="F280" i="11"/>
  <c r="N10" i="5" s="1"/>
  <c r="B18" i="16" a="1"/>
  <c r="B19" s="1"/>
  <c r="B18" i="18" a="1"/>
  <c r="F280" i="12"/>
  <c r="N12" i="5" s="1"/>
  <c r="D280" i="10"/>
  <c r="F280"/>
  <c r="B280" i="13"/>
  <c r="C264"/>
  <c r="C256"/>
  <c r="M292"/>
  <c r="M297" s="1"/>
  <c r="C226"/>
  <c r="C215"/>
  <c r="C150"/>
  <c r="C126"/>
  <c r="C102"/>
  <c r="C78"/>
  <c r="C54"/>
  <c r="C34"/>
  <c r="C278"/>
  <c r="C270"/>
  <c r="C250"/>
  <c r="M286" s="1"/>
  <c r="M285"/>
  <c r="C236"/>
  <c r="C204"/>
  <c r="C162"/>
  <c r="C138"/>
  <c r="C114"/>
  <c r="C90"/>
  <c r="C66"/>
  <c r="C42"/>
  <c r="M286" i="10"/>
  <c r="M285"/>
  <c r="M292"/>
  <c r="M297" s="1"/>
  <c r="H280"/>
  <c r="E292" i="3"/>
  <c r="R2" i="5"/>
  <c r="I274" i="4"/>
  <c r="I267"/>
  <c r="I260"/>
  <c r="I233"/>
  <c r="I222"/>
  <c r="I211"/>
  <c r="I200"/>
  <c r="I159"/>
  <c r="I147"/>
  <c r="I135"/>
  <c r="I123"/>
  <c r="I111"/>
  <c r="I99"/>
  <c r="I87"/>
  <c r="I75"/>
  <c r="I63"/>
  <c r="I51"/>
  <c r="I39"/>
  <c r="I31"/>
  <c r="E294" i="3"/>
  <c r="E293"/>
  <c r="E291"/>
  <c r="E290"/>
  <c r="E286"/>
  <c r="E285"/>
  <c r="E284"/>
  <c r="E283"/>
  <c r="E282"/>
  <c r="E274"/>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E274" i="1"/>
  <c r="E275" s="1"/>
  <c r="E276" s="1"/>
  <c r="E277" s="1"/>
  <c r="E278" s="1"/>
  <c r="E267"/>
  <c r="E268" s="1"/>
  <c r="E269" s="1"/>
  <c r="E270" s="1"/>
  <c r="E271" s="1"/>
  <c r="E260"/>
  <c r="E261" s="1"/>
  <c r="E262" s="1"/>
  <c r="E263" s="1"/>
  <c r="E264" s="1"/>
  <c r="E253"/>
  <c r="E254" s="1"/>
  <c r="E255" s="1"/>
  <c r="E256" s="1"/>
  <c r="E257" s="1"/>
  <c r="E246"/>
  <c r="E247" s="1"/>
  <c r="E248" s="1"/>
  <c r="E249" s="1"/>
  <c r="E250" s="1"/>
  <c r="E233"/>
  <c r="E234" s="1"/>
  <c r="E235" s="1"/>
  <c r="E236" s="1"/>
  <c r="E237" s="1"/>
  <c r="E238" s="1"/>
  <c r="E239" s="1"/>
  <c r="E240" s="1"/>
  <c r="E241" s="1"/>
  <c r="E242" s="1"/>
  <c r="E243" s="1"/>
  <c r="E222"/>
  <c r="E223" s="1"/>
  <c r="E224" s="1"/>
  <c r="E225" s="1"/>
  <c r="E226" s="1"/>
  <c r="E227" s="1"/>
  <c r="E228" s="1"/>
  <c r="E229" s="1"/>
  <c r="E230" s="1"/>
  <c r="E211"/>
  <c r="E212" s="1"/>
  <c r="E213" s="1"/>
  <c r="E214" s="1"/>
  <c r="E215" s="1"/>
  <c r="E216" s="1"/>
  <c r="E217" s="1"/>
  <c r="E218" s="1"/>
  <c r="E219" s="1"/>
  <c r="E200"/>
  <c r="E201" s="1"/>
  <c r="E202" s="1"/>
  <c r="E203" s="1"/>
  <c r="E204" s="1"/>
  <c r="E205" s="1"/>
  <c r="E206" s="1"/>
  <c r="E207" s="1"/>
  <c r="E208" s="1"/>
  <c r="E181"/>
  <c r="E182" s="1"/>
  <c r="E183" s="1"/>
  <c r="E184" s="1"/>
  <c r="E185" s="1"/>
  <c r="E186" s="1"/>
  <c r="E187" s="1"/>
  <c r="E159"/>
  <c r="E160" s="1"/>
  <c r="E161" s="1"/>
  <c r="E162" s="1"/>
  <c r="E163" s="1"/>
  <c r="E164" s="1"/>
  <c r="E165" s="1"/>
  <c r="E166" s="1"/>
  <c r="E167" s="1"/>
  <c r="E168" s="1"/>
  <c r="E169" s="1"/>
  <c r="E147"/>
  <c r="E148" s="1"/>
  <c r="E149" s="1"/>
  <c r="E150" s="1"/>
  <c r="E151" s="1"/>
  <c r="E152" s="1"/>
  <c r="E153" s="1"/>
  <c r="E154" s="1"/>
  <c r="E155" s="1"/>
  <c r="E156" s="1"/>
  <c r="E135"/>
  <c r="E136" s="1"/>
  <c r="E137" s="1"/>
  <c r="E138" s="1"/>
  <c r="E139" s="1"/>
  <c r="E140" s="1"/>
  <c r="E141" s="1"/>
  <c r="E142" s="1"/>
  <c r="E143" s="1"/>
  <c r="E144" s="1"/>
  <c r="E123"/>
  <c r="E124" s="1"/>
  <c r="E125" s="1"/>
  <c r="E126" s="1"/>
  <c r="E127" s="1"/>
  <c r="E128" s="1"/>
  <c r="E129" s="1"/>
  <c r="E130" s="1"/>
  <c r="E131" s="1"/>
  <c r="E132" s="1"/>
  <c r="E111"/>
  <c r="E112" s="1"/>
  <c r="E113" s="1"/>
  <c r="E114" s="1"/>
  <c r="E115" s="1"/>
  <c r="E116" s="1"/>
  <c r="E117" s="1"/>
  <c r="E118" s="1"/>
  <c r="E119" s="1"/>
  <c r="E120" s="1"/>
  <c r="E99"/>
  <c r="E100" s="1"/>
  <c r="E101" s="1"/>
  <c r="E102" s="1"/>
  <c r="E103" s="1"/>
  <c r="E104" s="1"/>
  <c r="E105" s="1"/>
  <c r="E106" s="1"/>
  <c r="E107" s="1"/>
  <c r="E108" s="1"/>
  <c r="E87"/>
  <c r="E88" s="1"/>
  <c r="E89" s="1"/>
  <c r="E90" s="1"/>
  <c r="E91" s="1"/>
  <c r="E92" s="1"/>
  <c r="E93" s="1"/>
  <c r="E94" s="1"/>
  <c r="E95" s="1"/>
  <c r="E96" s="1"/>
  <c r="E75"/>
  <c r="E76" s="1"/>
  <c r="E77" s="1"/>
  <c r="E78" s="1"/>
  <c r="E79" s="1"/>
  <c r="E80" s="1"/>
  <c r="E81" s="1"/>
  <c r="E82" s="1"/>
  <c r="E83" s="1"/>
  <c r="E84" s="1"/>
  <c r="E63"/>
  <c r="E64" s="1"/>
  <c r="E65" s="1"/>
  <c r="E66" s="1"/>
  <c r="E67" s="1"/>
  <c r="E68" s="1"/>
  <c r="E69" s="1"/>
  <c r="E70" s="1"/>
  <c r="E71" s="1"/>
  <c r="E72" s="1"/>
  <c r="E51"/>
  <c r="E52" s="1"/>
  <c r="E53" s="1"/>
  <c r="E54" s="1"/>
  <c r="E55" s="1"/>
  <c r="E56" s="1"/>
  <c r="E57" s="1"/>
  <c r="E58" s="1"/>
  <c r="E59" s="1"/>
  <c r="E60" s="1"/>
  <c r="E39"/>
  <c r="E40" s="1"/>
  <c r="E41" s="1"/>
  <c r="E42" s="1"/>
  <c r="E43" s="1"/>
  <c r="E44" s="1"/>
  <c r="E45" s="1"/>
  <c r="E46" s="1"/>
  <c r="E47" s="1"/>
  <c r="E48" s="1"/>
  <c r="E31"/>
  <c r="E32" s="1"/>
  <c r="E33" s="1"/>
  <c r="E34" s="1"/>
  <c r="E35" s="1"/>
  <c r="E36" s="1"/>
  <c r="G294" i="2"/>
  <c r="G293"/>
  <c r="G292"/>
  <c r="G291"/>
  <c r="G290"/>
  <c r="G286"/>
  <c r="G285"/>
  <c r="G284"/>
  <c r="G283"/>
  <c r="G282"/>
  <c r="G274"/>
  <c r="G275" s="1"/>
  <c r="G276" s="1"/>
  <c r="G277" s="1"/>
  <c r="G278" s="1"/>
  <c r="G267"/>
  <c r="G268" s="1"/>
  <c r="G269" s="1"/>
  <c r="G270" s="1"/>
  <c r="G271" s="1"/>
  <c r="G260"/>
  <c r="G261" s="1"/>
  <c r="G262" s="1"/>
  <c r="G263" s="1"/>
  <c r="G264" s="1"/>
  <c r="G253"/>
  <c r="G254" s="1"/>
  <c r="G255" s="1"/>
  <c r="G256" s="1"/>
  <c r="G257" s="1"/>
  <c r="G246"/>
  <c r="G247" s="1"/>
  <c r="G248" s="1"/>
  <c r="G249" s="1"/>
  <c r="G250" s="1"/>
  <c r="G233"/>
  <c r="G234" s="1"/>
  <c r="G235" s="1"/>
  <c r="G236" s="1"/>
  <c r="G237" s="1"/>
  <c r="G238" s="1"/>
  <c r="G239" s="1"/>
  <c r="G240" s="1"/>
  <c r="G241" s="1"/>
  <c r="G242" s="1"/>
  <c r="G243" s="1"/>
  <c r="G222"/>
  <c r="G223" s="1"/>
  <c r="G224" s="1"/>
  <c r="G225" s="1"/>
  <c r="G226" s="1"/>
  <c r="G227" s="1"/>
  <c r="G228" s="1"/>
  <c r="G229" s="1"/>
  <c r="G230" s="1"/>
  <c r="G211"/>
  <c r="G212" s="1"/>
  <c r="G213" s="1"/>
  <c r="G214" s="1"/>
  <c r="G215" s="1"/>
  <c r="G216" s="1"/>
  <c r="G217" s="1"/>
  <c r="G218" s="1"/>
  <c r="G219" s="1"/>
  <c r="G200"/>
  <c r="G201" s="1"/>
  <c r="G202" s="1"/>
  <c r="G203" s="1"/>
  <c r="G204" s="1"/>
  <c r="G205" s="1"/>
  <c r="G206" s="1"/>
  <c r="G207" s="1"/>
  <c r="G208" s="1"/>
  <c r="G181"/>
  <c r="G182" s="1"/>
  <c r="G183" s="1"/>
  <c r="G184" s="1"/>
  <c r="G185" s="1"/>
  <c r="G186" s="1"/>
  <c r="G187" s="1"/>
  <c r="G159"/>
  <c r="G160" s="1"/>
  <c r="G161" s="1"/>
  <c r="G162" s="1"/>
  <c r="G163" s="1"/>
  <c r="G164" s="1"/>
  <c r="G165" s="1"/>
  <c r="G166" s="1"/>
  <c r="G167" s="1"/>
  <c r="G168" s="1"/>
  <c r="G169" s="1"/>
  <c r="G147"/>
  <c r="G148" s="1"/>
  <c r="G149" s="1"/>
  <c r="G150" s="1"/>
  <c r="G151" s="1"/>
  <c r="G152" s="1"/>
  <c r="G153" s="1"/>
  <c r="G154" s="1"/>
  <c r="G155" s="1"/>
  <c r="G156" s="1"/>
  <c r="G135"/>
  <c r="G136" s="1"/>
  <c r="G137" s="1"/>
  <c r="G138" s="1"/>
  <c r="G139" s="1"/>
  <c r="G140" s="1"/>
  <c r="G141" s="1"/>
  <c r="G142" s="1"/>
  <c r="G143" s="1"/>
  <c r="G144" s="1"/>
  <c r="G123"/>
  <c r="G124" s="1"/>
  <c r="G125" s="1"/>
  <c r="G126" s="1"/>
  <c r="G127" s="1"/>
  <c r="G128" s="1"/>
  <c r="G129" s="1"/>
  <c r="G130" s="1"/>
  <c r="G131" s="1"/>
  <c r="G132" s="1"/>
  <c r="G111"/>
  <c r="G112" s="1"/>
  <c r="G113" s="1"/>
  <c r="G114" s="1"/>
  <c r="G115" s="1"/>
  <c r="G116" s="1"/>
  <c r="G117" s="1"/>
  <c r="G118" s="1"/>
  <c r="G119" s="1"/>
  <c r="G120" s="1"/>
  <c r="G99"/>
  <c r="G100" s="1"/>
  <c r="G101" s="1"/>
  <c r="G102" s="1"/>
  <c r="G103" s="1"/>
  <c r="G104" s="1"/>
  <c r="G105" s="1"/>
  <c r="G106" s="1"/>
  <c r="G107" s="1"/>
  <c r="G108" s="1"/>
  <c r="G87"/>
  <c r="G88" s="1"/>
  <c r="G89" s="1"/>
  <c r="G90" s="1"/>
  <c r="G91" s="1"/>
  <c r="G92" s="1"/>
  <c r="G93" s="1"/>
  <c r="G94" s="1"/>
  <c r="G95" s="1"/>
  <c r="G96" s="1"/>
  <c r="G75"/>
  <c r="G76" s="1"/>
  <c r="G77" s="1"/>
  <c r="G78" s="1"/>
  <c r="G79" s="1"/>
  <c r="G80" s="1"/>
  <c r="G81" s="1"/>
  <c r="G82" s="1"/>
  <c r="G83" s="1"/>
  <c r="G84" s="1"/>
  <c r="G63"/>
  <c r="G64" s="1"/>
  <c r="G65" s="1"/>
  <c r="G66" s="1"/>
  <c r="G67" s="1"/>
  <c r="G68" s="1"/>
  <c r="G69" s="1"/>
  <c r="G70" s="1"/>
  <c r="G71" s="1"/>
  <c r="G72" s="1"/>
  <c r="G51"/>
  <c r="G52" s="1"/>
  <c r="G53" s="1"/>
  <c r="G54" s="1"/>
  <c r="G55" s="1"/>
  <c r="G56" s="1"/>
  <c r="G57" s="1"/>
  <c r="G58" s="1"/>
  <c r="G59" s="1"/>
  <c r="G60" s="1"/>
  <c r="G39"/>
  <c r="G40" s="1"/>
  <c r="G41" s="1"/>
  <c r="G42" s="1"/>
  <c r="G43" s="1"/>
  <c r="G44" s="1"/>
  <c r="G45" s="1"/>
  <c r="G46" s="1"/>
  <c r="G47" s="1"/>
  <c r="G48" s="1"/>
  <c r="G31"/>
  <c r="G32" s="1"/>
  <c r="G33" s="1"/>
  <c r="G34" s="1"/>
  <c r="G35" s="1"/>
  <c r="G36" s="1"/>
  <c r="G28"/>
  <c r="P2" i="5"/>
  <c r="I294" i="3"/>
  <c r="I293"/>
  <c r="I292"/>
  <c r="I291"/>
  <c r="I290"/>
  <c r="I286"/>
  <c r="I285"/>
  <c r="I284"/>
  <c r="I283"/>
  <c r="I282"/>
  <c r="I294" i="2"/>
  <c r="I293"/>
  <c r="I292"/>
  <c r="I291"/>
  <c r="I290"/>
  <c r="I286"/>
  <c r="I285"/>
  <c r="I284"/>
  <c r="I283"/>
  <c r="I282"/>
  <c r="I294" i="1"/>
  <c r="I293"/>
  <c r="I292"/>
  <c r="I291"/>
  <c r="I290"/>
  <c r="I286"/>
  <c r="I285"/>
  <c r="I284"/>
  <c r="I283"/>
  <c r="I282"/>
  <c r="K274" i="4"/>
  <c r="K267"/>
  <c r="K260"/>
  <c r="K261" s="1"/>
  <c r="K262" s="1"/>
  <c r="K263" s="1"/>
  <c r="K264" s="1"/>
  <c r="K253"/>
  <c r="K246"/>
  <c r="K233"/>
  <c r="K222"/>
  <c r="K223" s="1"/>
  <c r="K211"/>
  <c r="K200"/>
  <c r="K159"/>
  <c r="K147"/>
  <c r="K135"/>
  <c r="K136" s="1"/>
  <c r="K137" s="1"/>
  <c r="K138" s="1"/>
  <c r="K139" s="1"/>
  <c r="K140" s="1"/>
  <c r="K141" s="1"/>
  <c r="K142" s="1"/>
  <c r="K143" s="1"/>
  <c r="K144" s="1"/>
  <c r="K123"/>
  <c r="K111"/>
  <c r="K99"/>
  <c r="K87"/>
  <c r="K75"/>
  <c r="K63"/>
  <c r="K51"/>
  <c r="K39"/>
  <c r="K40" s="1"/>
  <c r="K41" s="1"/>
  <c r="K42" s="1"/>
  <c r="K43" s="1"/>
  <c r="K44" s="1"/>
  <c r="K45" s="1"/>
  <c r="K46" s="1"/>
  <c r="K47" s="1"/>
  <c r="K48" s="1"/>
  <c r="K31"/>
  <c r="I274" i="3"/>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c r="I33" s="1"/>
  <c r="I34" s="1"/>
  <c r="I35" s="1"/>
  <c r="I36" s="1"/>
  <c r="I274" i="2"/>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I28"/>
  <c r="I274" i="1"/>
  <c r="I275" s="1"/>
  <c r="I276" s="1"/>
  <c r="I277" s="1"/>
  <c r="I278" s="1"/>
  <c r="I267"/>
  <c r="I268" s="1"/>
  <c r="I269" s="1"/>
  <c r="I270" s="1"/>
  <c r="I271" s="1"/>
  <c r="I260"/>
  <c r="I261" s="1"/>
  <c r="I262" s="1"/>
  <c r="I263" s="1"/>
  <c r="I264" s="1"/>
  <c r="I253"/>
  <c r="I254" s="1"/>
  <c r="I255" s="1"/>
  <c r="I256" s="1"/>
  <c r="I257" s="1"/>
  <c r="I246"/>
  <c r="I247" s="1"/>
  <c r="I248" s="1"/>
  <c r="I249" s="1"/>
  <c r="I250" s="1"/>
  <c r="I233"/>
  <c r="I234" s="1"/>
  <c r="I235" s="1"/>
  <c r="I236" s="1"/>
  <c r="I237" s="1"/>
  <c r="I238" s="1"/>
  <c r="I239" s="1"/>
  <c r="I240" s="1"/>
  <c r="I241" s="1"/>
  <c r="I242" s="1"/>
  <c r="I243" s="1"/>
  <c r="I222"/>
  <c r="I223" s="1"/>
  <c r="I224" s="1"/>
  <c r="I225" s="1"/>
  <c r="I226" s="1"/>
  <c r="I227" s="1"/>
  <c r="I228" s="1"/>
  <c r="I229" s="1"/>
  <c r="I230" s="1"/>
  <c r="I211"/>
  <c r="I212" s="1"/>
  <c r="I213" s="1"/>
  <c r="I214" s="1"/>
  <c r="I215" s="1"/>
  <c r="I216" s="1"/>
  <c r="I217" s="1"/>
  <c r="I218" s="1"/>
  <c r="I219" s="1"/>
  <c r="I200"/>
  <c r="I201" s="1"/>
  <c r="I202" s="1"/>
  <c r="I203" s="1"/>
  <c r="I204" s="1"/>
  <c r="I205" s="1"/>
  <c r="I206" s="1"/>
  <c r="I207" s="1"/>
  <c r="I208" s="1"/>
  <c r="I181"/>
  <c r="I182" s="1"/>
  <c r="I183" s="1"/>
  <c r="I184" s="1"/>
  <c r="I185" s="1"/>
  <c r="I186" s="1"/>
  <c r="I187" s="1"/>
  <c r="I159"/>
  <c r="I160" s="1"/>
  <c r="I161" s="1"/>
  <c r="I162" s="1"/>
  <c r="I163" s="1"/>
  <c r="I164" s="1"/>
  <c r="I165" s="1"/>
  <c r="I166" s="1"/>
  <c r="I167" s="1"/>
  <c r="I168" s="1"/>
  <c r="I169" s="1"/>
  <c r="I147"/>
  <c r="I148" s="1"/>
  <c r="I149" s="1"/>
  <c r="I150" s="1"/>
  <c r="I151" s="1"/>
  <c r="I152" s="1"/>
  <c r="I153" s="1"/>
  <c r="I154" s="1"/>
  <c r="I155" s="1"/>
  <c r="I156" s="1"/>
  <c r="I135"/>
  <c r="I136" s="1"/>
  <c r="I137" s="1"/>
  <c r="I138" s="1"/>
  <c r="I139" s="1"/>
  <c r="I140" s="1"/>
  <c r="I141" s="1"/>
  <c r="I142" s="1"/>
  <c r="I143" s="1"/>
  <c r="I144" s="1"/>
  <c r="I123"/>
  <c r="I124" s="1"/>
  <c r="I125" s="1"/>
  <c r="I126" s="1"/>
  <c r="I127" s="1"/>
  <c r="I128" s="1"/>
  <c r="I129" s="1"/>
  <c r="I130" s="1"/>
  <c r="I131" s="1"/>
  <c r="I132" s="1"/>
  <c r="I111"/>
  <c r="I112" s="1"/>
  <c r="I113" s="1"/>
  <c r="I114" s="1"/>
  <c r="I115" s="1"/>
  <c r="I116" s="1"/>
  <c r="I117" s="1"/>
  <c r="I118" s="1"/>
  <c r="I119" s="1"/>
  <c r="I120" s="1"/>
  <c r="I99"/>
  <c r="I100" s="1"/>
  <c r="I101" s="1"/>
  <c r="I102" s="1"/>
  <c r="I103" s="1"/>
  <c r="I104" s="1"/>
  <c r="I105" s="1"/>
  <c r="I106" s="1"/>
  <c r="I107" s="1"/>
  <c r="I108" s="1"/>
  <c r="I87"/>
  <c r="I88" s="1"/>
  <c r="I89" s="1"/>
  <c r="I90" s="1"/>
  <c r="I91" s="1"/>
  <c r="I92" s="1"/>
  <c r="I93" s="1"/>
  <c r="I94" s="1"/>
  <c r="I95" s="1"/>
  <c r="I96" s="1"/>
  <c r="I75"/>
  <c r="I76" s="1"/>
  <c r="I77" s="1"/>
  <c r="I78" s="1"/>
  <c r="I79" s="1"/>
  <c r="I80" s="1"/>
  <c r="I81" s="1"/>
  <c r="I82" s="1"/>
  <c r="I83" s="1"/>
  <c r="I84" s="1"/>
  <c r="I63"/>
  <c r="I64" s="1"/>
  <c r="I65" s="1"/>
  <c r="I66" s="1"/>
  <c r="I67" s="1"/>
  <c r="I68" s="1"/>
  <c r="I69" s="1"/>
  <c r="I70" s="1"/>
  <c r="I71" s="1"/>
  <c r="I72" s="1"/>
  <c r="I51"/>
  <c r="I52" s="1"/>
  <c r="I53" s="1"/>
  <c r="I54" s="1"/>
  <c r="I55" s="1"/>
  <c r="I56" s="1"/>
  <c r="I57" s="1"/>
  <c r="I58" s="1"/>
  <c r="I59" s="1"/>
  <c r="I60" s="1"/>
  <c r="I39"/>
  <c r="I40" s="1"/>
  <c r="I41" s="1"/>
  <c r="I42" s="1"/>
  <c r="I43" s="1"/>
  <c r="I44" s="1"/>
  <c r="I45" s="1"/>
  <c r="I46" s="1"/>
  <c r="I47" s="1"/>
  <c r="I48" s="1"/>
  <c r="I31"/>
  <c r="I32" s="1"/>
  <c r="I33" s="1"/>
  <c r="I34" s="1"/>
  <c r="I35" s="1"/>
  <c r="I36" s="1"/>
  <c r="K274" i="2"/>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K28"/>
  <c r="K31" i="3"/>
  <c r="K32" s="1"/>
  <c r="K33" s="1"/>
  <c r="K34" s="1"/>
  <c r="K35" s="1"/>
  <c r="K36" s="1"/>
  <c r="S31" i="4"/>
  <c r="Q31"/>
  <c r="O31"/>
  <c r="O32" s="1"/>
  <c r="M31"/>
  <c r="O147"/>
  <c r="O159"/>
  <c r="S200"/>
  <c r="S201" s="1"/>
  <c r="S202" s="1"/>
  <c r="Q200"/>
  <c r="Q201" s="1"/>
  <c r="O200"/>
  <c r="S211"/>
  <c r="Q211"/>
  <c r="O211"/>
  <c r="S222"/>
  <c r="Q222"/>
  <c r="O222"/>
  <c r="S233"/>
  <c r="Q233"/>
  <c r="Q234" s="1"/>
  <c r="Q235" s="1"/>
  <c r="O233"/>
  <c r="S246"/>
  <c r="Q246"/>
  <c r="O246"/>
  <c r="S253"/>
  <c r="S254" s="1"/>
  <c r="Q253"/>
  <c r="O253"/>
  <c r="Q260"/>
  <c r="O260"/>
  <c r="Q267"/>
  <c r="O267"/>
  <c r="Q274"/>
  <c r="O274"/>
  <c r="M274"/>
  <c r="M267"/>
  <c r="M260"/>
  <c r="M261" s="1"/>
  <c r="M262" s="1"/>
  <c r="M253"/>
  <c r="M254" s="1"/>
  <c r="M255" s="1"/>
  <c r="M256" s="1"/>
  <c r="M257" s="1"/>
  <c r="M233"/>
  <c r="M222"/>
  <c r="M211"/>
  <c r="M200"/>
  <c r="M159"/>
  <c r="S282"/>
  <c r="M293"/>
  <c r="Q39"/>
  <c r="Q40" s="1"/>
  <c r="Q41" s="1"/>
  <c r="Q51"/>
  <c r="Q63"/>
  <c r="Q64" s="1"/>
  <c r="Q65" s="1"/>
  <c r="Q75"/>
  <c r="Q87"/>
  <c r="Q88" s="1"/>
  <c r="Q89" s="1"/>
  <c r="Q99"/>
  <c r="Q111"/>
  <c r="Q123"/>
  <c r="Q135"/>
  <c r="Q147"/>
  <c r="S51"/>
  <c r="S75"/>
  <c r="S99"/>
  <c r="S147"/>
  <c r="O63"/>
  <c r="O75"/>
  <c r="O87"/>
  <c r="O99"/>
  <c r="O111"/>
  <c r="O135"/>
  <c r="M51"/>
  <c r="M63"/>
  <c r="M75"/>
  <c r="M99"/>
  <c r="M123"/>
  <c r="M135"/>
  <c r="M147"/>
  <c r="M39"/>
  <c r="K159" i="3"/>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274"/>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283"/>
  <c r="K284"/>
  <c r="K291"/>
  <c r="K292"/>
  <c r="K282"/>
  <c r="K285"/>
  <c r="K286"/>
  <c r="K290"/>
  <c r="K293"/>
  <c r="K294"/>
  <c r="K284" i="2"/>
  <c r="K283"/>
  <c r="K292"/>
  <c r="K291"/>
  <c r="K282"/>
  <c r="K285"/>
  <c r="K286"/>
  <c r="K294"/>
  <c r="K293"/>
  <c r="K290"/>
  <c r="K283" i="1"/>
  <c r="K284"/>
  <c r="K291"/>
  <c r="K292"/>
  <c r="K282"/>
  <c r="K285"/>
  <c r="K286"/>
  <c r="K290"/>
  <c r="K293"/>
  <c r="K294"/>
  <c r="M111" i="4"/>
  <c r="M112" s="1"/>
  <c r="M87"/>
  <c r="M88" s="1"/>
  <c r="M89" s="1"/>
  <c r="M90" s="1"/>
  <c r="M91" s="1"/>
  <c r="M92" s="1"/>
  <c r="M93" s="1"/>
  <c r="M94" s="1"/>
  <c r="M95" s="1"/>
  <c r="M96" s="1"/>
  <c r="M3"/>
  <c r="K3" s="1"/>
  <c r="I3" s="1"/>
  <c r="G3" s="1"/>
  <c r="E3" s="1"/>
  <c r="L3"/>
  <c r="J3" s="1"/>
  <c r="H3" s="1"/>
  <c r="F3" s="1"/>
  <c r="D3" s="1"/>
  <c r="K274" i="1"/>
  <c r="K275" s="1"/>
  <c r="K276" s="1"/>
  <c r="K277" s="1"/>
  <c r="K278" s="1"/>
  <c r="K267"/>
  <c r="K268" s="1"/>
  <c r="K269" s="1"/>
  <c r="K270" s="1"/>
  <c r="K271" s="1"/>
  <c r="K260"/>
  <c r="K261" s="1"/>
  <c r="K262" s="1"/>
  <c r="K263" s="1"/>
  <c r="K264" s="1"/>
  <c r="K253"/>
  <c r="K254" s="1"/>
  <c r="K255" s="1"/>
  <c r="K256" s="1"/>
  <c r="K257" s="1"/>
  <c r="K246"/>
  <c r="K247" s="1"/>
  <c r="K248" s="1"/>
  <c r="K249" s="1"/>
  <c r="K250" s="1"/>
  <c r="K233"/>
  <c r="K234" s="1"/>
  <c r="K235" s="1"/>
  <c r="K236" s="1"/>
  <c r="K237" s="1"/>
  <c r="K238" s="1"/>
  <c r="K239" s="1"/>
  <c r="K240" s="1"/>
  <c r="K241" s="1"/>
  <c r="K242" s="1"/>
  <c r="K243" s="1"/>
  <c r="K222"/>
  <c r="K223" s="1"/>
  <c r="K224" s="1"/>
  <c r="K225" s="1"/>
  <c r="K226" s="1"/>
  <c r="K227" s="1"/>
  <c r="K228" s="1"/>
  <c r="K229" s="1"/>
  <c r="K230" s="1"/>
  <c r="K211"/>
  <c r="K212" s="1"/>
  <c r="K213" s="1"/>
  <c r="K214" s="1"/>
  <c r="K215" s="1"/>
  <c r="K216" s="1"/>
  <c r="K217" s="1"/>
  <c r="K218" s="1"/>
  <c r="K219" s="1"/>
  <c r="K200"/>
  <c r="K201" s="1"/>
  <c r="K202" s="1"/>
  <c r="K203" s="1"/>
  <c r="K204" s="1"/>
  <c r="K205" s="1"/>
  <c r="K206" s="1"/>
  <c r="K207" s="1"/>
  <c r="K208" s="1"/>
  <c r="K181"/>
  <c r="K182" s="1"/>
  <c r="K183" s="1"/>
  <c r="K184" s="1"/>
  <c r="K185" s="1"/>
  <c r="K186" s="1"/>
  <c r="K187" s="1"/>
  <c r="K159"/>
  <c r="K160" s="1"/>
  <c r="K161" s="1"/>
  <c r="K162" s="1"/>
  <c r="K163" s="1"/>
  <c r="K164" s="1"/>
  <c r="K165" s="1"/>
  <c r="K166" s="1"/>
  <c r="K167" s="1"/>
  <c r="K168" s="1"/>
  <c r="K169" s="1"/>
  <c r="K147"/>
  <c r="K148" s="1"/>
  <c r="K149" s="1"/>
  <c r="K150" s="1"/>
  <c r="K151" s="1"/>
  <c r="K152" s="1"/>
  <c r="K153" s="1"/>
  <c r="K154" s="1"/>
  <c r="K155" s="1"/>
  <c r="K156" s="1"/>
  <c r="K135"/>
  <c r="K136" s="1"/>
  <c r="K137" s="1"/>
  <c r="K138" s="1"/>
  <c r="K139" s="1"/>
  <c r="K140" s="1"/>
  <c r="K141" s="1"/>
  <c r="K142" s="1"/>
  <c r="K143" s="1"/>
  <c r="K144" s="1"/>
  <c r="K123"/>
  <c r="K124" s="1"/>
  <c r="K125" s="1"/>
  <c r="K126" s="1"/>
  <c r="K127" s="1"/>
  <c r="K128" s="1"/>
  <c r="K129" s="1"/>
  <c r="K130" s="1"/>
  <c r="K131" s="1"/>
  <c r="K132" s="1"/>
  <c r="K111"/>
  <c r="K112" s="1"/>
  <c r="K113" s="1"/>
  <c r="K114" s="1"/>
  <c r="K115" s="1"/>
  <c r="K116" s="1"/>
  <c r="K117" s="1"/>
  <c r="K118" s="1"/>
  <c r="K119" s="1"/>
  <c r="K120" s="1"/>
  <c r="K99"/>
  <c r="K100" s="1"/>
  <c r="K101" s="1"/>
  <c r="K102" s="1"/>
  <c r="K103" s="1"/>
  <c r="K104" s="1"/>
  <c r="K105" s="1"/>
  <c r="K106" s="1"/>
  <c r="K107" s="1"/>
  <c r="K108" s="1"/>
  <c r="K87"/>
  <c r="K88" s="1"/>
  <c r="K89" s="1"/>
  <c r="K90" s="1"/>
  <c r="K91" s="1"/>
  <c r="K92" s="1"/>
  <c r="K93" s="1"/>
  <c r="K94" s="1"/>
  <c r="K95" s="1"/>
  <c r="K96" s="1"/>
  <c r="K75"/>
  <c r="K76" s="1"/>
  <c r="K77" s="1"/>
  <c r="K78" s="1"/>
  <c r="K79" s="1"/>
  <c r="K80" s="1"/>
  <c r="K81" s="1"/>
  <c r="K82" s="1"/>
  <c r="K83" s="1"/>
  <c r="K84" s="1"/>
  <c r="K63"/>
  <c r="K64" s="1"/>
  <c r="K65" s="1"/>
  <c r="K66" s="1"/>
  <c r="K67" s="1"/>
  <c r="K68" s="1"/>
  <c r="K69" s="1"/>
  <c r="K70" s="1"/>
  <c r="K71" s="1"/>
  <c r="K72" s="1"/>
  <c r="K51"/>
  <c r="K52" s="1"/>
  <c r="K53" s="1"/>
  <c r="K54" s="1"/>
  <c r="K55" s="1"/>
  <c r="K56" s="1"/>
  <c r="K57" s="1"/>
  <c r="K58" s="1"/>
  <c r="K59" s="1"/>
  <c r="K60" s="1"/>
  <c r="K39"/>
  <c r="K40" s="1"/>
  <c r="K41" s="1"/>
  <c r="K42" s="1"/>
  <c r="K43" s="1"/>
  <c r="K44" s="1"/>
  <c r="K45" s="1"/>
  <c r="K46" s="1"/>
  <c r="K47" s="1"/>
  <c r="K48" s="1"/>
  <c r="K31"/>
  <c r="K32" s="1"/>
  <c r="K33" s="1"/>
  <c r="K34" s="1"/>
  <c r="K35" s="1"/>
  <c r="K36" s="1"/>
  <c r="K3" i="3"/>
  <c r="J3"/>
  <c r="K3" i="2"/>
  <c r="I3" s="1"/>
  <c r="G3" s="1"/>
  <c r="E3" s="1"/>
  <c r="C3" s="1"/>
  <c r="J3"/>
  <c r="H3" s="1"/>
  <c r="F3" s="1"/>
  <c r="D3" s="1"/>
  <c r="B3" s="1"/>
  <c r="K3" i="1"/>
  <c r="J3"/>
  <c r="S135" i="4"/>
  <c r="S136" s="1"/>
  <c r="O123"/>
  <c r="O124" s="1"/>
  <c r="O125" s="1"/>
  <c r="O126" s="1"/>
  <c r="O127" s="1"/>
  <c r="O128" s="1"/>
  <c r="O129" s="1"/>
  <c r="O130" s="1"/>
  <c r="O131" s="1"/>
  <c r="O132" s="1"/>
  <c r="S87"/>
  <c r="S63"/>
  <c r="S39"/>
  <c r="O51"/>
  <c r="O39"/>
  <c r="M31" i="3"/>
  <c r="M32" s="1"/>
  <c r="M33" s="1"/>
  <c r="M34" s="1"/>
  <c r="M35" s="1"/>
  <c r="M36" s="1"/>
  <c r="O31"/>
  <c r="O32" s="1"/>
  <c r="O33" s="1"/>
  <c r="O34" s="1"/>
  <c r="O35" s="1"/>
  <c r="O36" s="1"/>
  <c r="Q31"/>
  <c r="Q32" s="1"/>
  <c r="Q33" s="1"/>
  <c r="Q34" s="1"/>
  <c r="Q35" s="1"/>
  <c r="Q36" s="1"/>
  <c r="M39"/>
  <c r="M40" s="1"/>
  <c r="M41" s="1"/>
  <c r="M42" s="1"/>
  <c r="M43" s="1"/>
  <c r="M44" s="1"/>
  <c r="M45" s="1"/>
  <c r="M46" s="1"/>
  <c r="M47" s="1"/>
  <c r="M48" s="1"/>
  <c r="O39"/>
  <c r="O40" s="1"/>
  <c r="O41" s="1"/>
  <c r="O42" s="1"/>
  <c r="O43" s="1"/>
  <c r="O44" s="1"/>
  <c r="O45" s="1"/>
  <c r="O46" s="1"/>
  <c r="O47" s="1"/>
  <c r="O48" s="1"/>
  <c r="Q39"/>
  <c r="Q40" s="1"/>
  <c r="Q41" s="1"/>
  <c r="Q42" s="1"/>
  <c r="Q43" s="1"/>
  <c r="Q44" s="1"/>
  <c r="Q45" s="1"/>
  <c r="Q46" s="1"/>
  <c r="Q47" s="1"/>
  <c r="Q48" s="1"/>
  <c r="M51"/>
  <c r="M52" s="1"/>
  <c r="M53" s="1"/>
  <c r="M54" s="1"/>
  <c r="M55" s="1"/>
  <c r="M56" s="1"/>
  <c r="M57" s="1"/>
  <c r="M58" s="1"/>
  <c r="M59" s="1"/>
  <c r="M60" s="1"/>
  <c r="O51"/>
  <c r="O52" s="1"/>
  <c r="O53" s="1"/>
  <c r="O54" s="1"/>
  <c r="O55" s="1"/>
  <c r="O56" s="1"/>
  <c r="O57" s="1"/>
  <c r="O58" s="1"/>
  <c r="O59" s="1"/>
  <c r="O60" s="1"/>
  <c r="Q51"/>
  <c r="Q52" s="1"/>
  <c r="Q53" s="1"/>
  <c r="Q54" s="1"/>
  <c r="Q55" s="1"/>
  <c r="Q56" s="1"/>
  <c r="Q57" s="1"/>
  <c r="Q58" s="1"/>
  <c r="Q59" s="1"/>
  <c r="Q60" s="1"/>
  <c r="M63"/>
  <c r="M64" s="1"/>
  <c r="M65" s="1"/>
  <c r="M66" s="1"/>
  <c r="M67" s="1"/>
  <c r="M68" s="1"/>
  <c r="M69" s="1"/>
  <c r="M70" s="1"/>
  <c r="M71" s="1"/>
  <c r="M72" s="1"/>
  <c r="O63"/>
  <c r="O64" s="1"/>
  <c r="O65" s="1"/>
  <c r="O66" s="1"/>
  <c r="O67" s="1"/>
  <c r="O68" s="1"/>
  <c r="O69" s="1"/>
  <c r="O70" s="1"/>
  <c r="O71" s="1"/>
  <c r="O72" s="1"/>
  <c r="Q63"/>
  <c r="Q64" s="1"/>
  <c r="Q65" s="1"/>
  <c r="Q66" s="1"/>
  <c r="Q67" s="1"/>
  <c r="Q68" s="1"/>
  <c r="Q69" s="1"/>
  <c r="Q70" s="1"/>
  <c r="Q71" s="1"/>
  <c r="Q72" s="1"/>
  <c r="M75"/>
  <c r="M76" s="1"/>
  <c r="M77" s="1"/>
  <c r="M78" s="1"/>
  <c r="M79" s="1"/>
  <c r="M80" s="1"/>
  <c r="M81" s="1"/>
  <c r="M82" s="1"/>
  <c r="M83" s="1"/>
  <c r="M84" s="1"/>
  <c r="O75"/>
  <c r="O76" s="1"/>
  <c r="O77" s="1"/>
  <c r="O78" s="1"/>
  <c r="O79" s="1"/>
  <c r="O80" s="1"/>
  <c r="O81" s="1"/>
  <c r="O82" s="1"/>
  <c r="O83" s="1"/>
  <c r="O84" s="1"/>
  <c r="Q75"/>
  <c r="Q76" s="1"/>
  <c r="Q77" s="1"/>
  <c r="Q78" s="1"/>
  <c r="Q79" s="1"/>
  <c r="Q80" s="1"/>
  <c r="Q81" s="1"/>
  <c r="Q82" s="1"/>
  <c r="Q83" s="1"/>
  <c r="Q84" s="1"/>
  <c r="M87"/>
  <c r="M88" s="1"/>
  <c r="M89" s="1"/>
  <c r="M90" s="1"/>
  <c r="M91" s="1"/>
  <c r="M92" s="1"/>
  <c r="M93" s="1"/>
  <c r="M94" s="1"/>
  <c r="M95" s="1"/>
  <c r="M96" s="1"/>
  <c r="O87"/>
  <c r="O88" s="1"/>
  <c r="O89" s="1"/>
  <c r="O90" s="1"/>
  <c r="O91" s="1"/>
  <c r="O92" s="1"/>
  <c r="O93" s="1"/>
  <c r="O94" s="1"/>
  <c r="O95" s="1"/>
  <c r="O96" s="1"/>
  <c r="Q87"/>
  <c r="Q88" s="1"/>
  <c r="Q89" s="1"/>
  <c r="Q90" s="1"/>
  <c r="Q91" s="1"/>
  <c r="Q92" s="1"/>
  <c r="Q93" s="1"/>
  <c r="Q94" s="1"/>
  <c r="Q95" s="1"/>
  <c r="Q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M136" s="1"/>
  <c r="M137" s="1"/>
  <c r="M138" s="1"/>
  <c r="M139" s="1"/>
  <c r="M140" s="1"/>
  <c r="M141" s="1"/>
  <c r="M142" s="1"/>
  <c r="M143" s="1"/>
  <c r="M144" s="1"/>
  <c r="O135"/>
  <c r="O136" s="1"/>
  <c r="O137" s="1"/>
  <c r="O138" s="1"/>
  <c r="O139" s="1"/>
  <c r="O140" s="1"/>
  <c r="O141" s="1"/>
  <c r="O142" s="1"/>
  <c r="O143" s="1"/>
  <c r="O144" s="1"/>
  <c r="Q135"/>
  <c r="Q136" s="1"/>
  <c r="Q137" s="1"/>
  <c r="Q138" s="1"/>
  <c r="Q139" s="1"/>
  <c r="Q140" s="1"/>
  <c r="Q141" s="1"/>
  <c r="Q142" s="1"/>
  <c r="Q143" s="1"/>
  <c r="Q144" s="1"/>
  <c r="M147"/>
  <c r="M148" s="1"/>
  <c r="M149" s="1"/>
  <c r="M150" s="1"/>
  <c r="M151" s="1"/>
  <c r="M152" s="1"/>
  <c r="M153" s="1"/>
  <c r="M154" s="1"/>
  <c r="M155" s="1"/>
  <c r="M156" s="1"/>
  <c r="O147"/>
  <c r="O148" s="1"/>
  <c r="O149" s="1"/>
  <c r="O150" s="1"/>
  <c r="O151" s="1"/>
  <c r="O152" s="1"/>
  <c r="O153" s="1"/>
  <c r="O154" s="1"/>
  <c r="O155" s="1"/>
  <c r="O156" s="1"/>
  <c r="Q147"/>
  <c r="Q148" s="1"/>
  <c r="Q149" s="1"/>
  <c r="Q150" s="1"/>
  <c r="Q151" s="1"/>
  <c r="Q152" s="1"/>
  <c r="Q153" s="1"/>
  <c r="Q154" s="1"/>
  <c r="Q155" s="1"/>
  <c r="Q156" s="1"/>
  <c r="M159"/>
  <c r="M160" s="1"/>
  <c r="M161" s="1"/>
  <c r="M162" s="1"/>
  <c r="M163" s="1"/>
  <c r="M164" s="1"/>
  <c r="M165" s="1"/>
  <c r="M166" s="1"/>
  <c r="M167" s="1"/>
  <c r="M168" s="1"/>
  <c r="M169" s="1"/>
  <c r="M181"/>
  <c r="M182" s="1"/>
  <c r="M183" s="1"/>
  <c r="M184" s="1"/>
  <c r="M185" s="1"/>
  <c r="M186" s="1"/>
  <c r="M187" s="1"/>
  <c r="M200"/>
  <c r="M201" s="1"/>
  <c r="M202" s="1"/>
  <c r="M203" s="1"/>
  <c r="M204" s="1"/>
  <c r="M205" s="1"/>
  <c r="M206" s="1"/>
  <c r="M207" s="1"/>
  <c r="M208" s="1"/>
  <c r="O200"/>
  <c r="O201" s="1"/>
  <c r="O202" s="1"/>
  <c r="O203" s="1"/>
  <c r="O204" s="1"/>
  <c r="O205" s="1"/>
  <c r="O206" s="1"/>
  <c r="O207" s="1"/>
  <c r="O208" s="1"/>
  <c r="Q200"/>
  <c r="Q201" s="1"/>
  <c r="Q202" s="1"/>
  <c r="Q203" s="1"/>
  <c r="Q204" s="1"/>
  <c r="Q205" s="1"/>
  <c r="Q206" s="1"/>
  <c r="Q207" s="1"/>
  <c r="Q208" s="1"/>
  <c r="M211"/>
  <c r="M212" s="1"/>
  <c r="M213" s="1"/>
  <c r="M214" s="1"/>
  <c r="M215" s="1"/>
  <c r="M216" s="1"/>
  <c r="M217" s="1"/>
  <c r="M218" s="1"/>
  <c r="M219" s="1"/>
  <c r="O211"/>
  <c r="O212" s="1"/>
  <c r="O213" s="1"/>
  <c r="O214" s="1"/>
  <c r="O215" s="1"/>
  <c r="O216" s="1"/>
  <c r="O217" s="1"/>
  <c r="O218" s="1"/>
  <c r="O219" s="1"/>
  <c r="Q211"/>
  <c r="Q212" s="1"/>
  <c r="Q213" s="1"/>
  <c r="Q214" s="1"/>
  <c r="Q215" s="1"/>
  <c r="Q216" s="1"/>
  <c r="Q217" s="1"/>
  <c r="Q218" s="1"/>
  <c r="Q219" s="1"/>
  <c r="M222"/>
  <c r="M223" s="1"/>
  <c r="M224" s="1"/>
  <c r="M225" s="1"/>
  <c r="M226" s="1"/>
  <c r="M227" s="1"/>
  <c r="M228" s="1"/>
  <c r="M229" s="1"/>
  <c r="M230" s="1"/>
  <c r="O222"/>
  <c r="O223" s="1"/>
  <c r="O224" s="1"/>
  <c r="O225" s="1"/>
  <c r="O226" s="1"/>
  <c r="O227" s="1"/>
  <c r="O228" s="1"/>
  <c r="O229" s="1"/>
  <c r="O230" s="1"/>
  <c r="Q222"/>
  <c r="Q223" s="1"/>
  <c r="Q224" s="1"/>
  <c r="Q225" s="1"/>
  <c r="Q226" s="1"/>
  <c r="Q227" s="1"/>
  <c r="Q228" s="1"/>
  <c r="Q229" s="1"/>
  <c r="Q230" s="1"/>
  <c r="M233"/>
  <c r="M234" s="1"/>
  <c r="M235" s="1"/>
  <c r="M236" s="1"/>
  <c r="M237" s="1"/>
  <c r="M238" s="1"/>
  <c r="M239" s="1"/>
  <c r="M240" s="1"/>
  <c r="M241" s="1"/>
  <c r="M242" s="1"/>
  <c r="M243" s="1"/>
  <c r="O233"/>
  <c r="O234" s="1"/>
  <c r="O235" s="1"/>
  <c r="O236" s="1"/>
  <c r="O237" s="1"/>
  <c r="O238" s="1"/>
  <c r="O239" s="1"/>
  <c r="O240" s="1"/>
  <c r="O241" s="1"/>
  <c r="O242" s="1"/>
  <c r="O243" s="1"/>
  <c r="Q233"/>
  <c r="Q234" s="1"/>
  <c r="Q235" s="1"/>
  <c r="Q236" s="1"/>
  <c r="Q237" s="1"/>
  <c r="Q238" s="1"/>
  <c r="Q239" s="1"/>
  <c r="Q240" s="1"/>
  <c r="Q241" s="1"/>
  <c r="Q242" s="1"/>
  <c r="Q243" s="1"/>
  <c r="M246"/>
  <c r="M247" s="1"/>
  <c r="M248" s="1"/>
  <c r="M249" s="1"/>
  <c r="M250" s="1"/>
  <c r="O246"/>
  <c r="O247" s="1"/>
  <c r="O248" s="1"/>
  <c r="O249" s="1"/>
  <c r="O250" s="1"/>
  <c r="Q246"/>
  <c r="Q247" s="1"/>
  <c r="Q248" s="1"/>
  <c r="Q249" s="1"/>
  <c r="Q250" s="1"/>
  <c r="M253"/>
  <c r="M254" s="1"/>
  <c r="M255" s="1"/>
  <c r="M256" s="1"/>
  <c r="M257" s="1"/>
  <c r="O253"/>
  <c r="O254" s="1"/>
  <c r="O255" s="1"/>
  <c r="O256" s="1"/>
  <c r="O257" s="1"/>
  <c r="Q253"/>
  <c r="Q254" s="1"/>
  <c r="Q255" s="1"/>
  <c r="Q256" s="1"/>
  <c r="Q257" s="1"/>
  <c r="M260"/>
  <c r="M261" s="1"/>
  <c r="M262" s="1"/>
  <c r="M263" s="1"/>
  <c r="M264" s="1"/>
  <c r="O260"/>
  <c r="O261" s="1"/>
  <c r="O262" s="1"/>
  <c r="O263" s="1"/>
  <c r="O264" s="1"/>
  <c r="M267"/>
  <c r="M268" s="1"/>
  <c r="M269" s="1"/>
  <c r="M270" s="1"/>
  <c r="M271" s="1"/>
  <c r="O267"/>
  <c r="O268" s="1"/>
  <c r="O269" s="1"/>
  <c r="O270" s="1"/>
  <c r="O271" s="1"/>
  <c r="M274"/>
  <c r="M275" s="1"/>
  <c r="M276" s="1"/>
  <c r="M277" s="1"/>
  <c r="M278" s="1"/>
  <c r="O274"/>
  <c r="O275" s="1"/>
  <c r="O276" s="1"/>
  <c r="O277" s="1"/>
  <c r="O278" s="1"/>
  <c r="M282"/>
  <c r="O282"/>
  <c r="Q282"/>
  <c r="M283"/>
  <c r="O283"/>
  <c r="Q283"/>
  <c r="M284"/>
  <c r="O284"/>
  <c r="Q284"/>
  <c r="M285"/>
  <c r="O285"/>
  <c r="Q285"/>
  <c r="M286"/>
  <c r="O286"/>
  <c r="Q286"/>
  <c r="M290"/>
  <c r="O290"/>
  <c r="Q290"/>
  <c r="M291"/>
  <c r="O291"/>
  <c r="Q291"/>
  <c r="M292"/>
  <c r="O292"/>
  <c r="Q292"/>
  <c r="M293"/>
  <c r="O293"/>
  <c r="Q293"/>
  <c r="M294"/>
  <c r="O294"/>
  <c r="Q294"/>
  <c r="M31" i="2"/>
  <c r="M32" s="1"/>
  <c r="M33" s="1"/>
  <c r="M34" s="1"/>
  <c r="M35" s="1"/>
  <c r="M36" s="1"/>
  <c r="O31"/>
  <c r="O32" s="1"/>
  <c r="O33" s="1"/>
  <c r="O34" s="1"/>
  <c r="O35" s="1"/>
  <c r="O36" s="1"/>
  <c r="Q31"/>
  <c r="Q32" s="1"/>
  <c r="Q33" s="1"/>
  <c r="Q34" s="1"/>
  <c r="Q35" s="1"/>
  <c r="Q36" s="1"/>
  <c r="M39"/>
  <c r="M40" s="1"/>
  <c r="M41" s="1"/>
  <c r="M42" s="1"/>
  <c r="M43" s="1"/>
  <c r="M44" s="1"/>
  <c r="M45" s="1"/>
  <c r="M46" s="1"/>
  <c r="M47" s="1"/>
  <c r="M48" s="1"/>
  <c r="O39"/>
  <c r="O40" s="1"/>
  <c r="O41" s="1"/>
  <c r="O42" s="1"/>
  <c r="O43" s="1"/>
  <c r="O44" s="1"/>
  <c r="O45" s="1"/>
  <c r="O46" s="1"/>
  <c r="O47" s="1"/>
  <c r="O48" s="1"/>
  <c r="Q39"/>
  <c r="Q40" s="1"/>
  <c r="Q41" s="1"/>
  <c r="Q42" s="1"/>
  <c r="Q43" s="1"/>
  <c r="Q44" s="1"/>
  <c r="M51"/>
  <c r="M52" s="1"/>
  <c r="M53" s="1"/>
  <c r="M54" s="1"/>
  <c r="M55" s="1"/>
  <c r="M56" s="1"/>
  <c r="M57" s="1"/>
  <c r="M58" s="1"/>
  <c r="M59" s="1"/>
  <c r="M60" s="1"/>
  <c r="O51"/>
  <c r="O52" s="1"/>
  <c r="O53" s="1"/>
  <c r="O54" s="1"/>
  <c r="O55" s="1"/>
  <c r="O56" s="1"/>
  <c r="O57" s="1"/>
  <c r="O58" s="1"/>
  <c r="O59" s="1"/>
  <c r="O60" s="1"/>
  <c r="Q51"/>
  <c r="Q52" s="1"/>
  <c r="Q53" s="1"/>
  <c r="Q54" s="1"/>
  <c r="Q55" s="1"/>
  <c r="Q56" s="1"/>
  <c r="Q57" s="1"/>
  <c r="Q58" s="1"/>
  <c r="Q59" s="1"/>
  <c r="Q60" s="1"/>
  <c r="M63"/>
  <c r="M64" s="1"/>
  <c r="M65" s="1"/>
  <c r="M66" s="1"/>
  <c r="M67" s="1"/>
  <c r="M68" s="1"/>
  <c r="M69" s="1"/>
  <c r="M70" s="1"/>
  <c r="M71" s="1"/>
  <c r="M72" s="1"/>
  <c r="O63"/>
  <c r="O64" s="1"/>
  <c r="O65" s="1"/>
  <c r="O66" s="1"/>
  <c r="O67" s="1"/>
  <c r="O68" s="1"/>
  <c r="O69" s="1"/>
  <c r="O70" s="1"/>
  <c r="O71" s="1"/>
  <c r="O72" s="1"/>
  <c r="Q63"/>
  <c r="Q64" s="1"/>
  <c r="Q65" s="1"/>
  <c r="Q66" s="1"/>
  <c r="Q67" s="1"/>
  <c r="Q68" s="1"/>
  <c r="Q69" s="1"/>
  <c r="Q70" s="1"/>
  <c r="Q71" s="1"/>
  <c r="Q72" s="1"/>
  <c r="M75"/>
  <c r="M76" s="1"/>
  <c r="M77" s="1"/>
  <c r="M78" s="1"/>
  <c r="M79" s="1"/>
  <c r="M80" s="1"/>
  <c r="M81" s="1"/>
  <c r="M82" s="1"/>
  <c r="M83" s="1"/>
  <c r="M84" s="1"/>
  <c r="O75"/>
  <c r="O76" s="1"/>
  <c r="O77" s="1"/>
  <c r="O78" s="1"/>
  <c r="O79" s="1"/>
  <c r="O80" s="1"/>
  <c r="O81" s="1"/>
  <c r="O82" s="1"/>
  <c r="O83" s="1"/>
  <c r="O84" s="1"/>
  <c r="Q75"/>
  <c r="Q76" s="1"/>
  <c r="Q77" s="1"/>
  <c r="Q78" s="1"/>
  <c r="Q79" s="1"/>
  <c r="Q80" s="1"/>
  <c r="Q81" s="1"/>
  <c r="Q82" s="1"/>
  <c r="Q83" s="1"/>
  <c r="Q84" s="1"/>
  <c r="M87"/>
  <c r="M88" s="1"/>
  <c r="M89" s="1"/>
  <c r="M90" s="1"/>
  <c r="M91" s="1"/>
  <c r="M92" s="1"/>
  <c r="M93" s="1"/>
  <c r="M94" s="1"/>
  <c r="M95" s="1"/>
  <c r="M96" s="1"/>
  <c r="O87"/>
  <c r="O88" s="1"/>
  <c r="O89" s="1"/>
  <c r="O90" s="1"/>
  <c r="O91" s="1"/>
  <c r="O92" s="1"/>
  <c r="O93" s="1"/>
  <c r="O94" s="1"/>
  <c r="O95" s="1"/>
  <c r="O96" s="1"/>
  <c r="Q87"/>
  <c r="Q88" s="1"/>
  <c r="Q89" s="1"/>
  <c r="Q90" s="1"/>
  <c r="Q91" s="1"/>
  <c r="Q92" s="1"/>
  <c r="Q93" s="1"/>
  <c r="Q94" s="1"/>
  <c r="Q95" s="1"/>
  <c r="Q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M136" s="1"/>
  <c r="M137" s="1"/>
  <c r="M138" s="1"/>
  <c r="M139" s="1"/>
  <c r="M140" s="1"/>
  <c r="M141" s="1"/>
  <c r="M142" s="1"/>
  <c r="M143" s="1"/>
  <c r="M144" s="1"/>
  <c r="O135"/>
  <c r="O136" s="1"/>
  <c r="O137" s="1"/>
  <c r="O138" s="1"/>
  <c r="O139" s="1"/>
  <c r="O140" s="1"/>
  <c r="O141" s="1"/>
  <c r="O142" s="1"/>
  <c r="O143" s="1"/>
  <c r="O144" s="1"/>
  <c r="Q135"/>
  <c r="Q136" s="1"/>
  <c r="Q137" s="1"/>
  <c r="Q138" s="1"/>
  <c r="Q139" s="1"/>
  <c r="M147"/>
  <c r="M148" s="1"/>
  <c r="M149" s="1"/>
  <c r="M150" s="1"/>
  <c r="M151" s="1"/>
  <c r="M152" s="1"/>
  <c r="M153" s="1"/>
  <c r="M154" s="1"/>
  <c r="M155" s="1"/>
  <c r="M156" s="1"/>
  <c r="O147"/>
  <c r="O148" s="1"/>
  <c r="O149" s="1"/>
  <c r="O150" s="1"/>
  <c r="O151" s="1"/>
  <c r="O152" s="1"/>
  <c r="O153" s="1"/>
  <c r="O154" s="1"/>
  <c r="O155" s="1"/>
  <c r="O156" s="1"/>
  <c r="Q147"/>
  <c r="Q148" s="1"/>
  <c r="Q149" s="1"/>
  <c r="Q150" s="1"/>
  <c r="Q151" s="1"/>
  <c r="Q152" s="1"/>
  <c r="Q153" s="1"/>
  <c r="Q154" s="1"/>
  <c r="Q155" s="1"/>
  <c r="Q156" s="1"/>
  <c r="M159"/>
  <c r="M160" s="1"/>
  <c r="M161" s="1"/>
  <c r="M162" s="1"/>
  <c r="M163" s="1"/>
  <c r="M164" s="1"/>
  <c r="M165" s="1"/>
  <c r="M166" s="1"/>
  <c r="M167" s="1"/>
  <c r="M168" s="1"/>
  <c r="M169" s="1"/>
  <c r="M181"/>
  <c r="M182" s="1"/>
  <c r="M183" s="1"/>
  <c r="M184" s="1"/>
  <c r="M185" s="1"/>
  <c r="M186" s="1"/>
  <c r="M187" s="1"/>
  <c r="O181"/>
  <c r="O182" s="1"/>
  <c r="O183" s="1"/>
  <c r="O184" s="1"/>
  <c r="O185" s="1"/>
  <c r="O186" s="1"/>
  <c r="O187" s="1"/>
  <c r="M200"/>
  <c r="M201" s="1"/>
  <c r="M202" s="1"/>
  <c r="M203" s="1"/>
  <c r="M204" s="1"/>
  <c r="M205" s="1"/>
  <c r="M206" s="1"/>
  <c r="M207" s="1"/>
  <c r="M208" s="1"/>
  <c r="O200"/>
  <c r="O201" s="1"/>
  <c r="O202" s="1"/>
  <c r="O203" s="1"/>
  <c r="O204" s="1"/>
  <c r="O205" s="1"/>
  <c r="O206" s="1"/>
  <c r="O207" s="1"/>
  <c r="O208" s="1"/>
  <c r="Q200"/>
  <c r="Q201" s="1"/>
  <c r="Q202" s="1"/>
  <c r="Q203" s="1"/>
  <c r="Q204" s="1"/>
  <c r="Q205" s="1"/>
  <c r="Q206" s="1"/>
  <c r="Q207" s="1"/>
  <c r="Q208" s="1"/>
  <c r="M211"/>
  <c r="M212" s="1"/>
  <c r="M213" s="1"/>
  <c r="M214" s="1"/>
  <c r="M215" s="1"/>
  <c r="M216" s="1"/>
  <c r="M217" s="1"/>
  <c r="M218" s="1"/>
  <c r="M219" s="1"/>
  <c r="O211"/>
  <c r="O212" s="1"/>
  <c r="O213" s="1"/>
  <c r="O214" s="1"/>
  <c r="O215" s="1"/>
  <c r="O216" s="1"/>
  <c r="O217" s="1"/>
  <c r="O218" s="1"/>
  <c r="O219" s="1"/>
  <c r="Q211"/>
  <c r="Q212" s="1"/>
  <c r="Q213" s="1"/>
  <c r="Q214" s="1"/>
  <c r="Q215" s="1"/>
  <c r="Q216" s="1"/>
  <c r="Q217" s="1"/>
  <c r="Q218" s="1"/>
  <c r="Q219" s="1"/>
  <c r="M222"/>
  <c r="M223" s="1"/>
  <c r="M224" s="1"/>
  <c r="M225" s="1"/>
  <c r="M226" s="1"/>
  <c r="M227" s="1"/>
  <c r="M228" s="1"/>
  <c r="M229" s="1"/>
  <c r="M230" s="1"/>
  <c r="O222"/>
  <c r="O223" s="1"/>
  <c r="O224" s="1"/>
  <c r="O225" s="1"/>
  <c r="O226" s="1"/>
  <c r="O227" s="1"/>
  <c r="O228" s="1"/>
  <c r="O229" s="1"/>
  <c r="O230" s="1"/>
  <c r="Q222"/>
  <c r="Q223" s="1"/>
  <c r="Q224" s="1"/>
  <c r="Q225" s="1"/>
  <c r="Q226" s="1"/>
  <c r="Q227" s="1"/>
  <c r="Q228" s="1"/>
  <c r="Q229" s="1"/>
  <c r="Q230" s="1"/>
  <c r="M233"/>
  <c r="M234" s="1"/>
  <c r="M235" s="1"/>
  <c r="M236" s="1"/>
  <c r="M237" s="1"/>
  <c r="M238" s="1"/>
  <c r="M239" s="1"/>
  <c r="M240" s="1"/>
  <c r="M241" s="1"/>
  <c r="M242" s="1"/>
  <c r="M243" s="1"/>
  <c r="O233"/>
  <c r="O234" s="1"/>
  <c r="O235" s="1"/>
  <c r="O236" s="1"/>
  <c r="O237" s="1"/>
  <c r="O238" s="1"/>
  <c r="O239" s="1"/>
  <c r="O240" s="1"/>
  <c r="O241" s="1"/>
  <c r="O242" s="1"/>
  <c r="O243" s="1"/>
  <c r="Q233"/>
  <c r="Q234" s="1"/>
  <c r="Q235" s="1"/>
  <c r="Q236" s="1"/>
  <c r="Q237" s="1"/>
  <c r="Q238" s="1"/>
  <c r="Q239" s="1"/>
  <c r="Q240" s="1"/>
  <c r="Q241" s="1"/>
  <c r="Q242" s="1"/>
  <c r="Q243" s="1"/>
  <c r="M246"/>
  <c r="M247" s="1"/>
  <c r="M248" s="1"/>
  <c r="M249" s="1"/>
  <c r="M250" s="1"/>
  <c r="O246"/>
  <c r="O247" s="1"/>
  <c r="O248" s="1"/>
  <c r="O249" s="1"/>
  <c r="O250" s="1"/>
  <c r="Q246"/>
  <c r="Q247" s="1"/>
  <c r="Q248" s="1"/>
  <c r="Q249" s="1"/>
  <c r="Q250" s="1"/>
  <c r="M253"/>
  <c r="M254" s="1"/>
  <c r="M255" s="1"/>
  <c r="M256" s="1"/>
  <c r="M257" s="1"/>
  <c r="O253"/>
  <c r="O254" s="1"/>
  <c r="O255" s="1"/>
  <c r="O256" s="1"/>
  <c r="O257" s="1"/>
  <c r="Q253"/>
  <c r="Q254" s="1"/>
  <c r="Q255" s="1"/>
  <c r="Q256" s="1"/>
  <c r="Q257" s="1"/>
  <c r="M260"/>
  <c r="O260"/>
  <c r="O261" s="1"/>
  <c r="O262" s="1"/>
  <c r="O263" s="1"/>
  <c r="O264" s="1"/>
  <c r="M261"/>
  <c r="M262" s="1"/>
  <c r="M263" s="1"/>
  <c r="M264" s="1"/>
  <c r="M267"/>
  <c r="M268" s="1"/>
  <c r="M269" s="1"/>
  <c r="M270" s="1"/>
  <c r="M271" s="1"/>
  <c r="O267"/>
  <c r="O268" s="1"/>
  <c r="O269" s="1"/>
  <c r="O270" s="1"/>
  <c r="O271" s="1"/>
  <c r="M274"/>
  <c r="M275" s="1"/>
  <c r="M276" s="1"/>
  <c r="M277" s="1"/>
  <c r="M278" s="1"/>
  <c r="O274"/>
  <c r="O275" s="1"/>
  <c r="O276" s="1"/>
  <c r="O277" s="1"/>
  <c r="O278" s="1"/>
  <c r="M282"/>
  <c r="O282"/>
  <c r="Q282"/>
  <c r="M283"/>
  <c r="O283"/>
  <c r="Q283"/>
  <c r="M284"/>
  <c r="O284"/>
  <c r="Q284"/>
  <c r="M285"/>
  <c r="O285"/>
  <c r="Q285"/>
  <c r="M286"/>
  <c r="O286"/>
  <c r="Q286"/>
  <c r="M290"/>
  <c r="O290"/>
  <c r="Q290"/>
  <c r="M291"/>
  <c r="O291"/>
  <c r="Q291"/>
  <c r="M292"/>
  <c r="O292"/>
  <c r="Q292"/>
  <c r="M293"/>
  <c r="O293"/>
  <c r="Q293"/>
  <c r="M294"/>
  <c r="O294"/>
  <c r="Q294"/>
  <c r="M31" i="1"/>
  <c r="M32" s="1"/>
  <c r="M33" s="1"/>
  <c r="M34" s="1"/>
  <c r="M35" s="1"/>
  <c r="M36" s="1"/>
  <c r="O31"/>
  <c r="Q31"/>
  <c r="Q32" s="1"/>
  <c r="Q33" s="1"/>
  <c r="Q34" s="1"/>
  <c r="Q35" s="1"/>
  <c r="Q36" s="1"/>
  <c r="S31"/>
  <c r="S32" s="1"/>
  <c r="S33" s="1"/>
  <c r="S34" s="1"/>
  <c r="S35" s="1"/>
  <c r="S36" s="1"/>
  <c r="O32"/>
  <c r="O33" s="1"/>
  <c r="O34" s="1"/>
  <c r="O35" s="1"/>
  <c r="O36" s="1"/>
  <c r="M39"/>
  <c r="O39"/>
  <c r="Q39"/>
  <c r="Q40" s="1"/>
  <c r="Q41" s="1"/>
  <c r="Q42" s="1"/>
  <c r="Q43" s="1"/>
  <c r="Q44" s="1"/>
  <c r="Q45" s="1"/>
  <c r="Q46" s="1"/>
  <c r="Q47" s="1"/>
  <c r="Q48" s="1"/>
  <c r="S39"/>
  <c r="S40" s="1"/>
  <c r="S41" s="1"/>
  <c r="S42" s="1"/>
  <c r="S43" s="1"/>
  <c r="S44" s="1"/>
  <c r="S45" s="1"/>
  <c r="S46" s="1"/>
  <c r="S47" s="1"/>
  <c r="S48" s="1"/>
  <c r="M40"/>
  <c r="O40"/>
  <c r="O41" s="1"/>
  <c r="O42" s="1"/>
  <c r="O43" s="1"/>
  <c r="O44" s="1"/>
  <c r="O45" s="1"/>
  <c r="O46" s="1"/>
  <c r="O47" s="1"/>
  <c r="O48" s="1"/>
  <c r="M41"/>
  <c r="M42" s="1"/>
  <c r="M43" s="1"/>
  <c r="M44" s="1"/>
  <c r="M45" s="1"/>
  <c r="M46" s="1"/>
  <c r="M47" s="1"/>
  <c r="M48" s="1"/>
  <c r="M51"/>
  <c r="O51"/>
  <c r="Q51"/>
  <c r="Q52" s="1"/>
  <c r="Q53" s="1"/>
  <c r="Q54" s="1"/>
  <c r="Q55" s="1"/>
  <c r="Q56" s="1"/>
  <c r="Q57" s="1"/>
  <c r="Q58" s="1"/>
  <c r="Q59" s="1"/>
  <c r="Q60" s="1"/>
  <c r="S51"/>
  <c r="M52"/>
  <c r="O52"/>
  <c r="S52"/>
  <c r="S53" s="1"/>
  <c r="S54" s="1"/>
  <c r="S55" s="1"/>
  <c r="S56" s="1"/>
  <c r="S57" s="1"/>
  <c r="S58" s="1"/>
  <c r="S59" s="1"/>
  <c r="S60" s="1"/>
  <c r="M53"/>
  <c r="M54" s="1"/>
  <c r="M55" s="1"/>
  <c r="M56" s="1"/>
  <c r="M57" s="1"/>
  <c r="M58" s="1"/>
  <c r="M59" s="1"/>
  <c r="M60" s="1"/>
  <c r="O53"/>
  <c r="O54" s="1"/>
  <c r="O55" s="1"/>
  <c r="O56" s="1"/>
  <c r="O57" s="1"/>
  <c r="O58" s="1"/>
  <c r="O59" s="1"/>
  <c r="O60" s="1"/>
  <c r="M63"/>
  <c r="M64" s="1"/>
  <c r="M65" s="1"/>
  <c r="M66" s="1"/>
  <c r="M67" s="1"/>
  <c r="M68" s="1"/>
  <c r="M69" s="1"/>
  <c r="M70" s="1"/>
  <c r="M71" s="1"/>
  <c r="M72" s="1"/>
  <c r="O63"/>
  <c r="Q63"/>
  <c r="S63"/>
  <c r="O64"/>
  <c r="O65" s="1"/>
  <c r="O66" s="1"/>
  <c r="O67" s="1"/>
  <c r="O68" s="1"/>
  <c r="O69" s="1"/>
  <c r="O70" s="1"/>
  <c r="O71" s="1"/>
  <c r="O72" s="1"/>
  <c r="Q64"/>
  <c r="Q65" s="1"/>
  <c r="Q66" s="1"/>
  <c r="Q67" s="1"/>
  <c r="Q68" s="1"/>
  <c r="Q69" s="1"/>
  <c r="Q70" s="1"/>
  <c r="Q71" s="1"/>
  <c r="Q72" s="1"/>
  <c r="S64"/>
  <c r="S65" s="1"/>
  <c r="S66" s="1"/>
  <c r="S67" s="1"/>
  <c r="S68" s="1"/>
  <c r="S69" s="1"/>
  <c r="S70" s="1"/>
  <c r="S71" s="1"/>
  <c r="S72" s="1"/>
  <c r="M75"/>
  <c r="O75"/>
  <c r="Q75"/>
  <c r="Q76" s="1"/>
  <c r="Q77" s="1"/>
  <c r="Q78" s="1"/>
  <c r="Q79" s="1"/>
  <c r="Q80" s="1"/>
  <c r="Q81" s="1"/>
  <c r="Q82" s="1"/>
  <c r="Q83" s="1"/>
  <c r="Q84" s="1"/>
  <c r="S75"/>
  <c r="S76" s="1"/>
  <c r="S77" s="1"/>
  <c r="S78" s="1"/>
  <c r="S79" s="1"/>
  <c r="S80" s="1"/>
  <c r="S81" s="1"/>
  <c r="S82" s="1"/>
  <c r="S83" s="1"/>
  <c r="S84" s="1"/>
  <c r="M76"/>
  <c r="M77" s="1"/>
  <c r="M78" s="1"/>
  <c r="M79" s="1"/>
  <c r="M80" s="1"/>
  <c r="M81" s="1"/>
  <c r="M82" s="1"/>
  <c r="M83" s="1"/>
  <c r="M84" s="1"/>
  <c r="O76"/>
  <c r="O77" s="1"/>
  <c r="O78" s="1"/>
  <c r="O79" s="1"/>
  <c r="O80" s="1"/>
  <c r="O81" s="1"/>
  <c r="O82" s="1"/>
  <c r="O83" s="1"/>
  <c r="O84" s="1"/>
  <c r="M87"/>
  <c r="O87"/>
  <c r="Q87"/>
  <c r="S87"/>
  <c r="M88"/>
  <c r="M89" s="1"/>
  <c r="M90" s="1"/>
  <c r="M91" s="1"/>
  <c r="M92" s="1"/>
  <c r="M93" s="1"/>
  <c r="M94" s="1"/>
  <c r="M95" s="1"/>
  <c r="M96" s="1"/>
  <c r="O88"/>
  <c r="O89" s="1"/>
  <c r="O90" s="1"/>
  <c r="O91" s="1"/>
  <c r="O92" s="1"/>
  <c r="O93" s="1"/>
  <c r="O94" s="1"/>
  <c r="O95" s="1"/>
  <c r="O96" s="1"/>
  <c r="Q88"/>
  <c r="Q89" s="1"/>
  <c r="Q90" s="1"/>
  <c r="Q91" s="1"/>
  <c r="Q92" s="1"/>
  <c r="Q93" s="1"/>
  <c r="Q94" s="1"/>
  <c r="Q95" s="1"/>
  <c r="Q96" s="1"/>
  <c r="S88"/>
  <c r="S89" s="1"/>
  <c r="S90" s="1"/>
  <c r="S91" s="1"/>
  <c r="S92" s="1"/>
  <c r="S93" s="1"/>
  <c r="S94" s="1"/>
  <c r="S95" s="1"/>
  <c r="S96" s="1"/>
  <c r="M99"/>
  <c r="M100" s="1"/>
  <c r="M101" s="1"/>
  <c r="M102" s="1"/>
  <c r="M103" s="1"/>
  <c r="M104" s="1"/>
  <c r="M105" s="1"/>
  <c r="M106" s="1"/>
  <c r="M107" s="1"/>
  <c r="M108" s="1"/>
  <c r="O99"/>
  <c r="O100" s="1"/>
  <c r="O101" s="1"/>
  <c r="O102" s="1"/>
  <c r="O103" s="1"/>
  <c r="O104" s="1"/>
  <c r="O105" s="1"/>
  <c r="O106" s="1"/>
  <c r="O107" s="1"/>
  <c r="O108" s="1"/>
  <c r="Q99"/>
  <c r="Q100" s="1"/>
  <c r="Q101" s="1"/>
  <c r="Q102" s="1"/>
  <c r="Q103" s="1"/>
  <c r="Q104" s="1"/>
  <c r="Q105" s="1"/>
  <c r="Q106" s="1"/>
  <c r="Q107" s="1"/>
  <c r="Q108" s="1"/>
  <c r="S99"/>
  <c r="S100" s="1"/>
  <c r="S101" s="1"/>
  <c r="S102" s="1"/>
  <c r="S103" s="1"/>
  <c r="S104" s="1"/>
  <c r="S105" s="1"/>
  <c r="S106" s="1"/>
  <c r="S107" s="1"/>
  <c r="S108" s="1"/>
  <c r="M111"/>
  <c r="M112" s="1"/>
  <c r="M113" s="1"/>
  <c r="M114" s="1"/>
  <c r="M115" s="1"/>
  <c r="M116" s="1"/>
  <c r="M117" s="1"/>
  <c r="M118" s="1"/>
  <c r="M119" s="1"/>
  <c r="M120" s="1"/>
  <c r="O111"/>
  <c r="O112" s="1"/>
  <c r="O113" s="1"/>
  <c r="O114" s="1"/>
  <c r="O115" s="1"/>
  <c r="O116" s="1"/>
  <c r="O117" s="1"/>
  <c r="O118" s="1"/>
  <c r="O119" s="1"/>
  <c r="O120" s="1"/>
  <c r="M123"/>
  <c r="M124" s="1"/>
  <c r="M125" s="1"/>
  <c r="M126" s="1"/>
  <c r="M127" s="1"/>
  <c r="M128" s="1"/>
  <c r="M129" s="1"/>
  <c r="M130" s="1"/>
  <c r="M131" s="1"/>
  <c r="M132" s="1"/>
  <c r="O123"/>
  <c r="O124" s="1"/>
  <c r="O125" s="1"/>
  <c r="O126" s="1"/>
  <c r="O127" s="1"/>
  <c r="O128" s="1"/>
  <c r="O129" s="1"/>
  <c r="O130" s="1"/>
  <c r="O131" s="1"/>
  <c r="O132" s="1"/>
  <c r="M135"/>
  <c r="M136" s="1"/>
  <c r="M137" s="1"/>
  <c r="M138" s="1"/>
  <c r="M139" s="1"/>
  <c r="M140" s="1"/>
  <c r="M141" s="1"/>
  <c r="M142" s="1"/>
  <c r="M143" s="1"/>
  <c r="M144" s="1"/>
  <c r="O135"/>
  <c r="Q135"/>
  <c r="S135"/>
  <c r="O136"/>
  <c r="O137" s="1"/>
  <c r="O138" s="1"/>
  <c r="O139" s="1"/>
  <c r="O140" s="1"/>
  <c r="O141" s="1"/>
  <c r="O142" s="1"/>
  <c r="O143" s="1"/>
  <c r="O144" s="1"/>
  <c r="Q136"/>
  <c r="Q137" s="1"/>
  <c r="Q138" s="1"/>
  <c r="Q139" s="1"/>
  <c r="Q140" s="1"/>
  <c r="Q141" s="1"/>
  <c r="Q142" s="1"/>
  <c r="Q143" s="1"/>
  <c r="Q144" s="1"/>
  <c r="S136"/>
  <c r="S137" s="1"/>
  <c r="S138" s="1"/>
  <c r="S139" s="1"/>
  <c r="S140" s="1"/>
  <c r="S141" s="1"/>
  <c r="S142" s="1"/>
  <c r="S143" s="1"/>
  <c r="S144" s="1"/>
  <c r="M147"/>
  <c r="M148" s="1"/>
  <c r="M149" s="1"/>
  <c r="M150" s="1"/>
  <c r="M151" s="1"/>
  <c r="M152" s="1"/>
  <c r="M153" s="1"/>
  <c r="M154" s="1"/>
  <c r="M155" s="1"/>
  <c r="M156" s="1"/>
  <c r="O147"/>
  <c r="Q147"/>
  <c r="S147"/>
  <c r="O148"/>
  <c r="O149" s="1"/>
  <c r="O150" s="1"/>
  <c r="O151" s="1"/>
  <c r="O152" s="1"/>
  <c r="O153" s="1"/>
  <c r="O154" s="1"/>
  <c r="O155" s="1"/>
  <c r="O156" s="1"/>
  <c r="Q148"/>
  <c r="Q149" s="1"/>
  <c r="Q150" s="1"/>
  <c r="Q151" s="1"/>
  <c r="Q152" s="1"/>
  <c r="Q153" s="1"/>
  <c r="Q154" s="1"/>
  <c r="Q155" s="1"/>
  <c r="Q156" s="1"/>
  <c r="S148"/>
  <c r="S149" s="1"/>
  <c r="S150" s="1"/>
  <c r="S151" s="1"/>
  <c r="S152" s="1"/>
  <c r="S153" s="1"/>
  <c r="S154" s="1"/>
  <c r="S155" s="1"/>
  <c r="S156" s="1"/>
  <c r="M159"/>
  <c r="M160" s="1"/>
  <c r="M161" s="1"/>
  <c r="M162" s="1"/>
  <c r="M163" s="1"/>
  <c r="M164" s="1"/>
  <c r="M165" s="1"/>
  <c r="M166" s="1"/>
  <c r="M167" s="1"/>
  <c r="M168" s="1"/>
  <c r="M169" s="1"/>
  <c r="M181"/>
  <c r="M182" s="1"/>
  <c r="M183" s="1"/>
  <c r="M184" s="1"/>
  <c r="M185" s="1"/>
  <c r="M186" s="1"/>
  <c r="M187" s="1"/>
  <c r="O181"/>
  <c r="O182" s="1"/>
  <c r="O183" s="1"/>
  <c r="O184" s="1"/>
  <c r="O185" s="1"/>
  <c r="O186" s="1"/>
  <c r="O187" s="1"/>
  <c r="M200"/>
  <c r="O200"/>
  <c r="Q200"/>
  <c r="S200"/>
  <c r="M201"/>
  <c r="O201"/>
  <c r="O202" s="1"/>
  <c r="O203" s="1"/>
  <c r="O204" s="1"/>
  <c r="O205" s="1"/>
  <c r="O206" s="1"/>
  <c r="O207" s="1"/>
  <c r="O208" s="1"/>
  <c r="Q201"/>
  <c r="Q202" s="1"/>
  <c r="Q203" s="1"/>
  <c r="Q204" s="1"/>
  <c r="Q205" s="1"/>
  <c r="Q206" s="1"/>
  <c r="Q207" s="1"/>
  <c r="Q208" s="1"/>
  <c r="S201"/>
  <c r="S202" s="1"/>
  <c r="S203" s="1"/>
  <c r="S204" s="1"/>
  <c r="S205" s="1"/>
  <c r="S206" s="1"/>
  <c r="S207" s="1"/>
  <c r="S208" s="1"/>
  <c r="M202"/>
  <c r="M203" s="1"/>
  <c r="M204" s="1"/>
  <c r="M205" s="1"/>
  <c r="M206" s="1"/>
  <c r="M207" s="1"/>
  <c r="M208" s="1"/>
  <c r="M211"/>
  <c r="O211"/>
  <c r="Q211"/>
  <c r="Q212" s="1"/>
  <c r="Q213" s="1"/>
  <c r="Q214" s="1"/>
  <c r="Q215" s="1"/>
  <c r="Q216" s="1"/>
  <c r="Q217" s="1"/>
  <c r="Q218" s="1"/>
  <c r="Q219" s="1"/>
  <c r="S211"/>
  <c r="S212" s="1"/>
  <c r="S213" s="1"/>
  <c r="S214" s="1"/>
  <c r="S215" s="1"/>
  <c r="S216" s="1"/>
  <c r="S217" s="1"/>
  <c r="S218" s="1"/>
  <c r="S219" s="1"/>
  <c r="M212"/>
  <c r="M213" s="1"/>
  <c r="M214" s="1"/>
  <c r="M215" s="1"/>
  <c r="M216" s="1"/>
  <c r="M217" s="1"/>
  <c r="M218" s="1"/>
  <c r="M219" s="1"/>
  <c r="O212"/>
  <c r="O213" s="1"/>
  <c r="O214" s="1"/>
  <c r="O215" s="1"/>
  <c r="O216" s="1"/>
  <c r="O217" s="1"/>
  <c r="O218" s="1"/>
  <c r="O219" s="1"/>
  <c r="M222"/>
  <c r="O222"/>
  <c r="Q222"/>
  <c r="Q223" s="1"/>
  <c r="Q224" s="1"/>
  <c r="Q225" s="1"/>
  <c r="Q226" s="1"/>
  <c r="Q227" s="1"/>
  <c r="Q228" s="1"/>
  <c r="Q229" s="1"/>
  <c r="Q230" s="1"/>
  <c r="S222"/>
  <c r="S223" s="1"/>
  <c r="S224" s="1"/>
  <c r="S225" s="1"/>
  <c r="S226" s="1"/>
  <c r="S227" s="1"/>
  <c r="S228" s="1"/>
  <c r="S229" s="1"/>
  <c r="S230" s="1"/>
  <c r="M223"/>
  <c r="M224" s="1"/>
  <c r="M225" s="1"/>
  <c r="M226" s="1"/>
  <c r="M227" s="1"/>
  <c r="M228" s="1"/>
  <c r="M229" s="1"/>
  <c r="M230" s="1"/>
  <c r="O223"/>
  <c r="O224" s="1"/>
  <c r="O225" s="1"/>
  <c r="O226" s="1"/>
  <c r="O227" s="1"/>
  <c r="O228" s="1"/>
  <c r="O229" s="1"/>
  <c r="O230" s="1"/>
  <c r="M233"/>
  <c r="O233"/>
  <c r="Q233"/>
  <c r="S233"/>
  <c r="M234"/>
  <c r="M235" s="1"/>
  <c r="M236" s="1"/>
  <c r="M237" s="1"/>
  <c r="M238" s="1"/>
  <c r="M239" s="1"/>
  <c r="M240" s="1"/>
  <c r="M241" s="1"/>
  <c r="M242" s="1"/>
  <c r="M243" s="1"/>
  <c r="O234"/>
  <c r="O235" s="1"/>
  <c r="O236" s="1"/>
  <c r="O237" s="1"/>
  <c r="O238" s="1"/>
  <c r="O239" s="1"/>
  <c r="O240" s="1"/>
  <c r="O241" s="1"/>
  <c r="O242" s="1"/>
  <c r="O243" s="1"/>
  <c r="Q234"/>
  <c r="Q235" s="1"/>
  <c r="Q236" s="1"/>
  <c r="Q237" s="1"/>
  <c r="Q238" s="1"/>
  <c r="Q239" s="1"/>
  <c r="Q240" s="1"/>
  <c r="Q241" s="1"/>
  <c r="Q242" s="1"/>
  <c r="Q243" s="1"/>
  <c r="S234"/>
  <c r="S235" s="1"/>
  <c r="S236" s="1"/>
  <c r="S237" s="1"/>
  <c r="S238" s="1"/>
  <c r="S239" s="1"/>
  <c r="S240" s="1"/>
  <c r="S241" s="1"/>
  <c r="S242" s="1"/>
  <c r="S243" s="1"/>
  <c r="M246"/>
  <c r="O246"/>
  <c r="Q246"/>
  <c r="S246"/>
  <c r="S247" s="1"/>
  <c r="S248" s="1"/>
  <c r="S249" s="1"/>
  <c r="S250" s="1"/>
  <c r="M247"/>
  <c r="O247"/>
  <c r="O248" s="1"/>
  <c r="O249" s="1"/>
  <c r="O250" s="1"/>
  <c r="Q247"/>
  <c r="Q248" s="1"/>
  <c r="Q249" s="1"/>
  <c r="Q250" s="1"/>
  <c r="M248"/>
  <c r="M249" s="1"/>
  <c r="M250" s="1"/>
  <c r="M253"/>
  <c r="O253"/>
  <c r="O254" s="1"/>
  <c r="O255" s="1"/>
  <c r="O256" s="1"/>
  <c r="O257" s="1"/>
  <c r="Q253"/>
  <c r="S253"/>
  <c r="M254"/>
  <c r="M255" s="1"/>
  <c r="M256" s="1"/>
  <c r="M257" s="1"/>
  <c r="Q254"/>
  <c r="Q255" s="1"/>
  <c r="Q256" s="1"/>
  <c r="Q257" s="1"/>
  <c r="S254"/>
  <c r="S255" s="1"/>
  <c r="S256" s="1"/>
  <c r="S257" s="1"/>
  <c r="M260"/>
  <c r="M261" s="1"/>
  <c r="M262" s="1"/>
  <c r="M263" s="1"/>
  <c r="M264" s="1"/>
  <c r="O260"/>
  <c r="O261" s="1"/>
  <c r="O262" s="1"/>
  <c r="O263" s="1"/>
  <c r="O264" s="1"/>
  <c r="M267"/>
  <c r="M268" s="1"/>
  <c r="M269" s="1"/>
  <c r="M270" s="1"/>
  <c r="M271" s="1"/>
  <c r="O267"/>
  <c r="O268" s="1"/>
  <c r="O269" s="1"/>
  <c r="O270" s="1"/>
  <c r="O271" s="1"/>
  <c r="M274"/>
  <c r="M275" s="1"/>
  <c r="M276" s="1"/>
  <c r="M277" s="1"/>
  <c r="M278" s="1"/>
  <c r="O274"/>
  <c r="O275" s="1"/>
  <c r="O276" s="1"/>
  <c r="O277" s="1"/>
  <c r="O278" s="1"/>
  <c r="M282"/>
  <c r="O282"/>
  <c r="Q282"/>
  <c r="S282"/>
  <c r="M283"/>
  <c r="O283"/>
  <c r="Q283"/>
  <c r="S283"/>
  <c r="M284"/>
  <c r="O284"/>
  <c r="Q284"/>
  <c r="S284"/>
  <c r="M285"/>
  <c r="O285"/>
  <c r="Q285"/>
  <c r="S285"/>
  <c r="M286"/>
  <c r="O286"/>
  <c r="Q286"/>
  <c r="S286"/>
  <c r="M290"/>
  <c r="O290"/>
  <c r="Q290"/>
  <c r="S290"/>
  <c r="M291"/>
  <c r="O291"/>
  <c r="Q291"/>
  <c r="S291"/>
  <c r="M292"/>
  <c r="O292"/>
  <c r="Q292"/>
  <c r="S292"/>
  <c r="M293"/>
  <c r="O293"/>
  <c r="Q293"/>
  <c r="S293"/>
  <c r="M294"/>
  <c r="O294"/>
  <c r="O296" s="1"/>
  <c r="Q294"/>
  <c r="S294"/>
  <c r="M296"/>
  <c r="M286" i="4"/>
  <c r="K247"/>
  <c r="E42" i="18" l="1"/>
  <c r="D39"/>
  <c r="F40"/>
  <c r="B41"/>
  <c r="C39"/>
  <c r="D42"/>
  <c r="C40"/>
  <c r="F41"/>
  <c r="D43"/>
  <c r="B40"/>
  <c r="E41"/>
  <c r="C43"/>
  <c r="B39"/>
  <c r="F39"/>
  <c r="E40"/>
  <c r="D41"/>
  <c r="C42"/>
  <c r="B43"/>
  <c r="F43"/>
  <c r="E39"/>
  <c r="D40"/>
  <c r="C41"/>
  <c r="B42"/>
  <c r="F42"/>
  <c r="E43" i="16"/>
  <c r="C43"/>
  <c r="F42"/>
  <c r="D42"/>
  <c r="B42"/>
  <c r="E41"/>
  <c r="C41"/>
  <c r="F40"/>
  <c r="D40"/>
  <c r="B40"/>
  <c r="E39"/>
  <c r="C39"/>
  <c r="F43"/>
  <c r="D43"/>
  <c r="B43"/>
  <c r="E42"/>
  <c r="C42"/>
  <c r="F41"/>
  <c r="D41"/>
  <c r="B41"/>
  <c r="E40"/>
  <c r="C40"/>
  <c r="F39"/>
  <c r="D39"/>
  <c r="B39"/>
  <c r="I3" i="1"/>
  <c r="E3" s="1"/>
  <c r="G3"/>
  <c r="C3" s="1"/>
  <c r="H3"/>
  <c r="D3" s="1"/>
  <c r="F3"/>
  <c r="B3" s="1"/>
  <c r="I3" i="3"/>
  <c r="E3" s="1"/>
  <c r="G3" i="11" s="1"/>
  <c r="G3" i="3"/>
  <c r="C3" s="1"/>
  <c r="H3"/>
  <c r="D3" s="1"/>
  <c r="F3"/>
  <c r="B3" s="1"/>
  <c r="F19" i="16"/>
  <c r="E20"/>
  <c r="E22"/>
  <c r="F20"/>
  <c r="C20"/>
  <c r="Q45" i="2"/>
  <c r="Q46" s="1"/>
  <c r="Q47" s="1"/>
  <c r="Q48" s="1"/>
  <c r="K167"/>
  <c r="K168" s="1"/>
  <c r="K169" s="1"/>
  <c r="Q140"/>
  <c r="Q141" s="1"/>
  <c r="Q142" s="1"/>
  <c r="Q143" s="1"/>
  <c r="Q144" s="1"/>
  <c r="C19" i="16"/>
  <c r="F22"/>
  <c r="B21"/>
  <c r="C21"/>
  <c r="E21"/>
  <c r="D20"/>
  <c r="E19"/>
  <c r="F18"/>
  <c r="B18"/>
  <c r="K236" i="2"/>
  <c r="K237" s="1"/>
  <c r="K238" s="1"/>
  <c r="K239" s="1"/>
  <c r="K240" s="1"/>
  <c r="K241" s="1"/>
  <c r="K242" s="1"/>
  <c r="K243" s="1"/>
  <c r="D22" i="16"/>
  <c r="D19"/>
  <c r="E18"/>
  <c r="C22"/>
  <c r="D18"/>
  <c r="B20"/>
  <c r="D21"/>
  <c r="F21"/>
  <c r="B22"/>
  <c r="C18"/>
  <c r="D18" i="18"/>
  <c r="E22"/>
  <c r="D19"/>
  <c r="C22"/>
  <c r="B19"/>
  <c r="D20"/>
  <c r="E21"/>
  <c r="B21"/>
  <c r="F22"/>
  <c r="E20"/>
  <c r="B22"/>
  <c r="F18"/>
  <c r="B20"/>
  <c r="F21"/>
  <c r="E18"/>
  <c r="D21"/>
  <c r="C18"/>
  <c r="E19"/>
  <c r="F20"/>
  <c r="C20"/>
  <c r="B18"/>
  <c r="F19"/>
  <c r="C21"/>
  <c r="D22"/>
  <c r="C19"/>
  <c r="Q296" i="3"/>
  <c r="I296"/>
  <c r="Q297" i="1"/>
  <c r="C163" i="13"/>
  <c r="C205"/>
  <c r="C43"/>
  <c r="C67"/>
  <c r="C91"/>
  <c r="C115"/>
  <c r="C139"/>
  <c r="C237"/>
  <c r="C271"/>
  <c r="C35"/>
  <c r="C55"/>
  <c r="C79"/>
  <c r="C103"/>
  <c r="C127"/>
  <c r="C151"/>
  <c r="C216"/>
  <c r="C227"/>
  <c r="C257"/>
  <c r="M294" s="1"/>
  <c r="M293"/>
  <c r="M294" i="10"/>
  <c r="M293"/>
  <c r="M64" i="4"/>
  <c r="M65" s="1"/>
  <c r="M66" s="1"/>
  <c r="M67" s="1"/>
  <c r="M68" s="1"/>
  <c r="M69" s="1"/>
  <c r="M70" s="1"/>
  <c r="M71" s="1"/>
  <c r="M72" s="1"/>
  <c r="O112"/>
  <c r="O113" s="1"/>
  <c r="O114" s="1"/>
  <c r="O115" s="1"/>
  <c r="O116" s="1"/>
  <c r="O117" s="1"/>
  <c r="O118" s="1"/>
  <c r="O119" s="1"/>
  <c r="O120" s="1"/>
  <c r="S52"/>
  <c r="S53" s="1"/>
  <c r="S54" s="1"/>
  <c r="S55" s="1"/>
  <c r="S56" s="1"/>
  <c r="S57" s="1"/>
  <c r="S58" s="1"/>
  <c r="S59" s="1"/>
  <c r="S60" s="1"/>
  <c r="Q148"/>
  <c r="Q149" s="1"/>
  <c r="Q150" s="1"/>
  <c r="Q151" s="1"/>
  <c r="Q152" s="1"/>
  <c r="Q153" s="1"/>
  <c r="Q154" s="1"/>
  <c r="Q155" s="1"/>
  <c r="Q156" s="1"/>
  <c r="Q100"/>
  <c r="Q101" s="1"/>
  <c r="Q102" s="1"/>
  <c r="Q103" s="1"/>
  <c r="Q104" s="1"/>
  <c r="Q105" s="1"/>
  <c r="Q106" s="1"/>
  <c r="Q107" s="1"/>
  <c r="Q108" s="1"/>
  <c r="Q76"/>
  <c r="Q77" s="1"/>
  <c r="Q78" s="1"/>
  <c r="Q79" s="1"/>
  <c r="Q80" s="1"/>
  <c r="Q81" s="1"/>
  <c r="Q82" s="1"/>
  <c r="Q83" s="1"/>
  <c r="Q84" s="1"/>
  <c r="M223"/>
  <c r="M224" s="1"/>
  <c r="M225" s="1"/>
  <c r="M226" s="1"/>
  <c r="M227" s="1"/>
  <c r="M228" s="1"/>
  <c r="M229" s="1"/>
  <c r="M230" s="1"/>
  <c r="M234"/>
  <c r="M235" s="1"/>
  <c r="M236" s="1"/>
  <c r="M237" s="1"/>
  <c r="M238" s="1"/>
  <c r="M239" s="1"/>
  <c r="M240" s="1"/>
  <c r="M241" s="1"/>
  <c r="M242" s="1"/>
  <c r="M243" s="1"/>
  <c r="Q247"/>
  <c r="Q248" s="1"/>
  <c r="Q249" s="1"/>
  <c r="Q250" s="1"/>
  <c r="K32"/>
  <c r="K64"/>
  <c r="K65" s="1"/>
  <c r="K66" s="1"/>
  <c r="K67" s="1"/>
  <c r="K68" s="1"/>
  <c r="K69" s="1"/>
  <c r="K70" s="1"/>
  <c r="K71" s="1"/>
  <c r="K72" s="1"/>
  <c r="K88"/>
  <c r="K89" s="1"/>
  <c r="K90" s="1"/>
  <c r="K91" s="1"/>
  <c r="K92" s="1"/>
  <c r="K93" s="1"/>
  <c r="K94" s="1"/>
  <c r="K95" s="1"/>
  <c r="K96" s="1"/>
  <c r="K112"/>
  <c r="K113" s="1"/>
  <c r="K114" s="1"/>
  <c r="K115" s="1"/>
  <c r="K116" s="1"/>
  <c r="K117" s="1"/>
  <c r="K118" s="1"/>
  <c r="K119" s="1"/>
  <c r="K120" s="1"/>
  <c r="K201"/>
  <c r="K202" s="1"/>
  <c r="K203" s="1"/>
  <c r="K204" s="1"/>
  <c r="K205" s="1"/>
  <c r="K206" s="1"/>
  <c r="K207" s="1"/>
  <c r="K208" s="1"/>
  <c r="S255"/>
  <c r="S256" s="1"/>
  <c r="S257" s="1"/>
  <c r="M263"/>
  <c r="M264" s="1"/>
  <c r="Q66"/>
  <c r="Q67" s="1"/>
  <c r="Q68" s="1"/>
  <c r="Q69" s="1"/>
  <c r="Q70" s="1"/>
  <c r="Q71" s="1"/>
  <c r="Q72" s="1"/>
  <c r="Q90"/>
  <c r="Q91" s="1"/>
  <c r="Q92" s="1"/>
  <c r="Q93" s="1"/>
  <c r="Q94" s="1"/>
  <c r="Q95" s="1"/>
  <c r="Q96" s="1"/>
  <c r="O285"/>
  <c r="I32"/>
  <c r="I33" s="1"/>
  <c r="I34" s="1"/>
  <c r="I35" s="1"/>
  <c r="I36" s="1"/>
  <c r="M113"/>
  <c r="M114" s="1"/>
  <c r="M115" s="1"/>
  <c r="M116" s="1"/>
  <c r="M117" s="1"/>
  <c r="M118" s="1"/>
  <c r="M119" s="1"/>
  <c r="M120" s="1"/>
  <c r="K224"/>
  <c r="K225" s="1"/>
  <c r="K226" s="1"/>
  <c r="K227" s="1"/>
  <c r="K228" s="1"/>
  <c r="K229" s="1"/>
  <c r="K230" s="1"/>
  <c r="Q236"/>
  <c r="Q237" s="1"/>
  <c r="Q238" s="1"/>
  <c r="Q239" s="1"/>
  <c r="Q240" s="1"/>
  <c r="Q241" s="1"/>
  <c r="Q242" s="1"/>
  <c r="Q243" s="1"/>
  <c r="O76"/>
  <c r="O77" s="1"/>
  <c r="O78" s="1"/>
  <c r="O79" s="1"/>
  <c r="O80" s="1"/>
  <c r="O81" s="1"/>
  <c r="O82" s="1"/>
  <c r="O83" s="1"/>
  <c r="O84" s="1"/>
  <c r="Q286"/>
  <c r="K33"/>
  <c r="K34" s="1"/>
  <c r="K35" s="1"/>
  <c r="K36" s="1"/>
  <c r="Q202"/>
  <c r="Q203" s="1"/>
  <c r="Q204" s="1"/>
  <c r="Q205" s="1"/>
  <c r="Q206" s="1"/>
  <c r="Q207" s="1"/>
  <c r="Q208" s="1"/>
  <c r="Q282"/>
  <c r="K248"/>
  <c r="K249" s="1"/>
  <c r="K250" s="1"/>
  <c r="S203"/>
  <c r="S204" s="1"/>
  <c r="S205" s="1"/>
  <c r="S206" s="1"/>
  <c r="S207" s="1"/>
  <c r="S208" s="1"/>
  <c r="Q42"/>
  <c r="Q43" s="1"/>
  <c r="Q44" s="1"/>
  <c r="Q45" s="1"/>
  <c r="Q46" s="1"/>
  <c r="Q47" s="1"/>
  <c r="Q48" s="1"/>
  <c r="S137"/>
  <c r="S138" s="1"/>
  <c r="S139" s="1"/>
  <c r="S140" s="1"/>
  <c r="S141" s="1"/>
  <c r="S142" s="1"/>
  <c r="S143" s="1"/>
  <c r="S144" s="1"/>
  <c r="O297" i="3"/>
  <c r="M296"/>
  <c r="M290" i="4"/>
  <c r="E297" i="3"/>
  <c r="E296"/>
  <c r="K296"/>
  <c r="K297"/>
  <c r="Q296" i="2"/>
  <c r="S289" i="4"/>
  <c r="K286"/>
  <c r="K292"/>
  <c r="S291"/>
  <c r="S293"/>
  <c r="S297" i="1"/>
  <c r="S296"/>
  <c r="M291" i="4"/>
  <c r="M289"/>
  <c r="O289"/>
  <c r="M285"/>
  <c r="M284"/>
  <c r="K296" i="1"/>
  <c r="O291" i="4"/>
  <c r="O290"/>
  <c r="K297" i="2"/>
  <c r="O297"/>
  <c r="M296"/>
  <c r="M297" i="1"/>
  <c r="L280" s="1"/>
  <c r="T4" i="5" s="1"/>
  <c r="Q296" i="1"/>
  <c r="K284" i="4"/>
  <c r="K290"/>
  <c r="I283"/>
  <c r="I289"/>
  <c r="I293"/>
  <c r="O297" i="1"/>
  <c r="N280" s="1"/>
  <c r="V4" i="5" s="1"/>
  <c r="D280" i="1"/>
  <c r="L4" i="5" s="1"/>
  <c r="I282" i="4"/>
  <c r="I286"/>
  <c r="I292"/>
  <c r="I285"/>
  <c r="I291"/>
  <c r="I284"/>
  <c r="I290"/>
  <c r="I136"/>
  <c r="I137" s="1"/>
  <c r="I138" s="1"/>
  <c r="I139" s="1"/>
  <c r="I140" s="1"/>
  <c r="I141" s="1"/>
  <c r="I142" s="1"/>
  <c r="I143" s="1"/>
  <c r="I144" s="1"/>
  <c r="I112"/>
  <c r="I113" s="1"/>
  <c r="I114" s="1"/>
  <c r="I115" s="1"/>
  <c r="I116" s="1"/>
  <c r="I117" s="1"/>
  <c r="I118" s="1"/>
  <c r="I119" s="1"/>
  <c r="I120" s="1"/>
  <c r="I100"/>
  <c r="I101" s="1"/>
  <c r="I102" s="1"/>
  <c r="I103" s="1"/>
  <c r="I104" s="1"/>
  <c r="I105" s="1"/>
  <c r="I106" s="1"/>
  <c r="I107" s="1"/>
  <c r="I108" s="1"/>
  <c r="I88"/>
  <c r="I89" s="1"/>
  <c r="I90" s="1"/>
  <c r="I91" s="1"/>
  <c r="I92" s="1"/>
  <c r="I93" s="1"/>
  <c r="I94" s="1"/>
  <c r="I95" s="1"/>
  <c r="I96" s="1"/>
  <c r="I76"/>
  <c r="I77" s="1"/>
  <c r="I78" s="1"/>
  <c r="I79" s="1"/>
  <c r="I80" s="1"/>
  <c r="I81" s="1"/>
  <c r="I82" s="1"/>
  <c r="I83" s="1"/>
  <c r="I84" s="1"/>
  <c r="I64"/>
  <c r="I65" s="1"/>
  <c r="I66" s="1"/>
  <c r="I67" s="1"/>
  <c r="I68" s="1"/>
  <c r="I69" s="1"/>
  <c r="I70" s="1"/>
  <c r="I71" s="1"/>
  <c r="I72" s="1"/>
  <c r="I52"/>
  <c r="I53" s="1"/>
  <c r="I54" s="1"/>
  <c r="I55" s="1"/>
  <c r="I56" s="1"/>
  <c r="I57" s="1"/>
  <c r="I58" s="1"/>
  <c r="I59" s="1"/>
  <c r="I60" s="1"/>
  <c r="I40"/>
  <c r="I41" s="1"/>
  <c r="I42" s="1"/>
  <c r="I43" s="1"/>
  <c r="I44" s="1"/>
  <c r="I45" s="1"/>
  <c r="I46" s="1"/>
  <c r="I47" s="1"/>
  <c r="I48" s="1"/>
  <c r="I275"/>
  <c r="I276" s="1"/>
  <c r="I277" s="1"/>
  <c r="I278" s="1"/>
  <c r="I268"/>
  <c r="I269" s="1"/>
  <c r="I270" s="1"/>
  <c r="I271" s="1"/>
  <c r="I261"/>
  <c r="I262" s="1"/>
  <c r="I263" s="1"/>
  <c r="I264" s="1"/>
  <c r="I234"/>
  <c r="I235" s="1"/>
  <c r="I236" s="1"/>
  <c r="I237" s="1"/>
  <c r="I238" s="1"/>
  <c r="I239" s="1"/>
  <c r="I240" s="1"/>
  <c r="I241" s="1"/>
  <c r="I242" s="1"/>
  <c r="I243" s="1"/>
  <c r="I223"/>
  <c r="I224" s="1"/>
  <c r="I225" s="1"/>
  <c r="I226" s="1"/>
  <c r="I227" s="1"/>
  <c r="I228" s="1"/>
  <c r="I229" s="1"/>
  <c r="I230" s="1"/>
  <c r="I212"/>
  <c r="I213" s="1"/>
  <c r="I214" s="1"/>
  <c r="I215" s="1"/>
  <c r="I216" s="1"/>
  <c r="I217" s="1"/>
  <c r="I218" s="1"/>
  <c r="I219" s="1"/>
  <c r="I201"/>
  <c r="I202" s="1"/>
  <c r="I203" s="1"/>
  <c r="I204" s="1"/>
  <c r="I205" s="1"/>
  <c r="I206" s="1"/>
  <c r="I207" s="1"/>
  <c r="I208" s="1"/>
  <c r="I160"/>
  <c r="I161" s="1"/>
  <c r="I162" s="1"/>
  <c r="I163" s="1"/>
  <c r="I164" s="1"/>
  <c r="I165" s="1"/>
  <c r="I166" s="1"/>
  <c r="I167" s="1"/>
  <c r="I168" s="1"/>
  <c r="I169" s="1"/>
  <c r="I148"/>
  <c r="I149" s="1"/>
  <c r="I150" s="1"/>
  <c r="I151" s="1"/>
  <c r="I152" s="1"/>
  <c r="I153" s="1"/>
  <c r="I154" s="1"/>
  <c r="I155" s="1"/>
  <c r="I156" s="1"/>
  <c r="I124"/>
  <c r="I125" s="1"/>
  <c r="I126" s="1"/>
  <c r="I127" s="1"/>
  <c r="I128" s="1"/>
  <c r="I129" s="1"/>
  <c r="I130" s="1"/>
  <c r="I131" s="1"/>
  <c r="I132" s="1"/>
  <c r="G297" i="2"/>
  <c r="G296"/>
  <c r="I246" i="4"/>
  <c r="I247" s="1"/>
  <c r="I248" s="1"/>
  <c r="I249" s="1"/>
  <c r="I250" s="1"/>
  <c r="I253"/>
  <c r="I254" s="1"/>
  <c r="I255" s="1"/>
  <c r="I256" s="1"/>
  <c r="I257" s="1"/>
  <c r="M136"/>
  <c r="M137" s="1"/>
  <c r="M138" s="1"/>
  <c r="M139" s="1"/>
  <c r="M140" s="1"/>
  <c r="M141" s="1"/>
  <c r="M142" s="1"/>
  <c r="M143" s="1"/>
  <c r="M144" s="1"/>
  <c r="M76"/>
  <c r="M77" s="1"/>
  <c r="M78" s="1"/>
  <c r="M79" s="1"/>
  <c r="M80" s="1"/>
  <c r="M81" s="1"/>
  <c r="M82" s="1"/>
  <c r="M83" s="1"/>
  <c r="M84" s="1"/>
  <c r="O136"/>
  <c r="O137" s="1"/>
  <c r="O138" s="1"/>
  <c r="O139" s="1"/>
  <c r="O140" s="1"/>
  <c r="O141" s="1"/>
  <c r="O142" s="1"/>
  <c r="O143" s="1"/>
  <c r="O144" s="1"/>
  <c r="O100"/>
  <c r="O101" s="1"/>
  <c r="O102" s="1"/>
  <c r="O103" s="1"/>
  <c r="O104" s="1"/>
  <c r="O105" s="1"/>
  <c r="O106" s="1"/>
  <c r="O107" s="1"/>
  <c r="O108" s="1"/>
  <c r="Q136"/>
  <c r="Q137" s="1"/>
  <c r="Q138" s="1"/>
  <c r="Q139" s="1"/>
  <c r="Q140" s="1"/>
  <c r="Q141" s="1"/>
  <c r="Q142" s="1"/>
  <c r="Q143" s="1"/>
  <c r="Q144" s="1"/>
  <c r="Q124"/>
  <c r="Q125" s="1"/>
  <c r="Q126" s="1"/>
  <c r="Q127" s="1"/>
  <c r="Q128" s="1"/>
  <c r="Q129" s="1"/>
  <c r="Q130" s="1"/>
  <c r="Q131" s="1"/>
  <c r="Q132" s="1"/>
  <c r="Q112"/>
  <c r="Q113" s="1"/>
  <c r="Q114" s="1"/>
  <c r="Q115" s="1"/>
  <c r="Q116" s="1"/>
  <c r="Q117" s="1"/>
  <c r="Q118" s="1"/>
  <c r="Q119" s="1"/>
  <c r="Q120" s="1"/>
  <c r="Q52"/>
  <c r="M40"/>
  <c r="M41" s="1"/>
  <c r="M42" s="1"/>
  <c r="M43" s="1"/>
  <c r="M44" s="1"/>
  <c r="M45" s="1"/>
  <c r="M46" s="1"/>
  <c r="M47" s="1"/>
  <c r="M48" s="1"/>
  <c r="O261"/>
  <c r="O262" s="1"/>
  <c r="O263" s="1"/>
  <c r="O264" s="1"/>
  <c r="K76"/>
  <c r="K77" s="1"/>
  <c r="K78" s="1"/>
  <c r="K79" s="1"/>
  <c r="K80" s="1"/>
  <c r="K81" s="1"/>
  <c r="K82" s="1"/>
  <c r="K83" s="1"/>
  <c r="K84" s="1"/>
  <c r="K100"/>
  <c r="K101" s="1"/>
  <c r="K102" s="1"/>
  <c r="K103" s="1"/>
  <c r="K104" s="1"/>
  <c r="K105" s="1"/>
  <c r="K106" s="1"/>
  <c r="K107" s="1"/>
  <c r="K108" s="1"/>
  <c r="K124"/>
  <c r="K125" s="1"/>
  <c r="K126" s="1"/>
  <c r="K127" s="1"/>
  <c r="K128" s="1"/>
  <c r="K129" s="1"/>
  <c r="K130" s="1"/>
  <c r="K131" s="1"/>
  <c r="K132" s="1"/>
  <c r="K148"/>
  <c r="K149" s="1"/>
  <c r="K150" s="1"/>
  <c r="K151" s="1"/>
  <c r="K152" s="1"/>
  <c r="K153" s="1"/>
  <c r="K154" s="1"/>
  <c r="K155" s="1"/>
  <c r="K156" s="1"/>
  <c r="K160"/>
  <c r="K161" s="1"/>
  <c r="K162" s="1"/>
  <c r="K163" s="1"/>
  <c r="K164" s="1"/>
  <c r="K165" s="1"/>
  <c r="K166" s="1"/>
  <c r="K167" s="1"/>
  <c r="K168" s="1"/>
  <c r="K169" s="1"/>
  <c r="Q53"/>
  <c r="Q54" s="1"/>
  <c r="Q55" s="1"/>
  <c r="Q56" s="1"/>
  <c r="Q57" s="1"/>
  <c r="Q58" s="1"/>
  <c r="Q59" s="1"/>
  <c r="Q60" s="1"/>
  <c r="M124"/>
  <c r="M125" s="1"/>
  <c r="M126" s="1"/>
  <c r="M127" s="1"/>
  <c r="M128" s="1"/>
  <c r="M129" s="1"/>
  <c r="M130" s="1"/>
  <c r="M131" s="1"/>
  <c r="M132" s="1"/>
  <c r="M160"/>
  <c r="M161" s="1"/>
  <c r="M162" s="1"/>
  <c r="M163" s="1"/>
  <c r="M164" s="1"/>
  <c r="M165" s="1"/>
  <c r="M166" s="1"/>
  <c r="M167" s="1"/>
  <c r="M168" s="1"/>
  <c r="M169" s="1"/>
  <c r="M212"/>
  <c r="M213" s="1"/>
  <c r="M214" s="1"/>
  <c r="M215" s="1"/>
  <c r="M216" s="1"/>
  <c r="M217" s="1"/>
  <c r="M218" s="1"/>
  <c r="M219" s="1"/>
  <c r="M275"/>
  <c r="M276" s="1"/>
  <c r="M277" s="1"/>
  <c r="M278" s="1"/>
  <c r="Q261"/>
  <c r="Q262" s="1"/>
  <c r="Q263" s="1"/>
  <c r="Q264" s="1"/>
  <c r="O292"/>
  <c r="S292"/>
  <c r="S290"/>
  <c r="O286"/>
  <c r="O284"/>
  <c r="O247"/>
  <c r="O248" s="1"/>
  <c r="O249" s="1"/>
  <c r="O250" s="1"/>
  <c r="S284"/>
  <c r="S234"/>
  <c r="S235" s="1"/>
  <c r="S236" s="1"/>
  <c r="S237" s="1"/>
  <c r="S238" s="1"/>
  <c r="S239" s="1"/>
  <c r="S240" s="1"/>
  <c r="S241" s="1"/>
  <c r="S242" s="1"/>
  <c r="S243" s="1"/>
  <c r="O223"/>
  <c r="O224" s="1"/>
  <c r="O225" s="1"/>
  <c r="O226" s="1"/>
  <c r="O227" s="1"/>
  <c r="O228" s="1"/>
  <c r="O229" s="1"/>
  <c r="O230" s="1"/>
  <c r="Q223"/>
  <c r="Q224" s="1"/>
  <c r="Q225" s="1"/>
  <c r="Q226" s="1"/>
  <c r="Q227" s="1"/>
  <c r="Q228" s="1"/>
  <c r="Q229" s="1"/>
  <c r="Q230" s="1"/>
  <c r="S223"/>
  <c r="S224" s="1"/>
  <c r="S225" s="1"/>
  <c r="S226" s="1"/>
  <c r="S227" s="1"/>
  <c r="S228" s="1"/>
  <c r="S229" s="1"/>
  <c r="S230" s="1"/>
  <c r="O201"/>
  <c r="O202" s="1"/>
  <c r="O203" s="1"/>
  <c r="O204" s="1"/>
  <c r="O205" s="1"/>
  <c r="O206" s="1"/>
  <c r="O207" s="1"/>
  <c r="O208" s="1"/>
  <c r="O282"/>
  <c r="O40"/>
  <c r="O41" s="1"/>
  <c r="O42" s="1"/>
  <c r="O43" s="1"/>
  <c r="O44" s="1"/>
  <c r="O45" s="1"/>
  <c r="O46" s="1"/>
  <c r="O47" s="1"/>
  <c r="O48" s="1"/>
  <c r="S40"/>
  <c r="S41" s="1"/>
  <c r="S42" s="1"/>
  <c r="S43" s="1"/>
  <c r="S44" s="1"/>
  <c r="S45" s="1"/>
  <c r="S46" s="1"/>
  <c r="S47" s="1"/>
  <c r="S48" s="1"/>
  <c r="S64"/>
  <c r="S65" s="1"/>
  <c r="S66" s="1"/>
  <c r="S67" s="1"/>
  <c r="S68" s="1"/>
  <c r="S69" s="1"/>
  <c r="S70" s="1"/>
  <c r="S71" s="1"/>
  <c r="S72" s="1"/>
  <c r="S88"/>
  <c r="S89" s="1"/>
  <c r="S90" s="1"/>
  <c r="S91" s="1"/>
  <c r="S92" s="1"/>
  <c r="S93" s="1"/>
  <c r="S94" s="1"/>
  <c r="S95" s="1"/>
  <c r="S96" s="1"/>
  <c r="Q285"/>
  <c r="Q275"/>
  <c r="Q276" s="1"/>
  <c r="Q277" s="1"/>
  <c r="Q278" s="1"/>
  <c r="O254"/>
  <c r="O255" s="1"/>
  <c r="O256" s="1"/>
  <c r="O257" s="1"/>
  <c r="O212"/>
  <c r="O213" s="1"/>
  <c r="O214" s="1"/>
  <c r="O215" s="1"/>
  <c r="O216" s="1"/>
  <c r="O217" s="1"/>
  <c r="O218" s="1"/>
  <c r="O219" s="1"/>
  <c r="S212"/>
  <c r="S213" s="1"/>
  <c r="S214" s="1"/>
  <c r="S215" s="1"/>
  <c r="S216" s="1"/>
  <c r="S217" s="1"/>
  <c r="S218" s="1"/>
  <c r="S219" s="1"/>
  <c r="Q32"/>
  <c r="Q33" s="1"/>
  <c r="Q34" s="1"/>
  <c r="Q35" s="1"/>
  <c r="Q36" s="1"/>
  <c r="M201"/>
  <c r="M202" s="1"/>
  <c r="M203" s="1"/>
  <c r="M204" s="1"/>
  <c r="M205" s="1"/>
  <c r="M206" s="1"/>
  <c r="M207" s="1"/>
  <c r="M208" s="1"/>
  <c r="O275"/>
  <c r="O276" s="1"/>
  <c r="O277" s="1"/>
  <c r="O278" s="1"/>
  <c r="O268"/>
  <c r="O269" s="1"/>
  <c r="O270" s="1"/>
  <c r="O271" s="1"/>
  <c r="S247"/>
  <c r="S248" s="1"/>
  <c r="S249" s="1"/>
  <c r="S250" s="1"/>
  <c r="Q212"/>
  <c r="Q213" s="1"/>
  <c r="Q214" s="1"/>
  <c r="Q215" s="1"/>
  <c r="Q216" s="1"/>
  <c r="Q217" s="1"/>
  <c r="Q218" s="1"/>
  <c r="Q219" s="1"/>
  <c r="O148"/>
  <c r="O149" s="1"/>
  <c r="O150" s="1"/>
  <c r="O151" s="1"/>
  <c r="O152" s="1"/>
  <c r="O153" s="1"/>
  <c r="O154" s="1"/>
  <c r="O155" s="1"/>
  <c r="O156" s="1"/>
  <c r="O33"/>
  <c r="O34" s="1"/>
  <c r="O35" s="1"/>
  <c r="O36" s="1"/>
  <c r="K212"/>
  <c r="K213" s="1"/>
  <c r="K214" s="1"/>
  <c r="K215" s="1"/>
  <c r="K216" s="1"/>
  <c r="K217" s="1"/>
  <c r="K218" s="1"/>
  <c r="K219" s="1"/>
  <c r="O64"/>
  <c r="O65" s="1"/>
  <c r="O66" s="1"/>
  <c r="O67" s="1"/>
  <c r="O68" s="1"/>
  <c r="O69" s="1"/>
  <c r="O70" s="1"/>
  <c r="O71" s="1"/>
  <c r="O72" s="1"/>
  <c r="O52"/>
  <c r="O53" s="1"/>
  <c r="O54" s="1"/>
  <c r="O55" s="1"/>
  <c r="O56" s="1"/>
  <c r="O57" s="1"/>
  <c r="O58" s="1"/>
  <c r="O59" s="1"/>
  <c r="O60" s="1"/>
  <c r="S148"/>
  <c r="S149" s="1"/>
  <c r="S150" s="1"/>
  <c r="S151" s="1"/>
  <c r="S152" s="1"/>
  <c r="S153" s="1"/>
  <c r="S154" s="1"/>
  <c r="S155" s="1"/>
  <c r="S156" s="1"/>
  <c r="S100"/>
  <c r="S101" s="1"/>
  <c r="S102" s="1"/>
  <c r="S103" s="1"/>
  <c r="S104" s="1"/>
  <c r="S105" s="1"/>
  <c r="S106" s="1"/>
  <c r="S107" s="1"/>
  <c r="S108" s="1"/>
  <c r="S76"/>
  <c r="S77" s="1"/>
  <c r="S78" s="1"/>
  <c r="S79" s="1"/>
  <c r="S80" s="1"/>
  <c r="S81" s="1"/>
  <c r="S82" s="1"/>
  <c r="S83" s="1"/>
  <c r="S84" s="1"/>
  <c r="Q268"/>
  <c r="Q269" s="1"/>
  <c r="Q270" s="1"/>
  <c r="Q271" s="1"/>
  <c r="K293"/>
  <c r="O234"/>
  <c r="O235" s="1"/>
  <c r="O236" s="1"/>
  <c r="O237" s="1"/>
  <c r="O238" s="1"/>
  <c r="O239" s="1"/>
  <c r="O240" s="1"/>
  <c r="O241" s="1"/>
  <c r="O242" s="1"/>
  <c r="O243" s="1"/>
  <c r="K282"/>
  <c r="K283"/>
  <c r="K285"/>
  <c r="K289"/>
  <c r="K291"/>
  <c r="O296" i="3"/>
  <c r="Q297"/>
  <c r="M297"/>
  <c r="I297"/>
  <c r="Q291" i="4"/>
  <c r="Q289"/>
  <c r="Q292"/>
  <c r="Q284"/>
  <c r="Q293"/>
  <c r="K296" i="2"/>
  <c r="Q297"/>
  <c r="M297"/>
  <c r="I297"/>
  <c r="O296"/>
  <c r="I296"/>
  <c r="K297" i="1"/>
  <c r="I297"/>
  <c r="I296"/>
  <c r="O283" i="4"/>
  <c r="K275"/>
  <c r="K276" s="1"/>
  <c r="K277" s="1"/>
  <c r="K278" s="1"/>
  <c r="K268"/>
  <c r="K269" s="1"/>
  <c r="K270" s="1"/>
  <c r="K271" s="1"/>
  <c r="K254"/>
  <c r="K255" s="1"/>
  <c r="K256" s="1"/>
  <c r="K257" s="1"/>
  <c r="K234"/>
  <c r="K235" s="1"/>
  <c r="K236" s="1"/>
  <c r="K237" s="1"/>
  <c r="K238" s="1"/>
  <c r="K239" s="1"/>
  <c r="K240" s="1"/>
  <c r="K241" s="1"/>
  <c r="K242" s="1"/>
  <c r="K243" s="1"/>
  <c r="K52"/>
  <c r="K53" s="1"/>
  <c r="K54" s="1"/>
  <c r="K55" s="1"/>
  <c r="K56" s="1"/>
  <c r="K57" s="1"/>
  <c r="K58" s="1"/>
  <c r="K59" s="1"/>
  <c r="K60" s="1"/>
  <c r="S283"/>
  <c r="S285"/>
  <c r="M148"/>
  <c r="M149" s="1"/>
  <c r="M150" s="1"/>
  <c r="M151" s="1"/>
  <c r="M152" s="1"/>
  <c r="M153" s="1"/>
  <c r="M154" s="1"/>
  <c r="M155" s="1"/>
  <c r="M156" s="1"/>
  <c r="M100"/>
  <c r="M101" s="1"/>
  <c r="M102" s="1"/>
  <c r="M103" s="1"/>
  <c r="M104" s="1"/>
  <c r="M105" s="1"/>
  <c r="M106" s="1"/>
  <c r="M107" s="1"/>
  <c r="M108" s="1"/>
  <c r="M52"/>
  <c r="M53" s="1"/>
  <c r="M54" s="1"/>
  <c r="M55" s="1"/>
  <c r="M56" s="1"/>
  <c r="M57" s="1"/>
  <c r="M58" s="1"/>
  <c r="M59" s="1"/>
  <c r="M60" s="1"/>
  <c r="O88"/>
  <c r="O89" s="1"/>
  <c r="O90" s="1"/>
  <c r="O91" s="1"/>
  <c r="O92" s="1"/>
  <c r="O93" s="1"/>
  <c r="O94" s="1"/>
  <c r="O95" s="1"/>
  <c r="O96" s="1"/>
  <c r="M283"/>
  <c r="M268"/>
  <c r="M269" s="1"/>
  <c r="M270" s="1"/>
  <c r="M271" s="1"/>
  <c r="O293"/>
  <c r="Q283"/>
  <c r="S286"/>
  <c r="O160"/>
  <c r="O161" s="1"/>
  <c r="O162" s="1"/>
  <c r="O163" s="1"/>
  <c r="O164" s="1"/>
  <c r="O165" s="1"/>
  <c r="O166" s="1"/>
  <c r="O167" s="1"/>
  <c r="O168" s="1"/>
  <c r="O169" s="1"/>
  <c r="M32"/>
  <c r="M33" s="1"/>
  <c r="M34" s="1"/>
  <c r="M35" s="1"/>
  <c r="M36" s="1"/>
  <c r="S32"/>
  <c r="M246"/>
  <c r="M247" s="1"/>
  <c r="M248" s="1"/>
  <c r="M249" s="1"/>
  <c r="M250" s="1"/>
  <c r="M282"/>
  <c r="M292"/>
  <c r="Q290"/>
  <c r="Q254"/>
  <c r="Q255" s="1"/>
  <c r="Q256" s="1"/>
  <c r="Q257" s="1"/>
  <c r="D280" i="3" l="1"/>
  <c r="L8" i="5" s="1"/>
  <c r="F3" i="11"/>
  <c r="D3" s="1"/>
  <c r="B3" s="1"/>
  <c r="G3" i="12"/>
  <c r="E3" s="1"/>
  <c r="C3" s="1"/>
  <c r="E3" i="11"/>
  <c r="C3" s="1"/>
  <c r="P280" i="3"/>
  <c r="L280" i="2"/>
  <c r="T6" i="5" s="1"/>
  <c r="H280" i="3"/>
  <c r="P8" i="5" s="1"/>
  <c r="N280" i="2"/>
  <c r="V6" i="5" s="1"/>
  <c r="J280" i="1"/>
  <c r="R4" i="5" s="1"/>
  <c r="N280" i="3"/>
  <c r="V8" i="5" s="1"/>
  <c r="M296" i="13"/>
  <c r="L280" s="1"/>
  <c r="N18" i="5" s="1"/>
  <c r="P280" i="1"/>
  <c r="C228" i="13"/>
  <c r="C217"/>
  <c r="C152"/>
  <c r="C128"/>
  <c r="C104"/>
  <c r="C80"/>
  <c r="C56"/>
  <c r="C36"/>
  <c r="C238"/>
  <c r="C140"/>
  <c r="C116"/>
  <c r="C92"/>
  <c r="C68"/>
  <c r="C44"/>
  <c r="C206"/>
  <c r="C164"/>
  <c r="M296" i="10"/>
  <c r="L280" s="1"/>
  <c r="N16" i="5" s="1"/>
  <c r="S33" i="4"/>
  <c r="S34" s="1"/>
  <c r="S35" s="1"/>
  <c r="S36" s="1"/>
  <c r="J280" i="3"/>
  <c r="R8" i="5" s="1"/>
  <c r="L280" i="3"/>
  <c r="T8" i="5" s="1"/>
  <c r="M297" i="4"/>
  <c r="P280" i="2"/>
  <c r="O297" i="4"/>
  <c r="R280" i="1"/>
  <c r="F280" i="2"/>
  <c r="N6" i="5" s="1"/>
  <c r="H280" i="2"/>
  <c r="P6" i="5" s="1"/>
  <c r="J280" i="2"/>
  <c r="R6" i="5" s="1"/>
  <c r="H280" i="1"/>
  <c r="P4" i="5" s="1"/>
  <c r="I297" i="4"/>
  <c r="I296"/>
  <c r="K297"/>
  <c r="K296"/>
  <c r="O296"/>
  <c r="S297"/>
  <c r="S296"/>
  <c r="Q297"/>
  <c r="Q296"/>
  <c r="M296"/>
  <c r="F3" i="12" l="1"/>
  <c r="D3" s="1"/>
  <c r="B3" s="1"/>
  <c r="H280" i="4"/>
  <c r="N14" i="5" s="1"/>
  <c r="C45" i="13"/>
  <c r="C69"/>
  <c r="C93"/>
  <c r="C117"/>
  <c r="C141"/>
  <c r="C239"/>
  <c r="C57"/>
  <c r="C81"/>
  <c r="C105"/>
  <c r="C129"/>
  <c r="C153"/>
  <c r="C218"/>
  <c r="C229"/>
  <c r="C165"/>
  <c r="C207"/>
  <c r="L280" i="4"/>
  <c r="R14" i="5" s="1"/>
  <c r="N280" i="4"/>
  <c r="T14" i="5" s="1"/>
  <c r="J280" i="4"/>
  <c r="P14" i="5" s="1"/>
  <c r="P280" i="4"/>
  <c r="V14" i="5" s="1"/>
  <c r="R280" i="4"/>
  <c r="C208" i="13" l="1"/>
  <c r="C166"/>
  <c r="C167" s="1"/>
  <c r="C168" s="1"/>
  <c r="C230"/>
  <c r="C219"/>
  <c r="C154"/>
  <c r="C130"/>
  <c r="C106"/>
  <c r="C82"/>
  <c r="C58"/>
  <c r="C240"/>
  <c r="C142"/>
  <c r="C118"/>
  <c r="C94"/>
  <c r="C70"/>
  <c r="C46"/>
  <c r="C47" l="1"/>
  <c r="C71"/>
  <c r="C95"/>
  <c r="C119"/>
  <c r="C143"/>
  <c r="C241"/>
  <c r="C59"/>
  <c r="C83"/>
  <c r="C107"/>
  <c r="C131"/>
  <c r="C155"/>
  <c r="C169"/>
  <c r="C156" l="1"/>
  <c r="C132"/>
  <c r="C108"/>
  <c r="C84"/>
  <c r="C60"/>
  <c r="C242"/>
  <c r="C144"/>
  <c r="C120"/>
  <c r="C96"/>
  <c r="C72"/>
  <c r="C48"/>
  <c r="C243" l="1"/>
</calcChain>
</file>

<file path=xl/sharedStrings.xml><?xml version="1.0" encoding="utf-8"?>
<sst xmlns="http://schemas.openxmlformats.org/spreadsheetml/2006/main" count="2795" uniqueCount="162">
  <si>
    <t>Industry by sector in which your business operates?</t>
  </si>
  <si>
    <t xml:space="preserve">How many employees do you have? </t>
  </si>
  <si>
    <t>Labour Relations? (1= least important &amp; 10 = critical important)</t>
  </si>
  <si>
    <t>Crime and Violence? (1= least important &amp; 10 = critical important)</t>
  </si>
  <si>
    <t>Political Stability? (1= least important &amp; 10 = critical important)</t>
  </si>
  <si>
    <t>New technology/R&amp;D/Training? (1= least important &amp; 10 = critical important)</t>
  </si>
  <si>
    <t>Rates and Taxes? (1= least important &amp; 10 = critical important)</t>
  </si>
  <si>
    <t>Cost of money? (1= least important &amp; 10 = critical important)</t>
  </si>
  <si>
    <t>No</t>
  </si>
  <si>
    <t>Your company is currently operating on …% capacity?</t>
  </si>
  <si>
    <t>As a percentage, what wage/salary increases do you expect for the year (nominal terms)?</t>
  </si>
  <si>
    <t>4% and Less than</t>
  </si>
  <si>
    <t>As a percentage, what turnover increases do you expect for the year (nominal terms)?</t>
  </si>
  <si>
    <t>Present business/trading conditions are?</t>
  </si>
  <si>
    <t>Excellent</t>
  </si>
  <si>
    <t xml:space="preserve">Good </t>
  </si>
  <si>
    <t>Fair</t>
  </si>
  <si>
    <t>Poor</t>
  </si>
  <si>
    <t>Very poor</t>
  </si>
  <si>
    <t>Much better</t>
  </si>
  <si>
    <t>Better</t>
  </si>
  <si>
    <t>Same</t>
  </si>
  <si>
    <t>Worse</t>
  </si>
  <si>
    <t>Much worse</t>
  </si>
  <si>
    <t>The business confidence index is derived as the gross percentage of respondents responding Good, Fair, Better and Same</t>
  </si>
  <si>
    <t>As a percentage</t>
  </si>
  <si>
    <t>Mining</t>
  </si>
  <si>
    <t>Quarrying</t>
  </si>
  <si>
    <t>Manufacturing</t>
  </si>
  <si>
    <t>Electricity, Gas &amp; Water</t>
  </si>
  <si>
    <t>Construction</t>
  </si>
  <si>
    <t>Educational Institutions</t>
  </si>
  <si>
    <t>Tourism, Catering &amp; Accommodation</t>
  </si>
  <si>
    <t>Wholesale &amp; Retail</t>
  </si>
  <si>
    <t>Vehicle Sales</t>
  </si>
  <si>
    <t>Transport, Storage &amp; Communications</t>
  </si>
  <si>
    <t xml:space="preserve">Banks &amp; Financial </t>
  </si>
  <si>
    <t>Legal</t>
  </si>
  <si>
    <t>Insurance , Pension &amp; Medical Aid Funds</t>
  </si>
  <si>
    <t xml:space="preserve">Real Estate </t>
  </si>
  <si>
    <t>Business Services</t>
  </si>
  <si>
    <t>Central Government</t>
  </si>
  <si>
    <t>Local Government</t>
  </si>
  <si>
    <t>Provincial Government</t>
  </si>
  <si>
    <t>Social &amp; Personal Services</t>
  </si>
  <si>
    <t>IT</t>
  </si>
  <si>
    <t>Taxis</t>
  </si>
  <si>
    <t>Other</t>
  </si>
  <si>
    <t>31 - 50</t>
  </si>
  <si>
    <t>51 - 100</t>
  </si>
  <si>
    <t>101 - 200</t>
  </si>
  <si>
    <t>&gt; 200</t>
  </si>
  <si>
    <t>11. - 30</t>
  </si>
  <si>
    <t>Agriculture, Forestry, Hunting (Processing of Farm Products)</t>
  </si>
  <si>
    <t>Farming (Basic production of agri products)</t>
  </si>
  <si>
    <t>National economy? (1= least important &amp; 10 = critical important)</t>
  </si>
  <si>
    <t>Competition -National? (1= least important &amp; 10 = critical important)</t>
  </si>
  <si>
    <t>Infrastructure/Electricity, Water, Roads etc? (1= least important &amp; 10 = critical important)</t>
  </si>
  <si>
    <t>less than 1 year</t>
  </si>
  <si>
    <t>more than 9 years</t>
  </si>
  <si>
    <t>Yes</t>
  </si>
  <si>
    <t>Is your business locally owned?</t>
  </si>
  <si>
    <t>Service</t>
  </si>
  <si>
    <t>Product</t>
  </si>
  <si>
    <t>Local consumers</t>
  </si>
  <si>
    <t>Local businesses</t>
  </si>
  <si>
    <t>Provincial consumers</t>
  </si>
  <si>
    <t>Provincial businesses</t>
  </si>
  <si>
    <t>National consumers</t>
  </si>
  <si>
    <t>National businesses</t>
  </si>
  <si>
    <t>Yes, much better</t>
  </si>
  <si>
    <t>No, much worse</t>
  </si>
  <si>
    <t>What are the % labour costs to total costs of your company?</t>
  </si>
  <si>
    <t>How long has your business operated in the area (years)?</t>
  </si>
  <si>
    <t>Is your business predominantly a Product or Service Business?</t>
  </si>
  <si>
    <t>Export market</t>
  </si>
  <si>
    <t>Has the business expanded in terms of its operations over the last 5 years?</t>
  </si>
  <si>
    <t>0 - 15</t>
  </si>
  <si>
    <t>16 - 25</t>
  </si>
  <si>
    <t>26 - 35</t>
  </si>
  <si>
    <t>36 - 45</t>
  </si>
  <si>
    <t>46 - 55</t>
  </si>
  <si>
    <t>56 - 65</t>
  </si>
  <si>
    <t>66 - 75</t>
  </si>
  <si>
    <t>76 - 85</t>
  </si>
  <si>
    <t>86 - 100</t>
  </si>
  <si>
    <t>Less than 4%</t>
  </si>
  <si>
    <t>More than 12%</t>
  </si>
  <si>
    <t>I am expecting to expand my business operations during the year?</t>
  </si>
  <si>
    <t>Maybe</t>
  </si>
  <si>
    <t>No, definitely</t>
  </si>
  <si>
    <t>I am expecting to expand my workforce during the year?</t>
  </si>
  <si>
    <t>I have experienced an increase in economic activity in the local economy during the past year?</t>
  </si>
  <si>
    <t>Competition -Foreign? (1= least important &amp; 10 = critical important)</t>
  </si>
  <si>
    <t>The primary market for your product and/or service is?</t>
  </si>
  <si>
    <t>Yes, definitely</t>
  </si>
  <si>
    <t>12% and Greater than</t>
  </si>
  <si>
    <t>Your expected sales performance over the next year?</t>
  </si>
  <si>
    <t>Downsizing</t>
  </si>
  <si>
    <t xml:space="preserve">0 - 10 </t>
  </si>
  <si>
    <t>Less than Ogive</t>
  </si>
  <si>
    <t>Business Confidence Index</t>
  </si>
  <si>
    <t>Durban Business Confidence Index</t>
  </si>
  <si>
    <t>Pietermaritzburg Business Confidence Index</t>
  </si>
  <si>
    <t>Richards Bay Business Confidence Index</t>
  </si>
  <si>
    <t>The profitability objectives of the business for the previous year were achieved?</t>
  </si>
  <si>
    <t>Port Shepstone Business Confidence Index</t>
  </si>
  <si>
    <t>Product Business Confidence Index</t>
  </si>
  <si>
    <t>Services Business Confidence Index</t>
  </si>
  <si>
    <t>PMB</t>
  </si>
  <si>
    <t>DURBAN</t>
  </si>
  <si>
    <t>RICHARDS BAY</t>
  </si>
  <si>
    <t>PORT SHEPSTONE</t>
  </si>
  <si>
    <t>NEW CASTLE</t>
  </si>
  <si>
    <t>Rest of KZN Business Confidence Index</t>
  </si>
  <si>
    <t>Provincial Business Confidence Index</t>
  </si>
  <si>
    <t>Business Survey - Production Entities 2011</t>
  </si>
  <si>
    <t>Business Survey - Provincial</t>
  </si>
  <si>
    <t>Business Survey - Rest of KZN</t>
  </si>
  <si>
    <t>Business Survey - PMB</t>
  </si>
  <si>
    <t>Business Survey - Durban</t>
  </si>
  <si>
    <t>Business Survey  - Richards Bay</t>
  </si>
  <si>
    <t>REST OF KZN</t>
  </si>
  <si>
    <t>PROVINCIAL</t>
  </si>
  <si>
    <t>Business Survey  - Service Entities 2011</t>
  </si>
  <si>
    <t>Regional Sales Multipliers</t>
  </si>
  <si>
    <t>Regional Purchases Multipliers</t>
  </si>
  <si>
    <t>I Matrix</t>
  </si>
  <si>
    <t>I-A matrix</t>
  </si>
  <si>
    <t>Coefficients</t>
  </si>
  <si>
    <t>Inverse matrix</t>
  </si>
  <si>
    <t>YEARLY BUSINESS CONFIDENCE SURVEY AND INDEX</t>
  </si>
  <si>
    <t>How much of total sales?</t>
  </si>
  <si>
    <t>How much of total purchases?</t>
  </si>
  <si>
    <t>Durban</t>
  </si>
  <si>
    <t>Pmb</t>
  </si>
  <si>
    <t>RBay</t>
  </si>
  <si>
    <t>Port Shepstone</t>
  </si>
  <si>
    <t>Regional</t>
  </si>
  <si>
    <t>-</t>
  </si>
  <si>
    <t>Business Demographic Comparisons</t>
  </si>
  <si>
    <t>Business Factors Comparisons</t>
  </si>
  <si>
    <t>Business Financial Comparisons</t>
  </si>
  <si>
    <t>Business Expectations Comparisons</t>
  </si>
  <si>
    <t>Financial</t>
  </si>
  <si>
    <t>Factors</t>
  </si>
  <si>
    <t>Demograpic</t>
  </si>
  <si>
    <t>BUSINESS CONFIDENCE IN SOUTH AFRICA</t>
  </si>
  <si>
    <t>The RMB/BER business confidence index from 1975 to 2011 is displayed in the figure below (figure 1).  It shows a very clear cyclical behaviour with decreases in business confidence proceeding economic downturns.</t>
  </si>
  <si>
    <t xml:space="preserve"> Figure 1: RMB/BER business confidence</t>
  </si>
  <si>
    <t>The SACCI business confidence index from 1985 to June 2011 is displayed in the figure below (figure 2).  It also shows a positive relationship between business confidence and the business cycle.</t>
  </si>
  <si>
    <t>Figure 2: SACCI business confidence</t>
  </si>
  <si>
    <t>Source:  SACCI</t>
  </si>
  <si>
    <t>It also is evident from both the two indices that business confidence whether measured with surveys or with economic indicators has been decreasing during the second quarter of 2011.  SACCI sum it up by stating that business confidence remains stagnant given that the economic climate is not conducive to positive sentiment by business or investors.</t>
  </si>
  <si>
    <t>Business Survey - Production Entities 2012</t>
  </si>
  <si>
    <t xml:space="preserve">Business Survey - Port Shepstone </t>
  </si>
  <si>
    <t>How many employees do you have?</t>
  </si>
  <si>
    <t>`</t>
  </si>
  <si>
    <t xml:space="preserve">RICHARDS BAY </t>
  </si>
  <si>
    <t>Business Survey - Production Entities 2013</t>
  </si>
  <si>
    <t>0  - 10</t>
  </si>
  <si>
    <t>0 - 10</t>
  </si>
</sst>
</file>

<file path=xl/styles.xml><?xml version="1.0" encoding="utf-8"?>
<styleSheet xmlns="http://schemas.openxmlformats.org/spreadsheetml/2006/main">
  <numFmts count="2">
    <numFmt numFmtId="164" formatCode="0.0"/>
    <numFmt numFmtId="165" formatCode="0.000"/>
  </numFmts>
  <fonts count="29">
    <font>
      <sz val="10"/>
      <name val="Arial"/>
    </font>
    <font>
      <sz val="8"/>
      <name val="Arial"/>
      <family val="2"/>
    </font>
    <font>
      <b/>
      <sz val="14"/>
      <name val="Arial"/>
      <family val="2"/>
    </font>
    <font>
      <sz val="10"/>
      <name val="Arial"/>
      <family val="2"/>
    </font>
    <font>
      <sz val="10"/>
      <color indexed="10"/>
      <name val="Arial"/>
      <family val="2"/>
    </font>
    <font>
      <b/>
      <u/>
      <sz val="10"/>
      <name val="Arial"/>
      <family val="2"/>
    </font>
    <font>
      <sz val="16"/>
      <name val="Arial"/>
      <family val="2"/>
    </font>
    <font>
      <u/>
      <sz val="10"/>
      <color theme="10"/>
      <name val="Arial"/>
      <family val="2"/>
    </font>
    <font>
      <sz val="12"/>
      <name val="Arial"/>
      <family val="2"/>
    </font>
    <font>
      <u/>
      <sz val="14"/>
      <color theme="1" tint="4.9989318521683403E-2"/>
      <name val="Arial"/>
      <family val="2"/>
    </font>
    <font>
      <sz val="14"/>
      <color theme="1" tint="4.9989318521683403E-2"/>
      <name val="Arial"/>
      <family val="2"/>
    </font>
    <font>
      <sz val="10"/>
      <color theme="1"/>
      <name val="Arial"/>
      <family val="2"/>
    </font>
    <font>
      <b/>
      <sz val="10"/>
      <name val="Arial"/>
      <family val="2"/>
    </font>
    <font>
      <b/>
      <sz val="12"/>
      <name val="Arial"/>
      <family val="2"/>
    </font>
    <font>
      <u/>
      <sz val="14"/>
      <name val="Arial"/>
      <family val="2"/>
    </font>
    <font>
      <sz val="10"/>
      <color theme="0"/>
      <name val="Arial"/>
      <family val="2"/>
    </font>
    <font>
      <sz val="10"/>
      <color rgb="FFFF0000"/>
      <name val="Arial"/>
      <family val="2"/>
    </font>
    <font>
      <b/>
      <sz val="18"/>
      <name val="Arial"/>
      <family val="2"/>
    </font>
    <font>
      <b/>
      <sz val="10"/>
      <color theme="0"/>
      <name val="Arial"/>
      <family val="2"/>
    </font>
    <font>
      <b/>
      <sz val="10"/>
      <color rgb="FFFF0000"/>
      <name val="Arial"/>
      <family val="2"/>
    </font>
    <font>
      <b/>
      <u/>
      <sz val="12"/>
      <name val="Arial"/>
      <family val="2"/>
    </font>
    <font>
      <sz val="12"/>
      <color rgb="FF000000"/>
      <name val="Arial"/>
      <family val="2"/>
    </font>
    <font>
      <i/>
      <sz val="10"/>
      <name val="Arial"/>
      <family val="2"/>
    </font>
    <font>
      <sz val="10"/>
      <name val="Arial"/>
      <family val="2"/>
    </font>
    <font>
      <b/>
      <sz val="12"/>
      <color rgb="FFFFE697"/>
      <name val="Arial"/>
      <family val="2"/>
    </font>
    <font>
      <b/>
      <sz val="10"/>
      <color rgb="FFFFE697"/>
      <name val="Arial"/>
      <family val="2"/>
    </font>
    <font>
      <b/>
      <sz val="10"/>
      <color theme="1"/>
      <name val="Arial"/>
      <family val="2"/>
    </font>
    <font>
      <b/>
      <sz val="10"/>
      <color rgb="FFC00000"/>
      <name val="Arial"/>
      <family val="2"/>
    </font>
    <font>
      <b/>
      <sz val="18"/>
      <color rgb="FFFF0000"/>
      <name val="Arial"/>
      <family val="2"/>
    </font>
  </fonts>
  <fills count="30">
    <fill>
      <patternFill patternType="none"/>
    </fill>
    <fill>
      <patternFill patternType="gray125"/>
    </fill>
    <fill>
      <patternFill patternType="solid">
        <fgColor indexed="42"/>
        <bgColor indexed="64"/>
      </patternFill>
    </fill>
    <fill>
      <patternFill patternType="solid">
        <fgColor indexed="44"/>
        <bgColor indexed="64"/>
      </patternFill>
    </fill>
    <fill>
      <patternFill patternType="solid">
        <fgColor indexed="47"/>
        <bgColor indexed="64"/>
      </patternFill>
    </fill>
    <fill>
      <patternFill patternType="solid">
        <fgColor theme="6" tint="0.39997558519241921"/>
        <bgColor indexed="64"/>
      </patternFill>
    </fill>
    <fill>
      <patternFill patternType="solid">
        <fgColor rgb="FFFFFF66"/>
        <bgColor indexed="64"/>
      </patternFill>
    </fill>
    <fill>
      <patternFill patternType="solid">
        <fgColor rgb="FFFBB76D"/>
        <bgColor indexed="64"/>
      </patternFill>
    </fill>
    <fill>
      <patternFill patternType="solid">
        <fgColor rgb="FFDCB9FF"/>
        <bgColor indexed="64"/>
      </patternFill>
    </fill>
    <fill>
      <patternFill patternType="solid">
        <fgColor rgb="FFD28684"/>
        <bgColor indexed="64"/>
      </patternFill>
    </fill>
    <fill>
      <patternFill patternType="solid">
        <fgColor theme="0" tint="-0.249977111117893"/>
        <bgColor indexed="64"/>
      </patternFill>
    </fill>
    <fill>
      <patternFill patternType="solid">
        <fgColor rgb="FFFFD653"/>
        <bgColor indexed="64"/>
      </patternFill>
    </fill>
    <fill>
      <patternFill patternType="solid">
        <fgColor rgb="FFD96559"/>
        <bgColor indexed="64"/>
      </patternFill>
    </fill>
    <fill>
      <patternFill patternType="solid">
        <fgColor rgb="FFCCB398"/>
        <bgColor indexed="64"/>
      </patternFill>
    </fill>
    <fill>
      <patternFill patternType="solid">
        <fgColor rgb="FF99CCFF"/>
        <bgColor indexed="64"/>
      </patternFill>
    </fill>
    <fill>
      <patternFill patternType="solid">
        <fgColor theme="8" tint="0.39997558519241921"/>
        <bgColor indexed="64"/>
      </patternFill>
    </fill>
    <fill>
      <patternFill patternType="solid">
        <fgColor theme="1" tint="4.9989318521683403E-2"/>
        <bgColor indexed="64"/>
      </patternFill>
    </fill>
    <fill>
      <patternFill patternType="solid">
        <fgColor theme="6" tint="-0.249977111117893"/>
        <bgColor indexed="64"/>
      </patternFill>
    </fill>
    <fill>
      <patternFill patternType="solid">
        <fgColor theme="5" tint="0.39997558519241921"/>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C000"/>
        <bgColor indexed="64"/>
      </patternFill>
    </fill>
    <fill>
      <patternFill patternType="solid">
        <fgColor rgb="FF00B0F0"/>
        <bgColor indexed="64"/>
      </patternFill>
    </fill>
    <fill>
      <patternFill patternType="solid">
        <fgColor theme="7" tint="0.59999389629810485"/>
        <bgColor indexed="64"/>
      </patternFill>
    </fill>
    <fill>
      <patternFill patternType="solid">
        <fgColor rgb="FFFFFF00"/>
        <bgColor indexed="64"/>
      </patternFill>
    </fill>
    <fill>
      <patternFill patternType="solid">
        <fgColor theme="0"/>
        <bgColor indexed="64"/>
      </patternFill>
    </fill>
    <fill>
      <patternFill patternType="solid">
        <fgColor theme="1"/>
        <bgColor indexed="64"/>
      </patternFill>
    </fill>
    <fill>
      <patternFill patternType="solid">
        <fgColor theme="6"/>
        <bgColor indexed="64"/>
      </patternFill>
    </fill>
    <fill>
      <patternFill patternType="solid">
        <fgColor theme="6" tint="0.59999389629810485"/>
        <bgColor indexed="64"/>
      </patternFill>
    </fill>
    <fill>
      <patternFill patternType="solid">
        <fgColor theme="9" tint="0.39997558519241921"/>
        <bgColor indexed="64"/>
      </patternFill>
    </fill>
  </fills>
  <borders count="28">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s>
  <cellStyleXfs count="4">
    <xf numFmtId="0" fontId="0" fillId="0" borderId="0"/>
    <xf numFmtId="0" fontId="7" fillId="0" borderId="0" applyNumberFormat="0" applyFill="0" applyBorder="0" applyAlignment="0" applyProtection="0">
      <alignment vertical="top"/>
      <protection locked="0"/>
    </xf>
    <xf numFmtId="0" fontId="3" fillId="0" borderId="0"/>
    <xf numFmtId="0" fontId="23" fillId="0" borderId="0"/>
  </cellStyleXfs>
  <cellXfs count="453">
    <xf numFmtId="0" fontId="0" fillId="0" borderId="0" xfId="0"/>
    <xf numFmtId="0" fontId="0" fillId="0" borderId="0" xfId="0" applyAlignment="1">
      <alignment horizontal="center"/>
    </xf>
    <xf numFmtId="0" fontId="3" fillId="0" borderId="0" xfId="0" applyFont="1" applyFill="1" applyBorder="1" applyAlignment="1">
      <alignment horizontal="center" vertical="top"/>
    </xf>
    <xf numFmtId="0" fontId="3" fillId="0" borderId="0" xfId="0" applyFont="1" applyFill="1" applyBorder="1" applyAlignment="1">
      <alignment vertical="top"/>
    </xf>
    <xf numFmtId="0" fontId="3" fillId="0" borderId="0" xfId="0" applyFont="1" applyFill="1" applyBorder="1" applyAlignment="1">
      <alignment horizontal="right" vertical="top"/>
    </xf>
    <xf numFmtId="0" fontId="3" fillId="0" borderId="0" xfId="0" applyFont="1" applyFill="1" applyBorder="1" applyAlignment="1">
      <alignment vertical="top" wrapText="1"/>
    </xf>
    <xf numFmtId="9" fontId="3" fillId="0" borderId="0" xfId="0" applyNumberFormat="1" applyFont="1" applyFill="1" applyBorder="1" applyAlignment="1">
      <alignment horizontal="right" vertical="top"/>
    </xf>
    <xf numFmtId="0" fontId="2" fillId="0" borderId="0" xfId="0" applyFont="1" applyFill="1" applyBorder="1" applyAlignment="1">
      <alignment horizontal="center"/>
    </xf>
    <xf numFmtId="164" fontId="3" fillId="0" borderId="0" xfId="0" applyNumberFormat="1" applyFont="1" applyFill="1" applyBorder="1" applyAlignment="1">
      <alignment horizontal="center" vertical="top"/>
    </xf>
    <xf numFmtId="164" fontId="0" fillId="0" borderId="0" xfId="0" applyNumberFormat="1" applyAlignment="1">
      <alignment horizontal="center"/>
    </xf>
    <xf numFmtId="164" fontId="4" fillId="0" borderId="1" xfId="0" applyNumberFormat="1" applyFont="1" applyFill="1" applyBorder="1" applyAlignment="1">
      <alignment horizontal="center" vertical="center"/>
    </xf>
    <xf numFmtId="164" fontId="3" fillId="2" borderId="2" xfId="0" applyNumberFormat="1" applyFont="1" applyFill="1" applyBorder="1" applyAlignment="1">
      <alignment horizontal="center" vertical="top"/>
    </xf>
    <xf numFmtId="164" fontId="0" fillId="2" borderId="3" xfId="0" applyNumberFormat="1" applyFill="1" applyBorder="1" applyAlignment="1">
      <alignment horizontal="center"/>
    </xf>
    <xf numFmtId="164" fontId="3" fillId="2" borderId="4" xfId="0" applyNumberFormat="1" applyFont="1" applyFill="1" applyBorder="1" applyAlignment="1">
      <alignment horizontal="center" vertical="top"/>
    </xf>
    <xf numFmtId="164" fontId="0" fillId="2" borderId="5" xfId="0" applyNumberFormat="1" applyFill="1" applyBorder="1" applyAlignment="1">
      <alignment horizontal="center"/>
    </xf>
    <xf numFmtId="164" fontId="0" fillId="3" borderId="2" xfId="0" applyNumberFormat="1" applyFill="1" applyBorder="1" applyAlignment="1">
      <alignment horizontal="center"/>
    </xf>
    <xf numFmtId="164" fontId="0" fillId="3" borderId="3" xfId="0" applyNumberFormat="1" applyFill="1" applyBorder="1" applyAlignment="1">
      <alignment horizontal="center"/>
    </xf>
    <xf numFmtId="164" fontId="3" fillId="3" borderId="2" xfId="0" applyNumberFormat="1" applyFont="1" applyFill="1" applyBorder="1" applyAlignment="1">
      <alignment horizontal="center" vertical="top"/>
    </xf>
    <xf numFmtId="164" fontId="3" fillId="3" borderId="4" xfId="0" applyNumberFormat="1" applyFont="1" applyFill="1" applyBorder="1" applyAlignment="1">
      <alignment horizontal="center" vertical="top"/>
    </xf>
    <xf numFmtId="164" fontId="0" fillId="3" borderId="5" xfId="0" applyNumberFormat="1" applyFill="1" applyBorder="1" applyAlignment="1">
      <alignment horizontal="center"/>
    </xf>
    <xf numFmtId="0" fontId="3" fillId="0" borderId="0" xfId="0" applyFont="1" applyFill="1" applyBorder="1" applyAlignment="1">
      <alignment horizontal="center" vertical="top" wrapText="1"/>
    </xf>
    <xf numFmtId="164" fontId="0" fillId="0" borderId="3" xfId="0" applyNumberFormat="1" applyFill="1" applyBorder="1" applyAlignment="1">
      <alignment horizontal="center"/>
    </xf>
    <xf numFmtId="0" fontId="5" fillId="0" borderId="0" xfId="0" applyFont="1"/>
    <xf numFmtId="0" fontId="0" fillId="5" borderId="6" xfId="0" applyFill="1" applyBorder="1"/>
    <xf numFmtId="0" fontId="0" fillId="5" borderId="13" xfId="0" applyFill="1" applyBorder="1"/>
    <xf numFmtId="0" fontId="0" fillId="5" borderId="7" xfId="0" applyFill="1" applyBorder="1"/>
    <xf numFmtId="0" fontId="0" fillId="5" borderId="0" xfId="0" applyFill="1" applyBorder="1"/>
    <xf numFmtId="0" fontId="0" fillId="5" borderId="3" xfId="0" applyFill="1" applyBorder="1"/>
    <xf numFmtId="0" fontId="0" fillId="5" borderId="14" xfId="0" applyFill="1" applyBorder="1"/>
    <xf numFmtId="0" fontId="0" fillId="5" borderId="5" xfId="0" applyFill="1" applyBorder="1"/>
    <xf numFmtId="0" fontId="10" fillId="5" borderId="0" xfId="0" applyFont="1" applyFill="1" applyBorder="1"/>
    <xf numFmtId="0" fontId="0" fillId="5" borderId="13" xfId="0" applyFill="1" applyBorder="1" applyAlignment="1">
      <alignment horizontal="center"/>
    </xf>
    <xf numFmtId="0" fontId="0" fillId="5" borderId="0" xfId="0" applyFill="1" applyBorder="1" applyAlignment="1">
      <alignment horizontal="center"/>
    </xf>
    <xf numFmtId="0" fontId="0" fillId="5" borderId="14" xfId="0" applyFill="1" applyBorder="1" applyAlignment="1">
      <alignment horizontal="center"/>
    </xf>
    <xf numFmtId="1" fontId="0" fillId="5" borderId="0" xfId="0" applyNumberFormat="1" applyFill="1" applyBorder="1" applyAlignment="1">
      <alignment horizontal="center"/>
    </xf>
    <xf numFmtId="0" fontId="0" fillId="5" borderId="2" xfId="0" applyFill="1" applyBorder="1"/>
    <xf numFmtId="164" fontId="3" fillId="6" borderId="2" xfId="0" applyNumberFormat="1" applyFont="1" applyFill="1" applyBorder="1" applyAlignment="1">
      <alignment horizontal="center" vertical="top"/>
    </xf>
    <xf numFmtId="164" fontId="0" fillId="6" borderId="3" xfId="0" applyNumberFormat="1" applyFill="1" applyBorder="1" applyAlignment="1">
      <alignment horizontal="center"/>
    </xf>
    <xf numFmtId="164" fontId="3" fillId="6" borderId="4" xfId="0" applyNumberFormat="1" applyFont="1" applyFill="1" applyBorder="1" applyAlignment="1">
      <alignment horizontal="center" vertical="top"/>
    </xf>
    <xf numFmtId="164" fontId="0" fillId="6" borderId="5" xfId="0" applyNumberFormat="1" applyFill="1" applyBorder="1" applyAlignment="1">
      <alignment horizontal="center"/>
    </xf>
    <xf numFmtId="1" fontId="3" fillId="7" borderId="2" xfId="0" applyNumberFormat="1" applyFont="1" applyFill="1" applyBorder="1" applyAlignment="1">
      <alignment horizontal="center" vertical="top"/>
    </xf>
    <xf numFmtId="0" fontId="3" fillId="7" borderId="3" xfId="0" applyFont="1" applyFill="1" applyBorder="1" applyAlignment="1">
      <alignment vertical="top" wrapText="1"/>
    </xf>
    <xf numFmtId="1" fontId="3" fillId="7" borderId="4" xfId="0" applyNumberFormat="1" applyFont="1" applyFill="1" applyBorder="1" applyAlignment="1">
      <alignment horizontal="center" vertical="top"/>
    </xf>
    <xf numFmtId="0" fontId="3" fillId="7" borderId="2" xfId="0" applyFont="1" applyFill="1" applyBorder="1" applyAlignment="1">
      <alignment horizontal="center" vertical="top"/>
    </xf>
    <xf numFmtId="0" fontId="3" fillId="7" borderId="3" xfId="0" applyFont="1" applyFill="1" applyBorder="1" applyAlignment="1">
      <alignment horizontal="center" vertical="top"/>
    </xf>
    <xf numFmtId="0" fontId="3" fillId="7" borderId="2" xfId="0" applyFont="1" applyFill="1" applyBorder="1" applyAlignment="1">
      <alignment horizontal="center" vertical="top" wrapText="1"/>
    </xf>
    <xf numFmtId="0" fontId="3" fillId="7" borderId="3" xfId="0" applyFont="1" applyFill="1" applyBorder="1" applyAlignment="1">
      <alignment horizontal="center" vertical="top" wrapText="1"/>
    </xf>
    <xf numFmtId="164" fontId="0" fillId="7" borderId="3" xfId="0" applyNumberFormat="1" applyFill="1" applyBorder="1" applyAlignment="1">
      <alignment horizontal="center"/>
    </xf>
    <xf numFmtId="0" fontId="3" fillId="7" borderId="4" xfId="0" applyFont="1" applyFill="1" applyBorder="1" applyAlignment="1">
      <alignment horizontal="center" vertical="top"/>
    </xf>
    <xf numFmtId="164" fontId="0" fillId="7" borderId="5" xfId="0" applyNumberFormat="1" applyFill="1" applyBorder="1" applyAlignment="1">
      <alignment horizontal="center"/>
    </xf>
    <xf numFmtId="0" fontId="3" fillId="7" borderId="3" xfId="0" applyFont="1" applyFill="1" applyBorder="1" applyAlignment="1">
      <alignment vertical="top"/>
    </xf>
    <xf numFmtId="0" fontId="3" fillId="7" borderId="3" xfId="0" applyFont="1" applyFill="1" applyBorder="1" applyAlignment="1">
      <alignment horizontal="right" vertical="top"/>
    </xf>
    <xf numFmtId="164" fontId="3" fillId="7" borderId="2" xfId="0" applyNumberFormat="1" applyFont="1" applyFill="1" applyBorder="1" applyAlignment="1">
      <alignment horizontal="center" vertical="top"/>
    </xf>
    <xf numFmtId="164" fontId="3" fillId="8" borderId="2" xfId="0" applyNumberFormat="1" applyFont="1" applyFill="1" applyBorder="1" applyAlignment="1">
      <alignment horizontal="center" vertical="top"/>
    </xf>
    <xf numFmtId="164" fontId="0" fillId="8" borderId="3" xfId="0" applyNumberFormat="1" applyFill="1" applyBorder="1" applyAlignment="1">
      <alignment horizontal="center"/>
    </xf>
    <xf numFmtId="164" fontId="0" fillId="8" borderId="2" xfId="0" applyNumberFormat="1" applyFill="1" applyBorder="1" applyAlignment="1">
      <alignment horizontal="center"/>
    </xf>
    <xf numFmtId="164" fontId="3" fillId="8" borderId="4" xfId="0" applyNumberFormat="1" applyFont="1" applyFill="1" applyBorder="1" applyAlignment="1">
      <alignment horizontal="center" vertical="top"/>
    </xf>
    <xf numFmtId="164" fontId="0" fillId="8" borderId="5" xfId="0" applyNumberFormat="1" applyFill="1" applyBorder="1" applyAlignment="1">
      <alignment horizontal="center"/>
    </xf>
    <xf numFmtId="0" fontId="3" fillId="9" borderId="2" xfId="0" applyFont="1" applyFill="1" applyBorder="1" applyAlignment="1">
      <alignment horizontal="center" vertical="top"/>
    </xf>
    <xf numFmtId="0" fontId="3" fillId="9" borderId="3" xfId="0" applyFont="1" applyFill="1" applyBorder="1" applyAlignment="1">
      <alignment horizontal="center" vertical="top"/>
    </xf>
    <xf numFmtId="164" fontId="0" fillId="9" borderId="3" xfId="0" applyNumberFormat="1" applyFill="1" applyBorder="1" applyAlignment="1">
      <alignment horizontal="center"/>
    </xf>
    <xf numFmtId="0" fontId="3" fillId="9" borderId="2" xfId="0" applyFont="1" applyFill="1" applyBorder="1" applyAlignment="1">
      <alignment horizontal="center" vertical="top" wrapText="1"/>
    </xf>
    <xf numFmtId="164" fontId="3" fillId="9" borderId="2" xfId="0" applyNumberFormat="1" applyFont="1" applyFill="1" applyBorder="1" applyAlignment="1">
      <alignment horizontal="center" vertical="top"/>
    </xf>
    <xf numFmtId="0" fontId="3" fillId="9" borderId="4" xfId="0" applyFont="1" applyFill="1" applyBorder="1" applyAlignment="1">
      <alignment horizontal="center" vertical="top"/>
    </xf>
    <xf numFmtId="164" fontId="0" fillId="9" borderId="5" xfId="0" applyNumberFormat="1" applyFill="1" applyBorder="1" applyAlignment="1">
      <alignment horizontal="center"/>
    </xf>
    <xf numFmtId="0" fontId="3" fillId="9" borderId="3" xfId="0" applyFont="1" applyFill="1" applyBorder="1" applyAlignment="1">
      <alignment vertical="top"/>
    </xf>
    <xf numFmtId="0" fontId="3" fillId="9" borderId="3" xfId="0" applyFont="1" applyFill="1" applyBorder="1" applyAlignment="1">
      <alignment horizontal="right" vertical="top"/>
    </xf>
    <xf numFmtId="0" fontId="3" fillId="9" borderId="3" xfId="0" applyFont="1" applyFill="1" applyBorder="1" applyAlignment="1">
      <alignment horizontal="center" vertical="top" wrapText="1"/>
    </xf>
    <xf numFmtId="1" fontId="3" fillId="9" borderId="2" xfId="0" applyNumberFormat="1" applyFont="1" applyFill="1" applyBorder="1" applyAlignment="1">
      <alignment horizontal="center" vertical="top"/>
    </xf>
    <xf numFmtId="0" fontId="3" fillId="9" borderId="3" xfId="0" applyFont="1" applyFill="1" applyBorder="1" applyAlignment="1">
      <alignment vertical="top" wrapText="1"/>
    </xf>
    <xf numFmtId="0" fontId="3" fillId="10" borderId="2" xfId="0" applyFont="1" applyFill="1" applyBorder="1" applyAlignment="1">
      <alignment horizontal="center" vertical="top"/>
    </xf>
    <xf numFmtId="0" fontId="3" fillId="10" borderId="3" xfId="0" applyFont="1" applyFill="1" applyBorder="1" applyAlignment="1">
      <alignment horizontal="center" vertical="top"/>
    </xf>
    <xf numFmtId="164" fontId="0" fillId="10" borderId="3" xfId="0" applyNumberFormat="1" applyFill="1" applyBorder="1" applyAlignment="1">
      <alignment horizontal="center"/>
    </xf>
    <xf numFmtId="0" fontId="3" fillId="10" borderId="2" xfId="0" applyFont="1" applyFill="1" applyBorder="1" applyAlignment="1">
      <alignment horizontal="center" vertical="top" wrapText="1"/>
    </xf>
    <xf numFmtId="164" fontId="3" fillId="10" borderId="2" xfId="0" applyNumberFormat="1" applyFont="1" applyFill="1" applyBorder="1" applyAlignment="1">
      <alignment horizontal="center" vertical="top"/>
    </xf>
    <xf numFmtId="0" fontId="3" fillId="10" borderId="4" xfId="0" applyFont="1" applyFill="1" applyBorder="1" applyAlignment="1">
      <alignment horizontal="center" vertical="top"/>
    </xf>
    <xf numFmtId="164" fontId="0" fillId="10" borderId="5" xfId="0" applyNumberFormat="1" applyFill="1" applyBorder="1" applyAlignment="1">
      <alignment horizontal="center"/>
    </xf>
    <xf numFmtId="0" fontId="3" fillId="10" borderId="3" xfId="0" applyFont="1" applyFill="1" applyBorder="1" applyAlignment="1">
      <alignment vertical="top"/>
    </xf>
    <xf numFmtId="0" fontId="3" fillId="10" borderId="3" xfId="0" applyFont="1" applyFill="1" applyBorder="1" applyAlignment="1">
      <alignment horizontal="right" vertical="top"/>
    </xf>
    <xf numFmtId="0" fontId="3" fillId="10" borderId="3" xfId="0" applyFont="1" applyFill="1" applyBorder="1" applyAlignment="1">
      <alignment horizontal="center" vertical="top" wrapText="1"/>
    </xf>
    <xf numFmtId="1" fontId="3" fillId="10" borderId="2" xfId="0" applyNumberFormat="1" applyFont="1" applyFill="1" applyBorder="1" applyAlignment="1">
      <alignment horizontal="center" vertical="top"/>
    </xf>
    <xf numFmtId="0" fontId="3" fillId="10" borderId="3" xfId="0" applyFont="1" applyFill="1" applyBorder="1" applyAlignment="1">
      <alignment vertical="top" wrapText="1"/>
    </xf>
    <xf numFmtId="1" fontId="3" fillId="10" borderId="4" xfId="0" applyNumberFormat="1" applyFont="1" applyFill="1" applyBorder="1" applyAlignment="1">
      <alignment horizontal="center" vertical="top"/>
    </xf>
    <xf numFmtId="0" fontId="11" fillId="9" borderId="2" xfId="0" applyFont="1" applyFill="1" applyBorder="1" applyAlignment="1">
      <alignment horizontal="center" vertical="top"/>
    </xf>
    <xf numFmtId="0" fontId="11" fillId="9" borderId="2" xfId="0" applyFont="1" applyFill="1" applyBorder="1" applyAlignment="1">
      <alignment horizontal="center" vertical="top" wrapText="1"/>
    </xf>
    <xf numFmtId="164" fontId="11" fillId="9" borderId="2" xfId="0" applyNumberFormat="1" applyFont="1" applyFill="1" applyBorder="1" applyAlignment="1">
      <alignment horizontal="center" vertical="top"/>
    </xf>
    <xf numFmtId="0" fontId="11" fillId="9" borderId="4" xfId="0" applyFont="1" applyFill="1" applyBorder="1" applyAlignment="1">
      <alignment horizontal="center" vertical="top"/>
    </xf>
    <xf numFmtId="2" fontId="12" fillId="9" borderId="4" xfId="0" applyNumberFormat="1" applyFont="1" applyFill="1" applyBorder="1" applyAlignment="1">
      <alignment horizontal="center" wrapText="1"/>
    </xf>
    <xf numFmtId="2" fontId="12" fillId="9" borderId="5" xfId="0" applyNumberFormat="1" applyFont="1" applyFill="1" applyBorder="1" applyAlignment="1">
      <alignment horizontal="center" wrapText="1"/>
    </xf>
    <xf numFmtId="2" fontId="12" fillId="10" borderId="4" xfId="0" applyNumberFormat="1" applyFont="1" applyFill="1" applyBorder="1" applyAlignment="1">
      <alignment horizontal="center" wrapText="1"/>
    </xf>
    <xf numFmtId="2" fontId="12" fillId="10" borderId="5" xfId="0" applyNumberFormat="1" applyFont="1" applyFill="1" applyBorder="1" applyAlignment="1">
      <alignment horizontal="center" wrapText="1"/>
    </xf>
    <xf numFmtId="2" fontId="12" fillId="7" borderId="4" xfId="0" applyNumberFormat="1" applyFont="1" applyFill="1" applyBorder="1" applyAlignment="1">
      <alignment horizontal="center" wrapText="1"/>
    </xf>
    <xf numFmtId="2" fontId="12" fillId="7" borderId="5" xfId="0" applyNumberFormat="1" applyFont="1" applyFill="1" applyBorder="1" applyAlignment="1">
      <alignment horizontal="center" wrapText="1"/>
    </xf>
    <xf numFmtId="2" fontId="12" fillId="6" borderId="4" xfId="0" applyNumberFormat="1" applyFont="1" applyFill="1" applyBorder="1" applyAlignment="1">
      <alignment horizontal="center" wrapText="1"/>
    </xf>
    <xf numFmtId="2" fontId="12" fillId="6" borderId="5" xfId="0" applyNumberFormat="1" applyFont="1" applyFill="1" applyBorder="1" applyAlignment="1">
      <alignment horizontal="center" wrapText="1"/>
    </xf>
    <xf numFmtId="2" fontId="12" fillId="2" borderId="4" xfId="0" applyNumberFormat="1" applyFont="1" applyFill="1" applyBorder="1" applyAlignment="1">
      <alignment horizontal="center" wrapText="1"/>
    </xf>
    <xf numFmtId="2" fontId="12" fillId="2" borderId="5" xfId="0" applyNumberFormat="1" applyFont="1" applyFill="1" applyBorder="1" applyAlignment="1">
      <alignment horizontal="center" wrapText="1"/>
    </xf>
    <xf numFmtId="2" fontId="12" fillId="3" borderId="4" xfId="0" applyNumberFormat="1" applyFont="1" applyFill="1" applyBorder="1" applyAlignment="1">
      <alignment horizontal="center" wrapText="1"/>
    </xf>
    <xf numFmtId="2" fontId="12" fillId="3" borderId="5" xfId="0" applyNumberFormat="1" applyFont="1" applyFill="1" applyBorder="1" applyAlignment="1">
      <alignment horizontal="center" wrapText="1"/>
    </xf>
    <xf numFmtId="2" fontId="12" fillId="8" borderId="4" xfId="0" applyNumberFormat="1" applyFont="1" applyFill="1" applyBorder="1" applyAlignment="1">
      <alignment horizontal="center" wrapText="1"/>
    </xf>
    <xf numFmtId="2" fontId="12" fillId="8" borderId="5" xfId="0" applyNumberFormat="1" applyFont="1" applyFill="1" applyBorder="1" applyAlignment="1">
      <alignment horizontal="center" wrapText="1"/>
    </xf>
    <xf numFmtId="0" fontId="13" fillId="11" borderId="1" xfId="0" applyFont="1" applyFill="1" applyBorder="1" applyAlignment="1">
      <alignment horizontal="center"/>
    </xf>
    <xf numFmtId="1" fontId="8" fillId="11" borderId="1" xfId="0" applyNumberFormat="1" applyFont="1" applyFill="1" applyBorder="1" applyAlignment="1">
      <alignment horizontal="center"/>
    </xf>
    <xf numFmtId="164" fontId="0" fillId="0" borderId="0" xfId="0" applyNumberFormat="1"/>
    <xf numFmtId="0" fontId="15" fillId="0" borderId="0" xfId="0" applyFont="1"/>
    <xf numFmtId="164" fontId="0" fillId="0" borderId="2" xfId="0" applyNumberFormat="1" applyFill="1" applyBorder="1" applyAlignment="1">
      <alignment horizontal="center"/>
    </xf>
    <xf numFmtId="0" fontId="3" fillId="9" borderId="2" xfId="0" applyNumberFormat="1" applyFont="1" applyFill="1" applyBorder="1" applyAlignment="1" applyProtection="1">
      <alignment horizontal="center" vertical="top"/>
      <protection locked="0"/>
    </xf>
    <xf numFmtId="164" fontId="0" fillId="0" borderId="0" xfId="0" applyNumberFormat="1" applyFill="1" applyBorder="1" applyAlignment="1">
      <alignment horizontal="center"/>
    </xf>
    <xf numFmtId="164" fontId="3" fillId="0" borderId="9" xfId="0" applyNumberFormat="1" applyFont="1" applyFill="1" applyBorder="1" applyAlignment="1">
      <alignment horizontal="center" vertical="top"/>
    </xf>
    <xf numFmtId="0" fontId="3" fillId="0" borderId="9" xfId="0" applyFont="1" applyFill="1" applyBorder="1" applyAlignment="1">
      <alignment horizontal="center" vertical="top"/>
    </xf>
    <xf numFmtId="2"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wrapText="1"/>
    </xf>
    <xf numFmtId="1" fontId="3" fillId="9" borderId="3" xfId="0" applyNumberFormat="1" applyFont="1" applyFill="1" applyBorder="1" applyAlignment="1">
      <alignment horizontal="center"/>
    </xf>
    <xf numFmtId="1" fontId="3" fillId="9" borderId="3" xfId="0" applyNumberFormat="1" applyFont="1" applyFill="1" applyBorder="1" applyAlignment="1"/>
    <xf numFmtId="1" fontId="3" fillId="9" borderId="5" xfId="0" applyNumberFormat="1" applyFont="1" applyFill="1" applyBorder="1" applyAlignment="1">
      <alignment horizontal="center"/>
    </xf>
    <xf numFmtId="164" fontId="3" fillId="0" borderId="0" xfId="0" applyNumberFormat="1" applyFont="1" applyFill="1" applyBorder="1" applyAlignment="1">
      <alignment horizontal="center"/>
    </xf>
    <xf numFmtId="164" fontId="3" fillId="0" borderId="3" xfId="0" applyNumberFormat="1" applyFont="1" applyFill="1" applyBorder="1" applyAlignment="1">
      <alignment horizontal="center"/>
    </xf>
    <xf numFmtId="164" fontId="3" fillId="0" borderId="0" xfId="0" applyNumberFormat="1" applyFont="1" applyAlignment="1">
      <alignment horizontal="center"/>
    </xf>
    <xf numFmtId="0" fontId="3" fillId="0" borderId="0" xfId="0" applyFont="1"/>
    <xf numFmtId="164" fontId="0" fillId="0" borderId="13" xfId="0" applyNumberFormat="1" applyFill="1" applyBorder="1" applyAlignment="1">
      <alignment horizontal="center"/>
    </xf>
    <xf numFmtId="2" fontId="3" fillId="10" borderId="3" xfId="0" applyNumberFormat="1" applyFont="1" applyFill="1" applyBorder="1" applyAlignment="1">
      <alignment horizontal="center" wrapText="1"/>
    </xf>
    <xf numFmtId="2" fontId="3" fillId="7" borderId="3" xfId="0" applyNumberFormat="1" applyFont="1" applyFill="1" applyBorder="1" applyAlignment="1">
      <alignment horizontal="center" wrapText="1"/>
    </xf>
    <xf numFmtId="1" fontId="3" fillId="6" borderId="2" xfId="0" applyNumberFormat="1" applyFont="1" applyFill="1" applyBorder="1" applyAlignment="1">
      <alignment horizontal="center"/>
    </xf>
    <xf numFmtId="2" fontId="3" fillId="6" borderId="3" xfId="0" applyNumberFormat="1" applyFont="1" applyFill="1" applyBorder="1" applyAlignment="1">
      <alignment horizontal="center" wrapText="1"/>
    </xf>
    <xf numFmtId="1" fontId="3" fillId="2" borderId="2" xfId="0" applyNumberFormat="1" applyFont="1" applyFill="1" applyBorder="1" applyAlignment="1">
      <alignment horizontal="center"/>
    </xf>
    <xf numFmtId="2" fontId="3" fillId="2" borderId="3" xfId="0" applyNumberFormat="1" applyFont="1" applyFill="1" applyBorder="1" applyAlignment="1">
      <alignment horizontal="center" wrapText="1"/>
    </xf>
    <xf numFmtId="1" fontId="3" fillId="3" borderId="2" xfId="0" applyNumberFormat="1" applyFont="1" applyFill="1" applyBorder="1" applyAlignment="1">
      <alignment horizontal="center"/>
    </xf>
    <xf numFmtId="2" fontId="3" fillId="3" borderId="3" xfId="0" applyNumberFormat="1" applyFont="1" applyFill="1" applyBorder="1" applyAlignment="1">
      <alignment horizontal="center" wrapText="1"/>
    </xf>
    <xf numFmtId="1" fontId="3" fillId="10" borderId="3" xfId="0" applyNumberFormat="1" applyFont="1" applyFill="1" applyBorder="1" applyAlignment="1">
      <alignment horizontal="center" wrapText="1"/>
    </xf>
    <xf numFmtId="1" fontId="3" fillId="7" borderId="3" xfId="0" applyNumberFormat="1" applyFont="1" applyFill="1" applyBorder="1" applyAlignment="1">
      <alignment horizontal="center" wrapText="1"/>
    </xf>
    <xf numFmtId="1" fontId="3" fillId="6" borderId="3" xfId="0" applyNumberFormat="1" applyFont="1" applyFill="1" applyBorder="1" applyAlignment="1">
      <alignment horizontal="center" wrapText="1"/>
    </xf>
    <xf numFmtId="1" fontId="3" fillId="2" borderId="3" xfId="0" applyNumberFormat="1" applyFont="1" applyFill="1" applyBorder="1" applyAlignment="1">
      <alignment horizontal="center" wrapText="1"/>
    </xf>
    <xf numFmtId="1" fontId="3" fillId="3" borderId="3" xfId="0" applyNumberFormat="1" applyFont="1" applyFill="1" applyBorder="1" applyAlignment="1">
      <alignment horizontal="center" wrapText="1"/>
    </xf>
    <xf numFmtId="0" fontId="3" fillId="6" borderId="3" xfId="0" applyFont="1" applyFill="1" applyBorder="1"/>
    <xf numFmtId="0" fontId="3" fillId="2" borderId="3" xfId="0" applyFont="1" applyFill="1" applyBorder="1"/>
    <xf numFmtId="0" fontId="3" fillId="3" borderId="3" xfId="0" applyFont="1" applyFill="1" applyBorder="1"/>
    <xf numFmtId="1" fontId="3" fillId="10" borderId="3" xfId="0" applyNumberFormat="1" applyFont="1" applyFill="1" applyBorder="1" applyAlignment="1">
      <alignment horizontal="center"/>
    </xf>
    <xf numFmtId="1" fontId="3" fillId="7" borderId="3" xfId="0" applyNumberFormat="1" applyFont="1" applyFill="1" applyBorder="1" applyAlignment="1">
      <alignment horizontal="center"/>
    </xf>
    <xf numFmtId="1" fontId="3" fillId="6" borderId="3" xfId="0" applyNumberFormat="1" applyFont="1" applyFill="1" applyBorder="1" applyAlignment="1">
      <alignment horizontal="center"/>
    </xf>
    <xf numFmtId="1" fontId="3" fillId="2" borderId="3" xfId="0" applyNumberFormat="1" applyFont="1" applyFill="1" applyBorder="1" applyAlignment="1">
      <alignment horizontal="center"/>
    </xf>
    <xf numFmtId="1" fontId="3" fillId="3" borderId="3" xfId="0" applyNumberFormat="1" applyFont="1" applyFill="1" applyBorder="1" applyAlignment="1">
      <alignment horizontal="center"/>
    </xf>
    <xf numFmtId="1" fontId="3" fillId="10" borderId="3" xfId="0" applyNumberFormat="1" applyFont="1" applyFill="1" applyBorder="1" applyAlignment="1"/>
    <xf numFmtId="1" fontId="3" fillId="7" borderId="3" xfId="0" applyNumberFormat="1" applyFont="1" applyFill="1" applyBorder="1"/>
    <xf numFmtId="1" fontId="3" fillId="6" borderId="3" xfId="0" applyNumberFormat="1" applyFont="1" applyFill="1" applyBorder="1"/>
    <xf numFmtId="1" fontId="3" fillId="2" borderId="3" xfId="0" applyNumberFormat="1" applyFont="1" applyFill="1" applyBorder="1"/>
    <xf numFmtId="1" fontId="3" fillId="10" borderId="5" xfId="0" applyNumberFormat="1" applyFont="1" applyFill="1" applyBorder="1" applyAlignment="1">
      <alignment horizontal="center"/>
    </xf>
    <xf numFmtId="1" fontId="3" fillId="7" borderId="5" xfId="0" applyNumberFormat="1" applyFont="1" applyFill="1" applyBorder="1" applyAlignment="1">
      <alignment horizontal="center"/>
    </xf>
    <xf numFmtId="1" fontId="3" fillId="6" borderId="4" xfId="0" applyNumberFormat="1" applyFont="1" applyFill="1" applyBorder="1" applyAlignment="1">
      <alignment horizontal="center"/>
    </xf>
    <xf numFmtId="1" fontId="3" fillId="6" borderId="5" xfId="0" applyNumberFormat="1" applyFont="1" applyFill="1" applyBorder="1" applyAlignment="1">
      <alignment horizontal="center"/>
    </xf>
    <xf numFmtId="1" fontId="3" fillId="2" borderId="4" xfId="0" applyNumberFormat="1" applyFont="1" applyFill="1" applyBorder="1" applyAlignment="1">
      <alignment horizontal="center"/>
    </xf>
    <xf numFmtId="1" fontId="3" fillId="2" borderId="5" xfId="0" applyNumberFormat="1" applyFont="1" applyFill="1" applyBorder="1" applyAlignment="1">
      <alignment horizontal="center"/>
    </xf>
    <xf numFmtId="1" fontId="3" fillId="3" borderId="4" xfId="0" applyNumberFormat="1" applyFont="1" applyFill="1" applyBorder="1" applyAlignment="1">
      <alignment horizontal="center"/>
    </xf>
    <xf numFmtId="0" fontId="3" fillId="0" borderId="0" xfId="0" applyFont="1" applyAlignment="1">
      <alignment horizontal="center"/>
    </xf>
    <xf numFmtId="1" fontId="3" fillId="14" borderId="3" xfId="0" applyNumberFormat="1" applyFont="1" applyFill="1" applyBorder="1" applyAlignment="1">
      <alignment horizontal="center"/>
    </xf>
    <xf numFmtId="1" fontId="3" fillId="14" borderId="5" xfId="0" applyNumberFormat="1" applyFont="1" applyFill="1" applyBorder="1" applyAlignment="1">
      <alignment horizontal="center"/>
    </xf>
    <xf numFmtId="1" fontId="3" fillId="14" borderId="3" xfId="0" applyNumberFormat="1" applyFont="1" applyFill="1" applyBorder="1" applyAlignment="1">
      <alignment horizontal="center" wrapText="1"/>
    </xf>
    <xf numFmtId="164" fontId="16" fillId="0" borderId="1" xfId="0" applyNumberFormat="1" applyFont="1" applyFill="1" applyBorder="1" applyAlignment="1">
      <alignment horizontal="center" vertical="center"/>
    </xf>
    <xf numFmtId="164" fontId="16" fillId="0" borderId="3" xfId="0" applyNumberFormat="1" applyFont="1" applyFill="1" applyBorder="1" applyAlignment="1">
      <alignment horizontal="center"/>
    </xf>
    <xf numFmtId="164" fontId="16" fillId="0" borderId="0" xfId="0" applyNumberFormat="1" applyFont="1" applyAlignment="1">
      <alignment horizontal="center"/>
    </xf>
    <xf numFmtId="0" fontId="3" fillId="3" borderId="3" xfId="0" applyFont="1" applyFill="1" applyBorder="1" applyAlignment="1">
      <alignment horizontal="center"/>
    </xf>
    <xf numFmtId="0" fontId="3" fillId="3" borderId="5" xfId="0" applyFont="1" applyFill="1" applyBorder="1" applyAlignment="1">
      <alignment horizontal="center"/>
    </xf>
    <xf numFmtId="164" fontId="0" fillId="3" borderId="4" xfId="0" applyNumberFormat="1" applyFill="1" applyBorder="1" applyAlignment="1">
      <alignment horizontal="center"/>
    </xf>
    <xf numFmtId="165" fontId="0" fillId="0" borderId="15" xfId="0" applyNumberFormat="1" applyBorder="1" applyAlignment="1">
      <alignment horizontal="center" vertical="center"/>
    </xf>
    <xf numFmtId="0" fontId="0" fillId="0" borderId="15" xfId="0" applyBorder="1" applyAlignment="1">
      <alignment horizontal="center" vertical="center"/>
    </xf>
    <xf numFmtId="0" fontId="0" fillId="0" borderId="0" xfId="0" applyAlignment="1">
      <alignment horizontal="center" vertical="center"/>
    </xf>
    <xf numFmtId="0" fontId="13" fillId="0" borderId="15" xfId="0" applyFont="1" applyBorder="1" applyAlignment="1">
      <alignment horizontal="center" vertical="center"/>
    </xf>
    <xf numFmtId="165" fontId="0" fillId="0" borderId="0" xfId="0" applyNumberFormat="1" applyAlignment="1">
      <alignment horizontal="center" vertical="center"/>
    </xf>
    <xf numFmtId="164" fontId="3" fillId="9" borderId="2" xfId="0" applyNumberFormat="1" applyFont="1" applyFill="1" applyBorder="1" applyAlignment="1">
      <alignment horizontal="center" vertical="top" wrapText="1"/>
    </xf>
    <xf numFmtId="164" fontId="3" fillId="9" borderId="4" xfId="0" applyNumberFormat="1" applyFont="1" applyFill="1" applyBorder="1" applyAlignment="1">
      <alignment horizontal="center" vertical="top"/>
    </xf>
    <xf numFmtId="0" fontId="2" fillId="0" borderId="0" xfId="0" applyFont="1" applyFill="1" applyBorder="1" applyAlignment="1">
      <alignment horizontal="center" vertical="center"/>
    </xf>
    <xf numFmtId="0" fontId="0" fillId="0" borderId="0" xfId="0" applyAlignment="1">
      <alignment vertical="center"/>
    </xf>
    <xf numFmtId="2" fontId="12" fillId="9" borderId="4" xfId="0" applyNumberFormat="1" applyFont="1" applyFill="1" applyBorder="1" applyAlignment="1">
      <alignment horizontal="center" vertical="center" wrapText="1"/>
    </xf>
    <xf numFmtId="2" fontId="12" fillId="9" borderId="5" xfId="0" applyNumberFormat="1" applyFont="1" applyFill="1" applyBorder="1" applyAlignment="1">
      <alignment horizontal="center" vertical="center" wrapText="1"/>
    </xf>
    <xf numFmtId="2" fontId="12" fillId="10" borderId="4" xfId="0" applyNumberFormat="1" applyFont="1" applyFill="1" applyBorder="1" applyAlignment="1">
      <alignment horizontal="center" vertical="center" wrapText="1"/>
    </xf>
    <xf numFmtId="2" fontId="12" fillId="10" borderId="5" xfId="0" applyNumberFormat="1" applyFont="1" applyFill="1" applyBorder="1" applyAlignment="1">
      <alignment horizontal="center" vertical="center" wrapText="1"/>
    </xf>
    <xf numFmtId="2" fontId="12" fillId="7" borderId="4" xfId="0" applyNumberFormat="1" applyFont="1" applyFill="1" applyBorder="1" applyAlignment="1">
      <alignment horizontal="center" vertical="center" wrapText="1"/>
    </xf>
    <xf numFmtId="2" fontId="12" fillId="7" borderId="5" xfId="0" applyNumberFormat="1" applyFont="1" applyFill="1" applyBorder="1" applyAlignment="1">
      <alignment horizontal="center" vertical="center" wrapText="1"/>
    </xf>
    <xf numFmtId="2" fontId="12" fillId="6" borderId="4" xfId="0" applyNumberFormat="1" applyFont="1" applyFill="1" applyBorder="1" applyAlignment="1">
      <alignment horizontal="center" vertical="center" wrapText="1"/>
    </xf>
    <xf numFmtId="2" fontId="12" fillId="6" borderId="5" xfId="0" applyNumberFormat="1" applyFont="1" applyFill="1" applyBorder="1" applyAlignment="1">
      <alignment horizontal="center" vertical="center" wrapText="1"/>
    </xf>
    <xf numFmtId="2" fontId="12" fillId="2" borderId="4" xfId="0" applyNumberFormat="1" applyFont="1" applyFill="1" applyBorder="1" applyAlignment="1">
      <alignment horizontal="center" vertical="center" wrapText="1"/>
    </xf>
    <xf numFmtId="2" fontId="12" fillId="2" borderId="5" xfId="0" applyNumberFormat="1" applyFont="1" applyFill="1" applyBorder="1" applyAlignment="1">
      <alignment horizontal="center" vertical="center" wrapText="1"/>
    </xf>
    <xf numFmtId="2" fontId="12" fillId="3" borderId="4" xfId="0" applyNumberFormat="1" applyFont="1" applyFill="1" applyBorder="1" applyAlignment="1">
      <alignment horizontal="center" vertical="center" wrapText="1"/>
    </xf>
    <xf numFmtId="2" fontId="12" fillId="3" borderId="5" xfId="0" applyNumberFormat="1" applyFont="1" applyFill="1" applyBorder="1" applyAlignment="1">
      <alignment horizontal="center" vertical="center" wrapText="1"/>
    </xf>
    <xf numFmtId="0" fontId="13" fillId="5" borderId="18" xfId="0" applyFont="1" applyFill="1" applyBorder="1" applyAlignment="1">
      <alignment horizontal="center" vertical="center"/>
    </xf>
    <xf numFmtId="0" fontId="13" fillId="5" borderId="20" xfId="0" applyFont="1" applyFill="1" applyBorder="1" applyAlignment="1">
      <alignment horizontal="center" vertical="center"/>
    </xf>
    <xf numFmtId="0" fontId="13" fillId="15" borderId="18" xfId="0" applyFont="1" applyFill="1" applyBorder="1" applyAlignment="1">
      <alignment horizontal="center" vertical="center"/>
    </xf>
    <xf numFmtId="0" fontId="13" fillId="15" borderId="20" xfId="0" applyFont="1" applyFill="1" applyBorder="1" applyAlignment="1">
      <alignment horizontal="center" vertical="center"/>
    </xf>
    <xf numFmtId="165" fontId="12" fillId="15" borderId="15" xfId="0" applyNumberFormat="1" applyFont="1" applyFill="1" applyBorder="1" applyAlignment="1">
      <alignment horizontal="center" vertical="center"/>
    </xf>
    <xf numFmtId="165" fontId="12" fillId="15" borderId="19" xfId="0" applyNumberFormat="1" applyFont="1" applyFill="1" applyBorder="1" applyAlignment="1">
      <alignment horizontal="center" vertical="center"/>
    </xf>
    <xf numFmtId="165" fontId="12" fillId="15" borderId="21" xfId="0" applyNumberFormat="1" applyFont="1" applyFill="1" applyBorder="1" applyAlignment="1">
      <alignment horizontal="center" vertical="center"/>
    </xf>
    <xf numFmtId="165" fontId="12" fillId="15" borderId="22" xfId="0" applyNumberFormat="1" applyFont="1" applyFill="1" applyBorder="1" applyAlignment="1">
      <alignment horizontal="center" vertical="center"/>
    </xf>
    <xf numFmtId="165" fontId="12" fillId="5" borderId="15" xfId="0" applyNumberFormat="1" applyFont="1" applyFill="1" applyBorder="1" applyAlignment="1">
      <alignment horizontal="center" vertical="center"/>
    </xf>
    <xf numFmtId="165" fontId="12" fillId="5" borderId="19" xfId="0" applyNumberFormat="1" applyFont="1" applyFill="1" applyBorder="1" applyAlignment="1">
      <alignment horizontal="center" vertical="center"/>
    </xf>
    <xf numFmtId="165" fontId="12" fillId="5" borderId="21" xfId="0" applyNumberFormat="1" applyFont="1" applyFill="1" applyBorder="1" applyAlignment="1">
      <alignment horizontal="center" vertical="center"/>
    </xf>
    <xf numFmtId="165" fontId="12" fillId="5" borderId="22" xfId="0" applyNumberFormat="1" applyFont="1" applyFill="1" applyBorder="1" applyAlignment="1">
      <alignment horizontal="center" vertical="center"/>
    </xf>
    <xf numFmtId="0" fontId="18" fillId="16" borderId="1" xfId="2" applyFont="1" applyFill="1" applyBorder="1" applyAlignment="1">
      <alignment horizontal="center" vertical="center"/>
    </xf>
    <xf numFmtId="0" fontId="0" fillId="5" borderId="0" xfId="0" applyFill="1" applyBorder="1" applyAlignment="1">
      <alignment vertical="center"/>
    </xf>
    <xf numFmtId="0" fontId="0" fillId="5" borderId="0" xfId="0" applyFill="1" applyBorder="1" applyAlignment="1">
      <alignment horizontal="center" vertical="center"/>
    </xf>
    <xf numFmtId="164" fontId="19" fillId="9" borderId="3" xfId="0" applyNumberFormat="1" applyFont="1" applyFill="1" applyBorder="1" applyAlignment="1">
      <alignment horizontal="center"/>
    </xf>
    <xf numFmtId="0" fontId="19" fillId="10" borderId="3" xfId="0" applyFont="1" applyFill="1" applyBorder="1" applyAlignment="1">
      <alignment horizontal="center" vertical="top"/>
    </xf>
    <xf numFmtId="164" fontId="19" fillId="7" borderId="3" xfId="0" applyNumberFormat="1" applyFont="1" applyFill="1" applyBorder="1" applyAlignment="1">
      <alignment horizontal="center"/>
    </xf>
    <xf numFmtId="164" fontId="19" fillId="6" borderId="3" xfId="0" applyNumberFormat="1" applyFont="1" applyFill="1" applyBorder="1" applyAlignment="1">
      <alignment horizontal="center"/>
    </xf>
    <xf numFmtId="164" fontId="19" fillId="2" borderId="3" xfId="0" applyNumberFormat="1" applyFont="1" applyFill="1" applyBorder="1" applyAlignment="1">
      <alignment horizontal="center"/>
    </xf>
    <xf numFmtId="164" fontId="19" fillId="3" borderId="3" xfId="0" applyNumberFormat="1" applyFont="1" applyFill="1" applyBorder="1" applyAlignment="1">
      <alignment horizontal="center"/>
    </xf>
    <xf numFmtId="164" fontId="19" fillId="10" borderId="3" xfId="0" applyNumberFormat="1" applyFont="1" applyFill="1" applyBorder="1" applyAlignment="1">
      <alignment horizontal="center"/>
    </xf>
    <xf numFmtId="164" fontId="19" fillId="8" borderId="3" xfId="0" applyNumberFormat="1" applyFont="1" applyFill="1" applyBorder="1" applyAlignment="1">
      <alignment horizontal="center"/>
    </xf>
    <xf numFmtId="0" fontId="19" fillId="9" borderId="3" xfId="0" applyFont="1" applyFill="1" applyBorder="1" applyAlignment="1">
      <alignment horizontal="center" vertical="top"/>
    </xf>
    <xf numFmtId="0" fontId="19" fillId="7" borderId="3" xfId="0" applyFont="1" applyFill="1" applyBorder="1" applyAlignment="1">
      <alignment horizontal="center" vertical="top"/>
    </xf>
    <xf numFmtId="1" fontId="19" fillId="9" borderId="3" xfId="0" applyNumberFormat="1" applyFont="1" applyFill="1" applyBorder="1" applyAlignment="1">
      <alignment horizontal="center" wrapText="1"/>
    </xf>
    <xf numFmtId="1" fontId="19" fillId="9" borderId="3" xfId="0" applyNumberFormat="1" applyFont="1" applyFill="1" applyBorder="1" applyAlignment="1">
      <alignment horizontal="center"/>
    </xf>
    <xf numFmtId="1" fontId="19" fillId="10" borderId="3" xfId="0" applyNumberFormat="1" applyFont="1" applyFill="1" applyBorder="1" applyAlignment="1">
      <alignment horizontal="center" wrapText="1"/>
    </xf>
    <xf numFmtId="1" fontId="19" fillId="7" borderId="3" xfId="0" applyNumberFormat="1" applyFont="1" applyFill="1" applyBorder="1" applyAlignment="1">
      <alignment horizontal="center" wrapText="1"/>
    </xf>
    <xf numFmtId="1" fontId="19" fillId="6" borderId="3" xfId="0" applyNumberFormat="1" applyFont="1" applyFill="1" applyBorder="1" applyAlignment="1">
      <alignment horizontal="center" wrapText="1"/>
    </xf>
    <xf numFmtId="1" fontId="19" fillId="2" borderId="3" xfId="0" applyNumberFormat="1" applyFont="1" applyFill="1" applyBorder="1" applyAlignment="1">
      <alignment horizontal="center" wrapText="1"/>
    </xf>
    <xf numFmtId="1" fontId="19" fillId="3" borderId="3" xfId="0" applyNumberFormat="1" applyFont="1" applyFill="1" applyBorder="1" applyAlignment="1">
      <alignment horizontal="center"/>
    </xf>
    <xf numFmtId="1" fontId="19" fillId="3" borderId="3" xfId="0" applyNumberFormat="1" applyFont="1" applyFill="1" applyBorder="1" applyAlignment="1">
      <alignment horizontal="center" wrapText="1"/>
    </xf>
    <xf numFmtId="0" fontId="12" fillId="0" borderId="0" xfId="0" applyFont="1"/>
    <xf numFmtId="0" fontId="12" fillId="0" borderId="0" xfId="0" applyFont="1" applyAlignment="1">
      <alignment horizontal="center" vertical="center"/>
    </xf>
    <xf numFmtId="0" fontId="12" fillId="0" borderId="0" xfId="0" applyFont="1" applyAlignment="1">
      <alignment vertical="center"/>
    </xf>
    <xf numFmtId="0" fontId="3" fillId="0" borderId="0" xfId="0" applyFont="1" applyAlignment="1">
      <alignment horizontal="center" vertical="center"/>
    </xf>
    <xf numFmtId="0" fontId="3" fillId="0" borderId="0" xfId="0" applyFont="1" applyAlignment="1">
      <alignment vertical="center"/>
    </xf>
    <xf numFmtId="0" fontId="12" fillId="19" borderId="0" xfId="0" applyFont="1" applyFill="1" applyAlignment="1">
      <alignment wrapText="1"/>
    </xf>
    <xf numFmtId="0" fontId="5" fillId="5" borderId="0" xfId="1" applyFont="1" applyFill="1" applyBorder="1" applyAlignment="1" applyProtection="1"/>
    <xf numFmtId="0" fontId="12" fillId="18" borderId="0" xfId="0" applyFont="1" applyFill="1" applyBorder="1" applyAlignment="1">
      <alignment vertical="center" wrapText="1"/>
    </xf>
    <xf numFmtId="9" fontId="0" fillId="0" borderId="0" xfId="0" applyNumberFormat="1" applyAlignment="1">
      <alignment horizontal="center" vertical="center"/>
    </xf>
    <xf numFmtId="9" fontId="3" fillId="0" borderId="0" xfId="0" applyNumberFormat="1" applyFont="1" applyAlignment="1">
      <alignment horizontal="center" vertical="center"/>
    </xf>
    <xf numFmtId="0" fontId="20" fillId="0" borderId="0" xfId="0" applyFont="1" applyAlignment="1">
      <alignment horizontal="justify"/>
    </xf>
    <xf numFmtId="0" fontId="8" fillId="0" borderId="0" xfId="0" applyFont="1" applyAlignment="1">
      <alignment horizontal="justify"/>
    </xf>
    <xf numFmtId="0" fontId="21" fillId="0" borderId="0" xfId="0" applyFont="1"/>
    <xf numFmtId="0" fontId="13" fillId="0" borderId="0" xfId="0" applyFont="1" applyAlignment="1">
      <alignment horizontal="justify"/>
    </xf>
    <xf numFmtId="0" fontId="22" fillId="0" borderId="0" xfId="0" applyFont="1" applyAlignment="1">
      <alignment horizontal="justify"/>
    </xf>
    <xf numFmtId="2" fontId="12" fillId="23" borderId="4" xfId="0" applyNumberFormat="1" applyFont="1" applyFill="1" applyBorder="1" applyAlignment="1">
      <alignment horizontal="center" wrapText="1"/>
    </xf>
    <xf numFmtId="2" fontId="12" fillId="23" borderId="5" xfId="0" applyNumberFormat="1" applyFont="1" applyFill="1" applyBorder="1" applyAlignment="1">
      <alignment horizontal="center" wrapText="1"/>
    </xf>
    <xf numFmtId="0" fontId="3" fillId="23" borderId="2" xfId="0" applyFont="1" applyFill="1" applyBorder="1" applyAlignment="1">
      <alignment horizontal="center" vertical="top"/>
    </xf>
    <xf numFmtId="0" fontId="3" fillId="23" borderId="3" xfId="0" applyFont="1" applyFill="1" applyBorder="1" applyAlignment="1">
      <alignment vertical="top"/>
    </xf>
    <xf numFmtId="0" fontId="3" fillId="23" borderId="3" xfId="0" applyFont="1" applyFill="1" applyBorder="1" applyAlignment="1">
      <alignment horizontal="right" vertical="top"/>
    </xf>
    <xf numFmtId="0" fontId="3" fillId="23" borderId="3" xfId="0" applyFont="1" applyFill="1" applyBorder="1" applyAlignment="1">
      <alignment horizontal="center" vertical="top"/>
    </xf>
    <xf numFmtId="164" fontId="19" fillId="23" borderId="3" xfId="0" applyNumberFormat="1" applyFont="1" applyFill="1" applyBorder="1" applyAlignment="1">
      <alignment horizontal="center"/>
    </xf>
    <xf numFmtId="164" fontId="0" fillId="23" borderId="3" xfId="0" applyNumberFormat="1" applyFill="1" applyBorder="1" applyAlignment="1">
      <alignment horizontal="center"/>
    </xf>
    <xf numFmtId="0" fontId="3" fillId="23" borderId="2" xfId="0" applyFont="1" applyFill="1" applyBorder="1" applyAlignment="1">
      <alignment horizontal="center" vertical="top" wrapText="1"/>
    </xf>
    <xf numFmtId="164" fontId="3" fillId="23" borderId="2" xfId="0" applyNumberFormat="1" applyFont="1" applyFill="1" applyBorder="1" applyAlignment="1">
      <alignment horizontal="center" vertical="top"/>
    </xf>
    <xf numFmtId="0" fontId="3" fillId="23" borderId="4" xfId="0" applyFont="1" applyFill="1" applyBorder="1" applyAlignment="1">
      <alignment horizontal="center" vertical="top"/>
    </xf>
    <xf numFmtId="164" fontId="0" fillId="23" borderId="5" xfId="0" applyNumberFormat="1" applyFill="1" applyBorder="1" applyAlignment="1">
      <alignment horizontal="center"/>
    </xf>
    <xf numFmtId="0" fontId="11" fillId="23" borderId="2" xfId="0" applyFont="1" applyFill="1" applyBorder="1" applyAlignment="1">
      <alignment horizontal="center" vertical="top"/>
    </xf>
    <xf numFmtId="0" fontId="11" fillId="23" borderId="2" xfId="0" applyFont="1" applyFill="1" applyBorder="1" applyAlignment="1">
      <alignment horizontal="center" vertical="top" wrapText="1"/>
    </xf>
    <xf numFmtId="164" fontId="11" fillId="23" borderId="2" xfId="0" applyNumberFormat="1" applyFont="1" applyFill="1" applyBorder="1" applyAlignment="1">
      <alignment horizontal="center" vertical="top"/>
    </xf>
    <xf numFmtId="0" fontId="11" fillId="23" borderId="4" xfId="0" applyFont="1" applyFill="1" applyBorder="1" applyAlignment="1">
      <alignment horizontal="center" vertical="top"/>
    </xf>
    <xf numFmtId="0" fontId="19" fillId="23" borderId="3" xfId="0" applyFont="1" applyFill="1" applyBorder="1" applyAlignment="1">
      <alignment horizontal="center" vertical="top"/>
    </xf>
    <xf numFmtId="0" fontId="3" fillId="23" borderId="3" xfId="0" applyFont="1" applyFill="1" applyBorder="1" applyAlignment="1">
      <alignment horizontal="center" vertical="top" wrapText="1"/>
    </xf>
    <xf numFmtId="164" fontId="3" fillId="23" borderId="2" xfId="0" applyNumberFormat="1" applyFont="1" applyFill="1" applyBorder="1" applyAlignment="1">
      <alignment horizontal="center" vertical="top" wrapText="1"/>
    </xf>
    <xf numFmtId="164" fontId="3" fillId="23" borderId="4" xfId="0" applyNumberFormat="1" applyFont="1" applyFill="1" applyBorder="1" applyAlignment="1">
      <alignment horizontal="center" vertical="top"/>
    </xf>
    <xf numFmtId="1" fontId="3" fillId="23" borderId="2" xfId="0" applyNumberFormat="1" applyFont="1" applyFill="1" applyBorder="1" applyAlignment="1">
      <alignment horizontal="center" vertical="top"/>
    </xf>
    <xf numFmtId="2" fontId="3" fillId="23" borderId="3" xfId="0" applyNumberFormat="1" applyFont="1" applyFill="1" applyBorder="1" applyAlignment="1">
      <alignment horizontal="center" wrapText="1"/>
    </xf>
    <xf numFmtId="1" fontId="19" fillId="23" borderId="3" xfId="0" applyNumberFormat="1" applyFont="1" applyFill="1" applyBorder="1" applyAlignment="1">
      <alignment horizontal="center" wrapText="1"/>
    </xf>
    <xf numFmtId="1" fontId="3" fillId="23" borderId="3" xfId="0" applyNumberFormat="1" applyFont="1" applyFill="1" applyBorder="1" applyAlignment="1">
      <alignment horizontal="center" wrapText="1"/>
    </xf>
    <xf numFmtId="0" fontId="3" fillId="23" borderId="3" xfId="0" applyFont="1" applyFill="1" applyBorder="1" applyAlignment="1">
      <alignment vertical="top" wrapText="1"/>
    </xf>
    <xf numFmtId="1" fontId="3" fillId="23" borderId="3" xfId="0" applyNumberFormat="1" applyFont="1" applyFill="1" applyBorder="1" applyAlignment="1">
      <alignment horizontal="center"/>
    </xf>
    <xf numFmtId="1" fontId="3" fillId="23" borderId="3" xfId="0" applyNumberFormat="1" applyFont="1" applyFill="1" applyBorder="1" applyAlignment="1"/>
    <xf numFmtId="1" fontId="19" fillId="23" borderId="3" xfId="0" applyNumberFormat="1" applyFont="1" applyFill="1" applyBorder="1" applyAlignment="1">
      <alignment horizontal="center"/>
    </xf>
    <xf numFmtId="0" fontId="3" fillId="24" borderId="2" xfId="0" applyFont="1" applyFill="1" applyBorder="1" applyAlignment="1">
      <alignment horizontal="center" vertical="top"/>
    </xf>
    <xf numFmtId="164" fontId="3" fillId="24" borderId="2" xfId="0" applyNumberFormat="1" applyFont="1" applyFill="1" applyBorder="1" applyAlignment="1">
      <alignment horizontal="center" vertical="top"/>
    </xf>
    <xf numFmtId="164" fontId="3" fillId="24" borderId="2" xfId="0" applyNumberFormat="1" applyFont="1" applyFill="1" applyBorder="1" applyAlignment="1">
      <alignment horizontal="center" vertical="top" wrapText="1"/>
    </xf>
    <xf numFmtId="164" fontId="3" fillId="24" borderId="4" xfId="0" applyNumberFormat="1" applyFont="1" applyFill="1" applyBorder="1" applyAlignment="1">
      <alignment horizontal="center" vertical="top"/>
    </xf>
    <xf numFmtId="2" fontId="12" fillId="24" borderId="4" xfId="0" applyNumberFormat="1" applyFont="1" applyFill="1" applyBorder="1" applyAlignment="1">
      <alignment horizontal="center" vertical="center" wrapText="1"/>
    </xf>
    <xf numFmtId="2" fontId="12" fillId="24" borderId="5" xfId="0" applyNumberFormat="1" applyFont="1" applyFill="1" applyBorder="1" applyAlignment="1">
      <alignment horizontal="center" vertical="center" wrapText="1"/>
    </xf>
    <xf numFmtId="164" fontId="0" fillId="24" borderId="3" xfId="0" applyNumberFormat="1" applyFill="1" applyBorder="1" applyAlignment="1">
      <alignment horizontal="center"/>
    </xf>
    <xf numFmtId="1" fontId="3" fillId="24" borderId="3" xfId="0" applyNumberFormat="1" applyFont="1" applyFill="1" applyBorder="1" applyAlignment="1">
      <alignment horizontal="center" wrapText="1"/>
    </xf>
    <xf numFmtId="1" fontId="19" fillId="24" borderId="3" xfId="0" applyNumberFormat="1" applyFont="1" applyFill="1" applyBorder="1" applyAlignment="1">
      <alignment horizontal="center" wrapText="1"/>
    </xf>
    <xf numFmtId="2" fontId="3" fillId="24" borderId="3" xfId="0" applyNumberFormat="1" applyFont="1" applyFill="1" applyBorder="1" applyAlignment="1">
      <alignment horizontal="center" wrapText="1"/>
    </xf>
    <xf numFmtId="0" fontId="3" fillId="24" borderId="3" xfId="0" applyFont="1" applyFill="1" applyBorder="1"/>
    <xf numFmtId="1" fontId="3" fillId="24" borderId="3" xfId="0" applyNumberFormat="1" applyFont="1" applyFill="1" applyBorder="1" applyAlignment="1">
      <alignment horizontal="center"/>
    </xf>
    <xf numFmtId="1" fontId="3" fillId="24" borderId="3" xfId="0" applyNumberFormat="1" applyFont="1" applyFill="1" applyBorder="1"/>
    <xf numFmtId="1" fontId="3" fillId="24" borderId="5" xfId="0" applyNumberFormat="1" applyFont="1" applyFill="1" applyBorder="1" applyAlignment="1">
      <alignment horizontal="center"/>
    </xf>
    <xf numFmtId="0" fontId="3" fillId="7" borderId="0" xfId="0" applyFont="1" applyFill="1" applyBorder="1" applyAlignment="1">
      <alignment horizontal="center" vertical="top"/>
    </xf>
    <xf numFmtId="0" fontId="3" fillId="7" borderId="7" xfId="0" applyFont="1" applyFill="1" applyBorder="1" applyAlignment="1">
      <alignment horizontal="center" vertical="top"/>
    </xf>
    <xf numFmtId="2" fontId="3" fillId="9" borderId="0" xfId="0" applyNumberFormat="1" applyFont="1" applyFill="1" applyBorder="1" applyAlignment="1">
      <alignment horizontal="center" wrapText="1"/>
    </xf>
    <xf numFmtId="0" fontId="3" fillId="9" borderId="7" xfId="0" applyFont="1" applyFill="1" applyBorder="1" applyAlignment="1">
      <alignment horizontal="center" vertical="top"/>
    </xf>
    <xf numFmtId="164" fontId="4" fillId="0" borderId="12" xfId="0" applyNumberFormat="1" applyFont="1" applyFill="1" applyBorder="1" applyAlignment="1">
      <alignment horizontal="center" vertical="center"/>
    </xf>
    <xf numFmtId="164" fontId="4" fillId="0" borderId="9" xfId="0" applyNumberFormat="1" applyFont="1" applyFill="1" applyBorder="1" applyAlignment="1">
      <alignment horizontal="center" vertical="center"/>
    </xf>
    <xf numFmtId="0" fontId="3" fillId="0" borderId="13" xfId="0" applyFont="1" applyBorder="1"/>
    <xf numFmtId="0" fontId="3" fillId="0" borderId="13" xfId="0" applyFont="1" applyFill="1" applyBorder="1" applyAlignment="1">
      <alignment vertical="top"/>
    </xf>
    <xf numFmtId="2" fontId="3" fillId="9" borderId="14" xfId="0" applyNumberFormat="1" applyFont="1" applyFill="1" applyBorder="1" applyAlignment="1">
      <alignment horizontal="center" wrapText="1"/>
    </xf>
    <xf numFmtId="16" fontId="0" fillId="0" borderId="0" xfId="0" applyNumberFormat="1" applyAlignment="1">
      <alignment horizontal="center" vertical="center"/>
    </xf>
    <xf numFmtId="0" fontId="12" fillId="19" borderId="0" xfId="0" applyFont="1" applyFill="1" applyBorder="1" applyAlignment="1">
      <alignment vertical="top" wrapText="1"/>
    </xf>
    <xf numFmtId="165" fontId="0" fillId="0" borderId="15" xfId="0" applyNumberFormat="1" applyFill="1" applyBorder="1" applyAlignment="1">
      <alignment horizontal="center" vertical="center"/>
    </xf>
    <xf numFmtId="165" fontId="0" fillId="25" borderId="15" xfId="0" applyNumberFormat="1" applyFill="1" applyBorder="1" applyAlignment="1">
      <alignment horizontal="center" vertical="center"/>
    </xf>
    <xf numFmtId="165" fontId="3" fillId="0" borderId="15" xfId="0" applyNumberFormat="1" applyFont="1" applyFill="1" applyBorder="1" applyAlignment="1">
      <alignment horizontal="center" vertical="center"/>
    </xf>
    <xf numFmtId="0" fontId="13" fillId="0" borderId="24" xfId="0" applyFont="1" applyBorder="1" applyAlignment="1">
      <alignment horizontal="center" vertical="center"/>
    </xf>
    <xf numFmtId="165" fontId="0" fillId="0" borderId="24" xfId="0" applyNumberFormat="1" applyBorder="1" applyAlignment="1">
      <alignment horizontal="center" vertical="center"/>
    </xf>
    <xf numFmtId="165" fontId="12" fillId="5" borderId="24" xfId="0" applyNumberFormat="1" applyFont="1" applyFill="1" applyBorder="1" applyAlignment="1">
      <alignment horizontal="center" vertical="center"/>
    </xf>
    <xf numFmtId="165" fontId="12" fillId="5" borderId="27" xfId="0" applyNumberFormat="1" applyFont="1" applyFill="1" applyBorder="1" applyAlignment="1">
      <alignment horizontal="center" vertical="center"/>
    </xf>
    <xf numFmtId="165" fontId="0" fillId="0" borderId="24" xfId="0" applyNumberFormat="1" applyFill="1" applyBorder="1" applyAlignment="1">
      <alignment horizontal="center" vertical="center"/>
    </xf>
    <xf numFmtId="165" fontId="3" fillId="0" borderId="24" xfId="0" applyNumberFormat="1" applyFont="1" applyFill="1" applyBorder="1" applyAlignment="1">
      <alignment horizontal="center" vertical="center"/>
    </xf>
    <xf numFmtId="165" fontId="0" fillId="25" borderId="24" xfId="0" applyNumberFormat="1" applyFill="1" applyBorder="1" applyAlignment="1">
      <alignment horizontal="center" vertical="center"/>
    </xf>
    <xf numFmtId="0" fontId="24" fillId="26" borderId="25" xfId="0" applyFont="1" applyFill="1" applyBorder="1" applyAlignment="1">
      <alignment horizontal="center" vertical="center"/>
    </xf>
    <xf numFmtId="0" fontId="24" fillId="26" borderId="26" xfId="0" applyFont="1" applyFill="1" applyBorder="1" applyAlignment="1">
      <alignment horizontal="center" vertical="center"/>
    </xf>
    <xf numFmtId="0" fontId="24" fillId="26" borderId="1" xfId="0" applyFont="1" applyFill="1" applyBorder="1" applyAlignment="1">
      <alignment horizontal="center" vertical="center"/>
    </xf>
    <xf numFmtId="0" fontId="25" fillId="26" borderId="1" xfId="2" applyFont="1" applyFill="1" applyBorder="1" applyAlignment="1">
      <alignment horizontal="center" vertical="center"/>
    </xf>
    <xf numFmtId="0" fontId="24" fillId="26" borderId="15" xfId="0" applyFont="1" applyFill="1" applyBorder="1" applyAlignment="1">
      <alignment horizontal="center" vertical="center"/>
    </xf>
    <xf numFmtId="0" fontId="13" fillId="26" borderId="15" xfId="0" applyFont="1" applyFill="1" applyBorder="1" applyAlignment="1">
      <alignment horizontal="center" vertical="center"/>
    </xf>
    <xf numFmtId="0" fontId="24" fillId="26" borderId="16" xfId="0" applyFont="1" applyFill="1" applyBorder="1" applyAlignment="1">
      <alignment horizontal="center" vertical="center"/>
    </xf>
    <xf numFmtId="0" fontId="24" fillId="26" borderId="17" xfId="0" applyFont="1" applyFill="1" applyBorder="1" applyAlignment="1">
      <alignment horizontal="center" vertical="center"/>
    </xf>
    <xf numFmtId="0" fontId="12" fillId="27" borderId="0" xfId="0" applyFont="1" applyFill="1" applyAlignment="1">
      <alignment vertical="center"/>
    </xf>
    <xf numFmtId="0" fontId="12" fillId="27" borderId="0" xfId="0" applyFont="1" applyFill="1" applyAlignment="1">
      <alignment vertical="center" wrapText="1"/>
    </xf>
    <xf numFmtId="0" fontId="12" fillId="27" borderId="0" xfId="0" applyFont="1" applyFill="1" applyBorder="1" applyAlignment="1">
      <alignment vertical="center" wrapText="1"/>
    </xf>
    <xf numFmtId="0" fontId="12" fillId="27" borderId="0" xfId="0" applyFont="1" applyFill="1" applyAlignment="1">
      <alignment horizontal="center" vertical="center"/>
    </xf>
    <xf numFmtId="0" fontId="12" fillId="19" borderId="0" xfId="0" applyFont="1" applyFill="1" applyAlignment="1">
      <alignment horizontal="center"/>
    </xf>
    <xf numFmtId="0" fontId="12" fillId="19" borderId="0" xfId="0" applyFont="1" applyFill="1"/>
    <xf numFmtId="0" fontId="12" fillId="17" borderId="0" xfId="0" applyFont="1" applyFill="1" applyAlignment="1">
      <alignment horizontal="center" vertical="center"/>
    </xf>
    <xf numFmtId="0" fontId="12" fillId="17" borderId="10" xfId="0" applyFont="1" applyFill="1" applyBorder="1" applyAlignment="1">
      <alignment vertical="center" wrapText="1"/>
    </xf>
    <xf numFmtId="0" fontId="12" fillId="18" borderId="0" xfId="0" applyFont="1" applyFill="1" applyAlignment="1">
      <alignment horizontal="center" vertical="center"/>
    </xf>
    <xf numFmtId="0" fontId="3"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9" fontId="0" fillId="0" borderId="0" xfId="0" applyNumberFormat="1" applyFill="1" applyAlignment="1">
      <alignment horizontal="center" vertical="center"/>
    </xf>
    <xf numFmtId="0" fontId="3" fillId="0" borderId="0" xfId="0" applyFont="1" applyFill="1" applyAlignment="1">
      <alignment vertical="center"/>
    </xf>
    <xf numFmtId="0" fontId="12" fillId="17" borderId="8" xfId="0" applyFont="1" applyFill="1" applyBorder="1" applyAlignment="1">
      <alignment horizontal="center" vertical="center"/>
    </xf>
    <xf numFmtId="0" fontId="12" fillId="17" borderId="9" xfId="0" applyFont="1" applyFill="1" applyBorder="1" applyAlignment="1">
      <alignment horizontal="center" vertical="center"/>
    </xf>
    <xf numFmtId="0" fontId="12" fillId="17" borderId="1" xfId="0" applyFont="1" applyFill="1" applyBorder="1" applyAlignment="1">
      <alignment vertical="center" wrapText="1"/>
    </xf>
    <xf numFmtId="0" fontId="12" fillId="17" borderId="23" xfId="0" applyFont="1" applyFill="1" applyBorder="1" applyAlignment="1">
      <alignment horizontal="center" vertical="center"/>
    </xf>
    <xf numFmtId="0" fontId="3" fillId="0" borderId="0" xfId="0" applyFont="1" applyFill="1"/>
    <xf numFmtId="0" fontId="3" fillId="0" borderId="0" xfId="0" applyFont="1" applyFill="1" applyAlignment="1">
      <alignment horizontal="center"/>
    </xf>
    <xf numFmtId="0" fontId="0" fillId="0" borderId="0" xfId="0" applyFill="1" applyAlignment="1">
      <alignment horizontal="center"/>
    </xf>
    <xf numFmtId="0" fontId="0" fillId="0" borderId="0" xfId="0" applyFill="1"/>
    <xf numFmtId="0" fontId="0" fillId="0" borderId="6" xfId="0" applyBorder="1" applyAlignment="1">
      <alignment vertical="center"/>
    </xf>
    <xf numFmtId="0" fontId="3" fillId="0" borderId="2" xfId="0" applyFont="1" applyBorder="1" applyAlignment="1">
      <alignment vertical="center"/>
    </xf>
    <xf numFmtId="0" fontId="3" fillId="0" borderId="2" xfId="0" applyFont="1" applyFill="1" applyBorder="1" applyAlignment="1">
      <alignment vertical="center"/>
    </xf>
    <xf numFmtId="164" fontId="11" fillId="23" borderId="3" xfId="0" applyNumberFormat="1" applyFont="1" applyFill="1" applyBorder="1" applyAlignment="1">
      <alignment horizontal="center"/>
    </xf>
    <xf numFmtId="0" fontId="11" fillId="23" borderId="3" xfId="0" applyFont="1" applyFill="1" applyBorder="1" applyAlignment="1">
      <alignment horizontal="center" vertical="top"/>
    </xf>
    <xf numFmtId="164" fontId="16" fillId="6" borderId="3" xfId="0" applyNumberFormat="1" applyFont="1" applyFill="1" applyBorder="1" applyAlignment="1">
      <alignment horizontal="center"/>
    </xf>
    <xf numFmtId="164" fontId="11" fillId="6" borderId="3" xfId="0" applyNumberFormat="1" applyFont="1" applyFill="1" applyBorder="1" applyAlignment="1">
      <alignment horizontal="center"/>
    </xf>
    <xf numFmtId="0" fontId="26" fillId="23" borderId="3" xfId="0" applyFont="1" applyFill="1" applyBorder="1" applyAlignment="1">
      <alignment horizontal="center" vertical="top"/>
    </xf>
    <xf numFmtId="164" fontId="16" fillId="23" borderId="3" xfId="0" applyNumberFormat="1" applyFont="1" applyFill="1" applyBorder="1" applyAlignment="1">
      <alignment horizontal="center"/>
    </xf>
    <xf numFmtId="0" fontId="11" fillId="9" borderId="3" xfId="0" applyFont="1" applyFill="1" applyBorder="1" applyAlignment="1">
      <alignment horizontal="center" vertical="top"/>
    </xf>
    <xf numFmtId="0" fontId="12" fillId="0" borderId="0" xfId="0" applyFont="1" applyFill="1" applyBorder="1" applyAlignment="1">
      <alignment horizontal="right" vertical="top"/>
    </xf>
    <xf numFmtId="1" fontId="19" fillId="6" borderId="3" xfId="0" applyNumberFormat="1" applyFont="1" applyFill="1" applyBorder="1" applyAlignment="1">
      <alignment horizontal="center"/>
    </xf>
    <xf numFmtId="1" fontId="11" fillId="6" borderId="3" xfId="0" applyNumberFormat="1" applyFont="1" applyFill="1" applyBorder="1" applyAlignment="1">
      <alignment horizontal="center" wrapText="1"/>
    </xf>
    <xf numFmtId="1" fontId="11" fillId="6" borderId="3" xfId="0" applyNumberFormat="1" applyFont="1" applyFill="1" applyBorder="1" applyAlignment="1">
      <alignment horizontal="center"/>
    </xf>
    <xf numFmtId="1" fontId="19" fillId="7" borderId="3" xfId="0" applyNumberFormat="1" applyFont="1" applyFill="1" applyBorder="1" applyAlignment="1">
      <alignment horizontal="center"/>
    </xf>
    <xf numFmtId="1" fontId="11" fillId="7" borderId="3" xfId="0" applyNumberFormat="1" applyFont="1" applyFill="1" applyBorder="1" applyAlignment="1">
      <alignment horizontal="center" wrapText="1"/>
    </xf>
    <xf numFmtId="1" fontId="11" fillId="7" borderId="3" xfId="0" applyNumberFormat="1" applyFont="1" applyFill="1" applyBorder="1" applyAlignment="1">
      <alignment horizontal="center"/>
    </xf>
    <xf numFmtId="164" fontId="3" fillId="23" borderId="3" xfId="0" applyNumberFormat="1" applyFont="1" applyFill="1" applyBorder="1" applyAlignment="1">
      <alignment horizontal="center"/>
    </xf>
    <xf numFmtId="164" fontId="16" fillId="0" borderId="1" xfId="0" applyNumberFormat="1" applyFont="1" applyFill="1" applyBorder="1" applyAlignment="1">
      <alignment horizontal="center" vertical="center" wrapText="1"/>
    </xf>
    <xf numFmtId="164" fontId="11" fillId="23" borderId="2" xfId="0" applyNumberFormat="1" applyFont="1" applyFill="1" applyBorder="1" applyAlignment="1">
      <alignment horizontal="center" vertical="top" wrapText="1"/>
    </xf>
    <xf numFmtId="0" fontId="11" fillId="23" borderId="2" xfId="0" applyNumberFormat="1" applyFont="1" applyFill="1" applyBorder="1" applyAlignment="1">
      <alignment horizontal="center" vertical="top"/>
    </xf>
    <xf numFmtId="164" fontId="3" fillId="0" borderId="0" xfId="0" applyNumberFormat="1" applyFont="1" applyFill="1" applyBorder="1" applyAlignment="1">
      <alignment horizontal="center" vertical="top" wrapText="1"/>
    </xf>
    <xf numFmtId="2" fontId="12" fillId="28" borderId="4" xfId="0" applyNumberFormat="1" applyFont="1" applyFill="1" applyBorder="1" applyAlignment="1">
      <alignment horizontal="center" wrapText="1"/>
    </xf>
    <xf numFmtId="2" fontId="12" fillId="28" borderId="5" xfId="0" applyNumberFormat="1" applyFont="1" applyFill="1" applyBorder="1" applyAlignment="1">
      <alignment horizontal="center" wrapText="1"/>
    </xf>
    <xf numFmtId="0" fontId="3" fillId="28" borderId="2" xfId="0" applyFont="1" applyFill="1" applyBorder="1" applyAlignment="1">
      <alignment horizontal="center" vertical="top"/>
    </xf>
    <xf numFmtId="0" fontId="3" fillId="28" borderId="3" xfId="0" applyFont="1" applyFill="1" applyBorder="1" applyAlignment="1">
      <alignment horizontal="center" vertical="top"/>
    </xf>
    <xf numFmtId="164" fontId="3" fillId="28" borderId="2" xfId="0" applyNumberFormat="1" applyFont="1" applyFill="1" applyBorder="1" applyAlignment="1">
      <alignment horizontal="center" vertical="top"/>
    </xf>
    <xf numFmtId="164" fontId="19" fillId="28" borderId="3" xfId="0" applyNumberFormat="1" applyFont="1" applyFill="1" applyBorder="1" applyAlignment="1">
      <alignment horizontal="center" vertical="top"/>
    </xf>
    <xf numFmtId="164" fontId="3" fillId="28" borderId="2" xfId="0" applyNumberFormat="1" applyFont="1" applyFill="1" applyBorder="1" applyAlignment="1">
      <alignment horizontal="center" vertical="top" wrapText="1"/>
    </xf>
    <xf numFmtId="0" fontId="3" fillId="28" borderId="3" xfId="0" applyFont="1" applyFill="1" applyBorder="1" applyAlignment="1">
      <alignment horizontal="center" vertical="top" wrapText="1"/>
    </xf>
    <xf numFmtId="164" fontId="0" fillId="28" borderId="3" xfId="0" applyNumberFormat="1" applyFill="1" applyBorder="1" applyAlignment="1">
      <alignment horizontal="center"/>
    </xf>
    <xf numFmtId="0" fontId="26" fillId="28" borderId="3" xfId="0" applyFont="1" applyFill="1" applyBorder="1" applyAlignment="1">
      <alignment horizontal="center" vertical="top"/>
    </xf>
    <xf numFmtId="164" fontId="19" fillId="28" borderId="3" xfId="0" applyNumberFormat="1" applyFont="1" applyFill="1" applyBorder="1" applyAlignment="1">
      <alignment horizontal="center"/>
    </xf>
    <xf numFmtId="0" fontId="19" fillId="28" borderId="3" xfId="0" applyFont="1" applyFill="1" applyBorder="1" applyAlignment="1">
      <alignment horizontal="center" vertical="top"/>
    </xf>
    <xf numFmtId="0" fontId="11" fillId="28" borderId="3" xfId="0" applyFont="1" applyFill="1" applyBorder="1" applyAlignment="1">
      <alignment horizontal="center" vertical="top"/>
    </xf>
    <xf numFmtId="164" fontId="16" fillId="28" borderId="3" xfId="0" applyNumberFormat="1" applyFont="1" applyFill="1" applyBorder="1" applyAlignment="1">
      <alignment horizontal="center"/>
    </xf>
    <xf numFmtId="164" fontId="3" fillId="28" borderId="4" xfId="0" applyNumberFormat="1" applyFont="1" applyFill="1" applyBorder="1" applyAlignment="1">
      <alignment horizontal="center" vertical="top"/>
    </xf>
    <xf numFmtId="164" fontId="0" fillId="28" borderId="5" xfId="0" applyNumberFormat="1" applyFill="1" applyBorder="1" applyAlignment="1">
      <alignment horizontal="center"/>
    </xf>
    <xf numFmtId="0" fontId="3" fillId="28" borderId="2" xfId="0" applyFont="1" applyFill="1" applyBorder="1" applyAlignment="1">
      <alignment horizontal="center" vertical="top" wrapText="1"/>
    </xf>
    <xf numFmtId="0" fontId="3" fillId="28" borderId="4" xfId="0" applyFont="1" applyFill="1" applyBorder="1" applyAlignment="1">
      <alignment horizontal="center" vertical="top"/>
    </xf>
    <xf numFmtId="1" fontId="11" fillId="9" borderId="3" xfId="0" applyNumberFormat="1" applyFont="1" applyFill="1" applyBorder="1" applyAlignment="1">
      <alignment horizontal="center" wrapText="1"/>
    </xf>
    <xf numFmtId="1" fontId="19" fillId="10" borderId="3" xfId="0" applyNumberFormat="1" applyFont="1" applyFill="1" applyBorder="1" applyAlignment="1">
      <alignment horizontal="center"/>
    </xf>
    <xf numFmtId="1" fontId="11" fillId="10" borderId="3" xfId="0" applyNumberFormat="1" applyFont="1" applyFill="1" applyBorder="1" applyAlignment="1">
      <alignment horizontal="center" wrapText="1"/>
    </xf>
    <xf numFmtId="1" fontId="26" fillId="6" borderId="3" xfId="0" applyNumberFormat="1" applyFont="1" applyFill="1" applyBorder="1" applyAlignment="1">
      <alignment horizontal="center" wrapText="1"/>
    </xf>
    <xf numFmtId="1" fontId="19" fillId="14" borderId="3" xfId="0" applyNumberFormat="1" applyFont="1" applyFill="1" applyBorder="1" applyAlignment="1">
      <alignment horizontal="center"/>
    </xf>
    <xf numFmtId="1" fontId="11" fillId="3" borderId="3" xfId="0" applyNumberFormat="1" applyFont="1" applyFill="1" applyBorder="1" applyAlignment="1">
      <alignment horizontal="center" wrapText="1"/>
    </xf>
    <xf numFmtId="1" fontId="27" fillId="9" borderId="5" xfId="0" applyNumberFormat="1" applyFont="1" applyFill="1" applyBorder="1" applyAlignment="1">
      <alignment horizontal="center"/>
    </xf>
    <xf numFmtId="1" fontId="27" fillId="9" borderId="3" xfId="0" applyNumberFormat="1" applyFont="1" applyFill="1" applyBorder="1" applyAlignment="1">
      <alignment horizontal="center"/>
    </xf>
    <xf numFmtId="0" fontId="17" fillId="4" borderId="6" xfId="0" applyNumberFormat="1" applyFont="1" applyFill="1" applyBorder="1" applyAlignment="1">
      <alignment horizontal="center" vertical="center"/>
    </xf>
    <xf numFmtId="0" fontId="17" fillId="4" borderId="13" xfId="0" applyNumberFormat="1" applyFont="1" applyFill="1" applyBorder="1" applyAlignment="1">
      <alignment horizontal="center" vertical="center"/>
    </xf>
    <xf numFmtId="0" fontId="17" fillId="4" borderId="9" xfId="0" applyNumberFormat="1" applyFont="1" applyFill="1" applyBorder="1" applyAlignment="1">
      <alignment horizontal="center" vertical="center"/>
    </xf>
    <xf numFmtId="0" fontId="17" fillId="4" borderId="8" xfId="0" applyNumberFormat="1" applyFont="1" applyFill="1" applyBorder="1" applyAlignment="1">
      <alignment horizontal="center" vertical="center"/>
    </xf>
    <xf numFmtId="1" fontId="19" fillId="24" borderId="3" xfId="0" applyNumberFormat="1" applyFont="1" applyFill="1" applyBorder="1" applyAlignment="1">
      <alignment horizontal="center"/>
    </xf>
    <xf numFmtId="1" fontId="11" fillId="24" borderId="3" xfId="0" applyNumberFormat="1" applyFont="1" applyFill="1" applyBorder="1" applyAlignment="1">
      <alignment horizontal="center" wrapText="1"/>
    </xf>
    <xf numFmtId="1" fontId="11" fillId="3" borderId="3" xfId="0" applyNumberFormat="1" applyFont="1" applyFill="1" applyBorder="1" applyAlignment="1">
      <alignment horizontal="center"/>
    </xf>
    <xf numFmtId="0" fontId="0" fillId="23" borderId="0" xfId="0" applyFill="1"/>
    <xf numFmtId="0" fontId="17" fillId="4" borderId="0" xfId="0" applyNumberFormat="1" applyFont="1" applyFill="1" applyBorder="1" applyAlignment="1">
      <alignment horizontal="center" vertical="center"/>
    </xf>
    <xf numFmtId="0" fontId="28" fillId="4" borderId="13" xfId="0" applyNumberFormat="1" applyFont="1" applyFill="1" applyBorder="1" applyAlignment="1">
      <alignment horizontal="center" vertical="center"/>
    </xf>
    <xf numFmtId="0" fontId="0" fillId="29" borderId="0" xfId="0" applyFill="1" applyAlignment="1">
      <alignment horizontal="center" vertical="center"/>
    </xf>
    <xf numFmtId="0" fontId="28" fillId="29" borderId="0" xfId="0" applyFont="1" applyFill="1" applyAlignment="1">
      <alignment horizontal="center" vertical="center"/>
    </xf>
    <xf numFmtId="0" fontId="28" fillId="4" borderId="0" xfId="0" applyNumberFormat="1" applyFont="1" applyFill="1" applyBorder="1" applyAlignment="1">
      <alignment horizontal="center" vertical="center"/>
    </xf>
    <xf numFmtId="0" fontId="0" fillId="0" borderId="0" xfId="0" applyBorder="1" applyAlignment="1">
      <alignment horizontal="center" vertical="center"/>
    </xf>
    <xf numFmtId="0" fontId="28" fillId="0" borderId="0" xfId="0" applyFont="1" applyFill="1" applyAlignment="1">
      <alignment vertical="center"/>
    </xf>
    <xf numFmtId="0" fontId="13" fillId="29" borderId="4" xfId="0" applyFont="1" applyFill="1" applyBorder="1" applyAlignment="1">
      <alignment horizontal="center" vertical="center"/>
    </xf>
    <xf numFmtId="165" fontId="12" fillId="29" borderId="14" xfId="0" applyNumberFormat="1" applyFont="1" applyFill="1" applyBorder="1" applyAlignment="1">
      <alignment horizontal="center" vertical="center"/>
    </xf>
    <xf numFmtId="165" fontId="12" fillId="29" borderId="5" xfId="0" applyNumberFormat="1" applyFont="1" applyFill="1" applyBorder="1" applyAlignment="1">
      <alignment horizontal="center" vertical="center"/>
    </xf>
    <xf numFmtId="0" fontId="15" fillId="16" borderId="0" xfId="0" applyFont="1" applyFill="1" applyBorder="1" applyAlignment="1">
      <alignment horizontal="center" vertical="center"/>
    </xf>
    <xf numFmtId="0" fontId="9" fillId="12" borderId="0" xfId="1" applyFont="1" applyFill="1" applyBorder="1" applyAlignment="1" applyProtection="1"/>
    <xf numFmtId="0" fontId="6" fillId="13" borderId="10" xfId="0" applyFont="1" applyFill="1" applyBorder="1" applyAlignment="1">
      <alignment horizontal="center" vertical="center" textRotation="90" wrapText="1"/>
    </xf>
    <xf numFmtId="0" fontId="6" fillId="13" borderId="11" xfId="0" applyFont="1" applyFill="1" applyBorder="1" applyAlignment="1">
      <alignment horizontal="center" vertical="center" textRotation="90" wrapText="1"/>
    </xf>
    <xf numFmtId="0" fontId="6" fillId="13" borderId="12" xfId="0" applyFont="1" applyFill="1" applyBorder="1" applyAlignment="1">
      <alignment horizontal="center" vertical="center" textRotation="90" wrapText="1"/>
    </xf>
    <xf numFmtId="0" fontId="14" fillId="12" borderId="0" xfId="1" applyFont="1" applyFill="1" applyBorder="1" applyAlignment="1" applyProtection="1"/>
    <xf numFmtId="0" fontId="2" fillId="4" borderId="8" xfId="0" applyNumberFormat="1" applyFont="1" applyFill="1" applyBorder="1" applyAlignment="1">
      <alignment horizontal="center" vertical="center"/>
    </xf>
    <xf numFmtId="0" fontId="2" fillId="4" borderId="9" xfId="0" applyNumberFormat="1" applyFont="1" applyFill="1" applyBorder="1" applyAlignment="1">
      <alignment horizontal="center" vertical="center"/>
    </xf>
    <xf numFmtId="0" fontId="0" fillId="0" borderId="9" xfId="0" applyNumberFormat="1" applyBorder="1" applyAlignment="1">
      <alignment horizontal="center" vertical="center"/>
    </xf>
    <xf numFmtId="0" fontId="12" fillId="6" borderId="6" xfId="0" applyFont="1" applyFill="1" applyBorder="1" applyAlignment="1">
      <alignment horizontal="center"/>
    </xf>
    <xf numFmtId="0" fontId="12" fillId="6" borderId="7" xfId="0" applyFont="1" applyFill="1" applyBorder="1" applyAlignment="1">
      <alignment horizontal="center"/>
    </xf>
    <xf numFmtId="0" fontId="12" fillId="2" borderId="6" xfId="0" applyFont="1" applyFill="1" applyBorder="1" applyAlignment="1">
      <alignment horizontal="center"/>
    </xf>
    <xf numFmtId="0" fontId="12" fillId="0" borderId="7" xfId="0" applyFont="1" applyBorder="1" applyAlignment="1">
      <alignment horizontal="center"/>
    </xf>
    <xf numFmtId="0" fontId="12" fillId="3" borderId="6" xfId="0" applyFont="1" applyFill="1" applyBorder="1" applyAlignment="1">
      <alignment horizontal="center"/>
    </xf>
    <xf numFmtId="0" fontId="12" fillId="7" borderId="6" xfId="0" applyFont="1" applyFill="1" applyBorder="1" applyAlignment="1">
      <alignment horizontal="center"/>
    </xf>
    <xf numFmtId="0" fontId="12" fillId="7" borderId="7" xfId="0" applyFont="1" applyFill="1" applyBorder="1" applyAlignment="1">
      <alignment horizontal="center"/>
    </xf>
    <xf numFmtId="0" fontId="12" fillId="10" borderId="6" xfId="0" applyFont="1" applyFill="1" applyBorder="1" applyAlignment="1">
      <alignment horizontal="center"/>
    </xf>
    <xf numFmtId="0" fontId="12" fillId="10" borderId="7" xfId="0" applyFont="1" applyFill="1" applyBorder="1" applyAlignment="1">
      <alignment horizontal="center"/>
    </xf>
    <xf numFmtId="0" fontId="12" fillId="9" borderId="6" xfId="0" applyFont="1" applyFill="1" applyBorder="1" applyAlignment="1">
      <alignment horizontal="center"/>
    </xf>
    <xf numFmtId="0" fontId="12" fillId="9" borderId="7" xfId="0" applyFont="1" applyFill="1" applyBorder="1" applyAlignment="1">
      <alignment horizontal="center"/>
    </xf>
    <xf numFmtId="0" fontId="12" fillId="23" borderId="6" xfId="0" applyFont="1" applyFill="1" applyBorder="1" applyAlignment="1">
      <alignment horizontal="center"/>
    </xf>
    <xf numFmtId="0" fontId="12" fillId="23" borderId="7" xfId="0" applyFont="1" applyFill="1" applyBorder="1" applyAlignment="1">
      <alignment horizontal="center"/>
    </xf>
    <xf numFmtId="0" fontId="12" fillId="2" borderId="7" xfId="0" applyFont="1" applyFill="1" applyBorder="1" applyAlignment="1">
      <alignment horizontal="center"/>
    </xf>
    <xf numFmtId="0" fontId="12" fillId="8" borderId="6" xfId="0" applyFont="1" applyFill="1" applyBorder="1" applyAlignment="1">
      <alignment horizontal="center"/>
    </xf>
    <xf numFmtId="0" fontId="12" fillId="8" borderId="7" xfId="0" applyFont="1" applyFill="1" applyBorder="1" applyAlignment="1">
      <alignment horizontal="center"/>
    </xf>
    <xf numFmtId="0" fontId="12" fillId="3" borderId="7" xfId="0" applyFont="1" applyFill="1" applyBorder="1" applyAlignment="1">
      <alignment horizontal="center"/>
    </xf>
    <xf numFmtId="0" fontId="12" fillId="10" borderId="7" xfId="0" applyFont="1" applyFill="1" applyBorder="1"/>
    <xf numFmtId="0" fontId="12" fillId="23" borderId="7" xfId="0" applyFont="1" applyFill="1" applyBorder="1"/>
    <xf numFmtId="0" fontId="12" fillId="9" borderId="7" xfId="0" applyFont="1" applyFill="1" applyBorder="1"/>
    <xf numFmtId="0" fontId="12" fillId="28" borderId="6" xfId="0" applyFont="1" applyFill="1" applyBorder="1" applyAlignment="1">
      <alignment horizontal="center"/>
    </xf>
    <xf numFmtId="0" fontId="12" fillId="28" borderId="7" xfId="0" applyFont="1" applyFill="1" applyBorder="1" applyAlignment="1">
      <alignment horizontal="center"/>
    </xf>
    <xf numFmtId="0" fontId="12" fillId="9" borderId="6" xfId="0" applyNumberFormat="1" applyFont="1" applyFill="1" applyBorder="1" applyAlignment="1">
      <alignment horizontal="center" vertical="center" wrapText="1"/>
    </xf>
    <xf numFmtId="0" fontId="12" fillId="9" borderId="7" xfId="0" applyNumberFormat="1" applyFont="1" applyFill="1" applyBorder="1" applyAlignment="1">
      <alignment horizontal="center" vertical="center" wrapText="1"/>
    </xf>
    <xf numFmtId="0" fontId="12" fillId="10" borderId="6" xfId="0" applyFont="1" applyFill="1" applyBorder="1" applyAlignment="1">
      <alignment horizontal="center" vertical="center"/>
    </xf>
    <xf numFmtId="0" fontId="12" fillId="10" borderId="7" xfId="0" applyFont="1" applyFill="1" applyBorder="1" applyAlignment="1">
      <alignment horizontal="center" vertical="center"/>
    </xf>
    <xf numFmtId="0" fontId="12" fillId="7" borderId="6" xfId="0" applyFont="1" applyFill="1" applyBorder="1" applyAlignment="1">
      <alignment horizontal="center" vertical="center"/>
    </xf>
    <xf numFmtId="0" fontId="12" fillId="7" borderId="7" xfId="0" applyFont="1" applyFill="1" applyBorder="1" applyAlignment="1">
      <alignment horizontal="center" vertical="center"/>
    </xf>
    <xf numFmtId="0" fontId="12" fillId="24" borderId="6" xfId="0" applyFont="1" applyFill="1" applyBorder="1" applyAlignment="1">
      <alignment horizontal="center" vertical="center"/>
    </xf>
    <xf numFmtId="0" fontId="12" fillId="24" borderId="7" xfId="0" applyFont="1" applyFill="1" applyBorder="1" applyAlignment="1">
      <alignment horizontal="center" vertical="center"/>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3" borderId="6" xfId="0" applyFont="1" applyFill="1" applyBorder="1" applyAlignment="1">
      <alignment horizontal="center" vertical="center"/>
    </xf>
    <xf numFmtId="0" fontId="12" fillId="3" borderId="7"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6" borderId="6" xfId="0" applyFont="1" applyFill="1" applyBorder="1" applyAlignment="1">
      <alignment horizontal="center" vertical="center"/>
    </xf>
    <xf numFmtId="0" fontId="12" fillId="6" borderId="7" xfId="0" applyFont="1" applyFill="1" applyBorder="1" applyAlignment="1">
      <alignment horizontal="center" vertical="center"/>
    </xf>
    <xf numFmtId="0" fontId="17" fillId="4" borderId="6" xfId="0" applyNumberFormat="1" applyFont="1" applyFill="1" applyBorder="1" applyAlignment="1">
      <alignment horizontal="center" vertical="center"/>
    </xf>
    <xf numFmtId="0" fontId="17" fillId="4" borderId="13" xfId="0" applyNumberFormat="1" applyFont="1" applyFill="1" applyBorder="1" applyAlignment="1">
      <alignment horizontal="center" vertical="center"/>
    </xf>
    <xf numFmtId="0" fontId="17" fillId="4" borderId="9" xfId="0" applyNumberFormat="1" applyFont="1" applyFill="1" applyBorder="1" applyAlignment="1">
      <alignment horizontal="center" vertical="center"/>
    </xf>
    <xf numFmtId="0" fontId="17" fillId="4" borderId="8" xfId="0" applyNumberFormat="1" applyFont="1" applyFill="1" applyBorder="1" applyAlignment="1">
      <alignment horizontal="center" vertical="center"/>
    </xf>
    <xf numFmtId="0" fontId="6" fillId="21" borderId="8" xfId="1" applyFont="1" applyFill="1" applyBorder="1" applyAlignment="1" applyProtection="1">
      <alignment horizontal="center" vertical="center"/>
    </xf>
    <xf numFmtId="0" fontId="6" fillId="21" borderId="9" xfId="1" applyFont="1" applyFill="1" applyBorder="1" applyAlignment="1" applyProtection="1">
      <alignment horizontal="center" vertical="center"/>
    </xf>
    <xf numFmtId="0" fontId="6" fillId="21" borderId="23" xfId="1" applyFont="1" applyFill="1" applyBorder="1" applyAlignment="1" applyProtection="1">
      <alignment horizontal="center" vertical="center"/>
    </xf>
    <xf numFmtId="0" fontId="6" fillId="22" borderId="8" xfId="1" applyFont="1" applyFill="1" applyBorder="1" applyAlignment="1" applyProtection="1">
      <alignment horizontal="center" vertical="center"/>
    </xf>
    <xf numFmtId="0" fontId="6" fillId="22" borderId="9" xfId="1" applyFont="1" applyFill="1" applyBorder="1" applyAlignment="1" applyProtection="1">
      <alignment horizontal="center" vertical="center"/>
    </xf>
    <xf numFmtId="0" fontId="6" fillId="22" borderId="23" xfId="1" applyFont="1" applyFill="1" applyBorder="1" applyAlignment="1" applyProtection="1">
      <alignment horizontal="center" vertical="center"/>
    </xf>
    <xf numFmtId="0" fontId="6" fillId="20" borderId="8" xfId="1" applyFont="1" applyFill="1" applyBorder="1" applyAlignment="1" applyProtection="1">
      <alignment horizontal="center" vertical="center"/>
    </xf>
    <xf numFmtId="0" fontId="6" fillId="20" borderId="9" xfId="1" applyFont="1" applyFill="1" applyBorder="1" applyAlignment="1" applyProtection="1">
      <alignment horizontal="center" vertical="center"/>
    </xf>
    <xf numFmtId="0" fontId="6" fillId="20" borderId="23" xfId="1" applyFont="1" applyFill="1" applyBorder="1" applyAlignment="1" applyProtection="1">
      <alignment horizontal="center" vertical="center"/>
    </xf>
    <xf numFmtId="0" fontId="6" fillId="12" borderId="8" xfId="1" applyFont="1" applyFill="1" applyBorder="1" applyAlignment="1" applyProtection="1">
      <alignment horizontal="center" vertical="center"/>
    </xf>
    <xf numFmtId="0" fontId="6" fillId="12" borderId="9" xfId="1" applyFont="1" applyFill="1" applyBorder="1" applyAlignment="1" applyProtection="1">
      <alignment horizontal="center" vertical="center"/>
    </xf>
    <xf numFmtId="0" fontId="6" fillId="12" borderId="23" xfId="1" applyFont="1" applyFill="1" applyBorder="1" applyAlignment="1" applyProtection="1">
      <alignment horizontal="center" vertical="center"/>
    </xf>
  </cellXfs>
  <cellStyles count="4">
    <cellStyle name="Hyperlink" xfId="1" builtinId="8"/>
    <cellStyle name="Normal" xfId="0" builtinId="0"/>
    <cellStyle name="Normal 2" xfId="2"/>
    <cellStyle name="Normal 3" xfId="3"/>
  </cellStyles>
  <dxfs count="0"/>
  <tableStyles count="0" defaultTableStyle="TableStyleMedium9" defaultPivotStyle="PivotStyleLight16"/>
  <colors>
    <mruColors>
      <color rgb="FFD96559"/>
      <color rgb="FFC21879"/>
      <color rgb="FF99CCFF"/>
      <color rgb="FFFFE697"/>
      <color rgb="FFC507AA"/>
      <color rgb="FFCCB398"/>
      <color rgb="FFFFD653"/>
      <color rgb="FFFFCB25"/>
      <color rgb="FFEC9CE2"/>
      <color rgb="FFF834A9"/>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4.7881771737847578E-2"/>
          <c:y val="2.7128166873877608E-2"/>
          <c:w val="0.93241801412939063"/>
          <c:h val="0.9364672468573001"/>
        </c:manualLayout>
      </c:layout>
      <c:bar3DChart>
        <c:barDir val="col"/>
        <c:grouping val="clustered"/>
        <c:ser>
          <c:idx val="0"/>
          <c:order val="0"/>
          <c:tx>
            <c:strRef>
              <c:f>Durban!$P$2</c:f>
              <c:strCache>
                <c:ptCount val="1"/>
                <c:pt idx="0">
                  <c:v>2005</c:v>
                </c:pt>
              </c:strCache>
            </c:strRef>
          </c:tx>
          <c:spPr>
            <a:solidFill>
              <a:schemeClr val="tx2">
                <a:lumMod val="40000"/>
                <a:lumOff val="60000"/>
              </a:schemeClr>
            </a:solidFill>
            <a:ln w="12700">
              <a:solidFill>
                <a:srgbClr val="000000"/>
              </a:solidFill>
              <a:prstDash val="solid"/>
            </a:ln>
          </c:spPr>
          <c:dLbls>
            <c:txPr>
              <a:bodyPr/>
              <a:lstStyle/>
              <a:p>
                <a:pPr>
                  <a:defRPr lang="en-ZA"/>
                </a:pPr>
                <a:endParaRPr lang="en-US"/>
              </a:p>
            </c:txPr>
            <c:showVal val="1"/>
          </c:dLbls>
          <c:val>
            <c:numRef>
              <c:f>Durban!$P$280</c:f>
              <c:numCache>
                <c:formatCode>0.0</c:formatCode>
                <c:ptCount val="1"/>
                <c:pt idx="0">
                  <c:v>57.14</c:v>
                </c:pt>
              </c:numCache>
            </c:numRef>
          </c:val>
        </c:ser>
        <c:ser>
          <c:idx val="2"/>
          <c:order val="1"/>
          <c:tx>
            <c:strRef>
              <c:f>Durban!$N$2</c:f>
              <c:strCache>
                <c:ptCount val="1"/>
                <c:pt idx="0">
                  <c:v>2007</c:v>
                </c:pt>
              </c:strCache>
            </c:strRef>
          </c:tx>
          <c:spPr>
            <a:solidFill>
              <a:srgbClr val="99FFCC"/>
            </a:solidFill>
            <a:ln w="12700">
              <a:solidFill>
                <a:srgbClr val="000000"/>
              </a:solidFill>
              <a:prstDash val="solid"/>
            </a:ln>
          </c:spPr>
          <c:dLbls>
            <c:txPr>
              <a:bodyPr/>
              <a:lstStyle/>
              <a:p>
                <a:pPr>
                  <a:defRPr lang="en-ZA"/>
                </a:pPr>
                <a:endParaRPr lang="en-US"/>
              </a:p>
            </c:txPr>
            <c:showVal val="1"/>
          </c:dLbls>
          <c:val>
            <c:numRef>
              <c:f>Durban!$N$280</c:f>
              <c:numCache>
                <c:formatCode>0.0</c:formatCode>
                <c:ptCount val="1"/>
                <c:pt idx="0">
                  <c:v>81.094527363184071</c:v>
                </c:pt>
              </c:numCache>
            </c:numRef>
          </c:val>
        </c:ser>
        <c:ser>
          <c:idx val="3"/>
          <c:order val="2"/>
          <c:tx>
            <c:strRef>
              <c:f>Durban!$L$2</c:f>
              <c:strCache>
                <c:ptCount val="1"/>
                <c:pt idx="0">
                  <c:v>2008</c:v>
                </c:pt>
              </c:strCache>
            </c:strRef>
          </c:tx>
          <c:spPr>
            <a:solidFill>
              <a:srgbClr val="FFFF66"/>
            </a:solidFill>
            <a:ln w="12700">
              <a:solidFill>
                <a:srgbClr val="000000"/>
              </a:solidFill>
              <a:prstDash val="solid"/>
            </a:ln>
          </c:spPr>
          <c:dLbls>
            <c:txPr>
              <a:bodyPr/>
              <a:lstStyle/>
              <a:p>
                <a:pPr>
                  <a:defRPr lang="en-ZA"/>
                </a:pPr>
                <a:endParaRPr lang="en-US"/>
              </a:p>
            </c:txPr>
            <c:showVal val="1"/>
          </c:dLbls>
          <c:val>
            <c:numRef>
              <c:f>Durban!$L$280</c:f>
              <c:numCache>
                <c:formatCode>0.0</c:formatCode>
                <c:ptCount val="1"/>
                <c:pt idx="0">
                  <c:v>68.131868131868131</c:v>
                </c:pt>
              </c:numCache>
            </c:numRef>
          </c:val>
        </c:ser>
        <c:ser>
          <c:idx val="4"/>
          <c:order val="3"/>
          <c:tx>
            <c:strRef>
              <c:f>Durban!$J$2</c:f>
              <c:strCache>
                <c:ptCount val="1"/>
                <c:pt idx="0">
                  <c:v>2009</c:v>
                </c:pt>
              </c:strCache>
            </c:strRef>
          </c:tx>
          <c:spPr>
            <a:solidFill>
              <a:srgbClr val="F7AD3F"/>
            </a:solidFill>
            <a:ln w="12700">
              <a:solidFill>
                <a:srgbClr val="000000"/>
              </a:solidFill>
              <a:prstDash val="solid"/>
            </a:ln>
          </c:spPr>
          <c:dLbls>
            <c:txPr>
              <a:bodyPr/>
              <a:lstStyle/>
              <a:p>
                <a:pPr>
                  <a:defRPr lang="en-ZA"/>
                </a:pPr>
                <a:endParaRPr lang="en-US"/>
              </a:p>
            </c:txPr>
            <c:showVal val="1"/>
          </c:dLbls>
          <c:val>
            <c:numRef>
              <c:f>Durban!$J$280</c:f>
              <c:numCache>
                <c:formatCode>0.0</c:formatCode>
                <c:ptCount val="1"/>
                <c:pt idx="0">
                  <c:v>65.750000000000014</c:v>
                </c:pt>
              </c:numCache>
            </c:numRef>
          </c:val>
        </c:ser>
        <c:ser>
          <c:idx val="1"/>
          <c:order val="4"/>
          <c:tx>
            <c:strRef>
              <c:f>Durban!$H$2</c:f>
              <c:strCache>
                <c:ptCount val="1"/>
                <c:pt idx="0">
                  <c:v>2010</c:v>
                </c:pt>
              </c:strCache>
            </c:strRef>
          </c:tx>
          <c:spPr>
            <a:solidFill>
              <a:schemeClr val="bg1">
                <a:lumMod val="75000"/>
              </a:schemeClr>
            </a:solidFill>
            <a:ln>
              <a:solidFill>
                <a:srgbClr val="000000"/>
              </a:solidFill>
            </a:ln>
          </c:spPr>
          <c:dLbls>
            <c:txPr>
              <a:bodyPr/>
              <a:lstStyle/>
              <a:p>
                <a:pPr>
                  <a:defRPr lang="en-ZA"/>
                </a:pPr>
                <a:endParaRPr lang="en-US"/>
              </a:p>
            </c:txPr>
            <c:showVal val="1"/>
          </c:dLbls>
          <c:val>
            <c:numRef>
              <c:f>Durban!$H$280</c:f>
              <c:numCache>
                <c:formatCode>0.0</c:formatCode>
                <c:ptCount val="1"/>
                <c:pt idx="0">
                  <c:v>68.5</c:v>
                </c:pt>
              </c:numCache>
            </c:numRef>
          </c:val>
        </c:ser>
        <c:ser>
          <c:idx val="5"/>
          <c:order val="5"/>
          <c:tx>
            <c:strRef>
              <c:f>Durban!$F$2</c:f>
              <c:strCache>
                <c:ptCount val="1"/>
                <c:pt idx="0">
                  <c:v>2011</c:v>
                </c:pt>
              </c:strCache>
            </c:strRef>
          </c:tx>
          <c:spPr>
            <a:solidFill>
              <a:srgbClr val="CE6C75"/>
            </a:solidFill>
            <a:ln>
              <a:solidFill>
                <a:srgbClr val="000000"/>
              </a:solidFill>
            </a:ln>
          </c:spPr>
          <c:dLbls>
            <c:txPr>
              <a:bodyPr/>
              <a:lstStyle/>
              <a:p>
                <a:pPr>
                  <a:defRPr lang="en-ZA"/>
                </a:pPr>
                <a:endParaRPr lang="en-US"/>
              </a:p>
            </c:txPr>
            <c:showVal val="1"/>
          </c:dLbls>
          <c:val>
            <c:numRef>
              <c:f>Durban!$F$280</c:f>
              <c:numCache>
                <c:formatCode>0.0</c:formatCode>
                <c:ptCount val="1"/>
                <c:pt idx="0">
                  <c:v>74.949999999999989</c:v>
                </c:pt>
              </c:numCache>
            </c:numRef>
          </c:val>
        </c:ser>
        <c:ser>
          <c:idx val="6"/>
          <c:order val="6"/>
          <c:tx>
            <c:strRef>
              <c:f>Durban!$D$2</c:f>
              <c:strCache>
                <c:ptCount val="1"/>
                <c:pt idx="0">
                  <c:v>2012</c:v>
                </c:pt>
              </c:strCache>
            </c:strRef>
          </c:tx>
          <c:dLbls>
            <c:txPr>
              <a:bodyPr/>
              <a:lstStyle/>
              <a:p>
                <a:pPr>
                  <a:defRPr lang="en-ZA"/>
                </a:pPr>
                <a:endParaRPr lang="en-US"/>
              </a:p>
            </c:txPr>
            <c:showVal val="1"/>
          </c:dLbls>
          <c:val>
            <c:numRef>
              <c:f>Durban!$D$280</c:f>
              <c:numCache>
                <c:formatCode>0.0</c:formatCode>
                <c:ptCount val="1"/>
                <c:pt idx="0">
                  <c:v>68.550000000000011</c:v>
                </c:pt>
              </c:numCache>
            </c:numRef>
          </c:val>
        </c:ser>
        <c:ser>
          <c:idx val="7"/>
          <c:order val="7"/>
          <c:tx>
            <c:strRef>
              <c:f>Durban!$B$2</c:f>
              <c:strCache>
                <c:ptCount val="1"/>
                <c:pt idx="0">
                  <c:v>2013</c:v>
                </c:pt>
              </c:strCache>
            </c:strRef>
          </c:tx>
          <c:dLbls>
            <c:txPr>
              <a:bodyPr/>
              <a:lstStyle/>
              <a:p>
                <a:pPr>
                  <a:defRPr lang="en-ZA"/>
                </a:pPr>
                <a:endParaRPr lang="en-US"/>
              </a:p>
            </c:txPr>
            <c:showVal val="1"/>
          </c:dLbls>
          <c:val>
            <c:numRef>
              <c:f>Durban!$B$280</c:f>
              <c:numCache>
                <c:formatCode>0.0</c:formatCode>
                <c:ptCount val="1"/>
                <c:pt idx="0">
                  <c:v>69.650000000000006</c:v>
                </c:pt>
              </c:numCache>
            </c:numRef>
          </c:val>
        </c:ser>
        <c:shape val="cylinder"/>
        <c:axId val="65908096"/>
        <c:axId val="65922176"/>
        <c:axId val="0"/>
      </c:bar3DChart>
      <c:catAx>
        <c:axId val="65908096"/>
        <c:scaling>
          <c:orientation val="minMax"/>
        </c:scaling>
        <c:delete val="1"/>
        <c:axPos val="b"/>
        <c:numFmt formatCode="General" sourceLinked="1"/>
        <c:tickLblPos val="none"/>
        <c:crossAx val="65922176"/>
        <c:crosses val="autoZero"/>
        <c:auto val="1"/>
        <c:lblAlgn val="ctr"/>
        <c:lblOffset val="100"/>
        <c:tickLblSkip val="1"/>
        <c:tickMarkSkip val="1"/>
      </c:catAx>
      <c:valAx>
        <c:axId val="65922176"/>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65908096"/>
        <c:crosses val="autoZero"/>
        <c:crossBetween val="between"/>
      </c:valAx>
      <c:spPr>
        <a:noFill/>
        <a:ln w="25400">
          <a:noFill/>
        </a:ln>
      </c:spPr>
    </c:plotArea>
    <c:legend>
      <c:legendPos val="r"/>
      <c:layout>
        <c:manualLayout>
          <c:xMode val="edge"/>
          <c:yMode val="edge"/>
          <c:x val="0.9134211042952195"/>
          <c:y val="4.3835616438356192E-2"/>
          <c:w val="6.4472171171323103E-2"/>
          <c:h val="0.3707225859925441"/>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021" r="0.75000000000001021"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en-ZA"/>
  <c:chart>
    <c:view3D>
      <c:hPercent val="5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2254369963285381E-2"/>
          <c:y val="3.3074471751637108E-2"/>
          <c:w val="0.8958154064938787"/>
          <c:h val="0.92960301174474402"/>
        </c:manualLayout>
      </c:layout>
      <c:bar3DChart>
        <c:barDir val="col"/>
        <c:grouping val="clustered"/>
        <c:ser>
          <c:idx val="0"/>
          <c:order val="0"/>
          <c:tx>
            <c:strRef>
              <c:f>PMB!$R$2</c:f>
              <c:strCache>
                <c:ptCount val="1"/>
                <c:pt idx="0">
                  <c:v>2004</c:v>
                </c:pt>
              </c:strCache>
            </c:strRef>
          </c:tx>
          <c:spPr>
            <a:solidFill>
              <a:srgbClr val="DCB9FF"/>
            </a:solidFill>
            <a:ln w="12700">
              <a:solidFill>
                <a:srgbClr val="000000"/>
              </a:solidFill>
              <a:prstDash val="solid"/>
            </a:ln>
          </c:spPr>
          <c:dLbls>
            <c:txPr>
              <a:bodyPr/>
              <a:lstStyle/>
              <a:p>
                <a:pPr>
                  <a:defRPr lang="en-ZA"/>
                </a:pPr>
                <a:endParaRPr lang="en-US"/>
              </a:p>
            </c:txPr>
            <c:showVal val="1"/>
          </c:dLbls>
          <c:val>
            <c:numRef>
              <c:f>PMB!$R$280</c:f>
              <c:numCache>
                <c:formatCode>0.0</c:formatCode>
                <c:ptCount val="1"/>
                <c:pt idx="0">
                  <c:v>79.042574455326815</c:v>
                </c:pt>
              </c:numCache>
            </c:numRef>
          </c:val>
        </c:ser>
        <c:ser>
          <c:idx val="1"/>
          <c:order val="1"/>
          <c:tx>
            <c:strRef>
              <c:f>PMB!$P$2</c:f>
              <c:strCache>
                <c:ptCount val="1"/>
                <c:pt idx="0">
                  <c:v>2005</c:v>
                </c:pt>
              </c:strCache>
            </c:strRef>
          </c:tx>
          <c:spPr>
            <a:solidFill>
              <a:srgbClr val="7DCEEB"/>
            </a:solidFill>
            <a:ln w="12700">
              <a:solidFill>
                <a:srgbClr val="000000"/>
              </a:solidFill>
              <a:prstDash val="solid"/>
            </a:ln>
          </c:spPr>
          <c:dLbls>
            <c:txPr>
              <a:bodyPr/>
              <a:lstStyle/>
              <a:p>
                <a:pPr>
                  <a:defRPr lang="en-ZA"/>
                </a:pPr>
                <a:endParaRPr lang="en-US"/>
              </a:p>
            </c:txPr>
            <c:showVal val="1"/>
          </c:dLbls>
          <c:val>
            <c:numRef>
              <c:f>PMB!$P$280</c:f>
              <c:numCache>
                <c:formatCode>0.0</c:formatCode>
                <c:ptCount val="1"/>
                <c:pt idx="0">
                  <c:v>83.620689655172413</c:v>
                </c:pt>
              </c:numCache>
            </c:numRef>
          </c:val>
        </c:ser>
        <c:ser>
          <c:idx val="2"/>
          <c:order val="2"/>
          <c:tx>
            <c:strRef>
              <c:f>PMB!$N$2</c:f>
              <c:strCache>
                <c:ptCount val="1"/>
                <c:pt idx="0">
                  <c:v>2007</c:v>
                </c:pt>
              </c:strCache>
            </c:strRef>
          </c:tx>
          <c:spPr>
            <a:solidFill>
              <a:srgbClr val="99FFCC"/>
            </a:solidFill>
            <a:ln w="12700">
              <a:solidFill>
                <a:srgbClr val="000000"/>
              </a:solidFill>
              <a:prstDash val="solid"/>
            </a:ln>
          </c:spPr>
          <c:dLbls>
            <c:txPr>
              <a:bodyPr/>
              <a:lstStyle/>
              <a:p>
                <a:pPr>
                  <a:defRPr lang="en-ZA"/>
                </a:pPr>
                <a:endParaRPr lang="en-US"/>
              </a:p>
            </c:txPr>
            <c:showVal val="1"/>
          </c:dLbls>
          <c:val>
            <c:numRef>
              <c:f>PMB!$N$280</c:f>
              <c:numCache>
                <c:formatCode>0.0</c:formatCode>
                <c:ptCount val="1"/>
                <c:pt idx="0">
                  <c:v>83</c:v>
                </c:pt>
              </c:numCache>
            </c:numRef>
          </c:val>
        </c:ser>
        <c:ser>
          <c:idx val="3"/>
          <c:order val="3"/>
          <c:tx>
            <c:strRef>
              <c:f>PMB!$L$2</c:f>
              <c:strCache>
                <c:ptCount val="1"/>
                <c:pt idx="0">
                  <c:v>2008</c:v>
                </c:pt>
              </c:strCache>
            </c:strRef>
          </c:tx>
          <c:spPr>
            <a:solidFill>
              <a:srgbClr val="FFFF66"/>
            </a:solidFill>
            <a:ln w="12700">
              <a:solidFill>
                <a:srgbClr val="000000"/>
              </a:solidFill>
              <a:prstDash val="solid"/>
            </a:ln>
          </c:spPr>
          <c:dLbls>
            <c:txPr>
              <a:bodyPr/>
              <a:lstStyle/>
              <a:p>
                <a:pPr>
                  <a:defRPr lang="en-ZA"/>
                </a:pPr>
                <a:endParaRPr lang="en-US"/>
              </a:p>
            </c:txPr>
            <c:showVal val="1"/>
          </c:dLbls>
          <c:val>
            <c:numRef>
              <c:f>PMB!$L$280</c:f>
              <c:numCache>
                <c:formatCode>0.0</c:formatCode>
                <c:ptCount val="1"/>
                <c:pt idx="0">
                  <c:v>65.95</c:v>
                </c:pt>
              </c:numCache>
            </c:numRef>
          </c:val>
        </c:ser>
        <c:ser>
          <c:idx val="4"/>
          <c:order val="4"/>
          <c:tx>
            <c:strRef>
              <c:f>PMB!$J$2</c:f>
              <c:strCache>
                <c:ptCount val="1"/>
                <c:pt idx="0">
                  <c:v>2009</c:v>
                </c:pt>
              </c:strCache>
            </c:strRef>
          </c:tx>
          <c:spPr>
            <a:solidFill>
              <a:srgbClr val="F7B257"/>
            </a:solidFill>
            <a:ln w="12700">
              <a:solidFill>
                <a:srgbClr val="000000"/>
              </a:solidFill>
              <a:prstDash val="solid"/>
            </a:ln>
          </c:spPr>
          <c:val>
            <c:numRef>
              <c:f>PMB!$J$280</c:f>
              <c:numCache>
                <c:formatCode>0.0</c:formatCode>
                <c:ptCount val="1"/>
                <c:pt idx="0">
                  <c:v>63.499999999999993</c:v>
                </c:pt>
              </c:numCache>
            </c:numRef>
          </c:val>
        </c:ser>
        <c:ser>
          <c:idx val="5"/>
          <c:order val="5"/>
          <c:tx>
            <c:strRef>
              <c:f>PMB!$H$2</c:f>
              <c:strCache>
                <c:ptCount val="1"/>
                <c:pt idx="0">
                  <c:v>2010</c:v>
                </c:pt>
              </c:strCache>
            </c:strRef>
          </c:tx>
          <c:spPr>
            <a:solidFill>
              <a:schemeClr val="bg1">
                <a:lumMod val="75000"/>
              </a:schemeClr>
            </a:solidFill>
            <a:ln>
              <a:solidFill>
                <a:srgbClr val="000000"/>
              </a:solidFill>
            </a:ln>
          </c:spPr>
          <c:val>
            <c:numRef>
              <c:f>PMB!$H$280</c:f>
              <c:numCache>
                <c:formatCode>0.0</c:formatCode>
                <c:ptCount val="1"/>
                <c:pt idx="0">
                  <c:v>58.879439719859924</c:v>
                </c:pt>
              </c:numCache>
            </c:numRef>
          </c:val>
        </c:ser>
        <c:ser>
          <c:idx val="7"/>
          <c:order val="6"/>
          <c:tx>
            <c:strRef>
              <c:f>PMB!$F$2</c:f>
              <c:strCache>
                <c:ptCount val="1"/>
                <c:pt idx="0">
                  <c:v>2011</c:v>
                </c:pt>
              </c:strCache>
            </c:strRef>
          </c:tx>
          <c:val>
            <c:numRef>
              <c:f>PMB!$F$280</c:f>
              <c:numCache>
                <c:formatCode>0.0</c:formatCode>
                <c:ptCount val="1"/>
                <c:pt idx="0">
                  <c:v>63.45</c:v>
                </c:pt>
              </c:numCache>
            </c:numRef>
          </c:val>
        </c:ser>
        <c:ser>
          <c:idx val="6"/>
          <c:order val="7"/>
          <c:tx>
            <c:strRef>
              <c:f>PMB!$D$2</c:f>
              <c:strCache>
                <c:ptCount val="1"/>
                <c:pt idx="0">
                  <c:v>2012</c:v>
                </c:pt>
              </c:strCache>
            </c:strRef>
          </c:tx>
          <c:val>
            <c:numRef>
              <c:f>PMB!$D$280</c:f>
              <c:numCache>
                <c:formatCode>0.0</c:formatCode>
                <c:ptCount val="1"/>
                <c:pt idx="0">
                  <c:v>68.199999999999989</c:v>
                </c:pt>
              </c:numCache>
            </c:numRef>
          </c:val>
        </c:ser>
        <c:ser>
          <c:idx val="8"/>
          <c:order val="8"/>
          <c:tx>
            <c:strRef>
              <c:f>PMB!$B$2</c:f>
              <c:strCache>
                <c:ptCount val="1"/>
                <c:pt idx="0">
                  <c:v>2013</c:v>
                </c:pt>
              </c:strCache>
            </c:strRef>
          </c:tx>
          <c:val>
            <c:numRef>
              <c:f>PMB!$B$280</c:f>
              <c:numCache>
                <c:formatCode>0.0</c:formatCode>
                <c:ptCount val="1"/>
                <c:pt idx="0">
                  <c:v>49.949999999999996</c:v>
                </c:pt>
              </c:numCache>
            </c:numRef>
          </c:val>
        </c:ser>
        <c:shape val="cylinder"/>
        <c:axId val="74156288"/>
        <c:axId val="74174464"/>
        <c:axId val="0"/>
      </c:bar3DChart>
      <c:catAx>
        <c:axId val="74156288"/>
        <c:scaling>
          <c:orientation val="minMax"/>
        </c:scaling>
        <c:delete val="1"/>
        <c:axPos val="b"/>
        <c:numFmt formatCode="General" sourceLinked="1"/>
        <c:tickLblPos val="none"/>
        <c:crossAx val="74174464"/>
        <c:crosses val="autoZero"/>
        <c:auto val="1"/>
        <c:lblAlgn val="ctr"/>
        <c:lblOffset val="100"/>
        <c:tickLblSkip val="1"/>
        <c:tickMarkSkip val="1"/>
      </c:catAx>
      <c:valAx>
        <c:axId val="74174464"/>
        <c:scaling>
          <c:orientation val="minMax"/>
        </c:scaling>
        <c:axPos val="l"/>
        <c:numFmt formatCode="0.0" sourceLinked="1"/>
        <c:tickLblPos val="nextTo"/>
        <c:spPr>
          <a:ln w="3175">
            <a:solidFill>
              <a:srgbClr val="000000"/>
            </a:solidFill>
            <a:prstDash val="solid"/>
          </a:ln>
        </c:spPr>
        <c:txPr>
          <a:bodyPr rot="0" vert="horz"/>
          <a:lstStyle/>
          <a:p>
            <a:pPr>
              <a:defRPr lang="en-ZA" sz="1125" b="0" i="0" u="none" strike="noStrike" baseline="0">
                <a:solidFill>
                  <a:srgbClr val="000000"/>
                </a:solidFill>
                <a:latin typeface="Arial"/>
                <a:ea typeface="Arial"/>
                <a:cs typeface="Arial"/>
              </a:defRPr>
            </a:pPr>
            <a:endParaRPr lang="en-US"/>
          </a:p>
        </c:txPr>
        <c:crossAx val="74156288"/>
        <c:crosses val="autoZero"/>
        <c:crossBetween val="between"/>
      </c:valAx>
      <c:spPr>
        <a:noFill/>
        <a:ln w="25400">
          <a:noFill/>
        </a:ln>
      </c:spPr>
    </c:plotArea>
    <c:legend>
      <c:legendPos val="r"/>
      <c:layout>
        <c:manualLayout>
          <c:xMode val="edge"/>
          <c:yMode val="edge"/>
          <c:x val="0.91329483017358082"/>
          <c:y val="1.373626373626374E-2"/>
          <c:w val="7.4154023429998134E-2"/>
          <c:h val="0.40021188260558344"/>
        </c:manualLayout>
      </c:layout>
      <c:spPr>
        <a:solidFill>
          <a:srgbClr val="FFFFFF"/>
        </a:solidFill>
        <a:ln w="3175">
          <a:solidFill>
            <a:srgbClr val="000000"/>
          </a:solidFill>
          <a:prstDash val="solid"/>
        </a:ln>
      </c:spPr>
      <c:txPr>
        <a:bodyPr/>
        <a:lstStyle/>
        <a:p>
          <a:pPr>
            <a:defRPr lang="en-ZA" sz="95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125" b="0" i="0" u="none" strike="noStrike" baseline="0">
          <a:solidFill>
            <a:srgbClr val="000000"/>
          </a:solidFill>
          <a:latin typeface="Arial"/>
          <a:ea typeface="Arial"/>
          <a:cs typeface="Arial"/>
        </a:defRPr>
      </a:pPr>
      <a:endParaRPr lang="en-US"/>
    </a:p>
  </c:txPr>
  <c:printSettings>
    <c:headerFooter alignWithMargins="0"/>
    <c:pageMargins b="1" l="0.75000000000001021" r="0.75000000000001021"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RBay!$P$2</c:f>
              <c:strCache>
                <c:ptCount val="1"/>
                <c:pt idx="0">
                  <c:v>2005</c:v>
                </c:pt>
              </c:strCache>
            </c:strRef>
          </c:tx>
          <c:spPr>
            <a:solidFill>
              <a:srgbClr val="94B8E4"/>
            </a:solidFill>
            <a:ln w="12700">
              <a:solidFill>
                <a:srgbClr val="000000"/>
              </a:solidFill>
              <a:prstDash val="solid"/>
            </a:ln>
          </c:spPr>
          <c:val>
            <c:numRef>
              <c:f>RBay!$P$280</c:f>
              <c:numCache>
                <c:formatCode>0.0</c:formatCode>
                <c:ptCount val="1"/>
                <c:pt idx="0">
                  <c:v>89.727945589117823</c:v>
                </c:pt>
              </c:numCache>
            </c:numRef>
          </c:val>
        </c:ser>
        <c:ser>
          <c:idx val="2"/>
          <c:order val="1"/>
          <c:tx>
            <c:strRef>
              <c:f>RBay!$N$2</c:f>
              <c:strCache>
                <c:ptCount val="1"/>
                <c:pt idx="0">
                  <c:v>2007</c:v>
                </c:pt>
              </c:strCache>
            </c:strRef>
          </c:tx>
          <c:spPr>
            <a:solidFill>
              <a:srgbClr val="99FFCC"/>
            </a:solidFill>
            <a:ln w="12700">
              <a:solidFill>
                <a:srgbClr val="000000"/>
              </a:solidFill>
              <a:prstDash val="solid"/>
            </a:ln>
          </c:spPr>
          <c:val>
            <c:numRef>
              <c:f>RBay!$N$280</c:f>
              <c:numCache>
                <c:formatCode>0.0</c:formatCode>
                <c:ptCount val="1"/>
                <c:pt idx="0">
                  <c:v>80.904522613065325</c:v>
                </c:pt>
              </c:numCache>
            </c:numRef>
          </c:val>
        </c:ser>
        <c:ser>
          <c:idx val="3"/>
          <c:order val="2"/>
          <c:tx>
            <c:strRef>
              <c:f>RBay!$L$2</c:f>
              <c:strCache>
                <c:ptCount val="1"/>
                <c:pt idx="0">
                  <c:v>2008</c:v>
                </c:pt>
              </c:strCache>
            </c:strRef>
          </c:tx>
          <c:spPr>
            <a:solidFill>
              <a:srgbClr val="FFFF66"/>
            </a:solidFill>
            <a:ln w="12700">
              <a:solidFill>
                <a:srgbClr val="000000"/>
              </a:solidFill>
              <a:prstDash val="solid"/>
            </a:ln>
          </c:spPr>
          <c:val>
            <c:numRef>
              <c:f>RBay!$L$280</c:f>
              <c:numCache>
                <c:formatCode>0.0</c:formatCode>
                <c:ptCount val="1"/>
                <c:pt idx="0">
                  <c:v>61.380690345172596</c:v>
                </c:pt>
              </c:numCache>
            </c:numRef>
          </c:val>
        </c:ser>
        <c:ser>
          <c:idx val="4"/>
          <c:order val="3"/>
          <c:tx>
            <c:strRef>
              <c:f>RBay!$J$2</c:f>
              <c:strCache>
                <c:ptCount val="1"/>
                <c:pt idx="0">
                  <c:v>2009</c:v>
                </c:pt>
              </c:strCache>
            </c:strRef>
          </c:tx>
          <c:spPr>
            <a:solidFill>
              <a:srgbClr val="F7B257"/>
            </a:solidFill>
            <a:ln w="12700">
              <a:solidFill>
                <a:srgbClr val="000000"/>
              </a:solidFill>
              <a:prstDash val="solid"/>
            </a:ln>
          </c:spPr>
          <c:val>
            <c:numRef>
              <c:f>RBay!$J$280</c:f>
              <c:numCache>
                <c:formatCode>0.0</c:formatCode>
                <c:ptCount val="1"/>
                <c:pt idx="0">
                  <c:v>69.050000000000011</c:v>
                </c:pt>
              </c:numCache>
            </c:numRef>
          </c:val>
        </c:ser>
        <c:ser>
          <c:idx val="1"/>
          <c:order val="4"/>
          <c:tx>
            <c:strRef>
              <c:f>RBay!$H$2</c:f>
              <c:strCache>
                <c:ptCount val="1"/>
                <c:pt idx="0">
                  <c:v>2010</c:v>
                </c:pt>
              </c:strCache>
            </c:strRef>
          </c:tx>
          <c:spPr>
            <a:solidFill>
              <a:schemeClr val="bg1">
                <a:lumMod val="65000"/>
              </a:schemeClr>
            </a:solidFill>
            <a:ln>
              <a:solidFill>
                <a:sysClr val="windowText" lastClr="000000"/>
              </a:solidFill>
            </a:ln>
          </c:spPr>
          <c:val>
            <c:numRef>
              <c:f>RBay!$H$280</c:f>
              <c:numCache>
                <c:formatCode>0.0</c:formatCode>
                <c:ptCount val="1"/>
                <c:pt idx="0">
                  <c:v>66.649999999999991</c:v>
                </c:pt>
              </c:numCache>
            </c:numRef>
          </c:val>
        </c:ser>
        <c:ser>
          <c:idx val="5"/>
          <c:order val="5"/>
          <c:tx>
            <c:strRef>
              <c:f>RBay!$F$2</c:f>
              <c:strCache>
                <c:ptCount val="1"/>
                <c:pt idx="0">
                  <c:v>2011</c:v>
                </c:pt>
              </c:strCache>
            </c:strRef>
          </c:tx>
          <c:spPr>
            <a:solidFill>
              <a:srgbClr val="CE6C75"/>
            </a:solidFill>
            <a:ln>
              <a:solidFill>
                <a:schemeClr val="tx1"/>
              </a:solidFill>
            </a:ln>
          </c:spPr>
          <c:val>
            <c:numRef>
              <c:f>RBay!$F$280</c:f>
              <c:numCache>
                <c:formatCode>0.0</c:formatCode>
                <c:ptCount val="1"/>
                <c:pt idx="0">
                  <c:v>73.7</c:v>
                </c:pt>
              </c:numCache>
            </c:numRef>
          </c:val>
        </c:ser>
        <c:ser>
          <c:idx val="6"/>
          <c:order val="6"/>
          <c:tx>
            <c:v>2012</c:v>
          </c:tx>
          <c:val>
            <c:numRef>
              <c:f>RBay!$D$280</c:f>
              <c:numCache>
                <c:formatCode>0.0</c:formatCode>
                <c:ptCount val="1"/>
                <c:pt idx="0">
                  <c:v>78.55</c:v>
                </c:pt>
              </c:numCache>
            </c:numRef>
          </c:val>
        </c:ser>
        <c:ser>
          <c:idx val="7"/>
          <c:order val="7"/>
          <c:tx>
            <c:strRef>
              <c:f>RBay!$B$2</c:f>
              <c:strCache>
                <c:ptCount val="1"/>
                <c:pt idx="0">
                  <c:v>2013</c:v>
                </c:pt>
              </c:strCache>
            </c:strRef>
          </c:tx>
          <c:val>
            <c:numRef>
              <c:f>RBay!$B$280</c:f>
              <c:numCache>
                <c:formatCode>0.0</c:formatCode>
                <c:ptCount val="1"/>
                <c:pt idx="0">
                  <c:v>41.649999999999991</c:v>
                </c:pt>
              </c:numCache>
            </c:numRef>
          </c:val>
        </c:ser>
        <c:shape val="cylinder"/>
        <c:axId val="76178944"/>
        <c:axId val="76180480"/>
        <c:axId val="0"/>
      </c:bar3DChart>
      <c:catAx>
        <c:axId val="76178944"/>
        <c:scaling>
          <c:orientation val="minMax"/>
        </c:scaling>
        <c:delete val="1"/>
        <c:axPos val="b"/>
        <c:numFmt formatCode="General" sourceLinked="1"/>
        <c:tickLblPos val="none"/>
        <c:crossAx val="76180480"/>
        <c:crosses val="autoZero"/>
        <c:auto val="1"/>
        <c:lblAlgn val="ctr"/>
        <c:lblOffset val="100"/>
        <c:tickLblSkip val="1"/>
        <c:tickMarkSkip val="1"/>
      </c:catAx>
      <c:valAx>
        <c:axId val="7618048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6178944"/>
        <c:crosses val="autoZero"/>
        <c:crossBetween val="between"/>
      </c:valAx>
      <c:spPr>
        <a:noFill/>
        <a:ln w="25400">
          <a:noFill/>
        </a:ln>
      </c:spPr>
    </c:plotArea>
    <c:legend>
      <c:legendPos val="r"/>
      <c:layout>
        <c:manualLayout>
          <c:xMode val="edge"/>
          <c:yMode val="edge"/>
          <c:x val="0.90476323137740466"/>
          <c:y val="5.1912568306010917E-2"/>
          <c:w val="3.0131093145129489E-2"/>
          <c:h val="0.36843706340716331"/>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21" r="0.75000000000001021"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5"/>
          <c:order val="0"/>
          <c:tx>
            <c:strRef>
              <c:f>'Port Shepstone'!$F$2:$G$2</c:f>
              <c:strCache>
                <c:ptCount val="1"/>
                <c:pt idx="0">
                  <c:v>2011</c:v>
                </c:pt>
              </c:strCache>
            </c:strRef>
          </c:tx>
          <c:spPr>
            <a:solidFill>
              <a:srgbClr val="CE6C75"/>
            </a:solidFill>
            <a:ln>
              <a:solidFill>
                <a:schemeClr val="tx1"/>
              </a:solidFill>
            </a:ln>
          </c:spPr>
          <c:val>
            <c:numRef>
              <c:f>'Port Shepstone'!$F$280</c:f>
              <c:numCache>
                <c:formatCode>0.0</c:formatCode>
                <c:ptCount val="1"/>
                <c:pt idx="0">
                  <c:v>61.300000000000011</c:v>
                </c:pt>
              </c:numCache>
            </c:numRef>
          </c:val>
        </c:ser>
        <c:ser>
          <c:idx val="0"/>
          <c:order val="1"/>
          <c:tx>
            <c:strRef>
              <c:f>'Port Shepstone'!$D$2:$E$2</c:f>
              <c:strCache>
                <c:ptCount val="1"/>
                <c:pt idx="0">
                  <c:v>2012</c:v>
                </c:pt>
              </c:strCache>
            </c:strRef>
          </c:tx>
          <c:dPt>
            <c:idx val="0"/>
            <c:spPr>
              <a:solidFill>
                <a:schemeClr val="accent4">
                  <a:lumMod val="60000"/>
                  <a:lumOff val="40000"/>
                </a:schemeClr>
              </a:solidFill>
            </c:spPr>
          </c:dPt>
          <c:val>
            <c:numRef>
              <c:f>'Port Shepstone'!$D$280</c:f>
              <c:numCache>
                <c:formatCode>0.0</c:formatCode>
                <c:ptCount val="1"/>
                <c:pt idx="0">
                  <c:v>66.650000000000006</c:v>
                </c:pt>
              </c:numCache>
            </c:numRef>
          </c:val>
        </c:ser>
        <c:ser>
          <c:idx val="1"/>
          <c:order val="2"/>
          <c:tx>
            <c:strRef>
              <c:f>'Port Shepstone'!$B$2:$C$2</c:f>
              <c:strCache>
                <c:ptCount val="1"/>
                <c:pt idx="0">
                  <c:v>2013</c:v>
                </c:pt>
              </c:strCache>
            </c:strRef>
          </c:tx>
          <c:val>
            <c:numRef>
              <c:f>'Port Shepstone'!$B$280</c:f>
              <c:numCache>
                <c:formatCode>0.0</c:formatCode>
                <c:ptCount val="1"/>
                <c:pt idx="0">
                  <c:v>68.750000000000014</c:v>
                </c:pt>
              </c:numCache>
            </c:numRef>
          </c:val>
        </c:ser>
        <c:shape val="cylinder"/>
        <c:axId val="76375168"/>
        <c:axId val="76376704"/>
        <c:axId val="0"/>
      </c:bar3DChart>
      <c:catAx>
        <c:axId val="76375168"/>
        <c:scaling>
          <c:orientation val="minMax"/>
        </c:scaling>
        <c:delete val="1"/>
        <c:axPos val="b"/>
        <c:numFmt formatCode="General" sourceLinked="1"/>
        <c:tickLblPos val="none"/>
        <c:crossAx val="76376704"/>
        <c:crosses val="autoZero"/>
        <c:auto val="1"/>
        <c:lblAlgn val="ctr"/>
        <c:lblOffset val="100"/>
        <c:tickLblSkip val="1"/>
        <c:tickMarkSkip val="1"/>
      </c:catAx>
      <c:valAx>
        <c:axId val="7637670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6375168"/>
        <c:crosses val="autoZero"/>
        <c:crossBetween val="between"/>
      </c:valAx>
      <c:spPr>
        <a:noFill/>
        <a:ln w="25400">
          <a:noFill/>
        </a:ln>
      </c:spPr>
    </c:plotArea>
    <c:legend>
      <c:legendPos val="r"/>
      <c:layout>
        <c:manualLayout>
          <c:xMode val="edge"/>
          <c:yMode val="edge"/>
          <c:x val="0.90476323137740466"/>
          <c:y val="0.11724298382524012"/>
          <c:w val="3.1633415907281255E-2"/>
          <c:h val="0.11929918851217676"/>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44" r="0.75000000000001044" t="1" header="0.5" footer="0.5"/>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Other!$F$2</c:f>
              <c:strCache>
                <c:ptCount val="1"/>
                <c:pt idx="0">
                  <c:v>2011</c:v>
                </c:pt>
              </c:strCache>
            </c:strRef>
          </c:tx>
          <c:val>
            <c:numRef>
              <c:f>Other!$F$280</c:f>
              <c:numCache>
                <c:formatCode>0.0</c:formatCode>
                <c:ptCount val="1"/>
                <c:pt idx="0">
                  <c:v>78.100000000000009</c:v>
                </c:pt>
              </c:numCache>
            </c:numRef>
          </c:val>
        </c:ser>
        <c:ser>
          <c:idx val="5"/>
          <c:order val="1"/>
          <c:tx>
            <c:strRef>
              <c:f>Other!$D$2</c:f>
              <c:strCache>
                <c:ptCount val="1"/>
                <c:pt idx="0">
                  <c:v>2012</c:v>
                </c:pt>
              </c:strCache>
            </c:strRef>
          </c:tx>
          <c:spPr>
            <a:solidFill>
              <a:srgbClr val="CE6C75"/>
            </a:solidFill>
            <a:ln>
              <a:solidFill>
                <a:schemeClr val="tx1"/>
              </a:solidFill>
            </a:ln>
          </c:spPr>
          <c:val>
            <c:numRef>
              <c:f>Other!$D$280</c:f>
              <c:numCache>
                <c:formatCode>0.0</c:formatCode>
                <c:ptCount val="1"/>
                <c:pt idx="0">
                  <c:v>70.600000000000009</c:v>
                </c:pt>
              </c:numCache>
            </c:numRef>
          </c:val>
        </c:ser>
        <c:ser>
          <c:idx val="1"/>
          <c:order val="2"/>
          <c:tx>
            <c:strRef>
              <c:f>Other!$B$2</c:f>
              <c:strCache>
                <c:ptCount val="1"/>
                <c:pt idx="0">
                  <c:v>2013</c:v>
                </c:pt>
              </c:strCache>
            </c:strRef>
          </c:tx>
          <c:val>
            <c:numRef>
              <c:f>Other!$B$280</c:f>
              <c:numCache>
                <c:formatCode>0.0</c:formatCode>
                <c:ptCount val="1"/>
                <c:pt idx="0">
                  <c:v>53.399999999999991</c:v>
                </c:pt>
              </c:numCache>
            </c:numRef>
          </c:val>
        </c:ser>
        <c:shape val="cylinder"/>
        <c:axId val="77590528"/>
        <c:axId val="77592064"/>
        <c:axId val="0"/>
      </c:bar3DChart>
      <c:catAx>
        <c:axId val="77590528"/>
        <c:scaling>
          <c:orientation val="minMax"/>
        </c:scaling>
        <c:delete val="1"/>
        <c:axPos val="b"/>
        <c:numFmt formatCode="General" sourceLinked="1"/>
        <c:tickLblPos val="none"/>
        <c:crossAx val="77592064"/>
        <c:crosses val="autoZero"/>
        <c:auto val="1"/>
        <c:lblAlgn val="ctr"/>
        <c:lblOffset val="100"/>
        <c:tickLblSkip val="1"/>
        <c:tickMarkSkip val="1"/>
      </c:catAx>
      <c:valAx>
        <c:axId val="77592064"/>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7590528"/>
        <c:crosses val="autoZero"/>
        <c:crossBetween val="between"/>
      </c:valAx>
      <c:spPr>
        <a:noFill/>
        <a:ln w="25400">
          <a:noFill/>
        </a:ln>
      </c:spPr>
    </c:plotArea>
    <c:legend>
      <c:legendPos val="r"/>
      <c:layout>
        <c:manualLayout>
          <c:xMode val="edge"/>
          <c:yMode val="edge"/>
          <c:x val="0.90476323137740466"/>
          <c:y val="0.10536473586681561"/>
          <c:w val="2.9990668609832554E-2"/>
          <c:h val="0.12897209357755474"/>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66" r="0.75000000000001066" t="1" header="0.5" footer="0.5"/>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en-ZA"/>
  <c:chart>
    <c:view3D>
      <c:hPercent val="66"/>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9.4563958228625705E-2"/>
          <c:y val="3.8359840781491752E-2"/>
          <c:w val="0.80594679186228457"/>
          <c:h val="0.85505637593177553"/>
        </c:manualLayout>
      </c:layout>
      <c:bar3DChart>
        <c:barDir val="col"/>
        <c:grouping val="clustered"/>
        <c:ser>
          <c:idx val="0"/>
          <c:order val="0"/>
          <c:tx>
            <c:strRef>
              <c:f>Regional!$R$2</c:f>
              <c:strCache>
                <c:ptCount val="1"/>
                <c:pt idx="0">
                  <c:v>2005</c:v>
                </c:pt>
              </c:strCache>
            </c:strRef>
          </c:tx>
          <c:spPr>
            <a:solidFill>
              <a:srgbClr val="94B8E4"/>
            </a:solidFill>
            <a:ln w="12700">
              <a:solidFill>
                <a:srgbClr val="000000"/>
              </a:solidFill>
              <a:prstDash val="solid"/>
            </a:ln>
          </c:spPr>
          <c:val>
            <c:numRef>
              <c:f>Regional!$R$280</c:f>
              <c:numCache>
                <c:formatCode>0.0</c:formatCode>
                <c:ptCount val="1"/>
                <c:pt idx="0">
                  <c:v>62.877196758837883</c:v>
                </c:pt>
              </c:numCache>
            </c:numRef>
          </c:val>
        </c:ser>
        <c:ser>
          <c:idx val="2"/>
          <c:order val="1"/>
          <c:tx>
            <c:strRef>
              <c:f>Regional!$P$2</c:f>
              <c:strCache>
                <c:ptCount val="1"/>
                <c:pt idx="0">
                  <c:v>2007</c:v>
                </c:pt>
              </c:strCache>
            </c:strRef>
          </c:tx>
          <c:spPr>
            <a:solidFill>
              <a:srgbClr val="99FFCC"/>
            </a:solidFill>
            <a:ln w="12700">
              <a:solidFill>
                <a:srgbClr val="000000"/>
              </a:solidFill>
              <a:prstDash val="solid"/>
            </a:ln>
          </c:spPr>
          <c:val>
            <c:numRef>
              <c:f>Regional!$P$280</c:f>
              <c:numCache>
                <c:formatCode>0.0</c:formatCode>
                <c:ptCount val="1"/>
                <c:pt idx="0">
                  <c:v>81.292540874324615</c:v>
                </c:pt>
              </c:numCache>
            </c:numRef>
          </c:val>
        </c:ser>
        <c:ser>
          <c:idx val="3"/>
          <c:order val="2"/>
          <c:tx>
            <c:strRef>
              <c:f>Regional!$N$2</c:f>
              <c:strCache>
                <c:ptCount val="1"/>
                <c:pt idx="0">
                  <c:v>2008</c:v>
                </c:pt>
              </c:strCache>
            </c:strRef>
          </c:tx>
          <c:spPr>
            <a:solidFill>
              <a:srgbClr val="33CCCC"/>
            </a:solidFill>
            <a:ln w="12700">
              <a:solidFill>
                <a:srgbClr val="000000"/>
              </a:solidFill>
              <a:prstDash val="solid"/>
            </a:ln>
          </c:spPr>
          <c:dPt>
            <c:idx val="0"/>
            <c:spPr>
              <a:solidFill>
                <a:srgbClr val="FFFF66"/>
              </a:solidFill>
              <a:ln w="12700">
                <a:solidFill>
                  <a:srgbClr val="000000"/>
                </a:solidFill>
                <a:prstDash val="solid"/>
              </a:ln>
            </c:spPr>
          </c:dPt>
          <c:val>
            <c:numRef>
              <c:f>Regional!$N$280</c:f>
              <c:numCache>
                <c:formatCode>0.0</c:formatCode>
                <c:ptCount val="1"/>
                <c:pt idx="0">
                  <c:v>67.316407239564285</c:v>
                </c:pt>
              </c:numCache>
            </c:numRef>
          </c:val>
        </c:ser>
        <c:ser>
          <c:idx val="4"/>
          <c:order val="3"/>
          <c:tx>
            <c:strRef>
              <c:f>Regional!$L$2</c:f>
              <c:strCache>
                <c:ptCount val="1"/>
                <c:pt idx="0">
                  <c:v>2009</c:v>
                </c:pt>
              </c:strCache>
            </c:strRef>
          </c:tx>
          <c:spPr>
            <a:solidFill>
              <a:srgbClr val="F7B257"/>
            </a:solidFill>
            <a:ln w="12700">
              <a:solidFill>
                <a:srgbClr val="000000"/>
              </a:solidFill>
              <a:prstDash val="solid"/>
            </a:ln>
          </c:spPr>
          <c:val>
            <c:numRef>
              <c:f>Regional!$L$280</c:f>
              <c:numCache>
                <c:formatCode>0.0</c:formatCode>
                <c:ptCount val="1"/>
                <c:pt idx="0">
                  <c:v>65.77535211267606</c:v>
                </c:pt>
              </c:numCache>
            </c:numRef>
          </c:val>
        </c:ser>
        <c:ser>
          <c:idx val="1"/>
          <c:order val="4"/>
          <c:tx>
            <c:strRef>
              <c:f>Regional!$J$2</c:f>
              <c:strCache>
                <c:ptCount val="1"/>
                <c:pt idx="0">
                  <c:v>2010</c:v>
                </c:pt>
              </c:strCache>
            </c:strRef>
          </c:tx>
          <c:spPr>
            <a:solidFill>
              <a:schemeClr val="bg1">
                <a:lumMod val="65000"/>
              </a:schemeClr>
            </a:solidFill>
            <a:ln>
              <a:solidFill>
                <a:srgbClr val="000000"/>
              </a:solidFill>
            </a:ln>
          </c:spPr>
          <c:val>
            <c:numRef>
              <c:f>Regional!$J$280</c:f>
              <c:numCache>
                <c:formatCode>0.0</c:formatCode>
                <c:ptCount val="1"/>
                <c:pt idx="0">
                  <c:v>67.260127331117232</c:v>
                </c:pt>
              </c:numCache>
            </c:numRef>
          </c:val>
        </c:ser>
        <c:ser>
          <c:idx val="5"/>
          <c:order val="5"/>
          <c:tx>
            <c:strRef>
              <c:f>Regional!$H$2</c:f>
              <c:strCache>
                <c:ptCount val="1"/>
                <c:pt idx="0">
                  <c:v>2011</c:v>
                </c:pt>
              </c:strCache>
            </c:strRef>
          </c:tx>
          <c:spPr>
            <a:solidFill>
              <a:srgbClr val="CE6C75"/>
            </a:solidFill>
            <a:ln>
              <a:solidFill>
                <a:srgbClr val="000000"/>
              </a:solidFill>
            </a:ln>
          </c:spPr>
          <c:val>
            <c:numRef>
              <c:f>Regional!$H$280</c:f>
              <c:numCache>
                <c:formatCode>0.0</c:formatCode>
                <c:ptCount val="1"/>
                <c:pt idx="0">
                  <c:v>73.248701298701306</c:v>
                </c:pt>
              </c:numCache>
            </c:numRef>
          </c:val>
        </c:ser>
        <c:ser>
          <c:idx val="6"/>
          <c:order val="6"/>
          <c:tx>
            <c:v>2012</c:v>
          </c:tx>
          <c:val>
            <c:numRef>
              <c:f>Regional!$F$280</c:f>
              <c:numCache>
                <c:formatCode>0.0</c:formatCode>
                <c:ptCount val="1"/>
                <c:pt idx="0">
                  <c:v>69.298701298701289</c:v>
                </c:pt>
              </c:numCache>
            </c:numRef>
          </c:val>
        </c:ser>
        <c:ser>
          <c:idx val="7"/>
          <c:order val="7"/>
          <c:tx>
            <c:strRef>
              <c:f>Regional!$D$2</c:f>
              <c:strCache>
                <c:ptCount val="1"/>
                <c:pt idx="0">
                  <c:v>2013</c:v>
                </c:pt>
              </c:strCache>
            </c:strRef>
          </c:tx>
          <c:val>
            <c:numRef>
              <c:f>Regional!$D$280</c:f>
              <c:numCache>
                <c:formatCode>0.0</c:formatCode>
                <c:ptCount val="1"/>
                <c:pt idx="0">
                  <c:v>64.753246753246771</c:v>
                </c:pt>
              </c:numCache>
            </c:numRef>
          </c:val>
        </c:ser>
        <c:shape val="cylinder"/>
        <c:axId val="79224192"/>
        <c:axId val="77739136"/>
        <c:axId val="0"/>
      </c:bar3DChart>
      <c:catAx>
        <c:axId val="79224192"/>
        <c:scaling>
          <c:orientation val="minMax"/>
        </c:scaling>
        <c:delete val="1"/>
        <c:axPos val="b"/>
        <c:numFmt formatCode="General" sourceLinked="1"/>
        <c:tickLblPos val="none"/>
        <c:crossAx val="77739136"/>
        <c:crosses val="autoZero"/>
        <c:auto val="1"/>
        <c:lblAlgn val="ctr"/>
        <c:lblOffset val="100"/>
        <c:tickLblSkip val="1"/>
        <c:tickMarkSkip val="1"/>
      </c:catAx>
      <c:valAx>
        <c:axId val="77739136"/>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9224192"/>
        <c:crosses val="autoZero"/>
        <c:crossBetween val="between"/>
      </c:valAx>
      <c:spPr>
        <a:noFill/>
        <a:ln w="25400">
          <a:noFill/>
        </a:ln>
      </c:spPr>
    </c:plotArea>
    <c:legend>
      <c:legendPos val="r"/>
      <c:layout>
        <c:manualLayout>
          <c:xMode val="edge"/>
          <c:yMode val="edge"/>
          <c:x val="0.90766822288806814"/>
          <c:y val="5.5654473570550485E-2"/>
          <c:w val="3.0477661875486187E-2"/>
          <c:h val="0.36518375600400982"/>
        </c:manualLayout>
      </c:layout>
      <c:spPr>
        <a:solidFill>
          <a:srgbClr val="FFFFFF"/>
        </a:solidFill>
        <a:ln w="3175">
          <a:solidFill>
            <a:srgbClr val="000000"/>
          </a:solidFill>
          <a:prstDash val="solid"/>
        </a:ln>
      </c:spPr>
      <c:txPr>
        <a:bodyPr/>
        <a:lstStyle/>
        <a:p>
          <a:pPr>
            <a:defRPr lang="en-ZA" sz="860" b="0" i="0" u="none" strike="noStrike" baseline="0">
              <a:solidFill>
                <a:srgbClr val="000000"/>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21" r="0.75000000000001021" t="1" header="0.5" footer="0.5"/>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3070778394588574"/>
          <c:h val="0.9038442483378607"/>
        </c:manualLayout>
      </c:layout>
      <c:bar3DChart>
        <c:barDir val="col"/>
        <c:grouping val="clustered"/>
        <c:ser>
          <c:idx val="0"/>
          <c:order val="0"/>
          <c:tx>
            <c:strRef>
              <c:f>Product2012!$L$2</c:f>
              <c:strCache>
                <c:ptCount val="1"/>
                <c:pt idx="0">
                  <c:v>PROVINCIAL</c:v>
                </c:pt>
              </c:strCache>
            </c:strRef>
          </c:tx>
          <c:dLbls>
            <c:txPr>
              <a:bodyPr/>
              <a:lstStyle/>
              <a:p>
                <a:pPr>
                  <a:defRPr lang="en-ZA"/>
                </a:pPr>
                <a:endParaRPr lang="en-US"/>
              </a:p>
            </c:txPr>
            <c:showVal val="1"/>
          </c:dLbls>
          <c:val>
            <c:numRef>
              <c:f>Product2012!$L$280</c:f>
              <c:numCache>
                <c:formatCode>0.0</c:formatCode>
                <c:ptCount val="1"/>
                <c:pt idx="0">
                  <c:v>72.248211057929907</c:v>
                </c:pt>
              </c:numCache>
            </c:numRef>
          </c:val>
        </c:ser>
        <c:ser>
          <c:idx val="1"/>
          <c:order val="1"/>
          <c:tx>
            <c:strRef>
              <c:f>Product2012!$J$2</c:f>
              <c:strCache>
                <c:ptCount val="1"/>
                <c:pt idx="0">
                  <c:v>REST OF KZN</c:v>
                </c:pt>
              </c:strCache>
            </c:strRef>
          </c:tx>
          <c:dLbls>
            <c:txPr>
              <a:bodyPr/>
              <a:lstStyle/>
              <a:p>
                <a:pPr>
                  <a:defRPr lang="en-ZA"/>
                </a:pPr>
                <a:endParaRPr lang="en-US"/>
              </a:p>
            </c:txPr>
            <c:showVal val="1"/>
          </c:dLbls>
          <c:val>
            <c:numRef>
              <c:f>Product2012!$J$280</c:f>
              <c:numCache>
                <c:formatCode>0.0</c:formatCode>
                <c:ptCount val="1"/>
                <c:pt idx="0">
                  <c:v>70.600000000000009</c:v>
                </c:pt>
              </c:numCache>
            </c:numRef>
          </c:val>
        </c:ser>
        <c:ser>
          <c:idx val="2"/>
          <c:order val="2"/>
          <c:tx>
            <c:strRef>
              <c:f>Product2012!$H$2</c:f>
              <c:strCache>
                <c:ptCount val="1"/>
                <c:pt idx="0">
                  <c:v>PORT SHEPSTONE</c:v>
                </c:pt>
              </c:strCache>
            </c:strRef>
          </c:tx>
          <c:dLbls>
            <c:txPr>
              <a:bodyPr/>
              <a:lstStyle/>
              <a:p>
                <a:pPr>
                  <a:defRPr lang="en-ZA"/>
                </a:pPr>
                <a:endParaRPr lang="en-US"/>
              </a:p>
            </c:txPr>
            <c:showVal val="1"/>
          </c:dLbls>
          <c:val>
            <c:numRef>
              <c:f>Product2012!$H$280</c:f>
              <c:numCache>
                <c:formatCode>0.0</c:formatCode>
                <c:ptCount val="1"/>
                <c:pt idx="0">
                  <c:v>66.650000000000006</c:v>
                </c:pt>
              </c:numCache>
            </c:numRef>
          </c:val>
        </c:ser>
        <c:ser>
          <c:idx val="3"/>
          <c:order val="3"/>
          <c:tx>
            <c:strRef>
              <c:f>Product2012!$F$2</c:f>
              <c:strCache>
                <c:ptCount val="1"/>
                <c:pt idx="0">
                  <c:v>RICHARDS BAY</c:v>
                </c:pt>
              </c:strCache>
            </c:strRef>
          </c:tx>
          <c:dLbls>
            <c:txPr>
              <a:bodyPr/>
              <a:lstStyle/>
              <a:p>
                <a:pPr>
                  <a:defRPr lang="en-ZA"/>
                </a:pPr>
                <a:endParaRPr lang="en-US"/>
              </a:p>
            </c:txPr>
            <c:showVal val="1"/>
          </c:dLbls>
          <c:val>
            <c:numRef>
              <c:f>Product2012!$F$280</c:f>
              <c:numCache>
                <c:formatCode>0.0</c:formatCode>
                <c:ptCount val="1"/>
                <c:pt idx="0">
                  <c:v>78.55</c:v>
                </c:pt>
              </c:numCache>
            </c:numRef>
          </c:val>
        </c:ser>
        <c:ser>
          <c:idx val="4"/>
          <c:order val="4"/>
          <c:tx>
            <c:strRef>
              <c:f>Product2012!$D$2</c:f>
              <c:strCache>
                <c:ptCount val="1"/>
                <c:pt idx="0">
                  <c:v>DURBAN</c:v>
                </c:pt>
              </c:strCache>
            </c:strRef>
          </c:tx>
          <c:dLbls>
            <c:txPr>
              <a:bodyPr/>
              <a:lstStyle/>
              <a:p>
                <a:pPr>
                  <a:defRPr lang="en-ZA"/>
                </a:pPr>
                <a:endParaRPr lang="en-US"/>
              </a:p>
            </c:txPr>
            <c:showVal val="1"/>
          </c:dLbls>
          <c:val>
            <c:numRef>
              <c:f>Product2012!$D$280</c:f>
              <c:numCache>
                <c:formatCode>0.0</c:formatCode>
                <c:ptCount val="1"/>
                <c:pt idx="0">
                  <c:v>68.550000000000011</c:v>
                </c:pt>
              </c:numCache>
            </c:numRef>
          </c:val>
        </c:ser>
        <c:ser>
          <c:idx val="5"/>
          <c:order val="5"/>
          <c:tx>
            <c:strRef>
              <c:f>Product2012!$B$2</c:f>
              <c:strCache>
                <c:ptCount val="1"/>
                <c:pt idx="0">
                  <c:v>PMB</c:v>
                </c:pt>
              </c:strCache>
            </c:strRef>
          </c:tx>
          <c:dLbls>
            <c:txPr>
              <a:bodyPr/>
              <a:lstStyle/>
              <a:p>
                <a:pPr>
                  <a:defRPr lang="en-ZA"/>
                </a:pPr>
                <a:endParaRPr lang="en-US"/>
              </a:p>
            </c:txPr>
            <c:showVal val="1"/>
          </c:dLbls>
          <c:val>
            <c:numRef>
              <c:f>Product2012!$B$280</c:f>
              <c:numCache>
                <c:formatCode>0.0</c:formatCode>
                <c:ptCount val="1"/>
                <c:pt idx="0">
                  <c:v>68.199999999999989</c:v>
                </c:pt>
              </c:numCache>
            </c:numRef>
          </c:val>
        </c:ser>
        <c:shape val="cylinder"/>
        <c:axId val="80371072"/>
        <c:axId val="80397440"/>
        <c:axId val="0"/>
      </c:bar3DChart>
      <c:catAx>
        <c:axId val="80371072"/>
        <c:scaling>
          <c:orientation val="minMax"/>
        </c:scaling>
        <c:delete val="1"/>
        <c:axPos val="b"/>
        <c:numFmt formatCode="General" sourceLinked="1"/>
        <c:tickLblPos val="none"/>
        <c:crossAx val="80397440"/>
        <c:crosses val="autoZero"/>
        <c:auto val="1"/>
        <c:lblAlgn val="ctr"/>
        <c:lblOffset val="100"/>
        <c:tickLblSkip val="1"/>
        <c:tickMarkSkip val="1"/>
      </c:catAx>
      <c:valAx>
        <c:axId val="8039744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0371072"/>
        <c:crosses val="autoZero"/>
        <c:crossBetween val="between"/>
      </c:valAx>
      <c:spPr>
        <a:noFill/>
        <a:ln w="25400">
          <a:noFill/>
        </a:ln>
      </c:spPr>
    </c:plotArea>
    <c:legend>
      <c:legendPos val="r"/>
      <c:layout>
        <c:manualLayout>
          <c:xMode val="edge"/>
          <c:yMode val="edge"/>
          <c:x val="0.84959602763519371"/>
          <c:y val="2.865673184464957E-2"/>
          <c:w val="0.14778188124714642"/>
          <c:h val="0.36345065750052746"/>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88" r="0.75000000000001088" t="1" header="0.5" footer="0.5"/>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3070778394588574"/>
          <c:h val="0.9038442483378607"/>
        </c:manualLayout>
      </c:layout>
      <c:bar3DChart>
        <c:barDir val="col"/>
        <c:grouping val="clustered"/>
        <c:ser>
          <c:idx val="0"/>
          <c:order val="0"/>
          <c:tx>
            <c:strRef>
              <c:f>Product2012!$L$2</c:f>
              <c:strCache>
                <c:ptCount val="1"/>
                <c:pt idx="0">
                  <c:v>PROVINCIAL</c:v>
                </c:pt>
              </c:strCache>
            </c:strRef>
          </c:tx>
          <c:dLbls>
            <c:txPr>
              <a:bodyPr/>
              <a:lstStyle/>
              <a:p>
                <a:pPr>
                  <a:defRPr lang="en-ZA"/>
                </a:pPr>
                <a:endParaRPr lang="en-US"/>
              </a:p>
            </c:txPr>
            <c:showVal val="1"/>
          </c:dLbls>
          <c:val>
            <c:numRef>
              <c:f>Product2012!$L$280</c:f>
              <c:numCache>
                <c:formatCode>0.0</c:formatCode>
                <c:ptCount val="1"/>
                <c:pt idx="0">
                  <c:v>72.248211057929907</c:v>
                </c:pt>
              </c:numCache>
            </c:numRef>
          </c:val>
        </c:ser>
        <c:ser>
          <c:idx val="1"/>
          <c:order val="1"/>
          <c:tx>
            <c:strRef>
              <c:f>Product2012!$J$2</c:f>
              <c:strCache>
                <c:ptCount val="1"/>
                <c:pt idx="0">
                  <c:v>REST OF KZN</c:v>
                </c:pt>
              </c:strCache>
            </c:strRef>
          </c:tx>
          <c:dLbls>
            <c:txPr>
              <a:bodyPr/>
              <a:lstStyle/>
              <a:p>
                <a:pPr>
                  <a:defRPr lang="en-ZA"/>
                </a:pPr>
                <a:endParaRPr lang="en-US"/>
              </a:p>
            </c:txPr>
            <c:showVal val="1"/>
          </c:dLbls>
          <c:val>
            <c:numRef>
              <c:f>Product2012!$J$280</c:f>
              <c:numCache>
                <c:formatCode>0.0</c:formatCode>
                <c:ptCount val="1"/>
                <c:pt idx="0">
                  <c:v>70.600000000000009</c:v>
                </c:pt>
              </c:numCache>
            </c:numRef>
          </c:val>
        </c:ser>
        <c:ser>
          <c:idx val="2"/>
          <c:order val="2"/>
          <c:tx>
            <c:strRef>
              <c:f>Product2012!$H$2</c:f>
              <c:strCache>
                <c:ptCount val="1"/>
                <c:pt idx="0">
                  <c:v>PORT SHEPSTONE</c:v>
                </c:pt>
              </c:strCache>
            </c:strRef>
          </c:tx>
          <c:dLbls>
            <c:txPr>
              <a:bodyPr/>
              <a:lstStyle/>
              <a:p>
                <a:pPr>
                  <a:defRPr lang="en-ZA"/>
                </a:pPr>
                <a:endParaRPr lang="en-US"/>
              </a:p>
            </c:txPr>
            <c:showVal val="1"/>
          </c:dLbls>
          <c:val>
            <c:numRef>
              <c:f>Product2012!$H$280</c:f>
              <c:numCache>
                <c:formatCode>0.0</c:formatCode>
                <c:ptCount val="1"/>
                <c:pt idx="0">
                  <c:v>66.650000000000006</c:v>
                </c:pt>
              </c:numCache>
            </c:numRef>
          </c:val>
        </c:ser>
        <c:ser>
          <c:idx val="3"/>
          <c:order val="3"/>
          <c:tx>
            <c:strRef>
              <c:f>Product2012!$F$2</c:f>
              <c:strCache>
                <c:ptCount val="1"/>
                <c:pt idx="0">
                  <c:v>RICHARDS BAY</c:v>
                </c:pt>
              </c:strCache>
            </c:strRef>
          </c:tx>
          <c:dLbls>
            <c:txPr>
              <a:bodyPr/>
              <a:lstStyle/>
              <a:p>
                <a:pPr>
                  <a:defRPr lang="en-ZA"/>
                </a:pPr>
                <a:endParaRPr lang="en-US"/>
              </a:p>
            </c:txPr>
            <c:showVal val="1"/>
          </c:dLbls>
          <c:val>
            <c:numRef>
              <c:f>Product2012!$F$280</c:f>
              <c:numCache>
                <c:formatCode>0.0</c:formatCode>
                <c:ptCount val="1"/>
                <c:pt idx="0">
                  <c:v>78.55</c:v>
                </c:pt>
              </c:numCache>
            </c:numRef>
          </c:val>
        </c:ser>
        <c:ser>
          <c:idx val="4"/>
          <c:order val="4"/>
          <c:tx>
            <c:strRef>
              <c:f>Product2012!$D$2</c:f>
              <c:strCache>
                <c:ptCount val="1"/>
                <c:pt idx="0">
                  <c:v>DURBAN</c:v>
                </c:pt>
              </c:strCache>
            </c:strRef>
          </c:tx>
          <c:dLbls>
            <c:txPr>
              <a:bodyPr/>
              <a:lstStyle/>
              <a:p>
                <a:pPr>
                  <a:defRPr lang="en-ZA"/>
                </a:pPr>
                <a:endParaRPr lang="en-US"/>
              </a:p>
            </c:txPr>
            <c:showVal val="1"/>
          </c:dLbls>
          <c:val>
            <c:numRef>
              <c:f>Product2012!$D$280</c:f>
              <c:numCache>
                <c:formatCode>0.0</c:formatCode>
                <c:ptCount val="1"/>
                <c:pt idx="0">
                  <c:v>68.550000000000011</c:v>
                </c:pt>
              </c:numCache>
            </c:numRef>
          </c:val>
        </c:ser>
        <c:ser>
          <c:idx val="5"/>
          <c:order val="5"/>
          <c:tx>
            <c:strRef>
              <c:f>Product2012!$B$2</c:f>
              <c:strCache>
                <c:ptCount val="1"/>
                <c:pt idx="0">
                  <c:v>PMB</c:v>
                </c:pt>
              </c:strCache>
            </c:strRef>
          </c:tx>
          <c:dLbls>
            <c:txPr>
              <a:bodyPr/>
              <a:lstStyle/>
              <a:p>
                <a:pPr>
                  <a:defRPr lang="en-ZA"/>
                </a:pPr>
                <a:endParaRPr lang="en-US"/>
              </a:p>
            </c:txPr>
            <c:showVal val="1"/>
          </c:dLbls>
          <c:val>
            <c:numRef>
              <c:f>Product2012!$B$280</c:f>
              <c:numCache>
                <c:formatCode>0.0</c:formatCode>
                <c:ptCount val="1"/>
                <c:pt idx="0">
                  <c:v>68.199999999999989</c:v>
                </c:pt>
              </c:numCache>
            </c:numRef>
          </c:val>
        </c:ser>
        <c:shape val="cylinder"/>
        <c:axId val="80539008"/>
        <c:axId val="85996672"/>
        <c:axId val="0"/>
      </c:bar3DChart>
      <c:catAx>
        <c:axId val="80539008"/>
        <c:scaling>
          <c:orientation val="minMax"/>
        </c:scaling>
        <c:delete val="1"/>
        <c:axPos val="b"/>
        <c:numFmt formatCode="General" sourceLinked="1"/>
        <c:tickLblPos val="none"/>
        <c:crossAx val="85996672"/>
        <c:crosses val="autoZero"/>
        <c:auto val="1"/>
        <c:lblAlgn val="ctr"/>
        <c:lblOffset val="100"/>
        <c:tickLblSkip val="1"/>
        <c:tickMarkSkip val="1"/>
      </c:catAx>
      <c:valAx>
        <c:axId val="85996672"/>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0539008"/>
        <c:crosses val="autoZero"/>
        <c:crossBetween val="between"/>
      </c:valAx>
      <c:spPr>
        <a:noFill/>
        <a:ln w="25400">
          <a:noFill/>
        </a:ln>
      </c:spPr>
    </c:plotArea>
    <c:legend>
      <c:legendPos val="r"/>
      <c:layout>
        <c:manualLayout>
          <c:xMode val="edge"/>
          <c:yMode val="edge"/>
          <c:x val="0.84959602763519326"/>
          <c:y val="2.865673184464957E-2"/>
          <c:w val="0.14778188124714636"/>
          <c:h val="0.36345065750052746"/>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66" r="0.75000000000001066" t="1" header="0.5" footer="0.5"/>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Product2011!$L$2</c:f>
              <c:strCache>
                <c:ptCount val="1"/>
                <c:pt idx="0">
                  <c:v>PROVINCIAL</c:v>
                </c:pt>
              </c:strCache>
            </c:strRef>
          </c:tx>
          <c:spPr>
            <a:solidFill>
              <a:srgbClr val="FF0000"/>
            </a:solidFill>
            <a:ln w="12700">
              <a:solidFill>
                <a:srgbClr val="000000"/>
              </a:solidFill>
              <a:prstDash val="solid"/>
            </a:ln>
          </c:spPr>
          <c:dLbls>
            <c:txPr>
              <a:bodyPr/>
              <a:lstStyle/>
              <a:p>
                <a:pPr>
                  <a:defRPr lang="en-ZA"/>
                </a:pPr>
                <a:endParaRPr lang="en-US"/>
              </a:p>
            </c:txPr>
            <c:showVal val="1"/>
          </c:dLbls>
          <c:val>
            <c:numRef>
              <c:f>Product2011!$L$280</c:f>
              <c:numCache>
                <c:formatCode>0.0</c:formatCode>
                <c:ptCount val="1"/>
                <c:pt idx="0">
                  <c:v>71.821428571428555</c:v>
                </c:pt>
              </c:numCache>
            </c:numRef>
          </c:val>
        </c:ser>
        <c:ser>
          <c:idx val="2"/>
          <c:order val="1"/>
          <c:tx>
            <c:strRef>
              <c:f>Product2011!$J$2</c:f>
              <c:strCache>
                <c:ptCount val="1"/>
                <c:pt idx="0">
                  <c:v>REST OF KZN</c:v>
                </c:pt>
              </c:strCache>
            </c:strRef>
          </c:tx>
          <c:spPr>
            <a:solidFill>
              <a:schemeClr val="tx2">
                <a:lumMod val="60000"/>
                <a:lumOff val="40000"/>
              </a:schemeClr>
            </a:solidFill>
            <a:ln w="12700">
              <a:solidFill>
                <a:srgbClr val="000000"/>
              </a:solidFill>
              <a:prstDash val="solid"/>
            </a:ln>
          </c:spPr>
          <c:dLbls>
            <c:txPr>
              <a:bodyPr/>
              <a:lstStyle/>
              <a:p>
                <a:pPr>
                  <a:defRPr lang="en-ZA"/>
                </a:pPr>
                <a:endParaRPr lang="en-US"/>
              </a:p>
            </c:txPr>
            <c:showVal val="1"/>
          </c:dLbls>
          <c:val>
            <c:numRef>
              <c:f>Product2011!$J$280</c:f>
              <c:numCache>
                <c:formatCode>0.0</c:formatCode>
                <c:ptCount val="1"/>
                <c:pt idx="0">
                  <c:v>70.05</c:v>
                </c:pt>
              </c:numCache>
            </c:numRef>
          </c:val>
        </c:ser>
        <c:ser>
          <c:idx val="3"/>
          <c:order val="2"/>
          <c:tx>
            <c:strRef>
              <c:f>Product2011!$H$2</c:f>
              <c:strCache>
                <c:ptCount val="1"/>
                <c:pt idx="0">
                  <c:v>PORT SHEPSTONE</c:v>
                </c:pt>
              </c:strCache>
            </c:strRef>
          </c:tx>
          <c:spPr>
            <a:solidFill>
              <a:srgbClr val="FFFF00"/>
            </a:solidFill>
            <a:ln w="12700">
              <a:solidFill>
                <a:srgbClr val="000000"/>
              </a:solidFill>
              <a:prstDash val="solid"/>
            </a:ln>
          </c:spPr>
          <c:dLbls>
            <c:txPr>
              <a:bodyPr/>
              <a:lstStyle/>
              <a:p>
                <a:pPr>
                  <a:defRPr lang="en-ZA"/>
                </a:pPr>
                <a:endParaRPr lang="en-US"/>
              </a:p>
            </c:txPr>
            <c:showVal val="1"/>
          </c:dLbls>
          <c:val>
            <c:numRef>
              <c:f>Product2011!$H$280</c:f>
              <c:numCache>
                <c:formatCode>0.0</c:formatCode>
                <c:ptCount val="1"/>
                <c:pt idx="0">
                  <c:v>37.5</c:v>
                </c:pt>
              </c:numCache>
            </c:numRef>
          </c:val>
        </c:ser>
        <c:ser>
          <c:idx val="4"/>
          <c:order val="3"/>
          <c:tx>
            <c:strRef>
              <c:f>Product2011!$F$2</c:f>
              <c:strCache>
                <c:ptCount val="1"/>
                <c:pt idx="0">
                  <c:v>RICHARDS BAY</c:v>
                </c:pt>
              </c:strCache>
            </c:strRef>
          </c:tx>
          <c:spPr>
            <a:solidFill>
              <a:schemeClr val="accent6">
                <a:lumMod val="50000"/>
              </a:schemeClr>
            </a:solidFill>
            <a:ln w="12700">
              <a:solidFill>
                <a:srgbClr val="000000"/>
              </a:solidFill>
              <a:prstDash val="solid"/>
            </a:ln>
          </c:spPr>
          <c:dLbls>
            <c:txPr>
              <a:bodyPr/>
              <a:lstStyle/>
              <a:p>
                <a:pPr>
                  <a:defRPr lang="en-ZA"/>
                </a:pPr>
                <a:endParaRPr lang="en-US"/>
              </a:p>
            </c:txPr>
            <c:showVal val="1"/>
          </c:dLbls>
          <c:val>
            <c:numRef>
              <c:f>Product2011!$F$280</c:f>
              <c:numCache>
                <c:formatCode>0.0</c:formatCode>
                <c:ptCount val="1"/>
                <c:pt idx="0">
                  <c:v>50</c:v>
                </c:pt>
              </c:numCache>
            </c:numRef>
          </c:val>
        </c:ser>
        <c:ser>
          <c:idx val="1"/>
          <c:order val="4"/>
          <c:tx>
            <c:strRef>
              <c:f>Product2011!$D$2</c:f>
              <c:strCache>
                <c:ptCount val="1"/>
                <c:pt idx="0">
                  <c:v>DURBAN</c:v>
                </c:pt>
              </c:strCache>
            </c:strRef>
          </c:tx>
          <c:spPr>
            <a:solidFill>
              <a:srgbClr val="00B050"/>
            </a:solidFill>
            <a:ln>
              <a:solidFill>
                <a:sysClr val="windowText" lastClr="000000"/>
              </a:solidFill>
            </a:ln>
          </c:spPr>
          <c:dLbls>
            <c:txPr>
              <a:bodyPr/>
              <a:lstStyle/>
              <a:p>
                <a:pPr>
                  <a:defRPr lang="en-ZA"/>
                </a:pPr>
                <a:endParaRPr lang="en-US"/>
              </a:p>
            </c:txPr>
            <c:showVal val="1"/>
          </c:dLbls>
          <c:val>
            <c:numRef>
              <c:f>Product2011!$D$280</c:f>
              <c:numCache>
                <c:formatCode>0.0</c:formatCode>
                <c:ptCount val="1"/>
                <c:pt idx="0">
                  <c:v>74.400000000000006</c:v>
                </c:pt>
              </c:numCache>
            </c:numRef>
          </c:val>
        </c:ser>
        <c:ser>
          <c:idx val="5"/>
          <c:order val="5"/>
          <c:tx>
            <c:strRef>
              <c:f>Product2011!$B$2</c:f>
              <c:strCache>
                <c:ptCount val="1"/>
                <c:pt idx="0">
                  <c:v>PMB</c:v>
                </c:pt>
              </c:strCache>
            </c:strRef>
          </c:tx>
          <c:spPr>
            <a:solidFill>
              <a:srgbClr val="C21879"/>
            </a:solidFill>
            <a:ln>
              <a:solidFill>
                <a:schemeClr val="tx1"/>
              </a:solidFill>
            </a:ln>
          </c:spPr>
          <c:dLbls>
            <c:txPr>
              <a:bodyPr/>
              <a:lstStyle/>
              <a:p>
                <a:pPr>
                  <a:defRPr lang="en-ZA"/>
                </a:pPr>
                <a:endParaRPr lang="en-US"/>
              </a:p>
            </c:txPr>
            <c:showVal val="1"/>
          </c:dLbls>
          <c:val>
            <c:numRef>
              <c:f>Product2011!$B$280</c:f>
              <c:numCache>
                <c:formatCode>0.0</c:formatCode>
                <c:ptCount val="1"/>
                <c:pt idx="0">
                  <c:v>83.350000000000009</c:v>
                </c:pt>
              </c:numCache>
            </c:numRef>
          </c:val>
        </c:ser>
        <c:shape val="cylinder"/>
        <c:axId val="86269312"/>
        <c:axId val="86295680"/>
        <c:axId val="0"/>
      </c:bar3DChart>
      <c:catAx>
        <c:axId val="86269312"/>
        <c:scaling>
          <c:orientation val="minMax"/>
        </c:scaling>
        <c:delete val="1"/>
        <c:axPos val="b"/>
        <c:numFmt formatCode="General" sourceLinked="1"/>
        <c:tickLblPos val="none"/>
        <c:crossAx val="86295680"/>
        <c:crosses val="autoZero"/>
        <c:auto val="1"/>
        <c:lblAlgn val="ctr"/>
        <c:lblOffset val="100"/>
        <c:tickLblSkip val="1"/>
        <c:tickMarkSkip val="1"/>
      </c:catAx>
      <c:valAx>
        <c:axId val="86295680"/>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6269312"/>
        <c:crosses val="autoZero"/>
        <c:crossBetween val="between"/>
      </c:valAx>
      <c:spPr>
        <a:noFill/>
        <a:ln w="25400">
          <a:noFill/>
        </a:ln>
      </c:spPr>
    </c:plotArea>
    <c:legend>
      <c:legendPos val="r"/>
      <c:layout>
        <c:manualLayout>
          <c:xMode val="edge"/>
          <c:yMode val="edge"/>
          <c:x val="0.83645454662994712"/>
          <c:y val="5.1912568306010917E-2"/>
          <c:w val="0.15209784983773753"/>
          <c:h val="0.38403784735440577"/>
        </c:manualLayout>
      </c:layout>
      <c:spPr>
        <a:solidFill>
          <a:schemeClr val="tx1"/>
        </a:solidFill>
        <a:ln w="3175">
          <a:solidFill>
            <a:srgbClr val="000000"/>
          </a:solidFill>
          <a:prstDash val="solid"/>
        </a:ln>
      </c:spPr>
      <c:txPr>
        <a:bodyPr/>
        <a:lstStyle/>
        <a:p>
          <a:pPr>
            <a:defRPr lang="en-ZA" sz="10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44" r="0.75000000000001044"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[1]Product!$L$2</c:f>
              <c:strCache>
                <c:ptCount val="1"/>
                <c:pt idx="0">
                  <c:v>PROVINCIAL</c:v>
                </c:pt>
              </c:strCache>
            </c:strRef>
          </c:tx>
          <c:spPr>
            <a:solidFill>
              <a:srgbClr val="FF0000"/>
            </a:solidFill>
            <a:ln w="12700">
              <a:solidFill>
                <a:srgbClr val="000000"/>
              </a:solidFill>
              <a:prstDash val="solid"/>
            </a:ln>
          </c:spPr>
          <c:dPt>
            <c:idx val="0"/>
            <c:spPr>
              <a:solidFill>
                <a:schemeClr val="accent1"/>
              </a:solidFill>
              <a:ln w="12700">
                <a:solidFill>
                  <a:srgbClr val="000000"/>
                </a:solidFill>
                <a:prstDash val="solid"/>
              </a:ln>
            </c:spPr>
          </c:dPt>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[1]Product!$L$280</c:f>
              <c:numCache>
                <c:formatCode>General</c:formatCode>
                <c:ptCount val="1"/>
                <c:pt idx="0">
                  <c:v>71.821428571428555</c:v>
                </c:pt>
              </c:numCache>
            </c:numRef>
          </c:val>
        </c:ser>
        <c:ser>
          <c:idx val="2"/>
          <c:order val="1"/>
          <c:tx>
            <c:strRef>
              <c:f>[1]Product!$J$2</c:f>
              <c:strCache>
                <c:ptCount val="1"/>
                <c:pt idx="0">
                  <c:v>REST OF KZN</c:v>
                </c:pt>
              </c:strCache>
            </c:strRef>
          </c:tx>
          <c:spPr>
            <a:solidFill>
              <a:schemeClr val="accent2">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[1]Product!$J$280</c:f>
              <c:numCache>
                <c:formatCode>General</c:formatCode>
                <c:ptCount val="1"/>
                <c:pt idx="0">
                  <c:v>70.05</c:v>
                </c:pt>
              </c:numCache>
            </c:numRef>
          </c:val>
        </c:ser>
        <c:ser>
          <c:idx val="3"/>
          <c:order val="2"/>
          <c:tx>
            <c:strRef>
              <c:f>[1]Product!$H$2</c:f>
              <c:strCache>
                <c:ptCount val="1"/>
                <c:pt idx="0">
                  <c:v>PORT SHEPSTONE</c:v>
                </c:pt>
              </c:strCache>
            </c:strRef>
          </c:tx>
          <c:spPr>
            <a:solidFill>
              <a:schemeClr val="accent3">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[1]Product!$H$280</c:f>
              <c:numCache>
                <c:formatCode>General</c:formatCode>
                <c:ptCount val="1"/>
                <c:pt idx="0">
                  <c:v>37.5</c:v>
                </c:pt>
              </c:numCache>
            </c:numRef>
          </c:val>
        </c:ser>
        <c:ser>
          <c:idx val="4"/>
          <c:order val="3"/>
          <c:tx>
            <c:strRef>
              <c:f>[1]Product!$F$2</c:f>
              <c:strCache>
                <c:ptCount val="1"/>
                <c:pt idx="0">
                  <c:v>RICHARDS BAY</c:v>
                </c:pt>
              </c:strCache>
            </c:strRef>
          </c:tx>
          <c:spPr>
            <a:solidFill>
              <a:schemeClr val="accent4">
                <a:lumMod val="60000"/>
                <a:lumOff val="40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[1]Product!$F$280</c:f>
              <c:numCache>
                <c:formatCode>General</c:formatCode>
                <c:ptCount val="1"/>
                <c:pt idx="0">
                  <c:v>50</c:v>
                </c:pt>
              </c:numCache>
            </c:numRef>
          </c:val>
        </c:ser>
        <c:ser>
          <c:idx val="1"/>
          <c:order val="4"/>
          <c:tx>
            <c:strRef>
              <c:f>[1]Product!$D$2</c:f>
              <c:strCache>
                <c:ptCount val="1"/>
                <c:pt idx="0">
                  <c:v>DURBAN</c:v>
                </c:pt>
              </c:strCache>
            </c:strRef>
          </c:tx>
          <c:spPr>
            <a:solidFill>
              <a:schemeClr val="accent5">
                <a:lumMod val="75000"/>
              </a:schemeClr>
            </a:solidFill>
            <a:ln>
              <a:solidFill>
                <a:sysClr val="windowText" lastClr="000000"/>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[1]Product!$D$280</c:f>
              <c:numCache>
                <c:formatCode>General</c:formatCode>
                <c:ptCount val="1"/>
                <c:pt idx="0">
                  <c:v>74.400000000000006</c:v>
                </c:pt>
              </c:numCache>
            </c:numRef>
          </c:val>
        </c:ser>
        <c:ser>
          <c:idx val="5"/>
          <c:order val="5"/>
          <c:tx>
            <c:strRef>
              <c:f>[1]Product!$B$2</c:f>
              <c:strCache>
                <c:ptCount val="1"/>
                <c:pt idx="0">
                  <c:v>PMB</c:v>
                </c:pt>
              </c:strCache>
            </c:strRef>
          </c:tx>
          <c:spPr>
            <a:solidFill>
              <a:schemeClr val="accent6"/>
            </a:solidFill>
            <a:ln>
              <a:solidFill>
                <a:schemeClr val="tx1"/>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[1]Product!$B$280</c:f>
              <c:numCache>
                <c:formatCode>General</c:formatCode>
                <c:ptCount val="1"/>
                <c:pt idx="0">
                  <c:v>83.350000000000009</c:v>
                </c:pt>
              </c:numCache>
            </c:numRef>
          </c:val>
        </c:ser>
        <c:shape val="cylinder"/>
        <c:axId val="76285440"/>
        <c:axId val="76286976"/>
        <c:axId val="0"/>
      </c:bar3DChart>
      <c:catAx>
        <c:axId val="76285440"/>
        <c:scaling>
          <c:orientation val="minMax"/>
        </c:scaling>
        <c:delete val="1"/>
        <c:axPos val="b"/>
        <c:numFmt formatCode="0.0" sourceLinked="1"/>
        <c:tickLblPos val="none"/>
        <c:crossAx val="76286976"/>
        <c:crosses val="autoZero"/>
        <c:auto val="1"/>
        <c:lblAlgn val="ctr"/>
        <c:lblOffset val="100"/>
        <c:tickLblSkip val="1"/>
        <c:tickMarkSkip val="1"/>
      </c:catAx>
      <c:valAx>
        <c:axId val="76286976"/>
        <c:scaling>
          <c:orientation val="minMax"/>
        </c:scaling>
        <c:axPos val="l"/>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76285440"/>
        <c:crosses val="autoZero"/>
        <c:crossBetween val="between"/>
      </c:valAx>
      <c:spPr>
        <a:noFill/>
        <a:ln w="25400">
          <a:noFill/>
        </a:ln>
      </c:spPr>
    </c:plotArea>
    <c:legend>
      <c:legendPos val="r"/>
      <c:layout>
        <c:manualLayout>
          <c:xMode val="edge"/>
          <c:yMode val="edge"/>
          <c:x val="0.85221809342797672"/>
          <c:y val="5.1912568306010917E-2"/>
          <c:w val="0.13633430303970626"/>
          <c:h val="0.6950360380899"/>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866" r="0.75000000000000866" t="1" header="0.5" footer="0.5"/>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[1]Product!$L$2</c:f>
              <c:strCache>
                <c:ptCount val="1"/>
                <c:pt idx="0">
                  <c:v>PROVINCIAL</c:v>
                </c:pt>
              </c:strCache>
            </c:strRef>
          </c:tx>
          <c:spPr>
            <a:solidFill>
              <a:srgbClr val="FF0000"/>
            </a:solidFill>
            <a:ln w="12700">
              <a:solidFill>
                <a:srgbClr val="000000"/>
              </a:solidFill>
              <a:prstDash val="solid"/>
            </a:ln>
          </c:spPr>
          <c:dPt>
            <c:idx val="0"/>
            <c:spPr>
              <a:solidFill>
                <a:schemeClr val="accent1"/>
              </a:solidFill>
              <a:ln w="12700">
                <a:solidFill>
                  <a:srgbClr val="000000"/>
                </a:solidFill>
                <a:prstDash val="solid"/>
              </a:ln>
            </c:spPr>
          </c:dPt>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[1]Product!$L$280</c:f>
              <c:numCache>
                <c:formatCode>General</c:formatCode>
                <c:ptCount val="1"/>
                <c:pt idx="0">
                  <c:v>71.821428571428555</c:v>
                </c:pt>
              </c:numCache>
            </c:numRef>
          </c:val>
        </c:ser>
        <c:ser>
          <c:idx val="2"/>
          <c:order val="1"/>
          <c:tx>
            <c:strRef>
              <c:f>[1]Product!$J$2</c:f>
              <c:strCache>
                <c:ptCount val="1"/>
                <c:pt idx="0">
                  <c:v>REST OF KZN</c:v>
                </c:pt>
              </c:strCache>
            </c:strRef>
          </c:tx>
          <c:spPr>
            <a:solidFill>
              <a:schemeClr val="accent2">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[1]Product!$J$280</c:f>
              <c:numCache>
                <c:formatCode>General</c:formatCode>
                <c:ptCount val="1"/>
                <c:pt idx="0">
                  <c:v>70.05</c:v>
                </c:pt>
              </c:numCache>
            </c:numRef>
          </c:val>
        </c:ser>
        <c:ser>
          <c:idx val="3"/>
          <c:order val="2"/>
          <c:tx>
            <c:strRef>
              <c:f>[1]Product!$H$2</c:f>
              <c:strCache>
                <c:ptCount val="1"/>
                <c:pt idx="0">
                  <c:v>PORT SHEPSTONE</c:v>
                </c:pt>
              </c:strCache>
            </c:strRef>
          </c:tx>
          <c:spPr>
            <a:solidFill>
              <a:schemeClr val="accent3">
                <a:lumMod val="75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[1]Product!$H$280</c:f>
              <c:numCache>
                <c:formatCode>General</c:formatCode>
                <c:ptCount val="1"/>
                <c:pt idx="0">
                  <c:v>37.5</c:v>
                </c:pt>
              </c:numCache>
            </c:numRef>
          </c:val>
        </c:ser>
        <c:ser>
          <c:idx val="4"/>
          <c:order val="3"/>
          <c:tx>
            <c:strRef>
              <c:f>[1]Product!$F$2</c:f>
              <c:strCache>
                <c:ptCount val="1"/>
                <c:pt idx="0">
                  <c:v>RICHARDS BAY</c:v>
                </c:pt>
              </c:strCache>
            </c:strRef>
          </c:tx>
          <c:spPr>
            <a:solidFill>
              <a:schemeClr val="accent4">
                <a:lumMod val="60000"/>
                <a:lumOff val="40000"/>
              </a:schemeClr>
            </a:solidFill>
            <a:ln w="12700">
              <a:solidFill>
                <a:srgbClr val="000000"/>
              </a:solidFill>
              <a:prstDash val="solid"/>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[1]Product!$F$280</c:f>
              <c:numCache>
                <c:formatCode>General</c:formatCode>
                <c:ptCount val="1"/>
                <c:pt idx="0">
                  <c:v>50</c:v>
                </c:pt>
              </c:numCache>
            </c:numRef>
          </c:val>
        </c:ser>
        <c:ser>
          <c:idx val="1"/>
          <c:order val="4"/>
          <c:tx>
            <c:strRef>
              <c:f>[1]Product!$D$2</c:f>
              <c:strCache>
                <c:ptCount val="1"/>
                <c:pt idx="0">
                  <c:v>DURBAN</c:v>
                </c:pt>
              </c:strCache>
            </c:strRef>
          </c:tx>
          <c:spPr>
            <a:solidFill>
              <a:schemeClr val="accent5">
                <a:lumMod val="75000"/>
              </a:schemeClr>
            </a:solidFill>
            <a:ln>
              <a:solidFill>
                <a:sysClr val="windowText" lastClr="000000"/>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[1]Product!$D$280</c:f>
              <c:numCache>
                <c:formatCode>General</c:formatCode>
                <c:ptCount val="1"/>
                <c:pt idx="0">
                  <c:v>74.400000000000006</c:v>
                </c:pt>
              </c:numCache>
            </c:numRef>
          </c:val>
        </c:ser>
        <c:ser>
          <c:idx val="5"/>
          <c:order val="5"/>
          <c:tx>
            <c:strRef>
              <c:f>[1]Product!$B$2</c:f>
              <c:strCache>
                <c:ptCount val="1"/>
                <c:pt idx="0">
                  <c:v>PMB</c:v>
                </c:pt>
              </c:strCache>
            </c:strRef>
          </c:tx>
          <c:spPr>
            <a:solidFill>
              <a:schemeClr val="accent6"/>
            </a:solidFill>
            <a:ln>
              <a:solidFill>
                <a:schemeClr val="tx1"/>
              </a:solidFill>
            </a:ln>
          </c:spPr>
          <c:cat>
            <c:numRef>
              <c:f>Services2012!$B$280:$M$297</c:f>
              <c:numCache>
                <c:formatCode>0.0</c:formatCode>
                <c:ptCount val="12"/>
                <c:pt idx="0">
                  <c:v>73.900000000000006</c:v>
                </c:pt>
                <c:pt idx="2">
                  <c:v>40.5</c:v>
                </c:pt>
                <c:pt idx="4">
                  <c:v>77.777777777777771</c:v>
                </c:pt>
                <c:pt idx="6">
                  <c:v>54.999999999999993</c:v>
                </c:pt>
                <c:pt idx="8">
                  <c:v>85.300000000000011</c:v>
                </c:pt>
                <c:pt idx="10">
                  <c:v>48.960732984293188</c:v>
                </c:pt>
              </c:numCache>
            </c:numRef>
          </c:cat>
          <c:val>
            <c:numRef>
              <c:f>[1]Product!$B$280</c:f>
              <c:numCache>
                <c:formatCode>General</c:formatCode>
                <c:ptCount val="1"/>
                <c:pt idx="0">
                  <c:v>83.350000000000009</c:v>
                </c:pt>
              </c:numCache>
            </c:numRef>
          </c:val>
        </c:ser>
        <c:shape val="cylinder"/>
        <c:axId val="86601088"/>
        <c:axId val="86615168"/>
        <c:axId val="0"/>
      </c:bar3DChart>
      <c:catAx>
        <c:axId val="86601088"/>
        <c:scaling>
          <c:orientation val="minMax"/>
        </c:scaling>
        <c:delete val="1"/>
        <c:axPos val="b"/>
        <c:numFmt formatCode="0.0" sourceLinked="1"/>
        <c:tickLblPos val="none"/>
        <c:crossAx val="86615168"/>
        <c:crosses val="autoZero"/>
        <c:auto val="1"/>
        <c:lblAlgn val="ctr"/>
        <c:lblOffset val="100"/>
        <c:tickLblSkip val="1"/>
        <c:tickMarkSkip val="1"/>
      </c:catAx>
      <c:valAx>
        <c:axId val="86615168"/>
        <c:scaling>
          <c:orientation val="minMax"/>
        </c:scaling>
        <c:axPos val="l"/>
        <c:numFmt formatCode="General"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6601088"/>
        <c:crosses val="autoZero"/>
        <c:crossBetween val="between"/>
      </c:valAx>
      <c:spPr>
        <a:noFill/>
        <a:ln w="25400">
          <a:noFill/>
        </a:ln>
      </c:spPr>
    </c:plotArea>
    <c:legend>
      <c:legendPos val="r"/>
      <c:layout>
        <c:manualLayout>
          <c:xMode val="edge"/>
          <c:yMode val="edge"/>
          <c:x val="0.85221809342797672"/>
          <c:y val="5.1912568306010917E-2"/>
          <c:w val="0.13633430303970626"/>
          <c:h val="0.69503603808989978"/>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0844" r="0.75000000000000844" t="1" header="0.5" footer="0.5"/>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c:lang val="en-ZA"/>
  <c:chart>
    <c:view3D>
      <c:hPercent val="62"/>
      <c:depthPercent val="100"/>
      <c:rAngAx val="1"/>
    </c:view3D>
    <c:floor>
      <c:spPr>
        <a:solidFill>
          <a:srgbClr val="C0C0C0"/>
        </a:solidFill>
        <a:ln w="3175">
          <a:solidFill>
            <a:srgbClr val="000000"/>
          </a:solidFill>
          <a:prstDash val="solid"/>
        </a:ln>
      </c:spPr>
    </c:floor>
    <c:sideWall>
      <c:spPr>
        <a:solidFill>
          <a:srgbClr val="FFCC99"/>
        </a:solidFill>
        <a:ln w="12700">
          <a:solidFill>
            <a:srgbClr val="808080"/>
          </a:solidFill>
          <a:prstDash val="solid"/>
        </a:ln>
      </c:spPr>
    </c:sideWall>
    <c:backWall>
      <c:spPr>
        <a:solidFill>
          <a:srgbClr val="FFCC99"/>
        </a:solidFill>
        <a:ln w="12700">
          <a:solidFill>
            <a:srgbClr val="808080"/>
          </a:solidFill>
          <a:prstDash val="solid"/>
        </a:ln>
      </c:spPr>
    </c:backWall>
    <c:plotArea>
      <c:layout>
        <c:manualLayout>
          <c:layoutTarget val="inner"/>
          <c:xMode val="edge"/>
          <c:yMode val="edge"/>
          <c:x val="7.9365202389017023E-2"/>
          <c:y val="3.8251468182921855E-2"/>
          <c:w val="0.80317584817684795"/>
          <c:h val="0.84699679547898465"/>
        </c:manualLayout>
      </c:layout>
      <c:bar3DChart>
        <c:barDir val="col"/>
        <c:grouping val="clustered"/>
        <c:ser>
          <c:idx val="0"/>
          <c:order val="0"/>
          <c:tx>
            <c:strRef>
              <c:f>Product2011!$L$2</c:f>
              <c:strCache>
                <c:ptCount val="1"/>
                <c:pt idx="0">
                  <c:v>PROVINCIAL</c:v>
                </c:pt>
              </c:strCache>
            </c:strRef>
          </c:tx>
          <c:spPr>
            <a:solidFill>
              <a:srgbClr val="FF0000"/>
            </a:solidFill>
            <a:ln w="12700">
              <a:solidFill>
                <a:srgbClr val="000000"/>
              </a:solidFill>
              <a:prstDash val="solid"/>
            </a:ln>
          </c:spPr>
          <c:val>
            <c:numRef>
              <c:f>Product2011!$L$280</c:f>
              <c:numCache>
                <c:formatCode>0.0</c:formatCode>
                <c:ptCount val="1"/>
                <c:pt idx="0">
                  <c:v>71.821428571428555</c:v>
                </c:pt>
              </c:numCache>
            </c:numRef>
          </c:val>
        </c:ser>
        <c:ser>
          <c:idx val="2"/>
          <c:order val="1"/>
          <c:tx>
            <c:strRef>
              <c:f>Product2011!$J$2</c:f>
              <c:strCache>
                <c:ptCount val="1"/>
                <c:pt idx="0">
                  <c:v>REST OF KZN</c:v>
                </c:pt>
              </c:strCache>
            </c:strRef>
          </c:tx>
          <c:spPr>
            <a:solidFill>
              <a:schemeClr val="tx2">
                <a:lumMod val="60000"/>
                <a:lumOff val="40000"/>
              </a:schemeClr>
            </a:solidFill>
            <a:ln w="12700">
              <a:solidFill>
                <a:srgbClr val="000000"/>
              </a:solidFill>
              <a:prstDash val="solid"/>
            </a:ln>
          </c:spPr>
          <c:val>
            <c:numRef>
              <c:f>Product2011!$J$280</c:f>
              <c:numCache>
                <c:formatCode>0.0</c:formatCode>
                <c:ptCount val="1"/>
                <c:pt idx="0">
                  <c:v>70.05</c:v>
                </c:pt>
              </c:numCache>
            </c:numRef>
          </c:val>
        </c:ser>
        <c:ser>
          <c:idx val="3"/>
          <c:order val="2"/>
          <c:tx>
            <c:strRef>
              <c:f>Product2011!$H$2</c:f>
              <c:strCache>
                <c:ptCount val="1"/>
                <c:pt idx="0">
                  <c:v>PORT SHEPSTONE</c:v>
                </c:pt>
              </c:strCache>
            </c:strRef>
          </c:tx>
          <c:spPr>
            <a:solidFill>
              <a:srgbClr val="FFFF00"/>
            </a:solidFill>
            <a:ln w="12700">
              <a:solidFill>
                <a:srgbClr val="000000"/>
              </a:solidFill>
              <a:prstDash val="solid"/>
            </a:ln>
          </c:spPr>
          <c:val>
            <c:numRef>
              <c:f>Product2011!$H$280</c:f>
              <c:numCache>
                <c:formatCode>0.0</c:formatCode>
                <c:ptCount val="1"/>
                <c:pt idx="0">
                  <c:v>37.5</c:v>
                </c:pt>
              </c:numCache>
            </c:numRef>
          </c:val>
        </c:ser>
        <c:ser>
          <c:idx val="4"/>
          <c:order val="3"/>
          <c:tx>
            <c:strRef>
              <c:f>Product2011!$F$2</c:f>
              <c:strCache>
                <c:ptCount val="1"/>
                <c:pt idx="0">
                  <c:v>RICHARDS BAY</c:v>
                </c:pt>
              </c:strCache>
            </c:strRef>
          </c:tx>
          <c:spPr>
            <a:solidFill>
              <a:schemeClr val="accent6">
                <a:lumMod val="50000"/>
              </a:schemeClr>
            </a:solidFill>
            <a:ln w="12700">
              <a:solidFill>
                <a:srgbClr val="000000"/>
              </a:solidFill>
              <a:prstDash val="solid"/>
            </a:ln>
          </c:spPr>
          <c:val>
            <c:numRef>
              <c:f>Product2011!$F$280</c:f>
              <c:numCache>
                <c:formatCode>0.0</c:formatCode>
                <c:ptCount val="1"/>
                <c:pt idx="0">
                  <c:v>50</c:v>
                </c:pt>
              </c:numCache>
            </c:numRef>
          </c:val>
        </c:ser>
        <c:ser>
          <c:idx val="1"/>
          <c:order val="4"/>
          <c:tx>
            <c:strRef>
              <c:f>Product2011!$D$2</c:f>
              <c:strCache>
                <c:ptCount val="1"/>
                <c:pt idx="0">
                  <c:v>DURBAN</c:v>
                </c:pt>
              </c:strCache>
            </c:strRef>
          </c:tx>
          <c:spPr>
            <a:solidFill>
              <a:srgbClr val="00B050"/>
            </a:solidFill>
            <a:ln>
              <a:solidFill>
                <a:sysClr val="windowText" lastClr="000000"/>
              </a:solidFill>
            </a:ln>
          </c:spPr>
          <c:val>
            <c:numRef>
              <c:f>Product2011!$D$280</c:f>
              <c:numCache>
                <c:formatCode>0.0</c:formatCode>
                <c:ptCount val="1"/>
                <c:pt idx="0">
                  <c:v>74.400000000000006</c:v>
                </c:pt>
              </c:numCache>
            </c:numRef>
          </c:val>
        </c:ser>
        <c:ser>
          <c:idx val="5"/>
          <c:order val="5"/>
          <c:tx>
            <c:strRef>
              <c:f>Product2011!$B$2</c:f>
              <c:strCache>
                <c:ptCount val="1"/>
                <c:pt idx="0">
                  <c:v>PMB</c:v>
                </c:pt>
              </c:strCache>
            </c:strRef>
          </c:tx>
          <c:spPr>
            <a:solidFill>
              <a:srgbClr val="C507AA"/>
            </a:solidFill>
            <a:ln>
              <a:solidFill>
                <a:schemeClr val="tx1"/>
              </a:solidFill>
            </a:ln>
          </c:spPr>
          <c:val>
            <c:numRef>
              <c:f>Product2011!$B$280</c:f>
              <c:numCache>
                <c:formatCode>0.0</c:formatCode>
                <c:ptCount val="1"/>
                <c:pt idx="0">
                  <c:v>83.350000000000009</c:v>
                </c:pt>
              </c:numCache>
            </c:numRef>
          </c:val>
        </c:ser>
        <c:shape val="cylinder"/>
        <c:axId val="86869120"/>
        <c:axId val="86870656"/>
        <c:axId val="0"/>
      </c:bar3DChart>
      <c:catAx>
        <c:axId val="86869120"/>
        <c:scaling>
          <c:orientation val="minMax"/>
        </c:scaling>
        <c:delete val="1"/>
        <c:axPos val="b"/>
        <c:numFmt formatCode="General" sourceLinked="1"/>
        <c:tickLblPos val="none"/>
        <c:crossAx val="86870656"/>
        <c:crosses val="autoZero"/>
        <c:auto val="1"/>
        <c:lblAlgn val="ctr"/>
        <c:lblOffset val="100"/>
        <c:tickLblSkip val="1"/>
        <c:tickMarkSkip val="1"/>
      </c:catAx>
      <c:valAx>
        <c:axId val="86870656"/>
        <c:scaling>
          <c:orientation val="minMax"/>
        </c:scaling>
        <c:axPos val="l"/>
        <c:numFmt formatCode="0.0" sourceLinked="1"/>
        <c:tickLblPos val="nextTo"/>
        <c:spPr>
          <a:ln w="3175">
            <a:solidFill>
              <a:srgbClr val="000000"/>
            </a:solidFill>
            <a:prstDash val="solid"/>
          </a:ln>
        </c:spPr>
        <c:txPr>
          <a:bodyPr rot="0" vert="horz"/>
          <a:lstStyle/>
          <a:p>
            <a:pPr>
              <a:defRPr lang="en-ZA" sz="1025" b="0" i="0" u="none" strike="noStrike" baseline="0">
                <a:solidFill>
                  <a:srgbClr val="000000"/>
                </a:solidFill>
                <a:latin typeface="Arial"/>
                <a:ea typeface="Arial"/>
                <a:cs typeface="Arial"/>
              </a:defRPr>
            </a:pPr>
            <a:endParaRPr lang="en-US"/>
          </a:p>
        </c:txPr>
        <c:crossAx val="86869120"/>
        <c:crosses val="autoZero"/>
        <c:crossBetween val="between"/>
      </c:valAx>
      <c:spPr>
        <a:noFill/>
        <a:ln w="25400">
          <a:noFill/>
        </a:ln>
      </c:spPr>
    </c:plotArea>
    <c:legend>
      <c:legendPos val="r"/>
      <c:layout>
        <c:manualLayout>
          <c:xMode val="edge"/>
          <c:yMode val="edge"/>
          <c:x val="0.85221809342797672"/>
          <c:y val="5.1912568306010917E-2"/>
          <c:w val="0.13633430303970626"/>
          <c:h val="0.6950360380899"/>
        </c:manualLayout>
      </c:layout>
      <c:spPr>
        <a:solidFill>
          <a:schemeClr val="tx1">
            <a:lumMod val="95000"/>
            <a:lumOff val="5000"/>
          </a:schemeClr>
        </a:solidFill>
        <a:ln w="3175">
          <a:solidFill>
            <a:srgbClr val="000000"/>
          </a:solidFill>
          <a:prstDash val="solid"/>
        </a:ln>
      </c:spPr>
      <c:txPr>
        <a:bodyPr/>
        <a:lstStyle/>
        <a:p>
          <a:pPr>
            <a:defRPr lang="en-ZA" sz="1200" b="0" i="0" u="none" strike="noStrike" baseline="0">
              <a:solidFill>
                <a:schemeClr val="bg1"/>
              </a:solidFill>
              <a:latin typeface="Arial"/>
              <a:ea typeface="Arial"/>
              <a:cs typeface="Arial"/>
            </a:defRPr>
          </a:pPr>
          <a:endParaRPr lang="en-US"/>
        </a:p>
      </c:txPr>
    </c:legend>
    <c:plotVisOnly val="1"/>
    <c:dispBlanksAs val="gap"/>
  </c:chart>
  <c:spPr>
    <a:solidFill>
      <a:srgbClr val="FFFF99"/>
    </a:solidFill>
    <a:ln w="3175">
      <a:solidFill>
        <a:srgbClr val="000000"/>
      </a:solidFill>
      <a:prstDash val="solid"/>
    </a:ln>
  </c:spPr>
  <c:txPr>
    <a:bodyPr/>
    <a:lstStyle/>
    <a:p>
      <a:pPr>
        <a:defRPr sz="1025" b="0" i="0" u="none" strike="noStrike" baseline="0">
          <a:solidFill>
            <a:srgbClr val="000000"/>
          </a:solidFill>
          <a:latin typeface="Arial"/>
          <a:ea typeface="Arial"/>
          <a:cs typeface="Arial"/>
        </a:defRPr>
      </a:pPr>
      <a:endParaRPr lang="en-US"/>
    </a:p>
  </c:txPr>
  <c:printSettings>
    <c:headerFooter alignWithMargins="0"/>
    <c:pageMargins b="1" l="0.75000000000001066" r="0.75000000000001066" t="1" header="0.5" footer="0.5"/>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5.xml"/></Relationships>
</file>

<file path=xl/drawings/_rels/drawing7.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6.xml"/></Relationships>
</file>

<file path=xl/drawings/_rels/drawing8.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7.xml"/></Relationships>
</file>

<file path=xl/drawings/_rels/drawing9.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8.xml"/></Relationships>
</file>

<file path=xl/drawings/_rels/drawing10.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9.xml"/></Relationships>
</file>

<file path=xl/drawings/_rels/drawing11.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0.xml"/></Relationships>
</file>

<file path=xl/drawings/_rels/drawing12.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1.xml"/></Relationships>
</file>

<file path=xl/drawings/_rels/drawing13.xml.rels><?xml version="1.0" encoding="UTF-8" standalone="yes"?>
<Relationships xmlns="http://schemas.openxmlformats.org/package/2006/relationships"><Relationship Id="rId2" Type="http://schemas.openxmlformats.org/officeDocument/2006/relationships/hyperlink" Target="#Intro!A1"/><Relationship Id="rId1" Type="http://schemas.openxmlformats.org/officeDocument/2006/relationships/chart" Target="../charts/chart12.xml"/></Relationships>
</file>

<file path=xl/drawings/_rels/drawing14.xml.rels><?xml version="1.0" encoding="UTF-8" standalone="yes"?>
<Relationships xmlns="http://schemas.openxmlformats.org/package/2006/relationships"><Relationship Id="rId1" Type="http://schemas.openxmlformats.org/officeDocument/2006/relationships/hyperlink" Target="#Intro!A1"/></Relationships>
</file>

<file path=xl/drawings/_rels/drawing15.xml.rels><?xml version="1.0" encoding="UTF-8" standalone="yes"?>
<Relationships xmlns="http://schemas.openxmlformats.org/package/2006/relationships"><Relationship Id="rId1" Type="http://schemas.openxmlformats.org/officeDocument/2006/relationships/hyperlink" Target="#Intro!A1"/></Relationships>
</file>

<file path=xl/drawings/_rels/drawing16.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20</xdr:col>
      <xdr:colOff>439737</xdr:colOff>
      <xdr:row>17</xdr:row>
      <xdr:rowOff>87312</xdr:rowOff>
    </xdr:from>
    <xdr:to>
      <xdr:col>23</xdr:col>
      <xdr:colOff>582612</xdr:colOff>
      <xdr:row>26</xdr:row>
      <xdr:rowOff>88899</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1337925" y="3635375"/>
          <a:ext cx="1976438" cy="1874837"/>
        </a:xfrm>
        <a:prstGeom prst="rect">
          <a:avLst/>
        </a:prstGeom>
        <a:noFill/>
        <a:ln w="1">
          <a:noFill/>
          <a:miter lim="800000"/>
          <a:headEnd/>
          <a:tailEnd type="none" w="med" len="med"/>
        </a:ln>
        <a:effec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301</xdr:row>
      <xdr:rowOff>0</xdr:rowOff>
    </xdr:from>
    <xdr:to>
      <xdr:col>7</xdr:col>
      <xdr:colOff>723900</xdr:colOff>
      <xdr:row>328</xdr:row>
      <xdr:rowOff>152400</xdr:rowOff>
    </xdr:to>
    <xdr:graphicFrame macro="">
      <xdr:nvGraphicFramePr>
        <xdr:cNvPr id="1031"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704850</xdr:colOff>
      <xdr:row>0</xdr:row>
      <xdr:rowOff>66675</xdr:rowOff>
    </xdr:from>
    <xdr:to>
      <xdr:col>0</xdr:col>
      <xdr:colOff>1562100</xdr:colOff>
      <xdr:row>0</xdr:row>
      <xdr:rowOff>409575</xdr:rowOff>
    </xdr:to>
    <xdr:sp macro="" textlink="">
      <xdr:nvSpPr>
        <xdr:cNvPr id="3" name="Explosion 1 2">
          <a:hlinkClick xmlns:r="http://schemas.openxmlformats.org/officeDocument/2006/relationships" r:id="rId2"/>
        </xdr:cNvPr>
        <xdr:cNvSpPr/>
      </xdr:nvSpPr>
      <xdr:spPr>
        <a:xfrm>
          <a:off x="704850" y="66675"/>
          <a:ext cx="857250" cy="342900"/>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38101</xdr:colOff>
      <xdr:row>300</xdr:row>
      <xdr:rowOff>38099</xdr:rowOff>
    </xdr:from>
    <xdr:to>
      <xdr:col>8</xdr:col>
      <xdr:colOff>381001</xdr:colOff>
      <xdr:row>329</xdr:row>
      <xdr:rowOff>57149</xdr:rowOff>
    </xdr:to>
    <xdr:graphicFrame macro="">
      <xdr:nvGraphicFramePr>
        <xdr:cNvPr id="3078"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676275</xdr:colOff>
      <xdr:row>0</xdr:row>
      <xdr:rowOff>66675</xdr:rowOff>
    </xdr:from>
    <xdr:to>
      <xdr:col>0</xdr:col>
      <xdr:colOff>1533524</xdr:colOff>
      <xdr:row>0</xdr:row>
      <xdr:rowOff>381000</xdr:rowOff>
    </xdr:to>
    <xdr:sp macro="" textlink="">
      <xdr:nvSpPr>
        <xdr:cNvPr id="3" name="Explosion 1 2">
          <a:hlinkClick xmlns:r="http://schemas.openxmlformats.org/officeDocument/2006/relationships" r:id="rId2"/>
        </xdr:cNvPr>
        <xdr:cNvSpPr/>
      </xdr:nvSpPr>
      <xdr:spPr>
        <a:xfrm>
          <a:off x="676275" y="66675"/>
          <a:ext cx="857249" cy="31432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171450</xdr:colOff>
      <xdr:row>299</xdr:row>
      <xdr:rowOff>85724</xdr:rowOff>
    </xdr:from>
    <xdr:to>
      <xdr:col>13</xdr:col>
      <xdr:colOff>400050</xdr:colOff>
      <xdr:row>325</xdr:row>
      <xdr:rowOff>152399</xdr:rowOff>
    </xdr:to>
    <xdr:graphicFrame macro="">
      <xdr:nvGraphicFramePr>
        <xdr:cNvPr id="2055"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171450</xdr:colOff>
      <xdr:row>299</xdr:row>
      <xdr:rowOff>85724</xdr:rowOff>
    </xdr:from>
    <xdr:to>
      <xdr:col>13</xdr:col>
      <xdr:colOff>400050</xdr:colOff>
      <xdr:row>330</xdr:row>
      <xdr:rowOff>19050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171450</xdr:colOff>
      <xdr:row>299</xdr:row>
      <xdr:rowOff>85724</xdr:rowOff>
    </xdr:from>
    <xdr:to>
      <xdr:col>13</xdr:col>
      <xdr:colOff>400050</xdr:colOff>
      <xdr:row>327</xdr:row>
      <xdr:rowOff>133350</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298</xdr:row>
      <xdr:rowOff>47625</xdr:rowOff>
    </xdr:from>
    <xdr:to>
      <xdr:col>15</xdr:col>
      <xdr:colOff>47625</xdr:colOff>
      <xdr:row>324</xdr:row>
      <xdr:rowOff>152400</xdr:rowOff>
    </xdr:to>
    <xdr:graphicFrame macro="">
      <xdr:nvGraphicFramePr>
        <xdr:cNvPr id="4101"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552450</xdr:colOff>
      <xdr:row>0</xdr:row>
      <xdr:rowOff>19050</xdr:rowOff>
    </xdr:from>
    <xdr:to>
      <xdr:col>0</xdr:col>
      <xdr:colOff>1390650</xdr:colOff>
      <xdr:row>0</xdr:row>
      <xdr:rowOff>428625</xdr:rowOff>
    </xdr:to>
    <xdr:sp macro="" textlink="">
      <xdr:nvSpPr>
        <xdr:cNvPr id="3" name="Explosion 1 2">
          <a:hlinkClick xmlns:r="http://schemas.openxmlformats.org/officeDocument/2006/relationships" r:id="rId2"/>
        </xdr:cNvPr>
        <xdr:cNvSpPr/>
      </xdr:nvSpPr>
      <xdr:spPr>
        <a:xfrm>
          <a:off x="552450" y="19050"/>
          <a:ext cx="838200" cy="4095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142875</xdr:colOff>
      <xdr:row>299</xdr:row>
      <xdr:rowOff>85724</xdr:rowOff>
    </xdr:from>
    <xdr:to>
      <xdr:col>9</xdr:col>
      <xdr:colOff>371475</xdr:colOff>
      <xdr:row>329</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330</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171450</xdr:colOff>
      <xdr:row>300</xdr:row>
      <xdr:rowOff>85724</xdr:rowOff>
    </xdr:from>
    <xdr:to>
      <xdr:col>9</xdr:col>
      <xdr:colOff>400050</xdr:colOff>
      <xdr:row>330</xdr:row>
      <xdr:rowOff>142875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219075</xdr:colOff>
      <xdr:row>299</xdr:row>
      <xdr:rowOff>66674</xdr:rowOff>
    </xdr:from>
    <xdr:to>
      <xdr:col>9</xdr:col>
      <xdr:colOff>447675</xdr:colOff>
      <xdr:row>327</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219075</xdr:colOff>
      <xdr:row>300</xdr:row>
      <xdr:rowOff>66674</xdr:rowOff>
    </xdr:from>
    <xdr:to>
      <xdr:col>9</xdr:col>
      <xdr:colOff>447675</xdr:colOff>
      <xdr:row>328</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219075</xdr:colOff>
      <xdr:row>300</xdr:row>
      <xdr:rowOff>66674</xdr:rowOff>
    </xdr:from>
    <xdr:to>
      <xdr:col>9</xdr:col>
      <xdr:colOff>447675</xdr:colOff>
      <xdr:row>328</xdr:row>
      <xdr:rowOff>85725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2"/>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3" name="Explosion 1 2">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476249</xdr:colOff>
      <xdr:row>0</xdr:row>
      <xdr:rowOff>19050</xdr:rowOff>
    </xdr:from>
    <xdr:to>
      <xdr:col>0</xdr:col>
      <xdr:colOff>1381124</xdr:colOff>
      <xdr:row>0</xdr:row>
      <xdr:rowOff>390525</xdr:rowOff>
    </xdr:to>
    <xdr:sp macro="" textlink="">
      <xdr:nvSpPr>
        <xdr:cNvPr id="2" name="Explosion 1 1">
          <a:hlinkClick xmlns:r="http://schemas.openxmlformats.org/officeDocument/2006/relationships" r:id="rId1"/>
        </xdr:cNvPr>
        <xdr:cNvSpPr/>
      </xdr:nvSpPr>
      <xdr:spPr>
        <a:xfrm>
          <a:off x="476249" y="19050"/>
          <a:ext cx="904875" cy="371475"/>
        </a:xfrm>
        <a:prstGeom prst="irregularSeal1">
          <a:avLst/>
        </a:prstGeom>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ZA" sz="1100" b="1">
              <a:solidFill>
                <a:sysClr val="windowText" lastClr="000000"/>
              </a:solidFill>
            </a:rPr>
            <a:t>Intro</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209549</xdr:colOff>
      <xdr:row>17</xdr:row>
      <xdr:rowOff>38100</xdr:rowOff>
    </xdr:from>
    <xdr:to>
      <xdr:col>0</xdr:col>
      <xdr:colOff>7474354</xdr:colOff>
      <xdr:row>46</xdr:row>
      <xdr:rowOff>76200</xdr:rowOff>
    </xdr:to>
    <xdr:pic>
      <xdr:nvPicPr>
        <xdr:cNvPr id="1028" name="Picture 4"/>
        <xdr:cNvPicPr>
          <a:picLocks noChangeAspect="1" noChangeArrowheads="1"/>
        </xdr:cNvPicPr>
      </xdr:nvPicPr>
      <xdr:blipFill>
        <a:blip xmlns:r="http://schemas.openxmlformats.org/officeDocument/2006/relationships" r:embed="rId1" cstate="print"/>
        <a:srcRect/>
        <a:stretch>
          <a:fillRect/>
        </a:stretch>
      </xdr:blipFill>
      <xdr:spPr bwMode="auto">
        <a:xfrm>
          <a:off x="209549" y="3571875"/>
          <a:ext cx="7264805" cy="4733925"/>
        </a:xfrm>
        <a:prstGeom prst="rect">
          <a:avLst/>
        </a:prstGeom>
        <a:noFill/>
      </xdr:spPr>
    </xdr:pic>
    <xdr:clientData/>
  </xdr:twoCellAnchor>
  <xdr:twoCellAnchor>
    <xdr:from>
      <xdr:col>0</xdr:col>
      <xdr:colOff>257175</xdr:colOff>
      <xdr:row>48</xdr:row>
      <xdr:rowOff>144319</xdr:rowOff>
    </xdr:from>
    <xdr:to>
      <xdr:col>0</xdr:col>
      <xdr:colOff>7648575</xdr:colOff>
      <xdr:row>77</xdr:row>
      <xdr:rowOff>38100</xdr:rowOff>
    </xdr:to>
    <xdr:pic>
      <xdr:nvPicPr>
        <xdr:cNvPr id="1027" name="Picture 3"/>
        <xdr:cNvPicPr>
          <a:picLocks noChangeAspect="1" noChangeArrowheads="1"/>
        </xdr:cNvPicPr>
      </xdr:nvPicPr>
      <xdr:blipFill>
        <a:blip xmlns:r="http://schemas.openxmlformats.org/officeDocument/2006/relationships" r:embed="rId2" cstate="print"/>
        <a:srcRect/>
        <a:stretch>
          <a:fillRect/>
        </a:stretch>
      </xdr:blipFill>
      <xdr:spPr bwMode="auto">
        <a:xfrm>
          <a:off x="257175" y="8697769"/>
          <a:ext cx="7391400" cy="4589606"/>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H:\Users\user\AppData\Local\Temp\XPgrpwise\municipal%20profile-%20performance\Business%20Survey%20Analysis%20(business%20in%20kzn).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Intro"/>
      <sheetName val="Durban"/>
      <sheetName val="PMB"/>
      <sheetName val="RBay"/>
      <sheetName val="Port Shepstone"/>
      <sheetName val="Other"/>
      <sheetName val="Regional"/>
      <sheetName val="Product"/>
      <sheetName val="Services (11)"/>
      <sheetName val="Services (12)"/>
      <sheetName val="Sales"/>
      <sheetName val="Purchases"/>
      <sheetName val="Demograpic"/>
      <sheetName val="Factors"/>
      <sheetName val="Financial"/>
      <sheetName val="Expectations"/>
      <sheetName val="Sheet1"/>
    </sheetNames>
    <sheetDataSet>
      <sheetData sheetId="0"/>
      <sheetData sheetId="1"/>
      <sheetData sheetId="2"/>
      <sheetData sheetId="3"/>
      <sheetData sheetId="4"/>
      <sheetData sheetId="5"/>
      <sheetData sheetId="6"/>
      <sheetData sheetId="7">
        <row r="2">
          <cell r="B2" t="str">
            <v>PMB</v>
          </cell>
          <cell r="D2" t="str">
            <v>DURBAN</v>
          </cell>
          <cell r="F2" t="str">
            <v>RICHARDS BAY</v>
          </cell>
          <cell r="H2" t="str">
            <v>PORT SHEPSTONE</v>
          </cell>
          <cell r="J2" t="str">
            <v>REST OF KZN</v>
          </cell>
          <cell r="L2" t="str">
            <v>PROVINCIAL</v>
          </cell>
        </row>
        <row r="280">
          <cell r="B280">
            <v>83.350000000000009</v>
          </cell>
          <cell r="D280">
            <v>74.400000000000006</v>
          </cell>
          <cell r="F280">
            <v>50</v>
          </cell>
          <cell r="H280">
            <v>37.5</v>
          </cell>
          <cell r="J280">
            <v>70.05</v>
          </cell>
          <cell r="L280">
            <v>71.821428571428555</v>
          </cell>
        </row>
      </sheetData>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dimension ref="A1:W24"/>
  <sheetViews>
    <sheetView tabSelected="1" topLeftCell="B1" zoomScale="110" zoomScaleNormal="110" workbookViewId="0">
      <selection activeCell="B2" sqref="B2"/>
    </sheetView>
  </sheetViews>
  <sheetFormatPr defaultRowHeight="12.75"/>
  <cols>
    <col min="1" max="1" width="19.5703125" customWidth="1"/>
    <col min="2" max="2" width="4.42578125" customWidth="1"/>
    <col min="4" max="4" width="7" customWidth="1"/>
    <col min="6" max="6" width="5.140625" customWidth="1"/>
    <col min="7" max="7" width="8.42578125" customWidth="1"/>
    <col min="8" max="8" width="12.5703125" customWidth="1"/>
    <col min="9" max="9" width="3.28515625" customWidth="1"/>
    <col min="10" max="10" width="8" customWidth="1"/>
    <col min="11" max="12" width="8.42578125" customWidth="1"/>
    <col min="13" max="13" width="7.5703125" customWidth="1"/>
    <col min="16" max="16" width="9.140625" style="1"/>
  </cols>
  <sheetData>
    <row r="1" spans="1:23" ht="4.5" customHeight="1" thickBot="1">
      <c r="A1" s="23"/>
      <c r="B1" s="24"/>
      <c r="C1" s="24"/>
      <c r="D1" s="24"/>
      <c r="E1" s="24"/>
      <c r="F1" s="24"/>
      <c r="G1" s="24"/>
      <c r="H1" s="24"/>
      <c r="I1" s="24"/>
      <c r="J1" s="24"/>
      <c r="K1" s="24"/>
      <c r="L1" s="24"/>
      <c r="M1" s="24"/>
      <c r="N1" s="24"/>
      <c r="O1" s="24"/>
      <c r="P1" s="31"/>
      <c r="Q1" s="24"/>
      <c r="R1" s="24"/>
      <c r="S1" s="24"/>
      <c r="T1" s="24"/>
      <c r="U1" s="24"/>
      <c r="V1" s="24"/>
      <c r="W1" s="25"/>
    </row>
    <row r="2" spans="1:23" ht="16.5" thickBot="1">
      <c r="A2" s="35"/>
      <c r="B2" s="26"/>
      <c r="C2" s="26"/>
      <c r="D2" s="26"/>
      <c r="E2" s="26"/>
      <c r="F2" s="26"/>
      <c r="G2" s="26"/>
      <c r="H2" s="26"/>
      <c r="I2" s="26"/>
      <c r="J2" s="101">
        <v>2013</v>
      </c>
      <c r="K2" s="26"/>
      <c r="L2" s="101">
        <v>2012</v>
      </c>
      <c r="M2" s="26"/>
      <c r="N2" s="101">
        <f>PMB!F2</f>
        <v>2011</v>
      </c>
      <c r="O2" s="26"/>
      <c r="P2" s="101">
        <f>PMB!H2</f>
        <v>2010</v>
      </c>
      <c r="Q2" s="26"/>
      <c r="R2" s="101">
        <f>PMB!J2</f>
        <v>2009</v>
      </c>
      <c r="S2" s="26"/>
      <c r="T2" s="101">
        <f>PMB!L2</f>
        <v>2008</v>
      </c>
      <c r="U2" s="26"/>
      <c r="V2" s="101">
        <f>PMB!N2</f>
        <v>2007</v>
      </c>
      <c r="W2" s="27"/>
    </row>
    <row r="3" spans="1:23" ht="13.5" thickBot="1">
      <c r="A3" s="392" t="s">
        <v>131</v>
      </c>
      <c r="B3" s="26"/>
      <c r="C3" s="26"/>
      <c r="D3" s="26"/>
      <c r="E3" s="26"/>
      <c r="F3" s="26"/>
      <c r="G3" s="26"/>
      <c r="H3" s="26"/>
      <c r="I3" s="26"/>
      <c r="J3" s="26"/>
      <c r="K3" s="26"/>
      <c r="L3" s="26"/>
      <c r="M3" s="26"/>
      <c r="N3" s="26"/>
      <c r="O3" s="26"/>
      <c r="P3" s="32"/>
      <c r="Q3" s="26"/>
      <c r="R3" s="26"/>
      <c r="S3" s="26"/>
      <c r="T3" s="26"/>
      <c r="U3" s="26"/>
      <c r="V3" s="26"/>
      <c r="W3" s="27"/>
    </row>
    <row r="4" spans="1:23" ht="17.25" customHeight="1" thickBot="1">
      <c r="A4" s="393"/>
      <c r="B4" s="26"/>
      <c r="C4" s="391" t="s">
        <v>103</v>
      </c>
      <c r="D4" s="391"/>
      <c r="E4" s="391"/>
      <c r="F4" s="391"/>
      <c r="G4" s="391"/>
      <c r="H4" s="391"/>
      <c r="I4" s="26"/>
      <c r="J4" s="102">
        <f>PMB!B280</f>
        <v>49.949999999999996</v>
      </c>
      <c r="K4" s="26"/>
      <c r="L4" s="102">
        <f>PMB!D280</f>
        <v>68.199999999999989</v>
      </c>
      <c r="M4" s="26"/>
      <c r="N4" s="102">
        <f>PMB!F280</f>
        <v>63.45</v>
      </c>
      <c r="O4" s="26"/>
      <c r="P4" s="102">
        <f>PMB!H280</f>
        <v>58.879439719859924</v>
      </c>
      <c r="Q4" s="26"/>
      <c r="R4" s="102">
        <f>PMB!J280</f>
        <v>63.499999999999993</v>
      </c>
      <c r="S4" s="26"/>
      <c r="T4" s="102">
        <f>PMB!L280</f>
        <v>65.95</v>
      </c>
      <c r="U4" s="26"/>
      <c r="V4" s="102">
        <f>PMB!N280</f>
        <v>83</v>
      </c>
      <c r="W4" s="27"/>
    </row>
    <row r="5" spans="1:23" ht="17.25" customHeight="1" thickBot="1">
      <c r="A5" s="393"/>
      <c r="B5" s="26"/>
      <c r="C5" s="30"/>
      <c r="D5" s="30"/>
      <c r="E5" s="30"/>
      <c r="F5" s="30"/>
      <c r="G5" s="30"/>
      <c r="H5" s="30"/>
      <c r="I5" s="30"/>
      <c r="J5" s="30"/>
      <c r="K5" s="26"/>
      <c r="L5" s="26"/>
      <c r="M5" s="26"/>
      <c r="N5" s="26"/>
      <c r="O5" s="26"/>
      <c r="P5" s="34"/>
      <c r="Q5" s="26"/>
      <c r="R5" s="34"/>
      <c r="S5" s="26"/>
      <c r="T5" s="34"/>
      <c r="U5" s="26"/>
      <c r="V5" s="34"/>
      <c r="W5" s="27"/>
    </row>
    <row r="6" spans="1:23" ht="17.25" customHeight="1" thickBot="1">
      <c r="A6" s="393"/>
      <c r="B6" s="26"/>
      <c r="C6" s="391" t="s">
        <v>102</v>
      </c>
      <c r="D6" s="391"/>
      <c r="E6" s="391"/>
      <c r="F6" s="391"/>
      <c r="G6" s="391"/>
      <c r="H6" s="391"/>
      <c r="I6" s="26"/>
      <c r="J6" s="102">
        <f>Durban!B280</f>
        <v>69.650000000000006</v>
      </c>
      <c r="K6" s="26"/>
      <c r="L6" s="102">
        <f>Durban!D280</f>
        <v>68.550000000000011</v>
      </c>
      <c r="M6" s="26"/>
      <c r="N6" s="102">
        <f>Durban!F280</f>
        <v>74.949999999999989</v>
      </c>
      <c r="O6" s="26"/>
      <c r="P6" s="102">
        <f>Durban!H280</f>
        <v>68.5</v>
      </c>
      <c r="Q6" s="26"/>
      <c r="R6" s="102">
        <f>Durban!J280</f>
        <v>65.750000000000014</v>
      </c>
      <c r="S6" s="26"/>
      <c r="T6" s="102">
        <f>Durban!L280</f>
        <v>68.131868131868131</v>
      </c>
      <c r="U6" s="26"/>
      <c r="V6" s="102">
        <f>Durban!N280</f>
        <v>81.094527363184071</v>
      </c>
      <c r="W6" s="27"/>
    </row>
    <row r="7" spans="1:23" ht="17.25" customHeight="1" thickBot="1">
      <c r="A7" s="393"/>
      <c r="B7" s="26"/>
      <c r="C7" s="30"/>
      <c r="D7" s="30"/>
      <c r="E7" s="30"/>
      <c r="F7" s="30"/>
      <c r="G7" s="30"/>
      <c r="H7" s="30"/>
      <c r="I7" s="26"/>
      <c r="J7" s="26"/>
      <c r="K7" s="26"/>
      <c r="L7" s="26"/>
      <c r="M7" s="26"/>
      <c r="N7" s="26"/>
      <c r="O7" s="26"/>
      <c r="P7" s="34"/>
      <c r="Q7" s="26"/>
      <c r="R7" s="34"/>
      <c r="S7" s="26"/>
      <c r="T7" s="34"/>
      <c r="U7" s="26"/>
      <c r="V7" s="34"/>
      <c r="W7" s="27"/>
    </row>
    <row r="8" spans="1:23" ht="17.25" customHeight="1" thickBot="1">
      <c r="A8" s="393"/>
      <c r="B8" s="26"/>
      <c r="C8" s="391" t="s">
        <v>104</v>
      </c>
      <c r="D8" s="391"/>
      <c r="E8" s="391"/>
      <c r="F8" s="391"/>
      <c r="G8" s="391"/>
      <c r="H8" s="391"/>
      <c r="I8" s="26"/>
      <c r="J8" s="102">
        <f>RBay!B280</f>
        <v>41.649999999999991</v>
      </c>
      <c r="K8" s="26"/>
      <c r="L8" s="102">
        <f>RBay!D280</f>
        <v>78.55</v>
      </c>
      <c r="M8" s="26"/>
      <c r="N8" s="102">
        <f>RBay!F280</f>
        <v>73.7</v>
      </c>
      <c r="O8" s="26"/>
      <c r="P8" s="102">
        <f>RBay!H280</f>
        <v>66.649999999999991</v>
      </c>
      <c r="Q8" s="26"/>
      <c r="R8" s="102">
        <f>RBay!J280</f>
        <v>69.050000000000011</v>
      </c>
      <c r="S8" s="26"/>
      <c r="T8" s="102">
        <f>RBay!L280</f>
        <v>61.380690345172596</v>
      </c>
      <c r="U8" s="26"/>
      <c r="V8" s="102">
        <f>RBay!N280</f>
        <v>80.904522613065325</v>
      </c>
      <c r="W8" s="27"/>
    </row>
    <row r="9" spans="1:23" ht="17.25" customHeight="1" thickBot="1">
      <c r="A9" s="393"/>
      <c r="B9" s="26"/>
      <c r="C9" s="30"/>
      <c r="D9" s="26"/>
      <c r="E9" s="26"/>
      <c r="F9" s="26"/>
      <c r="G9" s="26"/>
      <c r="H9" s="26"/>
      <c r="I9" s="26"/>
      <c r="J9" s="26"/>
      <c r="K9" s="26"/>
      <c r="L9" s="26"/>
      <c r="M9" s="26"/>
      <c r="N9" s="26"/>
      <c r="O9" s="26"/>
      <c r="P9" s="26"/>
      <c r="Q9" s="26"/>
      <c r="R9" s="26"/>
      <c r="S9" s="26"/>
      <c r="T9" s="26"/>
      <c r="U9" s="26"/>
      <c r="V9" s="26"/>
      <c r="W9" s="27"/>
    </row>
    <row r="10" spans="1:23" ht="17.25" customHeight="1" thickBot="1">
      <c r="A10" s="393"/>
      <c r="B10" s="26"/>
      <c r="C10" s="395" t="s">
        <v>106</v>
      </c>
      <c r="D10" s="395"/>
      <c r="E10" s="395"/>
      <c r="F10" s="395"/>
      <c r="G10" s="395"/>
      <c r="H10" s="395"/>
      <c r="I10" s="26"/>
      <c r="J10" s="102">
        <f>'Port Shepstone'!B280</f>
        <v>68.750000000000014</v>
      </c>
      <c r="K10" s="26"/>
      <c r="L10" s="102">
        <f>'Port Shepstone'!D280</f>
        <v>66.650000000000006</v>
      </c>
      <c r="M10" s="26"/>
      <c r="N10" s="102">
        <f>'Port Shepstone'!F280</f>
        <v>61.300000000000011</v>
      </c>
      <c r="O10" s="26"/>
      <c r="P10" s="26"/>
      <c r="Q10" s="26"/>
      <c r="R10" s="26"/>
      <c r="S10" s="26"/>
      <c r="T10" s="26"/>
      <c r="U10" s="26"/>
      <c r="V10" s="26"/>
      <c r="W10" s="27"/>
    </row>
    <row r="11" spans="1:23" ht="17.25" customHeight="1" thickBot="1">
      <c r="A11" s="393"/>
      <c r="B11" s="26"/>
      <c r="C11" s="30"/>
      <c r="D11" s="26"/>
      <c r="E11" s="26"/>
      <c r="F11" s="26"/>
      <c r="G11" s="26"/>
      <c r="H11" s="26"/>
      <c r="I11" s="26"/>
      <c r="J11" s="26"/>
      <c r="K11" s="26"/>
      <c r="L11" s="26"/>
      <c r="M11" s="26"/>
      <c r="N11" s="26"/>
      <c r="O11" s="26"/>
      <c r="P11" s="26"/>
      <c r="Q11" s="26"/>
      <c r="R11" s="26"/>
      <c r="S11" s="26"/>
      <c r="T11" s="26"/>
      <c r="U11" s="26"/>
      <c r="V11" s="26"/>
      <c r="W11" s="27"/>
    </row>
    <row r="12" spans="1:23" ht="17.25" customHeight="1" thickBot="1">
      <c r="A12" s="393"/>
      <c r="B12" s="26"/>
      <c r="C12" s="395" t="s">
        <v>114</v>
      </c>
      <c r="D12" s="395"/>
      <c r="E12" s="395"/>
      <c r="F12" s="395"/>
      <c r="G12" s="395"/>
      <c r="H12" s="395"/>
      <c r="I12" s="26"/>
      <c r="J12" s="102">
        <f>Other!B280</f>
        <v>53.399999999999991</v>
      </c>
      <c r="K12" s="26"/>
      <c r="L12" s="102">
        <f>Other!D280</f>
        <v>70.600000000000009</v>
      </c>
      <c r="M12" s="26"/>
      <c r="N12" s="102">
        <f>Other!F280</f>
        <v>78.100000000000009</v>
      </c>
      <c r="O12" s="26"/>
      <c r="P12" s="26"/>
      <c r="Q12" s="26"/>
      <c r="R12" s="26"/>
      <c r="S12" s="26"/>
      <c r="T12" s="26"/>
      <c r="U12" s="26"/>
      <c r="V12" s="26"/>
      <c r="W12" s="27"/>
    </row>
    <row r="13" spans="1:23" ht="17.25" customHeight="1" thickBot="1">
      <c r="A13" s="393"/>
      <c r="B13" s="26"/>
      <c r="C13" s="30"/>
      <c r="D13" s="30"/>
      <c r="E13" s="30"/>
      <c r="F13" s="30"/>
      <c r="G13" s="30"/>
      <c r="H13" s="30"/>
      <c r="I13" s="26"/>
      <c r="J13" s="26"/>
      <c r="K13" s="26"/>
      <c r="L13" s="26"/>
      <c r="M13" s="26"/>
      <c r="N13" s="26"/>
      <c r="O13" s="26"/>
      <c r="P13" s="34"/>
      <c r="Q13" s="26"/>
      <c r="R13" s="34"/>
      <c r="S13" s="26"/>
      <c r="T13" s="26"/>
      <c r="U13" s="26"/>
      <c r="V13" s="26"/>
      <c r="W13" s="27"/>
    </row>
    <row r="14" spans="1:23" ht="17.25" customHeight="1" thickBot="1">
      <c r="A14" s="393"/>
      <c r="B14" s="26"/>
      <c r="C14" s="391" t="s">
        <v>115</v>
      </c>
      <c r="D14" s="391"/>
      <c r="E14" s="391"/>
      <c r="F14" s="391"/>
      <c r="G14" s="391"/>
      <c r="H14" s="391"/>
      <c r="I14" s="26"/>
      <c r="J14" s="102">
        <f>Regional!D280</f>
        <v>64.753246753246771</v>
      </c>
      <c r="K14" s="26"/>
      <c r="L14" s="102">
        <f>Regional!F280</f>
        <v>69.298701298701289</v>
      </c>
      <c r="M14" s="26"/>
      <c r="N14" s="102">
        <f>Regional!H280</f>
        <v>73.248701298701306</v>
      </c>
      <c r="O14" s="26"/>
      <c r="P14" s="102">
        <f>Regional!J280</f>
        <v>67.260127331117232</v>
      </c>
      <c r="Q14" s="26"/>
      <c r="R14" s="102">
        <f>Regional!L280</f>
        <v>65.77535211267606</v>
      </c>
      <c r="S14" s="26"/>
      <c r="T14" s="102">
        <f>Regional!N280</f>
        <v>67.316407239564285</v>
      </c>
      <c r="U14" s="26"/>
      <c r="V14" s="102">
        <f>Regional!P280</f>
        <v>81.292540874324615</v>
      </c>
      <c r="W14" s="27"/>
    </row>
    <row r="15" spans="1:23" ht="17.25" customHeight="1" thickBot="1">
      <c r="A15" s="393"/>
      <c r="B15" s="26"/>
      <c r="C15" s="26"/>
      <c r="D15" s="26"/>
      <c r="E15" s="26"/>
      <c r="F15" s="26"/>
      <c r="G15" s="26"/>
      <c r="H15" s="26"/>
      <c r="I15" s="26"/>
      <c r="J15" s="26"/>
      <c r="K15" s="26"/>
      <c r="L15" s="26"/>
      <c r="M15" s="26"/>
      <c r="N15" s="26"/>
      <c r="O15" s="26"/>
      <c r="P15" s="32"/>
      <c r="Q15" s="26"/>
      <c r="R15" s="26"/>
      <c r="S15" s="26"/>
      <c r="T15" s="26"/>
      <c r="U15" s="26"/>
      <c r="V15" s="26"/>
      <c r="W15" s="27"/>
    </row>
    <row r="16" spans="1:23" ht="17.25" customHeight="1" thickBot="1">
      <c r="A16" s="393"/>
      <c r="B16" s="26"/>
      <c r="C16" s="391" t="s">
        <v>107</v>
      </c>
      <c r="D16" s="391"/>
      <c r="E16" s="391"/>
      <c r="F16" s="391"/>
      <c r="G16" s="391"/>
      <c r="H16" s="391"/>
      <c r="I16" s="26"/>
      <c r="J16" s="102">
        <f>Product2013!B280</f>
        <v>52</v>
      </c>
      <c r="K16" s="26"/>
      <c r="L16" s="102">
        <f>Product2011!J280</f>
        <v>70.05</v>
      </c>
      <c r="M16" s="26"/>
      <c r="N16" s="102">
        <f>Product2011!L280</f>
        <v>71.821428571428555</v>
      </c>
      <c r="O16" s="26"/>
      <c r="P16" s="26"/>
      <c r="Q16" s="26"/>
      <c r="R16" s="26"/>
      <c r="S16" s="26"/>
      <c r="T16" s="26"/>
      <c r="U16" s="26"/>
      <c r="V16" s="26"/>
      <c r="W16" s="27"/>
    </row>
    <row r="17" spans="1:23" ht="17.25" customHeight="1" thickBot="1">
      <c r="A17" s="393"/>
      <c r="B17" s="26"/>
      <c r="C17" s="30"/>
      <c r="D17" s="26"/>
      <c r="E17" s="26"/>
      <c r="F17" s="26"/>
      <c r="G17" s="26"/>
      <c r="H17" s="26"/>
      <c r="I17" s="26"/>
      <c r="J17" s="26"/>
      <c r="K17" s="26"/>
      <c r="L17" s="26"/>
      <c r="M17" s="26"/>
      <c r="N17" s="26"/>
      <c r="O17" s="26"/>
      <c r="P17" s="32"/>
      <c r="Q17" s="26"/>
      <c r="R17" s="26"/>
      <c r="S17" s="26"/>
      <c r="T17" s="26"/>
      <c r="U17" s="26"/>
      <c r="V17" s="26"/>
      <c r="W17" s="27"/>
    </row>
    <row r="18" spans="1:23" ht="17.25" customHeight="1" thickBot="1">
      <c r="A18" s="393"/>
      <c r="B18" s="26"/>
      <c r="C18" s="391" t="s">
        <v>108</v>
      </c>
      <c r="D18" s="391"/>
      <c r="E18" s="391"/>
      <c r="F18" s="391"/>
      <c r="G18" s="391"/>
      <c r="H18" s="391"/>
      <c r="I18" s="26"/>
      <c r="J18" s="102">
        <f>Services2013!B280</f>
        <v>58.300000000000004</v>
      </c>
      <c r="K18" s="26"/>
      <c r="L18" s="102">
        <f>Services2011!J280</f>
        <v>85.300000000000011</v>
      </c>
      <c r="M18" s="26"/>
      <c r="N18" s="102">
        <f>Services2011!L280</f>
        <v>73.714935064935062</v>
      </c>
      <c r="O18" s="26"/>
      <c r="P18" s="26"/>
      <c r="Q18" s="26"/>
      <c r="R18" s="26"/>
      <c r="S18" s="26"/>
      <c r="T18" s="26"/>
      <c r="U18" s="26"/>
      <c r="V18" s="26"/>
      <c r="W18" s="27"/>
    </row>
    <row r="19" spans="1:23" ht="17.25" customHeight="1" thickBot="1">
      <c r="A19" s="394"/>
      <c r="B19" s="26"/>
      <c r="C19" s="26"/>
      <c r="D19" s="26"/>
      <c r="E19" s="26"/>
      <c r="F19" s="26"/>
      <c r="G19" s="26"/>
      <c r="H19" s="26"/>
      <c r="I19" s="26"/>
      <c r="J19" s="26"/>
      <c r="K19" s="26"/>
      <c r="L19" s="26"/>
      <c r="M19" s="26"/>
      <c r="N19" s="26"/>
      <c r="O19" s="26"/>
      <c r="P19" s="32"/>
      <c r="Q19" s="26"/>
      <c r="R19" s="26"/>
      <c r="S19" s="26"/>
      <c r="T19" s="26"/>
      <c r="U19" s="26"/>
      <c r="V19" s="26"/>
      <c r="W19" s="27"/>
    </row>
    <row r="20" spans="1:23" ht="17.25" customHeight="1">
      <c r="A20" s="26"/>
      <c r="B20" s="26"/>
      <c r="C20" s="391" t="s">
        <v>125</v>
      </c>
      <c r="D20" s="391"/>
      <c r="E20" s="391"/>
      <c r="F20" s="391"/>
      <c r="G20" s="391"/>
      <c r="H20" s="391"/>
      <c r="I20" s="26"/>
      <c r="J20" s="26"/>
      <c r="K20" s="26"/>
      <c r="L20" s="26"/>
      <c r="M20" s="26"/>
      <c r="N20" s="390" t="s">
        <v>132</v>
      </c>
      <c r="O20" s="390"/>
      <c r="P20" s="390"/>
      <c r="Q20" s="390"/>
      <c r="R20" s="390"/>
      <c r="S20" s="390"/>
      <c r="T20" s="26"/>
      <c r="U20" s="26"/>
      <c r="V20" s="26"/>
      <c r="W20" s="27"/>
    </row>
    <row r="21" spans="1:23" ht="17.25" customHeight="1">
      <c r="A21" s="26"/>
      <c r="B21" s="26"/>
      <c r="C21" s="26"/>
      <c r="D21" s="26"/>
      <c r="E21" s="26"/>
      <c r="F21" s="26"/>
      <c r="G21" s="26"/>
      <c r="H21" s="26"/>
      <c r="I21" s="26"/>
      <c r="J21" s="26"/>
      <c r="K21" s="26"/>
      <c r="L21" s="26"/>
      <c r="M21" s="26"/>
      <c r="N21" s="196"/>
      <c r="O21" s="196"/>
      <c r="P21" s="197"/>
      <c r="Q21" s="196"/>
      <c r="R21" s="196"/>
      <c r="S21" s="196"/>
      <c r="T21" s="26"/>
      <c r="U21" s="26"/>
      <c r="V21" s="26"/>
      <c r="W21" s="27"/>
    </row>
    <row r="22" spans="1:23" ht="17.25" customHeight="1">
      <c r="A22" s="26"/>
      <c r="B22" s="26"/>
      <c r="C22" s="391" t="s">
        <v>126</v>
      </c>
      <c r="D22" s="391"/>
      <c r="E22" s="391"/>
      <c r="F22" s="391"/>
      <c r="G22" s="391"/>
      <c r="H22" s="391"/>
      <c r="I22" s="26"/>
      <c r="J22" s="26"/>
      <c r="K22" s="26"/>
      <c r="L22" s="26"/>
      <c r="M22" s="26"/>
      <c r="N22" s="390" t="s">
        <v>133</v>
      </c>
      <c r="O22" s="390"/>
      <c r="P22" s="390"/>
      <c r="Q22" s="390"/>
      <c r="R22" s="390"/>
      <c r="S22" s="390"/>
      <c r="T22" s="26"/>
      <c r="U22" s="26"/>
      <c r="V22" s="26"/>
      <c r="W22" s="27"/>
    </row>
    <row r="23" spans="1:23" ht="17.25" customHeight="1">
      <c r="A23" s="26"/>
      <c r="B23" s="26"/>
      <c r="C23" s="222" t="s">
        <v>146</v>
      </c>
      <c r="D23" s="26"/>
      <c r="E23" s="222" t="s">
        <v>145</v>
      </c>
      <c r="F23" s="26"/>
      <c r="G23" s="222" t="s">
        <v>144</v>
      </c>
      <c r="H23" s="26"/>
      <c r="I23" s="222"/>
      <c r="J23" s="222"/>
      <c r="K23" s="26"/>
      <c r="L23" s="26"/>
      <c r="M23" s="26"/>
      <c r="N23" s="26"/>
      <c r="O23" s="26"/>
      <c r="P23" s="32"/>
      <c r="Q23" s="26"/>
      <c r="R23" s="26"/>
      <c r="S23" s="26"/>
      <c r="T23" s="26"/>
      <c r="U23" s="26"/>
      <c r="V23" s="26"/>
      <c r="W23" s="27"/>
    </row>
    <row r="24" spans="1:23" ht="17.25" customHeight="1" thickBot="1">
      <c r="A24" s="28"/>
      <c r="B24" s="28"/>
      <c r="C24" s="28"/>
      <c r="D24" s="28"/>
      <c r="E24" s="28"/>
      <c r="F24" s="28"/>
      <c r="G24" s="28"/>
      <c r="H24" s="28"/>
      <c r="I24" s="28"/>
      <c r="J24" s="28"/>
      <c r="K24" s="28"/>
      <c r="L24" s="28"/>
      <c r="M24" s="28"/>
      <c r="N24" s="28"/>
      <c r="O24" s="28"/>
      <c r="P24" s="33"/>
      <c r="Q24" s="28"/>
      <c r="R24" s="28"/>
      <c r="S24" s="28"/>
      <c r="T24" s="28"/>
      <c r="U24" s="28"/>
      <c r="V24" s="28"/>
      <c r="W24" s="29"/>
    </row>
  </sheetData>
  <mergeCells count="13">
    <mergeCell ref="N20:S20"/>
    <mergeCell ref="N22:S22"/>
    <mergeCell ref="C20:H20"/>
    <mergeCell ref="C22:H22"/>
    <mergeCell ref="A3:A19"/>
    <mergeCell ref="C4:H4"/>
    <mergeCell ref="C6:H6"/>
    <mergeCell ref="C8:H8"/>
    <mergeCell ref="C14:H14"/>
    <mergeCell ref="C10:H10"/>
    <mergeCell ref="C12:H12"/>
    <mergeCell ref="C16:H16"/>
    <mergeCell ref="C18:H18"/>
  </mergeCells>
  <hyperlinks>
    <hyperlink ref="C4:H4" location="PMB!A1" display="Pietermaritzburg Business Confidence Index"/>
    <hyperlink ref="C6:H6" location="Durban!A1" display="Durban Business Confidence Index"/>
    <hyperlink ref="C8:H8" location="RBay!A1" display="Richards Bay Business Confidence Index"/>
    <hyperlink ref="C10:H10" location="'Port Shepstone'!A1" display="Port Shepstone Business Confidence Index"/>
    <hyperlink ref="C12:H12" location="Other!A1" display="Other Business Confidence Index"/>
    <hyperlink ref="C14:H14" location="Regional!A1" display="Regional Business Confidence Index"/>
    <hyperlink ref="C16:H16" location="Product!A1" display="Product Business Confidence Index"/>
    <hyperlink ref="C18:H18" location="Services!A1" display="Services Business Confidence Index"/>
    <hyperlink ref="C20:H20" location="Sales!A1" display="Table of Statement Scores- Sales"/>
    <hyperlink ref="C22:H22" location="Purchases!A1" display="Table of Statement Scores- Purchases"/>
    <hyperlink ref="C23" location="Demograpic!A1" display="Demograpic!A1"/>
    <hyperlink ref="E23" location="Factors!A1" display="Factors!A1"/>
    <hyperlink ref="G23" location="Financial!A1" display="Financial!A1"/>
  </hyperlink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dimension ref="A1:Q306"/>
  <sheetViews>
    <sheetView workbookViewId="0">
      <selection sqref="A1:Q1"/>
    </sheetView>
  </sheetViews>
  <sheetFormatPr defaultRowHeight="12.75"/>
  <cols>
    <col min="1" max="1" width="52.42578125" customWidth="1"/>
    <col min="2" max="3" width="11.7109375" customWidth="1"/>
    <col min="4" max="4" width="11.5703125" customWidth="1"/>
    <col min="5" max="9" width="11.7109375" customWidth="1"/>
    <col min="10" max="11" width="12.140625" customWidth="1"/>
    <col min="12" max="13" width="12" style="1" customWidth="1"/>
    <col min="14" max="15" width="12.140625" style="1" customWidth="1"/>
    <col min="16" max="17" width="12.28515625" style="1" customWidth="1"/>
  </cols>
  <sheetData>
    <row r="1" spans="1:17" ht="35.25" customHeight="1" thickBot="1">
      <c r="A1" s="396" t="s">
        <v>120</v>
      </c>
      <c r="B1" s="397"/>
      <c r="C1" s="397"/>
      <c r="D1" s="397"/>
      <c r="E1" s="397"/>
      <c r="F1" s="397"/>
      <c r="G1" s="397"/>
      <c r="H1" s="397"/>
      <c r="I1" s="397"/>
      <c r="J1" s="397"/>
      <c r="K1" s="397"/>
      <c r="L1" s="398"/>
      <c r="M1" s="398"/>
      <c r="N1" s="398"/>
      <c r="O1" s="398"/>
      <c r="P1" s="398"/>
      <c r="Q1" s="398"/>
    </row>
    <row r="2" spans="1:17" ht="18">
      <c r="A2" s="7"/>
      <c r="B2" s="410">
        <v>2013</v>
      </c>
      <c r="C2" s="411"/>
      <c r="D2" s="410">
        <v>2012</v>
      </c>
      <c r="E2" s="411"/>
      <c r="F2" s="408">
        <v>2011</v>
      </c>
      <c r="G2" s="409"/>
      <c r="H2" s="406">
        <v>2010</v>
      </c>
      <c r="I2" s="407"/>
      <c r="J2" s="404">
        <v>2009</v>
      </c>
      <c r="K2" s="405"/>
      <c r="L2" s="399">
        <v>2008</v>
      </c>
      <c r="M2" s="400"/>
      <c r="N2" s="401">
        <v>2007</v>
      </c>
      <c r="O2" s="402"/>
      <c r="P2" s="403">
        <v>2005</v>
      </c>
      <c r="Q2" s="402"/>
    </row>
    <row r="3" spans="1:17" ht="24" customHeight="1" thickBot="1">
      <c r="B3" s="231" t="str">
        <f t="shared" ref="B3" si="0">D3</f>
        <v>As a percentage</v>
      </c>
      <c r="C3" s="232" t="str">
        <f t="shared" ref="C3" si="1">E3</f>
        <v>Less than Ogive</v>
      </c>
      <c r="D3" s="231" t="str">
        <f t="shared" ref="D3" si="2">F3</f>
        <v>As a percentage</v>
      </c>
      <c r="E3" s="232" t="str">
        <f t="shared" ref="E3" si="3">G3</f>
        <v>Less than Ogive</v>
      </c>
      <c r="F3" s="87" t="str">
        <f t="shared" ref="F3:K3" si="4">H3</f>
        <v>As a percentage</v>
      </c>
      <c r="G3" s="88" t="str">
        <f t="shared" si="4"/>
        <v>Less than Ogive</v>
      </c>
      <c r="H3" s="89" t="str">
        <f t="shared" si="4"/>
        <v>As a percentage</v>
      </c>
      <c r="I3" s="90" t="str">
        <f t="shared" si="4"/>
        <v>Less than Ogive</v>
      </c>
      <c r="J3" s="91" t="str">
        <f t="shared" si="4"/>
        <v>As a percentage</v>
      </c>
      <c r="K3" s="92" t="str">
        <f t="shared" si="4"/>
        <v>Less than Ogive</v>
      </c>
      <c r="L3" s="93" t="s">
        <v>25</v>
      </c>
      <c r="M3" s="94" t="s">
        <v>100</v>
      </c>
      <c r="N3" s="95" t="s">
        <v>25</v>
      </c>
      <c r="O3" s="96" t="s">
        <v>100</v>
      </c>
      <c r="P3" s="97" t="s">
        <v>25</v>
      </c>
      <c r="Q3" s="98" t="s">
        <v>100</v>
      </c>
    </row>
    <row r="4" spans="1:17">
      <c r="A4" s="3" t="s">
        <v>0</v>
      </c>
      <c r="B4" s="233"/>
      <c r="C4" s="234"/>
      <c r="D4" s="233"/>
      <c r="E4" s="234"/>
      <c r="F4" s="58"/>
      <c r="G4" s="65"/>
      <c r="H4" s="70"/>
      <c r="I4" s="77"/>
      <c r="J4" s="43"/>
      <c r="K4" s="50"/>
      <c r="L4" s="36"/>
      <c r="M4" s="37"/>
      <c r="N4" s="11"/>
      <c r="O4" s="12"/>
      <c r="P4" s="15"/>
      <c r="Q4" s="16"/>
    </row>
    <row r="5" spans="1:17">
      <c r="A5" s="4" t="s">
        <v>53</v>
      </c>
      <c r="B5" s="233"/>
      <c r="C5" s="235"/>
      <c r="D5" s="233"/>
      <c r="E5" s="235"/>
      <c r="F5" s="58">
        <v>1.6</v>
      </c>
      <c r="G5" s="66"/>
      <c r="H5" s="70"/>
      <c r="I5" s="78"/>
      <c r="J5" s="43">
        <v>3.4</v>
      </c>
      <c r="K5" s="51"/>
      <c r="L5" s="36">
        <v>1.1000000000000001</v>
      </c>
      <c r="M5" s="37"/>
      <c r="N5" s="11"/>
      <c r="O5" s="12"/>
      <c r="P5" s="15"/>
      <c r="Q5" s="16"/>
    </row>
    <row r="6" spans="1:17">
      <c r="A6" s="4" t="s">
        <v>54</v>
      </c>
      <c r="B6" s="233"/>
      <c r="C6" s="235"/>
      <c r="D6" s="233"/>
      <c r="E6" s="235"/>
      <c r="F6" s="58"/>
      <c r="G6" s="66"/>
      <c r="H6" s="70"/>
      <c r="I6" s="78"/>
      <c r="J6" s="43"/>
      <c r="K6" s="51"/>
      <c r="L6" s="36"/>
      <c r="M6" s="37"/>
      <c r="N6" s="11"/>
      <c r="O6" s="12"/>
      <c r="P6" s="15"/>
      <c r="Q6" s="16"/>
    </row>
    <row r="7" spans="1:17">
      <c r="A7" s="4" t="s">
        <v>26</v>
      </c>
      <c r="B7" s="233"/>
      <c r="C7" s="235"/>
      <c r="D7" s="233"/>
      <c r="E7" s="235"/>
      <c r="F7" s="58"/>
      <c r="G7" s="66"/>
      <c r="H7" s="70"/>
      <c r="I7" s="78"/>
      <c r="J7" s="43"/>
      <c r="K7" s="51"/>
      <c r="L7" s="36"/>
      <c r="M7" s="37"/>
      <c r="N7" s="11"/>
      <c r="O7" s="12"/>
      <c r="P7" s="15"/>
      <c r="Q7" s="16"/>
    </row>
    <row r="8" spans="1:17">
      <c r="A8" s="4" t="s">
        <v>27</v>
      </c>
      <c r="B8" s="233"/>
      <c r="C8" s="235"/>
      <c r="D8" s="233"/>
      <c r="E8" s="235"/>
      <c r="F8" s="58"/>
      <c r="G8" s="66"/>
      <c r="H8" s="70"/>
      <c r="I8" s="78"/>
      <c r="J8" s="43"/>
      <c r="K8" s="51"/>
      <c r="L8" s="36"/>
      <c r="M8" s="37"/>
      <c r="N8" s="11"/>
      <c r="O8" s="12"/>
      <c r="P8" s="15"/>
      <c r="Q8" s="16"/>
    </row>
    <row r="9" spans="1:17">
      <c r="A9" s="4" t="s">
        <v>28</v>
      </c>
      <c r="B9" s="233">
        <v>7.1</v>
      </c>
      <c r="C9" s="235"/>
      <c r="D9" s="233">
        <v>24.2</v>
      </c>
      <c r="E9" s="235"/>
      <c r="F9" s="58">
        <v>25.9</v>
      </c>
      <c r="G9" s="66"/>
      <c r="H9" s="70">
        <v>24</v>
      </c>
      <c r="I9" s="78"/>
      <c r="J9" s="43">
        <v>21.7</v>
      </c>
      <c r="K9" s="51"/>
      <c r="L9" s="36">
        <v>27.5</v>
      </c>
      <c r="M9" s="37"/>
      <c r="N9" s="11">
        <v>30</v>
      </c>
      <c r="O9" s="12"/>
      <c r="P9" s="15">
        <v>21.43</v>
      </c>
      <c r="Q9" s="16"/>
    </row>
    <row r="10" spans="1:17">
      <c r="A10" s="4" t="s">
        <v>29</v>
      </c>
      <c r="B10" s="233"/>
      <c r="C10" s="235"/>
      <c r="D10" s="233"/>
      <c r="E10" s="235"/>
      <c r="F10" s="58">
        <v>2.8</v>
      </c>
      <c r="G10" s="66"/>
      <c r="H10" s="70"/>
      <c r="I10" s="78"/>
      <c r="J10" s="43"/>
      <c r="K10" s="51"/>
      <c r="L10" s="36">
        <v>1.1000000000000001</v>
      </c>
      <c r="M10" s="37"/>
      <c r="N10" s="11">
        <v>1</v>
      </c>
      <c r="O10" s="12"/>
      <c r="P10" s="15"/>
      <c r="Q10" s="16"/>
    </row>
    <row r="11" spans="1:17">
      <c r="A11" s="4" t="s">
        <v>30</v>
      </c>
      <c r="B11" s="233"/>
      <c r="C11" s="235"/>
      <c r="D11" s="233">
        <v>3.2</v>
      </c>
      <c r="E11" s="235"/>
      <c r="F11" s="58">
        <v>4.5999999999999996</v>
      </c>
      <c r="G11" s="66"/>
      <c r="H11" s="70">
        <v>8</v>
      </c>
      <c r="I11" s="78"/>
      <c r="J11" s="43">
        <v>2.8</v>
      </c>
      <c r="K11" s="51"/>
      <c r="L11" s="36">
        <v>3.3</v>
      </c>
      <c r="M11" s="37"/>
      <c r="N11" s="11">
        <v>4</v>
      </c>
      <c r="O11" s="12"/>
      <c r="P11" s="15">
        <v>7.14</v>
      </c>
      <c r="Q11" s="16"/>
    </row>
    <row r="12" spans="1:17">
      <c r="A12" s="4" t="s">
        <v>31</v>
      </c>
      <c r="B12" s="233">
        <v>3.6</v>
      </c>
      <c r="C12" s="235"/>
      <c r="D12" s="233">
        <v>4.8</v>
      </c>
      <c r="E12" s="235"/>
      <c r="F12" s="58">
        <v>1.9</v>
      </c>
      <c r="G12" s="66"/>
      <c r="H12" s="70">
        <v>4</v>
      </c>
      <c r="I12" s="78"/>
      <c r="J12" s="43">
        <v>1.9</v>
      </c>
      <c r="K12" s="51"/>
      <c r="L12" s="36">
        <v>3.3</v>
      </c>
      <c r="M12" s="37"/>
      <c r="N12" s="11">
        <v>3</v>
      </c>
      <c r="O12" s="12"/>
      <c r="P12" s="15"/>
      <c r="Q12" s="16"/>
    </row>
    <row r="13" spans="1:17">
      <c r="A13" s="4" t="s">
        <v>32</v>
      </c>
      <c r="B13" s="233">
        <v>10.7</v>
      </c>
      <c r="C13" s="235"/>
      <c r="D13" s="233">
        <v>6.5</v>
      </c>
      <c r="E13" s="235"/>
      <c r="F13" s="58">
        <v>5.6</v>
      </c>
      <c r="G13" s="66"/>
      <c r="H13" s="70">
        <v>3</v>
      </c>
      <c r="I13" s="78"/>
      <c r="J13" s="43">
        <v>2.9</v>
      </c>
      <c r="K13" s="51"/>
      <c r="L13" s="36">
        <v>6.6</v>
      </c>
      <c r="M13" s="37"/>
      <c r="N13" s="11">
        <v>4</v>
      </c>
      <c r="O13" s="12"/>
      <c r="P13" s="15"/>
      <c r="Q13" s="16"/>
    </row>
    <row r="14" spans="1:17">
      <c r="A14" s="4" t="s">
        <v>33</v>
      </c>
      <c r="B14" s="233"/>
      <c r="C14" s="235"/>
      <c r="D14" s="233">
        <v>11.3</v>
      </c>
      <c r="E14" s="235"/>
      <c r="F14" s="58">
        <v>5.6</v>
      </c>
      <c r="G14" s="66"/>
      <c r="H14" s="70">
        <v>9</v>
      </c>
      <c r="I14" s="78"/>
      <c r="J14" s="43">
        <v>14.3</v>
      </c>
      <c r="K14" s="51"/>
      <c r="L14" s="36">
        <v>7.7</v>
      </c>
      <c r="M14" s="37"/>
      <c r="N14" s="11">
        <v>8</v>
      </c>
      <c r="O14" s="12"/>
      <c r="P14" s="15">
        <v>21.43</v>
      </c>
      <c r="Q14" s="16"/>
    </row>
    <row r="15" spans="1:17">
      <c r="A15" s="4" t="s">
        <v>34</v>
      </c>
      <c r="B15" s="233"/>
      <c r="C15" s="235"/>
      <c r="D15" s="233"/>
      <c r="E15" s="235"/>
      <c r="F15" s="58"/>
      <c r="G15" s="66"/>
      <c r="H15" s="70"/>
      <c r="I15" s="78"/>
      <c r="J15" s="43">
        <v>1</v>
      </c>
      <c r="K15" s="51"/>
      <c r="L15" s="36">
        <v>1.1000000000000001</v>
      </c>
      <c r="M15" s="37"/>
      <c r="N15" s="11">
        <v>1</v>
      </c>
      <c r="O15" s="12"/>
      <c r="P15" s="15"/>
      <c r="Q15" s="16"/>
    </row>
    <row r="16" spans="1:17">
      <c r="A16" s="4" t="s">
        <v>35</v>
      </c>
      <c r="B16" s="233"/>
      <c r="C16" s="235"/>
      <c r="D16" s="233">
        <v>4.8</v>
      </c>
      <c r="E16" s="235"/>
      <c r="F16" s="58">
        <v>7.4</v>
      </c>
      <c r="G16" s="66"/>
      <c r="H16" s="70">
        <v>2</v>
      </c>
      <c r="I16" s="78"/>
      <c r="J16" s="43">
        <v>9.6</v>
      </c>
      <c r="K16" s="51"/>
      <c r="L16" s="36">
        <v>11</v>
      </c>
      <c r="M16" s="37"/>
      <c r="N16" s="11">
        <v>11</v>
      </c>
      <c r="O16" s="12"/>
      <c r="P16" s="15"/>
      <c r="Q16" s="16"/>
    </row>
    <row r="17" spans="1:17">
      <c r="A17" s="4" t="s">
        <v>36</v>
      </c>
      <c r="B17" s="233">
        <v>3.7</v>
      </c>
      <c r="C17" s="235"/>
      <c r="D17" s="233">
        <v>3.3</v>
      </c>
      <c r="E17" s="235"/>
      <c r="F17" s="58">
        <v>3.7</v>
      </c>
      <c r="G17" s="66"/>
      <c r="H17" s="70">
        <v>7</v>
      </c>
      <c r="I17" s="78"/>
      <c r="J17" s="43"/>
      <c r="K17" s="51"/>
      <c r="L17" s="36">
        <v>2.2000000000000002</v>
      </c>
      <c r="M17" s="37"/>
      <c r="N17" s="11">
        <v>4</v>
      </c>
      <c r="O17" s="12"/>
      <c r="P17" s="15">
        <v>7.14</v>
      </c>
      <c r="Q17" s="16"/>
    </row>
    <row r="18" spans="1:17">
      <c r="A18" s="4" t="s">
        <v>37</v>
      </c>
      <c r="B18" s="233">
        <v>3.6</v>
      </c>
      <c r="C18" s="235"/>
      <c r="D18" s="233"/>
      <c r="E18" s="235"/>
      <c r="F18" s="58"/>
      <c r="G18" s="66"/>
      <c r="H18" s="70"/>
      <c r="I18" s="78"/>
      <c r="J18" s="43"/>
      <c r="K18" s="51"/>
      <c r="L18" s="36">
        <v>0</v>
      </c>
      <c r="M18" s="37"/>
      <c r="N18" s="11"/>
      <c r="O18" s="12"/>
      <c r="P18" s="15"/>
      <c r="Q18" s="16"/>
    </row>
    <row r="19" spans="1:17">
      <c r="A19" s="4" t="s">
        <v>38</v>
      </c>
      <c r="B19" s="233">
        <v>7.1</v>
      </c>
      <c r="C19" s="235"/>
      <c r="D19" s="233"/>
      <c r="E19" s="235"/>
      <c r="F19" s="58"/>
      <c r="G19" s="66"/>
      <c r="H19" s="70">
        <v>1</v>
      </c>
      <c r="I19" s="78"/>
      <c r="J19" s="43"/>
      <c r="K19" s="51"/>
      <c r="L19" s="36">
        <v>3.3</v>
      </c>
      <c r="M19" s="37"/>
      <c r="N19" s="11">
        <v>1</v>
      </c>
      <c r="O19" s="12"/>
      <c r="P19" s="15"/>
      <c r="Q19" s="16"/>
    </row>
    <row r="20" spans="1:17">
      <c r="A20" s="4" t="s">
        <v>39</v>
      </c>
      <c r="B20" s="233"/>
      <c r="C20" s="235"/>
      <c r="D20" s="233">
        <v>3.2</v>
      </c>
      <c r="E20" s="235"/>
      <c r="F20" s="58">
        <v>2.8</v>
      </c>
      <c r="G20" s="66"/>
      <c r="H20" s="70">
        <v>3</v>
      </c>
      <c r="I20" s="78"/>
      <c r="J20" s="43"/>
      <c r="K20" s="51"/>
      <c r="L20" s="36"/>
      <c r="M20" s="37"/>
      <c r="N20" s="11">
        <v>6</v>
      </c>
      <c r="O20" s="12"/>
      <c r="P20" s="15"/>
      <c r="Q20" s="16"/>
    </row>
    <row r="21" spans="1:17">
      <c r="A21" s="4" t="s">
        <v>40</v>
      </c>
      <c r="B21" s="233">
        <v>32.1</v>
      </c>
      <c r="C21" s="235"/>
      <c r="D21" s="233">
        <v>14.5</v>
      </c>
      <c r="E21" s="235"/>
      <c r="F21" s="58">
        <v>13</v>
      </c>
      <c r="G21" s="66"/>
      <c r="H21" s="70">
        <v>12</v>
      </c>
      <c r="I21" s="78"/>
      <c r="J21" s="43">
        <v>14.3</v>
      </c>
      <c r="K21" s="51"/>
      <c r="L21" s="36">
        <v>7.7</v>
      </c>
      <c r="M21" s="37"/>
      <c r="N21" s="11">
        <v>5</v>
      </c>
      <c r="O21" s="12"/>
      <c r="P21" s="15"/>
      <c r="Q21" s="16"/>
    </row>
    <row r="22" spans="1:17">
      <c r="A22" s="4" t="s">
        <v>41</v>
      </c>
      <c r="B22" s="233"/>
      <c r="C22" s="235"/>
      <c r="D22" s="233"/>
      <c r="E22" s="235"/>
      <c r="F22" s="58"/>
      <c r="G22" s="66"/>
      <c r="H22" s="70"/>
      <c r="I22" s="78"/>
      <c r="J22" s="43"/>
      <c r="K22" s="51"/>
      <c r="L22" s="36"/>
      <c r="M22" s="37"/>
      <c r="N22" s="11"/>
      <c r="O22" s="12"/>
      <c r="P22" s="15"/>
      <c r="Q22" s="16"/>
    </row>
    <row r="23" spans="1:17">
      <c r="A23" s="4" t="s">
        <v>42</v>
      </c>
      <c r="B23" s="233"/>
      <c r="C23" s="235"/>
      <c r="D23" s="233"/>
      <c r="E23" s="235"/>
      <c r="F23" s="58"/>
      <c r="G23" s="66"/>
      <c r="H23" s="70"/>
      <c r="I23" s="78"/>
      <c r="J23" s="43"/>
      <c r="K23" s="51"/>
      <c r="L23" s="36"/>
      <c r="M23" s="37"/>
      <c r="N23" s="11"/>
      <c r="O23" s="12"/>
      <c r="P23" s="15"/>
      <c r="Q23" s="16"/>
    </row>
    <row r="24" spans="1:17">
      <c r="A24" s="4" t="s">
        <v>43</v>
      </c>
      <c r="B24" s="233"/>
      <c r="C24" s="235"/>
      <c r="D24" s="233">
        <v>1.6</v>
      </c>
      <c r="E24" s="235"/>
      <c r="F24" s="58">
        <v>0.9</v>
      </c>
      <c r="G24" s="66"/>
      <c r="H24" s="70"/>
      <c r="I24" s="78"/>
      <c r="J24" s="43"/>
      <c r="K24" s="51"/>
      <c r="L24" s="36"/>
      <c r="M24" s="37"/>
      <c r="N24" s="11"/>
      <c r="O24" s="12"/>
      <c r="P24" s="15"/>
      <c r="Q24" s="16"/>
    </row>
    <row r="25" spans="1:17">
      <c r="A25" s="4" t="s">
        <v>44</v>
      </c>
      <c r="B25" s="233">
        <v>3.6</v>
      </c>
      <c r="C25" s="235"/>
      <c r="D25" s="233">
        <v>3.2</v>
      </c>
      <c r="E25" s="235"/>
      <c r="F25" s="58">
        <v>1.9</v>
      </c>
      <c r="G25" s="66"/>
      <c r="H25" s="70"/>
      <c r="I25" s="78"/>
      <c r="J25" s="43">
        <v>2.9</v>
      </c>
      <c r="K25" s="51"/>
      <c r="L25" s="36">
        <v>1.1000000000000001</v>
      </c>
      <c r="M25" s="37"/>
      <c r="N25" s="11"/>
      <c r="O25" s="12"/>
      <c r="P25" s="15"/>
      <c r="Q25" s="16"/>
    </row>
    <row r="26" spans="1:17">
      <c r="A26" s="4" t="s">
        <v>45</v>
      </c>
      <c r="B26" s="233">
        <v>7.1</v>
      </c>
      <c r="C26" s="235"/>
      <c r="D26" s="233">
        <v>6.5</v>
      </c>
      <c r="E26" s="235"/>
      <c r="F26" s="58">
        <v>5.6</v>
      </c>
      <c r="G26" s="66"/>
      <c r="H26" s="70">
        <v>4</v>
      </c>
      <c r="I26" s="78"/>
      <c r="J26" s="43"/>
      <c r="K26" s="51"/>
      <c r="L26" s="36">
        <v>4.4000000000000004</v>
      </c>
      <c r="M26" s="37"/>
      <c r="N26" s="11">
        <v>5</v>
      </c>
      <c r="O26" s="12"/>
      <c r="P26" s="15"/>
      <c r="Q26" s="16"/>
    </row>
    <row r="27" spans="1:17">
      <c r="A27" s="4" t="s">
        <v>46</v>
      </c>
      <c r="B27" s="233"/>
      <c r="C27" s="235"/>
      <c r="D27" s="233"/>
      <c r="E27" s="235"/>
      <c r="F27" s="58"/>
      <c r="G27" s="66"/>
      <c r="H27" s="70"/>
      <c r="I27" s="78"/>
      <c r="J27" s="43"/>
      <c r="K27" s="51"/>
      <c r="L27" s="36"/>
      <c r="M27" s="37"/>
      <c r="N27" s="11"/>
      <c r="O27" s="12"/>
      <c r="P27" s="15"/>
      <c r="Q27" s="16"/>
    </row>
    <row r="28" spans="1:17">
      <c r="A28" s="4" t="s">
        <v>47</v>
      </c>
      <c r="B28" s="233">
        <v>21.4</v>
      </c>
      <c r="C28" s="236">
        <f>SUM(B5:B28)</f>
        <v>100</v>
      </c>
      <c r="D28" s="233">
        <v>12.9</v>
      </c>
      <c r="E28" s="236">
        <f>SUM(D5:D28)</f>
        <v>100</v>
      </c>
      <c r="F28" s="58">
        <v>16.7</v>
      </c>
      <c r="G28" s="59">
        <f>SUM(F5:F28)</f>
        <v>100.00000000000001</v>
      </c>
      <c r="H28" s="70">
        <v>23</v>
      </c>
      <c r="I28" s="71">
        <f>SUM(H5:H28)</f>
        <v>100</v>
      </c>
      <c r="J28" s="43">
        <v>25.3</v>
      </c>
      <c r="K28" s="44">
        <f>SUM(J5:J28)</f>
        <v>100.10000000000001</v>
      </c>
      <c r="L28" s="36">
        <v>18.7</v>
      </c>
      <c r="M28" s="37"/>
      <c r="N28" s="11">
        <v>16</v>
      </c>
      <c r="O28" s="12"/>
      <c r="P28" s="15">
        <v>35.71</v>
      </c>
      <c r="Q28" s="16"/>
    </row>
    <row r="29" spans="1:17">
      <c r="A29" s="3"/>
      <c r="B29" s="233"/>
      <c r="C29" s="234"/>
      <c r="D29" s="233"/>
      <c r="E29" s="234"/>
      <c r="F29" s="58"/>
      <c r="G29" s="65"/>
      <c r="H29" s="70"/>
      <c r="I29" s="77"/>
      <c r="J29" s="43"/>
      <c r="K29" s="50"/>
      <c r="L29" s="36"/>
      <c r="M29" s="37"/>
      <c r="N29" s="11"/>
      <c r="O29" s="12"/>
      <c r="P29" s="15"/>
      <c r="Q29" s="16"/>
    </row>
    <row r="30" spans="1:17">
      <c r="A30" s="3" t="s">
        <v>1</v>
      </c>
      <c r="B30" s="233"/>
      <c r="C30" s="234"/>
      <c r="D30" s="233"/>
      <c r="E30" s="234"/>
      <c r="F30" s="58"/>
      <c r="G30" s="65"/>
      <c r="H30" s="70"/>
      <c r="I30" s="77"/>
      <c r="J30" s="43"/>
      <c r="K30" s="50"/>
      <c r="L30" s="36"/>
      <c r="M30" s="37"/>
      <c r="N30" s="11"/>
      <c r="O30" s="12"/>
      <c r="P30" s="15"/>
      <c r="Q30" s="16"/>
    </row>
    <row r="31" spans="1:17">
      <c r="A31" s="4" t="s">
        <v>99</v>
      </c>
      <c r="B31" s="233">
        <v>67.8</v>
      </c>
      <c r="C31" s="237">
        <f>B31</f>
        <v>67.8</v>
      </c>
      <c r="D31" s="233">
        <v>46.7</v>
      </c>
      <c r="E31" s="237">
        <f>D31</f>
        <v>46.7</v>
      </c>
      <c r="F31" s="58">
        <v>32.4</v>
      </c>
      <c r="G31" s="198">
        <f>F31</f>
        <v>32.4</v>
      </c>
      <c r="H31" s="70">
        <v>37</v>
      </c>
      <c r="I31" s="199">
        <f>H31</f>
        <v>37</v>
      </c>
      <c r="J31" s="43">
        <v>14.3</v>
      </c>
      <c r="K31" s="47">
        <f>J31</f>
        <v>14.3</v>
      </c>
      <c r="L31" s="36">
        <v>34.1</v>
      </c>
      <c r="M31" s="201">
        <f>L31</f>
        <v>34.1</v>
      </c>
      <c r="N31" s="11">
        <v>39</v>
      </c>
      <c r="O31" s="202">
        <f>N31</f>
        <v>39</v>
      </c>
      <c r="P31" s="17">
        <v>33</v>
      </c>
      <c r="Q31" s="16">
        <f>P31</f>
        <v>33</v>
      </c>
    </row>
    <row r="32" spans="1:17">
      <c r="A32" s="4" t="s">
        <v>52</v>
      </c>
      <c r="B32" s="233">
        <v>17.899999999999999</v>
      </c>
      <c r="C32" s="238">
        <f>C31+B32</f>
        <v>85.699999999999989</v>
      </c>
      <c r="D32" s="233">
        <v>29</v>
      </c>
      <c r="E32" s="238">
        <f>E31+D32</f>
        <v>75.7</v>
      </c>
      <c r="F32" s="58">
        <v>26.9</v>
      </c>
      <c r="G32" s="60">
        <f>G31+F32</f>
        <v>59.3</v>
      </c>
      <c r="H32" s="70">
        <v>30</v>
      </c>
      <c r="I32" s="72">
        <f>I31+H32</f>
        <v>67</v>
      </c>
      <c r="J32" s="43">
        <v>0</v>
      </c>
      <c r="K32" s="47">
        <f>K31+J32</f>
        <v>14.3</v>
      </c>
      <c r="L32" s="36">
        <v>33</v>
      </c>
      <c r="M32" s="37">
        <f>M31+L32</f>
        <v>67.099999999999994</v>
      </c>
      <c r="N32" s="11">
        <v>29</v>
      </c>
      <c r="O32" s="12">
        <f>O31+N32</f>
        <v>68</v>
      </c>
      <c r="P32" s="17">
        <v>17</v>
      </c>
      <c r="Q32" s="203">
        <f>Q31+P32</f>
        <v>50</v>
      </c>
    </row>
    <row r="33" spans="1:17">
      <c r="A33" s="4" t="s">
        <v>48</v>
      </c>
      <c r="B33" s="233">
        <v>3.6</v>
      </c>
      <c r="C33" s="238">
        <f>C32+B33</f>
        <v>89.299999999999983</v>
      </c>
      <c r="D33" s="233">
        <v>6.5</v>
      </c>
      <c r="E33" s="238">
        <f>E32+D33</f>
        <v>82.2</v>
      </c>
      <c r="F33" s="58">
        <v>6.5</v>
      </c>
      <c r="G33" s="60">
        <f>G32+F33</f>
        <v>65.8</v>
      </c>
      <c r="H33" s="70">
        <v>7</v>
      </c>
      <c r="I33" s="72">
        <f>I32+H33</f>
        <v>74</v>
      </c>
      <c r="J33" s="43">
        <v>28.6</v>
      </c>
      <c r="K33" s="200">
        <f>K32+J33</f>
        <v>42.900000000000006</v>
      </c>
      <c r="L33" s="36">
        <v>4.4000000000000004</v>
      </c>
      <c r="M33" s="37">
        <f>M32+L33</f>
        <v>71.5</v>
      </c>
      <c r="N33" s="11">
        <v>10</v>
      </c>
      <c r="O33" s="12">
        <f>O32+N33</f>
        <v>78</v>
      </c>
      <c r="P33" s="17">
        <v>10</v>
      </c>
      <c r="Q33" s="16">
        <f>Q32+P33</f>
        <v>60</v>
      </c>
    </row>
    <row r="34" spans="1:17">
      <c r="A34" s="4" t="s">
        <v>49</v>
      </c>
      <c r="B34" s="233">
        <v>0</v>
      </c>
      <c r="C34" s="238">
        <f>C33+B34</f>
        <v>89.299999999999983</v>
      </c>
      <c r="D34" s="233">
        <v>4.8</v>
      </c>
      <c r="E34" s="238">
        <f>E33+D34</f>
        <v>87</v>
      </c>
      <c r="F34" s="58">
        <v>8.3000000000000007</v>
      </c>
      <c r="G34" s="60">
        <f>G33+F34</f>
        <v>74.099999999999994</v>
      </c>
      <c r="H34" s="70">
        <v>8</v>
      </c>
      <c r="I34" s="72">
        <f>I33+H34</f>
        <v>82</v>
      </c>
      <c r="J34" s="43">
        <v>14.3</v>
      </c>
      <c r="K34" s="47">
        <f>K33+J34</f>
        <v>57.2</v>
      </c>
      <c r="L34" s="36">
        <v>8.8000000000000007</v>
      </c>
      <c r="M34" s="37">
        <f>M33+L34</f>
        <v>80.3</v>
      </c>
      <c r="N34" s="11">
        <v>6</v>
      </c>
      <c r="O34" s="12">
        <f>O33+N34</f>
        <v>84</v>
      </c>
      <c r="P34" s="17">
        <v>7</v>
      </c>
      <c r="Q34" s="16">
        <f>Q33+P34</f>
        <v>67</v>
      </c>
    </row>
    <row r="35" spans="1:17">
      <c r="A35" s="4" t="s">
        <v>50</v>
      </c>
      <c r="B35" s="233">
        <v>0</v>
      </c>
      <c r="C35" s="238">
        <f>C34+B35</f>
        <v>89.299999999999983</v>
      </c>
      <c r="D35" s="233">
        <v>6.5</v>
      </c>
      <c r="E35" s="238">
        <f>E34+D35</f>
        <v>93.5</v>
      </c>
      <c r="F35" s="58">
        <v>11.1</v>
      </c>
      <c r="G35" s="60">
        <f>G34+F35</f>
        <v>85.199999999999989</v>
      </c>
      <c r="H35" s="70">
        <v>1</v>
      </c>
      <c r="I35" s="72">
        <f>I34+H35</f>
        <v>83</v>
      </c>
      <c r="J35" s="43">
        <v>14.3</v>
      </c>
      <c r="K35" s="47">
        <f>K34+J35</f>
        <v>71.5</v>
      </c>
      <c r="L35" s="36">
        <v>8.8000000000000007</v>
      </c>
      <c r="M35" s="37">
        <f>M34+L35</f>
        <v>89.1</v>
      </c>
      <c r="N35" s="11">
        <v>9</v>
      </c>
      <c r="O35" s="12">
        <f>O34+N35</f>
        <v>93</v>
      </c>
      <c r="P35" s="17">
        <v>20</v>
      </c>
      <c r="Q35" s="16">
        <f>Q34+P35</f>
        <v>87</v>
      </c>
    </row>
    <row r="36" spans="1:17">
      <c r="A36" s="4" t="s">
        <v>51</v>
      </c>
      <c r="B36" s="233">
        <v>10.7</v>
      </c>
      <c r="C36" s="238">
        <f>C35+B36</f>
        <v>99.999999999999986</v>
      </c>
      <c r="D36" s="233">
        <v>6.5</v>
      </c>
      <c r="E36" s="238">
        <f>E35+D36</f>
        <v>100</v>
      </c>
      <c r="F36" s="58">
        <v>14.8</v>
      </c>
      <c r="G36" s="60">
        <f>G35+F36</f>
        <v>99.999999999999986</v>
      </c>
      <c r="H36" s="70">
        <v>17</v>
      </c>
      <c r="I36" s="72">
        <f>I35+H36</f>
        <v>100</v>
      </c>
      <c r="J36" s="43">
        <v>28.6</v>
      </c>
      <c r="K36" s="47">
        <f>K35+J36</f>
        <v>100.1</v>
      </c>
      <c r="L36" s="36">
        <v>11</v>
      </c>
      <c r="M36" s="37">
        <f>M35+L36</f>
        <v>100.1</v>
      </c>
      <c r="N36" s="11">
        <v>6</v>
      </c>
      <c r="O36" s="12">
        <f>O35+N36</f>
        <v>99</v>
      </c>
      <c r="P36" s="17">
        <v>13</v>
      </c>
      <c r="Q36" s="16">
        <f>Q35+P36</f>
        <v>100</v>
      </c>
    </row>
    <row r="37" spans="1:17">
      <c r="A37" s="2"/>
      <c r="B37" s="233"/>
      <c r="C37" s="238"/>
      <c r="D37" s="233"/>
      <c r="E37" s="238"/>
      <c r="F37" s="58"/>
      <c r="G37" s="60"/>
      <c r="H37" s="70"/>
      <c r="I37" s="72"/>
      <c r="J37" s="43"/>
      <c r="K37" s="47"/>
      <c r="L37" s="36"/>
      <c r="M37" s="37"/>
      <c r="N37" s="11"/>
      <c r="O37" s="12"/>
      <c r="P37" s="17"/>
      <c r="Q37" s="16"/>
    </row>
    <row r="38" spans="1:17" ht="25.5">
      <c r="A38" s="5" t="s">
        <v>2</v>
      </c>
      <c r="B38" s="239"/>
      <c r="C38" s="238"/>
      <c r="D38" s="239"/>
      <c r="E38" s="238"/>
      <c r="F38" s="61"/>
      <c r="G38" s="60"/>
      <c r="H38" s="73"/>
      <c r="I38" s="72"/>
      <c r="J38" s="45"/>
      <c r="K38" s="47"/>
      <c r="L38" s="36"/>
      <c r="M38" s="37"/>
      <c r="N38" s="11"/>
      <c r="O38" s="12"/>
      <c r="P38" s="17"/>
      <c r="Q38" s="16"/>
    </row>
    <row r="39" spans="1:17">
      <c r="A39" s="4">
        <v>1</v>
      </c>
      <c r="B39" s="240">
        <v>14.1</v>
      </c>
      <c r="C39" s="238">
        <f>B39</f>
        <v>14.1</v>
      </c>
      <c r="D39" s="240">
        <v>1.5</v>
      </c>
      <c r="E39" s="238">
        <f>D39</f>
        <v>1.5</v>
      </c>
      <c r="F39" s="62">
        <v>3.8</v>
      </c>
      <c r="G39" s="60">
        <f>F39</f>
        <v>3.8</v>
      </c>
      <c r="H39" s="74">
        <v>7</v>
      </c>
      <c r="I39" s="72">
        <f>H39</f>
        <v>7</v>
      </c>
      <c r="J39" s="52">
        <v>5.3</v>
      </c>
      <c r="K39" s="47">
        <f>J39</f>
        <v>5.3</v>
      </c>
      <c r="L39" s="36">
        <v>7.7</v>
      </c>
      <c r="M39" s="37">
        <f>L39</f>
        <v>7.7</v>
      </c>
      <c r="N39" s="11">
        <v>8</v>
      </c>
      <c r="O39" s="12">
        <f>N39</f>
        <v>8</v>
      </c>
      <c r="P39" s="17">
        <v>7.14</v>
      </c>
      <c r="Q39" s="16">
        <f>P39</f>
        <v>7.14</v>
      </c>
    </row>
    <row r="40" spans="1:17">
      <c r="A40" s="4">
        <v>2</v>
      </c>
      <c r="B40" s="240">
        <v>0</v>
      </c>
      <c r="C40" s="238">
        <f>C39+B40</f>
        <v>14.1</v>
      </c>
      <c r="D40" s="240">
        <v>6.5</v>
      </c>
      <c r="E40" s="238">
        <f>E39+D40</f>
        <v>8</v>
      </c>
      <c r="F40" s="62">
        <v>7.4</v>
      </c>
      <c r="G40" s="60">
        <f>G39+F40</f>
        <v>11.2</v>
      </c>
      <c r="H40" s="74">
        <v>6</v>
      </c>
      <c r="I40" s="72">
        <f>I39+H40</f>
        <v>13</v>
      </c>
      <c r="J40" s="52">
        <v>6.1</v>
      </c>
      <c r="K40" s="47">
        <f>K39+J40</f>
        <v>11.399999999999999</v>
      </c>
      <c r="L40" s="36">
        <v>8.8000000000000007</v>
      </c>
      <c r="M40" s="37">
        <f>M39+L40</f>
        <v>16.5</v>
      </c>
      <c r="N40" s="11">
        <v>10</v>
      </c>
      <c r="O40" s="12">
        <f t="shared" ref="O40:O48" si="5">O39+N40</f>
        <v>18</v>
      </c>
      <c r="P40" s="17">
        <v>21.43</v>
      </c>
      <c r="Q40" s="16">
        <f t="shared" ref="Q40:Q48" si="6">Q39+P40</f>
        <v>28.57</v>
      </c>
    </row>
    <row r="41" spans="1:17">
      <c r="A41" s="4">
        <v>3</v>
      </c>
      <c r="B41" s="240">
        <v>14.3</v>
      </c>
      <c r="C41" s="238">
        <f t="shared" ref="C41:C48" si="7">C40+B41</f>
        <v>28.4</v>
      </c>
      <c r="D41" s="240">
        <v>6.5</v>
      </c>
      <c r="E41" s="238">
        <f t="shared" ref="E41:E48" si="8">E40+D41</f>
        <v>14.5</v>
      </c>
      <c r="F41" s="62">
        <v>5.6</v>
      </c>
      <c r="G41" s="60">
        <f t="shared" ref="G41:G48" si="9">G40+F41</f>
        <v>16.799999999999997</v>
      </c>
      <c r="H41" s="74">
        <v>7</v>
      </c>
      <c r="I41" s="72">
        <f t="shared" ref="I41:I48" si="10">I40+H41</f>
        <v>20</v>
      </c>
      <c r="J41" s="52">
        <v>4.3</v>
      </c>
      <c r="K41" s="47">
        <f t="shared" ref="K41:K48" si="11">K40+J41</f>
        <v>15.7</v>
      </c>
      <c r="L41" s="36">
        <v>7.7</v>
      </c>
      <c r="M41" s="37">
        <f t="shared" ref="M41:M48" si="12">M40+L41</f>
        <v>24.2</v>
      </c>
      <c r="N41" s="11">
        <v>9</v>
      </c>
      <c r="O41" s="12">
        <f t="shared" si="5"/>
        <v>27</v>
      </c>
      <c r="P41" s="17">
        <v>12</v>
      </c>
      <c r="Q41" s="16">
        <f t="shared" si="6"/>
        <v>40.57</v>
      </c>
    </row>
    <row r="42" spans="1:17">
      <c r="A42" s="4">
        <v>4</v>
      </c>
      <c r="B42" s="240">
        <v>3.6</v>
      </c>
      <c r="C42" s="238">
        <f t="shared" si="7"/>
        <v>32</v>
      </c>
      <c r="D42" s="240">
        <v>1.6</v>
      </c>
      <c r="E42" s="238">
        <f t="shared" si="8"/>
        <v>16.100000000000001</v>
      </c>
      <c r="F42" s="62">
        <v>4.5999999999999996</v>
      </c>
      <c r="G42" s="60">
        <f t="shared" si="9"/>
        <v>21.4</v>
      </c>
      <c r="H42" s="74">
        <v>4</v>
      </c>
      <c r="I42" s="72">
        <f t="shared" si="10"/>
        <v>24</v>
      </c>
      <c r="J42" s="52">
        <v>5.5</v>
      </c>
      <c r="K42" s="47">
        <f t="shared" si="11"/>
        <v>21.2</v>
      </c>
      <c r="L42" s="36">
        <v>5.5</v>
      </c>
      <c r="M42" s="37">
        <f t="shared" si="12"/>
        <v>29.7</v>
      </c>
      <c r="N42" s="11">
        <v>1</v>
      </c>
      <c r="O42" s="12">
        <f t="shared" si="5"/>
        <v>28</v>
      </c>
      <c r="P42" s="17">
        <v>0</v>
      </c>
      <c r="Q42" s="16">
        <f t="shared" si="6"/>
        <v>40.57</v>
      </c>
    </row>
    <row r="43" spans="1:17">
      <c r="A43" s="4">
        <v>5</v>
      </c>
      <c r="B43" s="240">
        <v>3.6</v>
      </c>
      <c r="C43" s="238">
        <f t="shared" si="7"/>
        <v>35.6</v>
      </c>
      <c r="D43" s="240">
        <v>11.3</v>
      </c>
      <c r="E43" s="238">
        <f t="shared" si="8"/>
        <v>27.400000000000002</v>
      </c>
      <c r="F43" s="62">
        <v>11.1</v>
      </c>
      <c r="G43" s="60">
        <f t="shared" si="9"/>
        <v>32.5</v>
      </c>
      <c r="H43" s="74">
        <v>12</v>
      </c>
      <c r="I43" s="72">
        <f t="shared" si="10"/>
        <v>36</v>
      </c>
      <c r="J43" s="52">
        <v>2.2999999999999998</v>
      </c>
      <c r="K43" s="47">
        <f t="shared" si="11"/>
        <v>23.5</v>
      </c>
      <c r="L43" s="36">
        <v>6.6</v>
      </c>
      <c r="M43" s="37">
        <f t="shared" si="12"/>
        <v>36.299999999999997</v>
      </c>
      <c r="N43" s="11">
        <v>10</v>
      </c>
      <c r="O43" s="12">
        <f t="shared" si="5"/>
        <v>38</v>
      </c>
      <c r="P43" s="17">
        <v>7.14</v>
      </c>
      <c r="Q43" s="16">
        <f t="shared" si="6"/>
        <v>47.71</v>
      </c>
    </row>
    <row r="44" spans="1:17">
      <c r="A44" s="4">
        <v>6</v>
      </c>
      <c r="B44" s="240">
        <v>3.6</v>
      </c>
      <c r="C44" s="238">
        <f t="shared" si="7"/>
        <v>39.200000000000003</v>
      </c>
      <c r="D44" s="240">
        <v>8.1</v>
      </c>
      <c r="E44" s="238">
        <f t="shared" si="8"/>
        <v>35.5</v>
      </c>
      <c r="F44" s="62">
        <v>8.3000000000000007</v>
      </c>
      <c r="G44" s="60">
        <f t="shared" si="9"/>
        <v>40.799999999999997</v>
      </c>
      <c r="H44" s="74">
        <v>4</v>
      </c>
      <c r="I44" s="72">
        <f t="shared" si="10"/>
        <v>40</v>
      </c>
      <c r="J44" s="52">
        <v>0</v>
      </c>
      <c r="K44" s="47">
        <f t="shared" si="11"/>
        <v>23.5</v>
      </c>
      <c r="L44" s="36">
        <v>0</v>
      </c>
      <c r="M44" s="37">
        <f t="shared" si="12"/>
        <v>36.299999999999997</v>
      </c>
      <c r="N44" s="11">
        <v>6</v>
      </c>
      <c r="O44" s="12">
        <f t="shared" si="5"/>
        <v>44</v>
      </c>
      <c r="P44" s="17">
        <v>2</v>
      </c>
      <c r="Q44" s="203">
        <f t="shared" si="6"/>
        <v>49.71</v>
      </c>
    </row>
    <row r="45" spans="1:17">
      <c r="A45" s="4">
        <v>7</v>
      </c>
      <c r="B45" s="240">
        <v>10.7</v>
      </c>
      <c r="C45" s="237">
        <f t="shared" si="7"/>
        <v>49.900000000000006</v>
      </c>
      <c r="D45" s="240">
        <v>3.2</v>
      </c>
      <c r="E45" s="237">
        <f t="shared" si="8"/>
        <v>38.700000000000003</v>
      </c>
      <c r="F45" s="62">
        <v>11.1</v>
      </c>
      <c r="G45" s="198">
        <f t="shared" si="9"/>
        <v>51.9</v>
      </c>
      <c r="H45" s="74">
        <v>14</v>
      </c>
      <c r="I45" s="199">
        <f t="shared" si="10"/>
        <v>54</v>
      </c>
      <c r="J45" s="52">
        <v>6.6</v>
      </c>
      <c r="K45" s="47">
        <f t="shared" si="11"/>
        <v>30.1</v>
      </c>
      <c r="L45" s="36">
        <v>6.6</v>
      </c>
      <c r="M45" s="201">
        <f t="shared" si="12"/>
        <v>42.9</v>
      </c>
      <c r="N45" s="11">
        <v>11</v>
      </c>
      <c r="O45" s="202">
        <f t="shared" si="5"/>
        <v>55</v>
      </c>
      <c r="P45" s="17">
        <v>0</v>
      </c>
      <c r="Q45" s="16">
        <f t="shared" si="6"/>
        <v>49.71</v>
      </c>
    </row>
    <row r="46" spans="1:17">
      <c r="A46" s="4">
        <v>8</v>
      </c>
      <c r="B46" s="240">
        <v>17.899999999999999</v>
      </c>
      <c r="C46" s="238">
        <f t="shared" si="7"/>
        <v>67.800000000000011</v>
      </c>
      <c r="D46" s="240">
        <v>33.9</v>
      </c>
      <c r="E46" s="238">
        <f t="shared" si="8"/>
        <v>72.599999999999994</v>
      </c>
      <c r="F46" s="62">
        <v>19.399999999999999</v>
      </c>
      <c r="G46" s="60">
        <f t="shared" si="9"/>
        <v>71.3</v>
      </c>
      <c r="H46" s="74">
        <v>18</v>
      </c>
      <c r="I46" s="72">
        <f t="shared" si="10"/>
        <v>72</v>
      </c>
      <c r="J46" s="52">
        <v>33.200000000000003</v>
      </c>
      <c r="K46" s="200">
        <f t="shared" si="11"/>
        <v>63.300000000000004</v>
      </c>
      <c r="L46" s="36">
        <v>24.2</v>
      </c>
      <c r="M46" s="37">
        <f t="shared" si="12"/>
        <v>67.099999999999994</v>
      </c>
      <c r="N46" s="11">
        <v>23</v>
      </c>
      <c r="O46" s="12">
        <f t="shared" si="5"/>
        <v>78</v>
      </c>
      <c r="P46" s="17">
        <v>14.29</v>
      </c>
      <c r="Q46" s="16">
        <f t="shared" si="6"/>
        <v>64</v>
      </c>
    </row>
    <row r="47" spans="1:17">
      <c r="A47" s="4">
        <v>9</v>
      </c>
      <c r="B47" s="240">
        <v>3.6</v>
      </c>
      <c r="C47" s="238">
        <f t="shared" si="7"/>
        <v>71.400000000000006</v>
      </c>
      <c r="D47" s="240">
        <v>9.6999999999999993</v>
      </c>
      <c r="E47" s="238">
        <f t="shared" si="8"/>
        <v>82.3</v>
      </c>
      <c r="F47" s="62">
        <v>9.3000000000000007</v>
      </c>
      <c r="G47" s="60">
        <f t="shared" si="9"/>
        <v>80.599999999999994</v>
      </c>
      <c r="H47" s="74">
        <v>16</v>
      </c>
      <c r="I47" s="72">
        <f t="shared" si="10"/>
        <v>88</v>
      </c>
      <c r="J47" s="52">
        <v>15.8</v>
      </c>
      <c r="K47" s="47">
        <f t="shared" si="11"/>
        <v>79.100000000000009</v>
      </c>
      <c r="L47" s="36">
        <v>13.2</v>
      </c>
      <c r="M47" s="37">
        <f t="shared" si="12"/>
        <v>80.3</v>
      </c>
      <c r="N47" s="11">
        <v>9</v>
      </c>
      <c r="O47" s="12">
        <f t="shared" si="5"/>
        <v>87</v>
      </c>
      <c r="P47" s="17">
        <v>7.14</v>
      </c>
      <c r="Q47" s="16">
        <f t="shared" si="6"/>
        <v>71.14</v>
      </c>
    </row>
    <row r="48" spans="1:17">
      <c r="A48" s="4">
        <v>10</v>
      </c>
      <c r="B48" s="240">
        <v>28.6</v>
      </c>
      <c r="C48" s="238">
        <f t="shared" si="7"/>
        <v>100</v>
      </c>
      <c r="D48" s="240">
        <v>17.7</v>
      </c>
      <c r="E48" s="238">
        <f t="shared" si="8"/>
        <v>100</v>
      </c>
      <c r="F48" s="62">
        <v>19.399999999999999</v>
      </c>
      <c r="G48" s="60">
        <f t="shared" si="9"/>
        <v>100</v>
      </c>
      <c r="H48" s="74">
        <v>12</v>
      </c>
      <c r="I48" s="72">
        <f t="shared" si="10"/>
        <v>100</v>
      </c>
      <c r="J48" s="52">
        <v>21.7</v>
      </c>
      <c r="K48" s="47">
        <f t="shared" si="11"/>
        <v>100.80000000000001</v>
      </c>
      <c r="L48" s="36">
        <v>19.8</v>
      </c>
      <c r="M48" s="37">
        <f t="shared" si="12"/>
        <v>100.1</v>
      </c>
      <c r="N48" s="11">
        <v>13</v>
      </c>
      <c r="O48" s="12">
        <f t="shared" si="5"/>
        <v>100</v>
      </c>
      <c r="P48" s="17">
        <v>28.57</v>
      </c>
      <c r="Q48" s="16">
        <f t="shared" si="6"/>
        <v>99.710000000000008</v>
      </c>
    </row>
    <row r="49" spans="1:17">
      <c r="A49" s="3"/>
      <c r="B49" s="240"/>
      <c r="C49" s="238"/>
      <c r="D49" s="240"/>
      <c r="E49" s="238"/>
      <c r="F49" s="62"/>
      <c r="G49" s="60"/>
      <c r="H49" s="74"/>
      <c r="I49" s="72"/>
      <c r="J49" s="52"/>
      <c r="K49" s="47"/>
      <c r="L49" s="36"/>
      <c r="M49" s="37"/>
      <c r="N49" s="11"/>
      <c r="O49" s="12"/>
      <c r="P49" s="17"/>
      <c r="Q49" s="16"/>
    </row>
    <row r="50" spans="1:17" ht="25.5">
      <c r="A50" s="5" t="s">
        <v>3</v>
      </c>
      <c r="B50" s="240"/>
      <c r="C50" s="238"/>
      <c r="D50" s="240"/>
      <c r="E50" s="238"/>
      <c r="F50" s="62"/>
      <c r="G50" s="60"/>
      <c r="H50" s="74"/>
      <c r="I50" s="72"/>
      <c r="J50" s="52"/>
      <c r="K50" s="47"/>
      <c r="L50" s="36"/>
      <c r="M50" s="37"/>
      <c r="N50" s="11"/>
      <c r="O50" s="12"/>
      <c r="P50" s="17"/>
      <c r="Q50" s="16"/>
    </row>
    <row r="51" spans="1:17">
      <c r="A51" s="4">
        <v>1</v>
      </c>
      <c r="B51" s="240">
        <v>7.1</v>
      </c>
      <c r="C51" s="238">
        <f>B51</f>
        <v>7.1</v>
      </c>
      <c r="D51" s="240">
        <v>1.6</v>
      </c>
      <c r="E51" s="238">
        <f>D51</f>
        <v>1.6</v>
      </c>
      <c r="F51" s="62">
        <v>1.9</v>
      </c>
      <c r="G51" s="60">
        <f>F51</f>
        <v>1.9</v>
      </c>
      <c r="H51" s="74">
        <v>4</v>
      </c>
      <c r="I51" s="72">
        <f>H51</f>
        <v>4</v>
      </c>
      <c r="J51" s="52">
        <v>3.3</v>
      </c>
      <c r="K51" s="47">
        <f>J51</f>
        <v>3.3</v>
      </c>
      <c r="L51" s="36">
        <v>3.3</v>
      </c>
      <c r="M51" s="37">
        <f>L51</f>
        <v>3.3</v>
      </c>
      <c r="N51" s="11">
        <v>3</v>
      </c>
      <c r="O51" s="12">
        <f>N51</f>
        <v>3</v>
      </c>
      <c r="P51" s="17">
        <v>7.14</v>
      </c>
      <c r="Q51" s="16">
        <f>P51</f>
        <v>7.14</v>
      </c>
    </row>
    <row r="52" spans="1:17">
      <c r="A52" s="4">
        <v>2</v>
      </c>
      <c r="B52" s="240">
        <v>3.6</v>
      </c>
      <c r="C52" s="238">
        <f>C51+B52</f>
        <v>10.7</v>
      </c>
      <c r="D52" s="240">
        <v>11.3</v>
      </c>
      <c r="E52" s="238">
        <f>E51+D52</f>
        <v>12.9</v>
      </c>
      <c r="F52" s="62">
        <v>3.7</v>
      </c>
      <c r="G52" s="60">
        <f>G51+F52</f>
        <v>5.6</v>
      </c>
      <c r="H52" s="74">
        <v>4</v>
      </c>
      <c r="I52" s="72">
        <f>I51+H52</f>
        <v>8</v>
      </c>
      <c r="J52" s="52">
        <v>6.4</v>
      </c>
      <c r="K52" s="47">
        <f>K51+J52</f>
        <v>9.6999999999999993</v>
      </c>
      <c r="L52" s="36">
        <v>8.8000000000000007</v>
      </c>
      <c r="M52" s="37">
        <f>M51+L52</f>
        <v>12.100000000000001</v>
      </c>
      <c r="N52" s="11">
        <v>0</v>
      </c>
      <c r="O52" s="12">
        <f t="shared" ref="O52:O60" si="13">O51+N52</f>
        <v>3</v>
      </c>
      <c r="P52" s="17">
        <v>7.14</v>
      </c>
      <c r="Q52" s="16">
        <f t="shared" ref="Q52:Q60" si="14">Q51+P52</f>
        <v>14.28</v>
      </c>
    </row>
    <row r="53" spans="1:17">
      <c r="A53" s="4">
        <v>3</v>
      </c>
      <c r="B53" s="240">
        <v>7.1</v>
      </c>
      <c r="C53" s="238">
        <f t="shared" ref="C53:C60" si="15">C52+B53</f>
        <v>17.799999999999997</v>
      </c>
      <c r="D53" s="240">
        <v>6.5</v>
      </c>
      <c r="E53" s="238">
        <f t="shared" ref="E53:E60" si="16">E52+D53</f>
        <v>19.399999999999999</v>
      </c>
      <c r="F53" s="62">
        <v>8.3000000000000007</v>
      </c>
      <c r="G53" s="60">
        <f t="shared" ref="G53:G60" si="17">G52+F53</f>
        <v>13.9</v>
      </c>
      <c r="H53" s="74">
        <v>5</v>
      </c>
      <c r="I53" s="72">
        <f t="shared" ref="I53:I60" si="18">I52+H53</f>
        <v>13</v>
      </c>
      <c r="J53" s="52">
        <v>6.6</v>
      </c>
      <c r="K53" s="47">
        <f t="shared" ref="K53:K60" si="19">K52+J53</f>
        <v>16.299999999999997</v>
      </c>
      <c r="L53" s="36">
        <v>6.6</v>
      </c>
      <c r="M53" s="37">
        <f t="shared" ref="M53:M60" si="20">M52+L53</f>
        <v>18.700000000000003</v>
      </c>
      <c r="N53" s="11">
        <v>4</v>
      </c>
      <c r="O53" s="12">
        <f t="shared" si="13"/>
        <v>7</v>
      </c>
      <c r="P53" s="17">
        <v>0</v>
      </c>
      <c r="Q53" s="16">
        <f t="shared" si="14"/>
        <v>14.28</v>
      </c>
    </row>
    <row r="54" spans="1:17">
      <c r="A54" s="4">
        <v>4</v>
      </c>
      <c r="B54" s="240">
        <v>7.2</v>
      </c>
      <c r="C54" s="238">
        <f t="shared" si="15"/>
        <v>24.999999999999996</v>
      </c>
      <c r="D54" s="240">
        <v>3.2</v>
      </c>
      <c r="E54" s="238">
        <f t="shared" si="16"/>
        <v>22.599999999999998</v>
      </c>
      <c r="F54" s="62">
        <v>8.3000000000000007</v>
      </c>
      <c r="G54" s="60">
        <f t="shared" si="17"/>
        <v>22.200000000000003</v>
      </c>
      <c r="H54" s="74">
        <v>6</v>
      </c>
      <c r="I54" s="72">
        <f t="shared" si="18"/>
        <v>19</v>
      </c>
      <c r="J54" s="52">
        <v>2.4</v>
      </c>
      <c r="K54" s="47">
        <f t="shared" si="19"/>
        <v>18.699999999999996</v>
      </c>
      <c r="L54" s="36">
        <v>3.3</v>
      </c>
      <c r="M54" s="37">
        <f t="shared" si="20"/>
        <v>22.000000000000004</v>
      </c>
      <c r="N54" s="11">
        <v>4</v>
      </c>
      <c r="O54" s="12">
        <f t="shared" si="13"/>
        <v>11</v>
      </c>
      <c r="P54" s="17">
        <v>7.14</v>
      </c>
      <c r="Q54" s="16">
        <f t="shared" si="14"/>
        <v>21.419999999999998</v>
      </c>
    </row>
    <row r="55" spans="1:17">
      <c r="A55" s="4">
        <v>5</v>
      </c>
      <c r="B55" s="240">
        <v>10.7</v>
      </c>
      <c r="C55" s="238">
        <f t="shared" si="15"/>
        <v>35.699999999999996</v>
      </c>
      <c r="D55" s="240">
        <v>11.3</v>
      </c>
      <c r="E55" s="238">
        <f t="shared" si="16"/>
        <v>33.9</v>
      </c>
      <c r="F55" s="62">
        <v>8.3000000000000007</v>
      </c>
      <c r="G55" s="60">
        <f t="shared" si="17"/>
        <v>30.500000000000004</v>
      </c>
      <c r="H55" s="74">
        <v>8</v>
      </c>
      <c r="I55" s="72">
        <f t="shared" si="18"/>
        <v>27</v>
      </c>
      <c r="J55" s="52">
        <v>6.9</v>
      </c>
      <c r="K55" s="47">
        <f t="shared" si="19"/>
        <v>25.599999999999994</v>
      </c>
      <c r="L55" s="36">
        <v>9.9</v>
      </c>
      <c r="M55" s="37">
        <f t="shared" si="20"/>
        <v>31.900000000000006</v>
      </c>
      <c r="N55" s="11">
        <v>5</v>
      </c>
      <c r="O55" s="12">
        <f t="shared" si="13"/>
        <v>16</v>
      </c>
      <c r="P55" s="17">
        <v>7.14</v>
      </c>
      <c r="Q55" s="16">
        <f t="shared" si="14"/>
        <v>28.56</v>
      </c>
    </row>
    <row r="56" spans="1:17">
      <c r="A56" s="4">
        <v>6</v>
      </c>
      <c r="B56" s="240">
        <v>3.6</v>
      </c>
      <c r="C56" s="238">
        <f t="shared" si="15"/>
        <v>39.299999999999997</v>
      </c>
      <c r="D56" s="240">
        <v>3.2</v>
      </c>
      <c r="E56" s="238">
        <f t="shared" si="16"/>
        <v>37.1</v>
      </c>
      <c r="F56" s="62">
        <v>7.5</v>
      </c>
      <c r="G56" s="60">
        <f t="shared" si="17"/>
        <v>38</v>
      </c>
      <c r="H56" s="74">
        <v>7</v>
      </c>
      <c r="I56" s="72">
        <f t="shared" si="18"/>
        <v>34</v>
      </c>
      <c r="J56" s="52">
        <v>4.3</v>
      </c>
      <c r="K56" s="47">
        <f t="shared" si="19"/>
        <v>29.899999999999995</v>
      </c>
      <c r="L56" s="36">
        <v>3.3</v>
      </c>
      <c r="M56" s="37">
        <f t="shared" si="20"/>
        <v>35.200000000000003</v>
      </c>
      <c r="N56" s="11">
        <v>5</v>
      </c>
      <c r="O56" s="12">
        <f t="shared" si="13"/>
        <v>21</v>
      </c>
      <c r="P56" s="17">
        <v>7.14</v>
      </c>
      <c r="Q56" s="16">
        <f t="shared" si="14"/>
        <v>35.699999999999996</v>
      </c>
    </row>
    <row r="57" spans="1:17">
      <c r="A57" s="4">
        <v>7</v>
      </c>
      <c r="B57" s="240">
        <v>3.6</v>
      </c>
      <c r="C57" s="341">
        <f t="shared" si="15"/>
        <v>42.9</v>
      </c>
      <c r="D57" s="240">
        <v>9.6999999999999993</v>
      </c>
      <c r="E57" s="237">
        <f t="shared" si="16"/>
        <v>46.8</v>
      </c>
      <c r="F57" s="62">
        <v>7.4</v>
      </c>
      <c r="G57" s="198">
        <f t="shared" si="17"/>
        <v>45.4</v>
      </c>
      <c r="H57" s="74">
        <v>8</v>
      </c>
      <c r="I57" s="72">
        <f t="shared" si="18"/>
        <v>42</v>
      </c>
      <c r="J57" s="52">
        <v>12.4</v>
      </c>
      <c r="K57" s="47">
        <f t="shared" si="19"/>
        <v>42.3</v>
      </c>
      <c r="L57" s="36">
        <v>12.1</v>
      </c>
      <c r="M57" s="201">
        <f t="shared" si="20"/>
        <v>47.300000000000004</v>
      </c>
      <c r="N57" s="11">
        <v>10</v>
      </c>
      <c r="O57" s="12">
        <f t="shared" si="13"/>
        <v>31</v>
      </c>
      <c r="P57" s="17">
        <v>0</v>
      </c>
      <c r="Q57" s="16">
        <f t="shared" si="14"/>
        <v>35.699999999999996</v>
      </c>
    </row>
    <row r="58" spans="1:17">
      <c r="A58" s="4">
        <v>8</v>
      </c>
      <c r="B58" s="240">
        <v>7.1</v>
      </c>
      <c r="C58" s="237">
        <f t="shared" si="15"/>
        <v>50</v>
      </c>
      <c r="D58" s="240">
        <v>17.7</v>
      </c>
      <c r="E58" s="238">
        <f t="shared" si="16"/>
        <v>64.5</v>
      </c>
      <c r="F58" s="62">
        <v>18.5</v>
      </c>
      <c r="G58" s="60">
        <f t="shared" si="17"/>
        <v>63.9</v>
      </c>
      <c r="H58" s="74">
        <v>14</v>
      </c>
      <c r="I58" s="199">
        <f t="shared" si="18"/>
        <v>56</v>
      </c>
      <c r="J58" s="52">
        <v>16.2</v>
      </c>
      <c r="K58" s="200">
        <f t="shared" si="19"/>
        <v>58.5</v>
      </c>
      <c r="L58" s="36">
        <v>16.5</v>
      </c>
      <c r="M58" s="37">
        <f t="shared" si="20"/>
        <v>63.800000000000004</v>
      </c>
      <c r="N58" s="11">
        <v>15</v>
      </c>
      <c r="O58" s="202">
        <f t="shared" si="13"/>
        <v>46</v>
      </c>
      <c r="P58" s="17">
        <v>21.43</v>
      </c>
      <c r="Q58" s="203">
        <f t="shared" si="14"/>
        <v>57.129999999999995</v>
      </c>
    </row>
    <row r="59" spans="1:17">
      <c r="A59" s="4">
        <v>9</v>
      </c>
      <c r="B59" s="240">
        <v>14.3</v>
      </c>
      <c r="C59" s="238">
        <f t="shared" si="15"/>
        <v>64.3</v>
      </c>
      <c r="D59" s="240">
        <v>12.9</v>
      </c>
      <c r="E59" s="238">
        <f t="shared" si="16"/>
        <v>77.400000000000006</v>
      </c>
      <c r="F59" s="62">
        <v>10.199999999999999</v>
      </c>
      <c r="G59" s="60">
        <f t="shared" si="17"/>
        <v>74.099999999999994</v>
      </c>
      <c r="H59" s="74">
        <v>15</v>
      </c>
      <c r="I59" s="72">
        <f t="shared" si="18"/>
        <v>71</v>
      </c>
      <c r="J59" s="52">
        <v>18.8</v>
      </c>
      <c r="K59" s="47">
        <f t="shared" si="19"/>
        <v>77.3</v>
      </c>
      <c r="L59" s="36">
        <v>15.4</v>
      </c>
      <c r="M59" s="37">
        <f t="shared" si="20"/>
        <v>79.2</v>
      </c>
      <c r="N59" s="11">
        <v>14</v>
      </c>
      <c r="O59" s="12">
        <f t="shared" si="13"/>
        <v>60</v>
      </c>
      <c r="P59" s="17">
        <v>21.43</v>
      </c>
      <c r="Q59" s="16">
        <f t="shared" si="14"/>
        <v>78.56</v>
      </c>
    </row>
    <row r="60" spans="1:17">
      <c r="A60" s="4">
        <v>10</v>
      </c>
      <c r="B60" s="240">
        <v>35.700000000000003</v>
      </c>
      <c r="C60" s="238">
        <f t="shared" si="15"/>
        <v>100</v>
      </c>
      <c r="D60" s="240">
        <v>22.6</v>
      </c>
      <c r="E60" s="238">
        <f t="shared" si="16"/>
        <v>100</v>
      </c>
      <c r="F60" s="62">
        <v>25.9</v>
      </c>
      <c r="G60" s="60">
        <f t="shared" si="17"/>
        <v>100</v>
      </c>
      <c r="H60" s="74">
        <v>29</v>
      </c>
      <c r="I60" s="72">
        <f t="shared" si="18"/>
        <v>100</v>
      </c>
      <c r="J60" s="52">
        <v>22.6</v>
      </c>
      <c r="K60" s="47">
        <f t="shared" si="19"/>
        <v>99.9</v>
      </c>
      <c r="L60" s="36">
        <v>20.9</v>
      </c>
      <c r="M60" s="37">
        <f t="shared" si="20"/>
        <v>100.1</v>
      </c>
      <c r="N60" s="11">
        <v>41</v>
      </c>
      <c r="O60" s="12">
        <f t="shared" si="13"/>
        <v>101</v>
      </c>
      <c r="P60" s="17">
        <v>21.43</v>
      </c>
      <c r="Q60" s="16">
        <f t="shared" si="14"/>
        <v>99.990000000000009</v>
      </c>
    </row>
    <row r="61" spans="1:17">
      <c r="A61" s="3"/>
      <c r="B61" s="240"/>
      <c r="C61" s="238"/>
      <c r="D61" s="240"/>
      <c r="E61" s="238"/>
      <c r="F61" s="62"/>
      <c r="G61" s="60"/>
      <c r="H61" s="74"/>
      <c r="I61" s="72"/>
      <c r="J61" s="52"/>
      <c r="K61" s="47"/>
      <c r="L61" s="36"/>
      <c r="M61" s="37"/>
      <c r="N61" s="11"/>
      <c r="O61" s="12"/>
      <c r="P61" s="17"/>
      <c r="Q61" s="16"/>
    </row>
    <row r="62" spans="1:17" ht="25.5">
      <c r="A62" s="5" t="s">
        <v>4</v>
      </c>
      <c r="B62" s="240"/>
      <c r="C62" s="238"/>
      <c r="D62" s="240"/>
      <c r="E62" s="238"/>
      <c r="F62" s="62"/>
      <c r="G62" s="60"/>
      <c r="H62" s="74"/>
      <c r="I62" s="72"/>
      <c r="J62" s="52"/>
      <c r="K62" s="47"/>
      <c r="L62" s="36"/>
      <c r="M62" s="37"/>
      <c r="N62" s="11"/>
      <c r="O62" s="12"/>
      <c r="P62" s="17"/>
      <c r="Q62" s="16"/>
    </row>
    <row r="63" spans="1:17">
      <c r="A63" s="4">
        <v>1</v>
      </c>
      <c r="B63" s="240">
        <v>7.1</v>
      </c>
      <c r="C63" s="238">
        <f>B63</f>
        <v>7.1</v>
      </c>
      <c r="D63" s="240">
        <v>3.2</v>
      </c>
      <c r="E63" s="238">
        <f>D63</f>
        <v>3.2</v>
      </c>
      <c r="F63" s="62">
        <v>0.8</v>
      </c>
      <c r="G63" s="60">
        <f>F63</f>
        <v>0.8</v>
      </c>
      <c r="H63" s="74">
        <v>1</v>
      </c>
      <c r="I63" s="72">
        <f>H63</f>
        <v>1</v>
      </c>
      <c r="J63" s="52">
        <v>0</v>
      </c>
      <c r="K63" s="47">
        <f>J63</f>
        <v>0</v>
      </c>
      <c r="L63" s="36">
        <v>0</v>
      </c>
      <c r="M63" s="37">
        <f>L63</f>
        <v>0</v>
      </c>
      <c r="N63" s="11">
        <v>1</v>
      </c>
      <c r="O63" s="12">
        <f>N63</f>
        <v>1</v>
      </c>
      <c r="P63" s="17">
        <v>0</v>
      </c>
      <c r="Q63" s="16">
        <f>P63</f>
        <v>0</v>
      </c>
    </row>
    <row r="64" spans="1:17">
      <c r="A64" s="4">
        <v>2</v>
      </c>
      <c r="B64" s="240">
        <v>3.6</v>
      </c>
      <c r="C64" s="238">
        <f>C63+B64</f>
        <v>10.7</v>
      </c>
      <c r="D64" s="240">
        <v>4.8</v>
      </c>
      <c r="E64" s="238">
        <f>E63+D64</f>
        <v>8</v>
      </c>
      <c r="F64" s="62">
        <v>2.8</v>
      </c>
      <c r="G64" s="60">
        <f>G63+F64</f>
        <v>3.5999999999999996</v>
      </c>
      <c r="H64" s="74">
        <v>1</v>
      </c>
      <c r="I64" s="72">
        <f>I63+H64</f>
        <v>2</v>
      </c>
      <c r="J64" s="52">
        <v>0</v>
      </c>
      <c r="K64" s="47">
        <f>K63+J64</f>
        <v>0</v>
      </c>
      <c r="L64" s="36">
        <v>2.2000000000000002</v>
      </c>
      <c r="M64" s="37">
        <f>M63+L64</f>
        <v>2.2000000000000002</v>
      </c>
      <c r="N64" s="11">
        <v>3</v>
      </c>
      <c r="O64" s="12">
        <f t="shared" ref="O64:O72" si="21">O63+N64</f>
        <v>4</v>
      </c>
      <c r="P64" s="17">
        <v>0</v>
      </c>
      <c r="Q64" s="16">
        <f t="shared" ref="Q64:Q72" si="22">Q63+P64</f>
        <v>0</v>
      </c>
    </row>
    <row r="65" spans="1:17">
      <c r="A65" s="4">
        <v>3</v>
      </c>
      <c r="B65" s="240">
        <v>3.6</v>
      </c>
      <c r="C65" s="238">
        <f t="shared" ref="C65:C72" si="23">C64+B65</f>
        <v>14.299999999999999</v>
      </c>
      <c r="D65" s="240">
        <v>3.2</v>
      </c>
      <c r="E65" s="238">
        <f t="shared" ref="E65:E72" si="24">E64+D65</f>
        <v>11.2</v>
      </c>
      <c r="F65" s="62">
        <v>1.9</v>
      </c>
      <c r="G65" s="60">
        <f t="shared" ref="G65:G72" si="25">G64+F65</f>
        <v>5.5</v>
      </c>
      <c r="H65" s="74">
        <v>3</v>
      </c>
      <c r="I65" s="72">
        <f t="shared" ref="I65:I72" si="26">I64+H65</f>
        <v>5</v>
      </c>
      <c r="J65" s="52">
        <v>1.2</v>
      </c>
      <c r="K65" s="47">
        <f t="shared" ref="K65:K72" si="27">K64+J65</f>
        <v>1.2</v>
      </c>
      <c r="L65" s="36">
        <v>5.5</v>
      </c>
      <c r="M65" s="37">
        <f t="shared" ref="M65:M72" si="28">M64+L65</f>
        <v>7.7</v>
      </c>
      <c r="N65" s="11">
        <v>4</v>
      </c>
      <c r="O65" s="12">
        <f t="shared" si="21"/>
        <v>8</v>
      </c>
      <c r="P65" s="17">
        <v>0</v>
      </c>
      <c r="Q65" s="16">
        <f t="shared" si="22"/>
        <v>0</v>
      </c>
    </row>
    <row r="66" spans="1:17">
      <c r="A66" s="4">
        <v>4</v>
      </c>
      <c r="B66" s="240">
        <v>3.6</v>
      </c>
      <c r="C66" s="238">
        <f t="shared" si="23"/>
        <v>17.899999999999999</v>
      </c>
      <c r="D66" s="240">
        <v>1.6</v>
      </c>
      <c r="E66" s="238">
        <f t="shared" si="24"/>
        <v>12.799999999999999</v>
      </c>
      <c r="F66" s="62">
        <v>5.6</v>
      </c>
      <c r="G66" s="60">
        <f t="shared" si="25"/>
        <v>11.1</v>
      </c>
      <c r="H66" s="74">
        <v>3</v>
      </c>
      <c r="I66" s="72">
        <f t="shared" si="26"/>
        <v>8</v>
      </c>
      <c r="J66" s="52">
        <v>3.2</v>
      </c>
      <c r="K66" s="47">
        <f t="shared" si="27"/>
        <v>4.4000000000000004</v>
      </c>
      <c r="L66" s="36">
        <v>4.4000000000000004</v>
      </c>
      <c r="M66" s="37">
        <f t="shared" si="28"/>
        <v>12.100000000000001</v>
      </c>
      <c r="N66" s="11">
        <v>1</v>
      </c>
      <c r="O66" s="12">
        <f t="shared" si="21"/>
        <v>9</v>
      </c>
      <c r="P66" s="17">
        <v>0</v>
      </c>
      <c r="Q66" s="16">
        <f t="shared" si="22"/>
        <v>0</v>
      </c>
    </row>
    <row r="67" spans="1:17">
      <c r="A67" s="4">
        <v>5</v>
      </c>
      <c r="B67" s="240">
        <v>0</v>
      </c>
      <c r="C67" s="238">
        <f t="shared" si="23"/>
        <v>17.899999999999999</v>
      </c>
      <c r="D67" s="240">
        <v>8.1</v>
      </c>
      <c r="E67" s="238">
        <f t="shared" si="24"/>
        <v>20.9</v>
      </c>
      <c r="F67" s="62">
        <v>8.3000000000000007</v>
      </c>
      <c r="G67" s="60">
        <f t="shared" si="25"/>
        <v>19.399999999999999</v>
      </c>
      <c r="H67" s="74">
        <v>3</v>
      </c>
      <c r="I67" s="72">
        <f t="shared" si="26"/>
        <v>11</v>
      </c>
      <c r="J67" s="52">
        <v>7.8</v>
      </c>
      <c r="K67" s="47">
        <f t="shared" si="27"/>
        <v>12.2</v>
      </c>
      <c r="L67" s="36">
        <v>6.6</v>
      </c>
      <c r="M67" s="37">
        <f t="shared" si="28"/>
        <v>18.700000000000003</v>
      </c>
      <c r="N67" s="11">
        <v>5</v>
      </c>
      <c r="O67" s="12">
        <f t="shared" si="21"/>
        <v>14</v>
      </c>
      <c r="P67" s="17">
        <v>7.14</v>
      </c>
      <c r="Q67" s="16">
        <f t="shared" si="22"/>
        <v>7.14</v>
      </c>
    </row>
    <row r="68" spans="1:17">
      <c r="A68" s="4">
        <v>6</v>
      </c>
      <c r="B68" s="240">
        <v>3.6</v>
      </c>
      <c r="C68" s="238">
        <f t="shared" si="23"/>
        <v>21.5</v>
      </c>
      <c r="D68" s="240">
        <v>9.6999999999999993</v>
      </c>
      <c r="E68" s="238">
        <f t="shared" si="24"/>
        <v>30.599999999999998</v>
      </c>
      <c r="F68" s="62">
        <v>8.3000000000000007</v>
      </c>
      <c r="G68" s="60">
        <f t="shared" si="25"/>
        <v>27.7</v>
      </c>
      <c r="H68" s="74">
        <v>7</v>
      </c>
      <c r="I68" s="72">
        <f t="shared" si="26"/>
        <v>18</v>
      </c>
      <c r="J68" s="52">
        <v>2.7</v>
      </c>
      <c r="K68" s="47">
        <f t="shared" si="27"/>
        <v>14.899999999999999</v>
      </c>
      <c r="L68" s="36">
        <v>2.2000000000000002</v>
      </c>
      <c r="M68" s="37">
        <f t="shared" si="28"/>
        <v>20.900000000000002</v>
      </c>
      <c r="N68" s="11">
        <v>4</v>
      </c>
      <c r="O68" s="12">
        <f t="shared" si="21"/>
        <v>18</v>
      </c>
      <c r="P68" s="17">
        <v>0</v>
      </c>
      <c r="Q68" s="16">
        <f t="shared" si="22"/>
        <v>7.14</v>
      </c>
    </row>
    <row r="69" spans="1:17">
      <c r="A69" s="4">
        <v>7</v>
      </c>
      <c r="B69" s="240">
        <v>3.6</v>
      </c>
      <c r="C69" s="238">
        <f t="shared" si="23"/>
        <v>25.1</v>
      </c>
      <c r="D69" s="240">
        <v>6.5</v>
      </c>
      <c r="E69" s="238">
        <f t="shared" si="24"/>
        <v>37.099999999999994</v>
      </c>
      <c r="F69" s="62">
        <v>6.5</v>
      </c>
      <c r="G69" s="60">
        <f t="shared" si="25"/>
        <v>34.200000000000003</v>
      </c>
      <c r="H69" s="74">
        <v>9</v>
      </c>
      <c r="I69" s="72">
        <f t="shared" si="26"/>
        <v>27</v>
      </c>
      <c r="J69" s="52">
        <v>3.8</v>
      </c>
      <c r="K69" s="47">
        <f t="shared" si="27"/>
        <v>18.7</v>
      </c>
      <c r="L69" s="36">
        <v>5.5</v>
      </c>
      <c r="M69" s="37">
        <f t="shared" si="28"/>
        <v>26.400000000000002</v>
      </c>
      <c r="N69" s="11">
        <v>8</v>
      </c>
      <c r="O69" s="12">
        <f t="shared" si="21"/>
        <v>26</v>
      </c>
      <c r="P69" s="17">
        <v>7.14</v>
      </c>
      <c r="Q69" s="16">
        <f t="shared" si="22"/>
        <v>14.28</v>
      </c>
    </row>
    <row r="70" spans="1:17">
      <c r="A70" s="4">
        <v>8</v>
      </c>
      <c r="B70" s="240">
        <v>14.3</v>
      </c>
      <c r="C70" s="237">
        <f t="shared" si="23"/>
        <v>39.400000000000006</v>
      </c>
      <c r="D70" s="240">
        <v>19.399999999999999</v>
      </c>
      <c r="E70" s="237">
        <f t="shared" si="24"/>
        <v>56.499999999999993</v>
      </c>
      <c r="F70" s="62">
        <v>25</v>
      </c>
      <c r="G70" s="198">
        <f t="shared" si="25"/>
        <v>59.2</v>
      </c>
      <c r="H70" s="74">
        <v>27</v>
      </c>
      <c r="I70" s="199">
        <f t="shared" si="26"/>
        <v>54</v>
      </c>
      <c r="J70" s="52">
        <v>22.7</v>
      </c>
      <c r="K70" s="200">
        <f t="shared" si="27"/>
        <v>41.4</v>
      </c>
      <c r="L70" s="36">
        <v>18.7</v>
      </c>
      <c r="M70" s="201">
        <f t="shared" si="28"/>
        <v>45.1</v>
      </c>
      <c r="N70" s="11">
        <v>23</v>
      </c>
      <c r="O70" s="202">
        <f t="shared" si="21"/>
        <v>49</v>
      </c>
      <c r="P70" s="17">
        <v>50</v>
      </c>
      <c r="Q70" s="203">
        <f t="shared" si="22"/>
        <v>64.28</v>
      </c>
    </row>
    <row r="71" spans="1:17">
      <c r="A71" s="4">
        <v>9</v>
      </c>
      <c r="B71" s="240">
        <v>21.3</v>
      </c>
      <c r="C71" s="238">
        <f t="shared" si="23"/>
        <v>60.7</v>
      </c>
      <c r="D71" s="240">
        <v>16.100000000000001</v>
      </c>
      <c r="E71" s="238">
        <f t="shared" si="24"/>
        <v>72.599999999999994</v>
      </c>
      <c r="F71" s="62">
        <v>13.9</v>
      </c>
      <c r="G71" s="60">
        <f t="shared" si="25"/>
        <v>73.100000000000009</v>
      </c>
      <c r="H71" s="74">
        <v>20</v>
      </c>
      <c r="I71" s="72">
        <f t="shared" si="26"/>
        <v>74</v>
      </c>
      <c r="J71" s="52">
        <v>22.9</v>
      </c>
      <c r="K71" s="47">
        <f t="shared" si="27"/>
        <v>64.3</v>
      </c>
      <c r="L71" s="36">
        <v>22</v>
      </c>
      <c r="M71" s="37">
        <f t="shared" si="28"/>
        <v>67.099999999999994</v>
      </c>
      <c r="N71" s="11">
        <v>20</v>
      </c>
      <c r="O71" s="12">
        <f t="shared" si="21"/>
        <v>69</v>
      </c>
      <c r="P71" s="17">
        <v>14.29</v>
      </c>
      <c r="Q71" s="16">
        <f t="shared" si="22"/>
        <v>78.569999999999993</v>
      </c>
    </row>
    <row r="72" spans="1:17">
      <c r="A72" s="4">
        <v>10</v>
      </c>
      <c r="B72" s="240">
        <v>39.299999999999997</v>
      </c>
      <c r="C72" s="238">
        <f t="shared" si="23"/>
        <v>100</v>
      </c>
      <c r="D72" s="240">
        <v>27.4</v>
      </c>
      <c r="E72" s="238">
        <f t="shared" si="24"/>
        <v>100</v>
      </c>
      <c r="F72" s="62">
        <v>26.9</v>
      </c>
      <c r="G72" s="60">
        <f t="shared" si="25"/>
        <v>100</v>
      </c>
      <c r="H72" s="74">
        <v>26</v>
      </c>
      <c r="I72" s="72">
        <f t="shared" si="26"/>
        <v>100</v>
      </c>
      <c r="J72" s="52">
        <v>36</v>
      </c>
      <c r="K72" s="47">
        <f t="shared" si="27"/>
        <v>100.3</v>
      </c>
      <c r="L72" s="36">
        <v>33</v>
      </c>
      <c r="M72" s="37">
        <f t="shared" si="28"/>
        <v>100.1</v>
      </c>
      <c r="N72" s="11">
        <v>29</v>
      </c>
      <c r="O72" s="12">
        <f t="shared" si="21"/>
        <v>98</v>
      </c>
      <c r="P72" s="17">
        <v>21.43</v>
      </c>
      <c r="Q72" s="16">
        <f t="shared" si="22"/>
        <v>100</v>
      </c>
    </row>
    <row r="73" spans="1:17">
      <c r="A73" s="3"/>
      <c r="B73" s="240"/>
      <c r="C73" s="238"/>
      <c r="D73" s="240"/>
      <c r="E73" s="238"/>
      <c r="F73" s="62"/>
      <c r="G73" s="60"/>
      <c r="H73" s="74"/>
      <c r="I73" s="72"/>
      <c r="J73" s="52"/>
      <c r="K73" s="47"/>
      <c r="L73" s="36"/>
      <c r="M73" s="37"/>
      <c r="N73" s="11"/>
      <c r="O73" s="12"/>
      <c r="P73" s="17"/>
      <c r="Q73" s="16"/>
    </row>
    <row r="74" spans="1:17" ht="25.5">
      <c r="A74" s="5" t="s">
        <v>5</v>
      </c>
      <c r="B74" s="240"/>
      <c r="C74" s="238"/>
      <c r="D74" s="240"/>
      <c r="E74" s="238"/>
      <c r="F74" s="62"/>
      <c r="G74" s="60"/>
      <c r="H74" s="74"/>
      <c r="I74" s="72"/>
      <c r="J74" s="52"/>
      <c r="K74" s="47"/>
      <c r="L74" s="36"/>
      <c r="M74" s="37"/>
      <c r="N74" s="11"/>
      <c r="O74" s="12"/>
      <c r="P74" s="17"/>
      <c r="Q74" s="16"/>
    </row>
    <row r="75" spans="1:17">
      <c r="A75" s="4">
        <v>1</v>
      </c>
      <c r="B75" s="240">
        <v>0</v>
      </c>
      <c r="C75" s="238">
        <f>B75</f>
        <v>0</v>
      </c>
      <c r="D75" s="240">
        <v>0</v>
      </c>
      <c r="E75" s="238">
        <f>D75</f>
        <v>0</v>
      </c>
      <c r="F75" s="62">
        <v>0</v>
      </c>
      <c r="G75" s="60">
        <f>F75</f>
        <v>0</v>
      </c>
      <c r="H75" s="74"/>
      <c r="I75" s="72">
        <f>H75</f>
        <v>0</v>
      </c>
      <c r="J75" s="52">
        <v>0</v>
      </c>
      <c r="K75" s="47">
        <f>J75</f>
        <v>0</v>
      </c>
      <c r="L75" s="36">
        <v>0</v>
      </c>
      <c r="M75" s="37">
        <f>L75</f>
        <v>0</v>
      </c>
      <c r="N75" s="11">
        <v>3</v>
      </c>
      <c r="O75" s="12">
        <f>N75</f>
        <v>3</v>
      </c>
      <c r="P75" s="17">
        <v>0</v>
      </c>
      <c r="Q75" s="16">
        <f>P75</f>
        <v>0</v>
      </c>
    </row>
    <row r="76" spans="1:17">
      <c r="A76" s="4">
        <v>2</v>
      </c>
      <c r="B76" s="240">
        <v>3.7</v>
      </c>
      <c r="C76" s="238">
        <f>C75+B76</f>
        <v>3.7</v>
      </c>
      <c r="D76" s="240">
        <v>3.2</v>
      </c>
      <c r="E76" s="238">
        <f>E75+D76</f>
        <v>3.2</v>
      </c>
      <c r="F76" s="62">
        <v>1.9</v>
      </c>
      <c r="G76" s="60">
        <f>G75+F76</f>
        <v>1.9</v>
      </c>
      <c r="H76" s="74">
        <v>2</v>
      </c>
      <c r="I76" s="72">
        <f>I75+H76</f>
        <v>2</v>
      </c>
      <c r="J76" s="52">
        <v>1.9</v>
      </c>
      <c r="K76" s="47">
        <f>K75+J76</f>
        <v>1.9</v>
      </c>
      <c r="L76" s="36">
        <v>1.1000000000000001</v>
      </c>
      <c r="M76" s="37">
        <f>M75+L76</f>
        <v>1.1000000000000001</v>
      </c>
      <c r="N76" s="11">
        <v>1</v>
      </c>
      <c r="O76" s="12">
        <f t="shared" ref="O76:O84" si="29">O75+N76</f>
        <v>4</v>
      </c>
      <c r="P76" s="17">
        <v>7.14</v>
      </c>
      <c r="Q76" s="16">
        <f t="shared" ref="Q76:Q84" si="30">Q75+P76</f>
        <v>7.14</v>
      </c>
    </row>
    <row r="77" spans="1:17">
      <c r="A77" s="4">
        <v>3</v>
      </c>
      <c r="B77" s="240">
        <v>0</v>
      </c>
      <c r="C77" s="238">
        <f t="shared" ref="C77:C84" si="31">C76+B77</f>
        <v>3.7</v>
      </c>
      <c r="D77" s="240">
        <v>1.6</v>
      </c>
      <c r="E77" s="238">
        <f t="shared" ref="E77:E84" si="32">E76+D77</f>
        <v>4.8000000000000007</v>
      </c>
      <c r="F77" s="62">
        <v>1.9</v>
      </c>
      <c r="G77" s="60">
        <f t="shared" ref="G77:G84" si="33">G76+F77</f>
        <v>3.8</v>
      </c>
      <c r="H77" s="74">
        <v>3</v>
      </c>
      <c r="I77" s="72">
        <f t="shared" ref="I77:I84" si="34">I76+H77</f>
        <v>5</v>
      </c>
      <c r="J77" s="52">
        <v>4.4000000000000004</v>
      </c>
      <c r="K77" s="47">
        <f t="shared" ref="K77:K84" si="35">K76+J77</f>
        <v>6.3000000000000007</v>
      </c>
      <c r="L77" s="36">
        <v>6.6</v>
      </c>
      <c r="M77" s="37">
        <f t="shared" ref="M77:M84" si="36">M76+L77</f>
        <v>7.6999999999999993</v>
      </c>
      <c r="N77" s="11">
        <v>4</v>
      </c>
      <c r="O77" s="12">
        <f t="shared" si="29"/>
        <v>8</v>
      </c>
      <c r="P77" s="17">
        <v>7.14</v>
      </c>
      <c r="Q77" s="16">
        <f t="shared" si="30"/>
        <v>14.28</v>
      </c>
    </row>
    <row r="78" spans="1:17">
      <c r="A78" s="4">
        <v>4</v>
      </c>
      <c r="B78" s="240">
        <v>0</v>
      </c>
      <c r="C78" s="238">
        <f t="shared" si="31"/>
        <v>3.7</v>
      </c>
      <c r="D78" s="240">
        <v>1.6</v>
      </c>
      <c r="E78" s="238">
        <f t="shared" si="32"/>
        <v>6.4</v>
      </c>
      <c r="F78" s="62">
        <v>4.5999999999999996</v>
      </c>
      <c r="G78" s="60">
        <f t="shared" si="33"/>
        <v>8.3999999999999986</v>
      </c>
      <c r="H78" s="74">
        <v>7</v>
      </c>
      <c r="I78" s="72">
        <f t="shared" si="34"/>
        <v>12</v>
      </c>
      <c r="J78" s="52">
        <v>5.0999999999999996</v>
      </c>
      <c r="K78" s="47">
        <f t="shared" si="35"/>
        <v>11.4</v>
      </c>
      <c r="L78" s="36">
        <v>5.5</v>
      </c>
      <c r="M78" s="37">
        <f t="shared" si="36"/>
        <v>13.2</v>
      </c>
      <c r="N78" s="11">
        <v>5</v>
      </c>
      <c r="O78" s="12">
        <f t="shared" si="29"/>
        <v>13</v>
      </c>
      <c r="P78" s="17">
        <v>7.14</v>
      </c>
      <c r="Q78" s="16">
        <f t="shared" si="30"/>
        <v>21.419999999999998</v>
      </c>
    </row>
    <row r="79" spans="1:17">
      <c r="A79" s="4">
        <v>5</v>
      </c>
      <c r="B79" s="240">
        <v>7.1</v>
      </c>
      <c r="C79" s="238">
        <f t="shared" si="31"/>
        <v>10.8</v>
      </c>
      <c r="D79" s="240">
        <v>3.2</v>
      </c>
      <c r="E79" s="238">
        <f t="shared" si="32"/>
        <v>9.6000000000000014</v>
      </c>
      <c r="F79" s="62">
        <v>7.4</v>
      </c>
      <c r="G79" s="60">
        <f t="shared" si="33"/>
        <v>15.799999999999999</v>
      </c>
      <c r="H79" s="74">
        <v>19</v>
      </c>
      <c r="I79" s="72">
        <f t="shared" si="34"/>
        <v>31</v>
      </c>
      <c r="J79" s="52">
        <v>4.9000000000000004</v>
      </c>
      <c r="K79" s="47">
        <f t="shared" si="35"/>
        <v>16.3</v>
      </c>
      <c r="L79" s="36">
        <v>6.6</v>
      </c>
      <c r="M79" s="37">
        <f t="shared" si="36"/>
        <v>19.799999999999997</v>
      </c>
      <c r="N79" s="11">
        <v>13</v>
      </c>
      <c r="O79" s="12">
        <f t="shared" si="29"/>
        <v>26</v>
      </c>
      <c r="P79" s="17">
        <v>21.43</v>
      </c>
      <c r="Q79" s="16">
        <f t="shared" si="30"/>
        <v>42.849999999999994</v>
      </c>
    </row>
    <row r="80" spans="1:17">
      <c r="A80" s="4">
        <v>6</v>
      </c>
      <c r="B80" s="240">
        <v>3.6</v>
      </c>
      <c r="C80" s="238">
        <f t="shared" si="31"/>
        <v>14.4</v>
      </c>
      <c r="D80" s="240">
        <v>6.5</v>
      </c>
      <c r="E80" s="238">
        <f t="shared" si="32"/>
        <v>16.100000000000001</v>
      </c>
      <c r="F80" s="62">
        <v>7.4</v>
      </c>
      <c r="G80" s="60">
        <f t="shared" si="33"/>
        <v>23.2</v>
      </c>
      <c r="H80" s="74">
        <v>2</v>
      </c>
      <c r="I80" s="72">
        <f t="shared" si="34"/>
        <v>33</v>
      </c>
      <c r="J80" s="52">
        <v>5.9</v>
      </c>
      <c r="K80" s="47">
        <f t="shared" si="35"/>
        <v>22.200000000000003</v>
      </c>
      <c r="L80" s="36">
        <v>7.7</v>
      </c>
      <c r="M80" s="37">
        <f t="shared" si="36"/>
        <v>27.499999999999996</v>
      </c>
      <c r="N80" s="11">
        <v>10</v>
      </c>
      <c r="O80" s="12">
        <f t="shared" si="29"/>
        <v>36</v>
      </c>
      <c r="P80" s="17">
        <v>7.14</v>
      </c>
      <c r="Q80" s="203">
        <f t="shared" si="30"/>
        <v>49.989999999999995</v>
      </c>
    </row>
    <row r="81" spans="1:17">
      <c r="A81" s="4">
        <v>7</v>
      </c>
      <c r="B81" s="240">
        <v>21.4</v>
      </c>
      <c r="C81" s="238">
        <f t="shared" si="31"/>
        <v>35.799999999999997</v>
      </c>
      <c r="D81" s="240">
        <v>11.3</v>
      </c>
      <c r="E81" s="238">
        <f t="shared" si="32"/>
        <v>27.400000000000002</v>
      </c>
      <c r="F81" s="62">
        <v>15.7</v>
      </c>
      <c r="G81" s="60">
        <f t="shared" si="33"/>
        <v>38.9</v>
      </c>
      <c r="H81" s="74">
        <v>12</v>
      </c>
      <c r="I81" s="199">
        <f t="shared" si="34"/>
        <v>45</v>
      </c>
      <c r="J81" s="52">
        <v>21.5</v>
      </c>
      <c r="K81" s="200">
        <f t="shared" si="35"/>
        <v>43.7</v>
      </c>
      <c r="L81" s="36">
        <v>19.8</v>
      </c>
      <c r="M81" s="201">
        <f t="shared" si="36"/>
        <v>47.3</v>
      </c>
      <c r="N81" s="11">
        <v>9</v>
      </c>
      <c r="O81" s="202">
        <f t="shared" si="29"/>
        <v>45</v>
      </c>
      <c r="P81" s="17">
        <v>7.14</v>
      </c>
      <c r="Q81" s="16">
        <f t="shared" si="30"/>
        <v>57.129999999999995</v>
      </c>
    </row>
    <row r="82" spans="1:17">
      <c r="A82" s="4">
        <v>8</v>
      </c>
      <c r="B82" s="240">
        <v>21.4</v>
      </c>
      <c r="C82" s="237">
        <f t="shared" si="31"/>
        <v>57.199999999999996</v>
      </c>
      <c r="D82" s="240">
        <v>22.6</v>
      </c>
      <c r="E82" s="237">
        <f t="shared" si="32"/>
        <v>50</v>
      </c>
      <c r="F82" s="62">
        <v>21.3</v>
      </c>
      <c r="G82" s="198">
        <f t="shared" si="33"/>
        <v>60.2</v>
      </c>
      <c r="H82" s="74">
        <v>30</v>
      </c>
      <c r="I82" s="72">
        <f t="shared" si="34"/>
        <v>75</v>
      </c>
      <c r="J82" s="52">
        <v>23.7</v>
      </c>
      <c r="K82" s="47">
        <f t="shared" si="35"/>
        <v>67.400000000000006</v>
      </c>
      <c r="L82" s="36">
        <v>26.4</v>
      </c>
      <c r="M82" s="37">
        <f t="shared" si="36"/>
        <v>73.699999999999989</v>
      </c>
      <c r="N82" s="11">
        <v>24</v>
      </c>
      <c r="O82" s="12">
        <f t="shared" si="29"/>
        <v>69</v>
      </c>
      <c r="P82" s="17">
        <v>14.29</v>
      </c>
      <c r="Q82" s="16">
        <f t="shared" si="30"/>
        <v>71.419999999999987</v>
      </c>
    </row>
    <row r="83" spans="1:17">
      <c r="A83" s="4">
        <v>9</v>
      </c>
      <c r="B83" s="240">
        <v>7.1</v>
      </c>
      <c r="C83" s="238">
        <f t="shared" si="31"/>
        <v>64.3</v>
      </c>
      <c r="D83" s="240">
        <v>16.100000000000001</v>
      </c>
      <c r="E83" s="238">
        <f t="shared" si="32"/>
        <v>66.099999999999994</v>
      </c>
      <c r="F83" s="62">
        <v>15.7</v>
      </c>
      <c r="G83" s="60">
        <f t="shared" si="33"/>
        <v>75.900000000000006</v>
      </c>
      <c r="H83" s="74">
        <v>5</v>
      </c>
      <c r="I83" s="72">
        <f t="shared" si="34"/>
        <v>80</v>
      </c>
      <c r="J83" s="52">
        <v>4.0999999999999996</v>
      </c>
      <c r="K83" s="47">
        <f t="shared" si="35"/>
        <v>71.5</v>
      </c>
      <c r="L83" s="36">
        <v>13.2</v>
      </c>
      <c r="M83" s="37">
        <f t="shared" si="36"/>
        <v>86.899999999999991</v>
      </c>
      <c r="N83" s="11">
        <v>14</v>
      </c>
      <c r="O83" s="12">
        <f t="shared" si="29"/>
        <v>83</v>
      </c>
      <c r="P83" s="17">
        <v>14.29</v>
      </c>
      <c r="Q83" s="16">
        <f t="shared" si="30"/>
        <v>85.70999999999998</v>
      </c>
    </row>
    <row r="84" spans="1:17">
      <c r="A84" s="4">
        <v>10</v>
      </c>
      <c r="B84" s="240">
        <v>35.700000000000003</v>
      </c>
      <c r="C84" s="238">
        <f t="shared" si="31"/>
        <v>100</v>
      </c>
      <c r="D84" s="240">
        <v>33.9</v>
      </c>
      <c r="E84" s="238">
        <f t="shared" si="32"/>
        <v>100</v>
      </c>
      <c r="F84" s="62">
        <v>24.1</v>
      </c>
      <c r="G84" s="60">
        <f t="shared" si="33"/>
        <v>100</v>
      </c>
      <c r="H84" s="74">
        <v>20</v>
      </c>
      <c r="I84" s="72">
        <f t="shared" si="34"/>
        <v>100</v>
      </c>
      <c r="J84" s="52">
        <v>28.6</v>
      </c>
      <c r="K84" s="47">
        <f t="shared" si="35"/>
        <v>100.1</v>
      </c>
      <c r="L84" s="36">
        <v>13.2</v>
      </c>
      <c r="M84" s="37">
        <f t="shared" si="36"/>
        <v>100.1</v>
      </c>
      <c r="N84" s="11">
        <v>18</v>
      </c>
      <c r="O84" s="12">
        <f t="shared" si="29"/>
        <v>101</v>
      </c>
      <c r="P84" s="17">
        <v>14.29</v>
      </c>
      <c r="Q84" s="16">
        <f t="shared" si="30"/>
        <v>99.999999999999972</v>
      </c>
    </row>
    <row r="85" spans="1:17">
      <c r="A85" s="3"/>
      <c r="B85" s="240"/>
      <c r="C85" s="238"/>
      <c r="D85" s="240"/>
      <c r="E85" s="238"/>
      <c r="F85" s="62"/>
      <c r="G85" s="60"/>
      <c r="H85" s="74"/>
      <c r="I85" s="72"/>
      <c r="J85" s="52"/>
      <c r="K85" s="47"/>
      <c r="L85" s="36"/>
      <c r="M85" s="37"/>
      <c r="N85" s="11"/>
      <c r="O85" s="12"/>
      <c r="P85" s="17"/>
      <c r="Q85" s="16"/>
    </row>
    <row r="86" spans="1:17" ht="25.5">
      <c r="A86" s="5" t="s">
        <v>6</v>
      </c>
      <c r="B86" s="240"/>
      <c r="C86" s="238"/>
      <c r="D86" s="240"/>
      <c r="E86" s="238"/>
      <c r="F86" s="62"/>
      <c r="G86" s="60"/>
      <c r="H86" s="74"/>
      <c r="I86" s="72"/>
      <c r="J86" s="52"/>
      <c r="K86" s="47"/>
      <c r="L86" s="36"/>
      <c r="M86" s="37"/>
      <c r="N86" s="11"/>
      <c r="O86" s="12"/>
      <c r="P86" s="17"/>
      <c r="Q86" s="16"/>
    </row>
    <row r="87" spans="1:17">
      <c r="A87" s="4">
        <v>1</v>
      </c>
      <c r="B87" s="240">
        <v>3.6</v>
      </c>
      <c r="C87" s="238">
        <f>B87</f>
        <v>3.6</v>
      </c>
      <c r="D87" s="240">
        <v>0</v>
      </c>
      <c r="E87" s="238">
        <f>D87</f>
        <v>0</v>
      </c>
      <c r="F87" s="62">
        <v>2</v>
      </c>
      <c r="G87" s="60">
        <f>F87</f>
        <v>2</v>
      </c>
      <c r="H87" s="74">
        <v>4</v>
      </c>
      <c r="I87" s="72">
        <f>H87</f>
        <v>4</v>
      </c>
      <c r="J87" s="52">
        <v>0</v>
      </c>
      <c r="K87" s="47">
        <f>J87</f>
        <v>0</v>
      </c>
      <c r="L87" s="36">
        <v>1.1000000000000001</v>
      </c>
      <c r="M87" s="37">
        <f>L87</f>
        <v>1.1000000000000001</v>
      </c>
      <c r="N87" s="11">
        <v>3</v>
      </c>
      <c r="O87" s="12">
        <f>N87</f>
        <v>3</v>
      </c>
      <c r="P87" s="17">
        <v>0</v>
      </c>
      <c r="Q87" s="16">
        <f>P87</f>
        <v>0</v>
      </c>
    </row>
    <row r="88" spans="1:17">
      <c r="A88" s="4">
        <v>2</v>
      </c>
      <c r="B88" s="240">
        <v>0</v>
      </c>
      <c r="C88" s="238">
        <f t="shared" ref="C88:C96" si="37">C87+B88</f>
        <v>3.6</v>
      </c>
      <c r="D88" s="240">
        <v>3.2</v>
      </c>
      <c r="E88" s="238">
        <f t="shared" ref="E88:E96" si="38">E87+D88</f>
        <v>3.2</v>
      </c>
      <c r="F88" s="62">
        <v>3.7</v>
      </c>
      <c r="G88" s="60">
        <f t="shared" ref="G88:G96" si="39">G87+F88</f>
        <v>5.7</v>
      </c>
      <c r="H88" s="74">
        <v>3</v>
      </c>
      <c r="I88" s="72">
        <f t="shared" ref="I88:I96" si="40">I87+H88</f>
        <v>7</v>
      </c>
      <c r="J88" s="52">
        <v>0</v>
      </c>
      <c r="K88" s="47">
        <f>K87+J88</f>
        <v>0</v>
      </c>
      <c r="L88" s="36">
        <v>0</v>
      </c>
      <c r="M88" s="37">
        <f>M87+L88</f>
        <v>1.1000000000000001</v>
      </c>
      <c r="N88" s="11">
        <v>1</v>
      </c>
      <c r="O88" s="12">
        <f t="shared" ref="O88:O96" si="41">O87+N88</f>
        <v>4</v>
      </c>
      <c r="P88" s="17">
        <v>0</v>
      </c>
      <c r="Q88" s="16">
        <f t="shared" ref="Q88:Q96" si="42">Q87+P88</f>
        <v>0</v>
      </c>
    </row>
    <row r="89" spans="1:17">
      <c r="A89" s="4">
        <v>3</v>
      </c>
      <c r="B89" s="240">
        <v>7.1</v>
      </c>
      <c r="C89" s="238">
        <f t="shared" si="37"/>
        <v>10.7</v>
      </c>
      <c r="D89" s="240">
        <v>3.2</v>
      </c>
      <c r="E89" s="238">
        <f t="shared" si="38"/>
        <v>6.4</v>
      </c>
      <c r="F89" s="62">
        <v>2.8</v>
      </c>
      <c r="G89" s="60">
        <f t="shared" si="39"/>
        <v>8.5</v>
      </c>
      <c r="H89" s="74">
        <v>5</v>
      </c>
      <c r="I89" s="72">
        <f t="shared" si="40"/>
        <v>12</v>
      </c>
      <c r="J89" s="52">
        <v>12.6</v>
      </c>
      <c r="K89" s="47">
        <f t="shared" ref="K89:K96" si="43">K88+J89</f>
        <v>12.6</v>
      </c>
      <c r="L89" s="36">
        <v>6.6</v>
      </c>
      <c r="M89" s="37">
        <f t="shared" ref="M89:M96" si="44">M88+L89</f>
        <v>7.6999999999999993</v>
      </c>
      <c r="N89" s="11">
        <v>3</v>
      </c>
      <c r="O89" s="12">
        <f t="shared" si="41"/>
        <v>7</v>
      </c>
      <c r="P89" s="17">
        <v>0</v>
      </c>
      <c r="Q89" s="16">
        <f t="shared" si="42"/>
        <v>0</v>
      </c>
    </row>
    <row r="90" spans="1:17">
      <c r="A90" s="4">
        <v>4</v>
      </c>
      <c r="B90" s="240">
        <v>3.6</v>
      </c>
      <c r="C90" s="238">
        <f t="shared" si="37"/>
        <v>14.299999999999999</v>
      </c>
      <c r="D90" s="240">
        <v>1.6</v>
      </c>
      <c r="E90" s="238">
        <f t="shared" si="38"/>
        <v>8</v>
      </c>
      <c r="F90" s="62">
        <v>4.5999999999999996</v>
      </c>
      <c r="G90" s="60">
        <f t="shared" si="39"/>
        <v>13.1</v>
      </c>
      <c r="H90" s="74">
        <v>7</v>
      </c>
      <c r="I90" s="72">
        <f t="shared" si="40"/>
        <v>19</v>
      </c>
      <c r="J90" s="52">
        <v>3.1</v>
      </c>
      <c r="K90" s="47">
        <f t="shared" si="43"/>
        <v>15.7</v>
      </c>
      <c r="L90" s="36">
        <v>7.7</v>
      </c>
      <c r="M90" s="37">
        <f t="shared" si="44"/>
        <v>15.399999999999999</v>
      </c>
      <c r="N90" s="11">
        <v>1</v>
      </c>
      <c r="O90" s="12">
        <f t="shared" si="41"/>
        <v>8</v>
      </c>
      <c r="P90" s="17">
        <v>0</v>
      </c>
      <c r="Q90" s="16">
        <f t="shared" si="42"/>
        <v>0</v>
      </c>
    </row>
    <row r="91" spans="1:17">
      <c r="A91" s="4">
        <v>5</v>
      </c>
      <c r="B91" s="240">
        <v>10.7</v>
      </c>
      <c r="C91" s="238">
        <f t="shared" si="37"/>
        <v>25</v>
      </c>
      <c r="D91" s="240">
        <v>8.1</v>
      </c>
      <c r="E91" s="238">
        <f t="shared" si="38"/>
        <v>16.100000000000001</v>
      </c>
      <c r="F91" s="62">
        <v>12</v>
      </c>
      <c r="G91" s="60">
        <f t="shared" si="39"/>
        <v>25.1</v>
      </c>
      <c r="H91" s="74">
        <v>14</v>
      </c>
      <c r="I91" s="72">
        <f t="shared" si="40"/>
        <v>33</v>
      </c>
      <c r="J91" s="52">
        <v>0</v>
      </c>
      <c r="K91" s="47">
        <f t="shared" si="43"/>
        <v>15.7</v>
      </c>
      <c r="L91" s="36">
        <v>4.4000000000000004</v>
      </c>
      <c r="M91" s="37">
        <f t="shared" si="44"/>
        <v>19.799999999999997</v>
      </c>
      <c r="N91" s="11">
        <v>16</v>
      </c>
      <c r="O91" s="12">
        <f t="shared" si="41"/>
        <v>24</v>
      </c>
      <c r="P91" s="17">
        <v>7.14</v>
      </c>
      <c r="Q91" s="16">
        <f t="shared" si="42"/>
        <v>7.14</v>
      </c>
    </row>
    <row r="92" spans="1:17">
      <c r="A92" s="4">
        <v>6</v>
      </c>
      <c r="B92" s="240">
        <v>10.7</v>
      </c>
      <c r="C92" s="238">
        <f t="shared" si="37"/>
        <v>35.700000000000003</v>
      </c>
      <c r="D92" s="240">
        <v>6.5</v>
      </c>
      <c r="E92" s="238">
        <f t="shared" si="38"/>
        <v>22.6</v>
      </c>
      <c r="F92" s="62">
        <v>4.5999999999999996</v>
      </c>
      <c r="G92" s="60">
        <f t="shared" si="39"/>
        <v>29.700000000000003</v>
      </c>
      <c r="H92" s="74">
        <v>5</v>
      </c>
      <c r="I92" s="72">
        <f t="shared" si="40"/>
        <v>38</v>
      </c>
      <c r="J92" s="52">
        <v>8.4</v>
      </c>
      <c r="K92" s="47">
        <f t="shared" si="43"/>
        <v>24.1</v>
      </c>
      <c r="L92" s="36">
        <v>6.6</v>
      </c>
      <c r="M92" s="37">
        <f t="shared" si="44"/>
        <v>26.4</v>
      </c>
      <c r="N92" s="11">
        <v>9</v>
      </c>
      <c r="O92" s="12">
        <f t="shared" si="41"/>
        <v>33</v>
      </c>
      <c r="P92" s="17">
        <v>14.29</v>
      </c>
      <c r="Q92" s="16">
        <f t="shared" si="42"/>
        <v>21.43</v>
      </c>
    </row>
    <row r="93" spans="1:17">
      <c r="A93" s="4">
        <v>7</v>
      </c>
      <c r="B93" s="240">
        <v>10.7</v>
      </c>
      <c r="C93" s="327">
        <f t="shared" si="37"/>
        <v>46.400000000000006</v>
      </c>
      <c r="D93" s="240">
        <v>9.6999999999999993</v>
      </c>
      <c r="E93" s="327">
        <f t="shared" si="38"/>
        <v>32.299999999999997</v>
      </c>
      <c r="F93" s="62">
        <v>14.8</v>
      </c>
      <c r="G93" s="198">
        <f t="shared" si="39"/>
        <v>44.5</v>
      </c>
      <c r="H93" s="74">
        <v>13</v>
      </c>
      <c r="I93" s="199">
        <f t="shared" si="40"/>
        <v>51</v>
      </c>
      <c r="J93" s="52">
        <v>12.8</v>
      </c>
      <c r="K93" s="47">
        <f t="shared" si="43"/>
        <v>36.900000000000006</v>
      </c>
      <c r="L93" s="36">
        <v>9.9</v>
      </c>
      <c r="M93" s="37">
        <f t="shared" si="44"/>
        <v>36.299999999999997</v>
      </c>
      <c r="N93" s="11">
        <v>24</v>
      </c>
      <c r="O93" s="202">
        <f t="shared" si="41"/>
        <v>57</v>
      </c>
      <c r="P93" s="17">
        <v>28.57</v>
      </c>
      <c r="Q93" s="203">
        <f t="shared" si="42"/>
        <v>50</v>
      </c>
    </row>
    <row r="94" spans="1:17">
      <c r="A94" s="4">
        <v>8</v>
      </c>
      <c r="B94" s="240">
        <v>3.6</v>
      </c>
      <c r="C94" s="237">
        <f t="shared" si="37"/>
        <v>50.000000000000007</v>
      </c>
      <c r="D94" s="240">
        <v>22.6</v>
      </c>
      <c r="E94" s="237">
        <f t="shared" si="38"/>
        <v>54.9</v>
      </c>
      <c r="F94" s="62">
        <v>18.5</v>
      </c>
      <c r="G94" s="60">
        <f t="shared" si="39"/>
        <v>63</v>
      </c>
      <c r="H94" s="74">
        <v>24</v>
      </c>
      <c r="I94" s="72">
        <f t="shared" si="40"/>
        <v>75</v>
      </c>
      <c r="J94" s="52">
        <v>15.4</v>
      </c>
      <c r="K94" s="200">
        <f>K93+J94</f>
        <v>52.300000000000004</v>
      </c>
      <c r="L94" s="36">
        <v>17.600000000000001</v>
      </c>
      <c r="M94" s="201">
        <f t="shared" si="44"/>
        <v>53.9</v>
      </c>
      <c r="N94" s="11">
        <v>15</v>
      </c>
      <c r="O94" s="12">
        <f t="shared" si="41"/>
        <v>72</v>
      </c>
      <c r="P94" s="17">
        <v>14.29</v>
      </c>
      <c r="Q94" s="16">
        <f t="shared" si="42"/>
        <v>64.289999999999992</v>
      </c>
    </row>
    <row r="95" spans="1:17">
      <c r="A95" s="4">
        <v>9</v>
      </c>
      <c r="B95" s="240">
        <v>10.7</v>
      </c>
      <c r="C95" s="238">
        <f t="shared" si="37"/>
        <v>60.7</v>
      </c>
      <c r="D95" s="240">
        <v>29</v>
      </c>
      <c r="E95" s="238">
        <f t="shared" si="38"/>
        <v>83.9</v>
      </c>
      <c r="F95" s="62">
        <v>12</v>
      </c>
      <c r="G95" s="60">
        <f t="shared" si="39"/>
        <v>75</v>
      </c>
      <c r="H95" s="74">
        <v>10</v>
      </c>
      <c r="I95" s="72">
        <f t="shared" si="40"/>
        <v>85</v>
      </c>
      <c r="J95" s="52">
        <v>19.5</v>
      </c>
      <c r="K95" s="47">
        <f t="shared" si="43"/>
        <v>71.800000000000011</v>
      </c>
      <c r="L95" s="36">
        <v>18.7</v>
      </c>
      <c r="M95" s="37">
        <f t="shared" si="44"/>
        <v>72.599999999999994</v>
      </c>
      <c r="N95" s="11">
        <v>13</v>
      </c>
      <c r="O95" s="12">
        <f t="shared" si="41"/>
        <v>85</v>
      </c>
      <c r="P95" s="17">
        <v>7.14</v>
      </c>
      <c r="Q95" s="16">
        <f t="shared" si="42"/>
        <v>71.429999999999993</v>
      </c>
    </row>
    <row r="96" spans="1:17">
      <c r="A96" s="4">
        <v>10</v>
      </c>
      <c r="B96" s="240">
        <v>39.299999999999997</v>
      </c>
      <c r="C96" s="238">
        <f t="shared" si="37"/>
        <v>100</v>
      </c>
      <c r="D96" s="240">
        <v>16.100000000000001</v>
      </c>
      <c r="E96" s="238">
        <f t="shared" si="38"/>
        <v>100</v>
      </c>
      <c r="F96" s="62">
        <v>25</v>
      </c>
      <c r="G96" s="60">
        <f t="shared" si="39"/>
        <v>100</v>
      </c>
      <c r="H96" s="74">
        <v>15</v>
      </c>
      <c r="I96" s="72">
        <f t="shared" si="40"/>
        <v>100</v>
      </c>
      <c r="J96" s="52">
        <v>28.2</v>
      </c>
      <c r="K96" s="47">
        <f t="shared" si="43"/>
        <v>100.00000000000001</v>
      </c>
      <c r="L96" s="36">
        <v>27.5</v>
      </c>
      <c r="M96" s="37">
        <f t="shared" si="44"/>
        <v>100.1</v>
      </c>
      <c r="N96" s="11">
        <v>15</v>
      </c>
      <c r="O96" s="12">
        <f t="shared" si="41"/>
        <v>100</v>
      </c>
      <c r="P96" s="17">
        <v>28.57</v>
      </c>
      <c r="Q96" s="16">
        <f t="shared" si="42"/>
        <v>100</v>
      </c>
    </row>
    <row r="97" spans="1:17">
      <c r="A97" s="3"/>
      <c r="B97" s="240"/>
      <c r="C97" s="238"/>
      <c r="D97" s="240"/>
      <c r="E97" s="238"/>
      <c r="F97" s="62"/>
      <c r="G97" s="60"/>
      <c r="H97" s="74"/>
      <c r="I97" s="72"/>
      <c r="J97" s="52"/>
      <c r="K97" s="47"/>
      <c r="L97" s="36"/>
      <c r="M97" s="37"/>
      <c r="N97" s="11"/>
      <c r="O97" s="12"/>
      <c r="P97" s="17"/>
      <c r="Q97" s="16"/>
    </row>
    <row r="98" spans="1:17" ht="25.5">
      <c r="A98" s="5" t="s">
        <v>7</v>
      </c>
      <c r="B98" s="240"/>
      <c r="C98" s="238"/>
      <c r="D98" s="240"/>
      <c r="E98" s="238"/>
      <c r="F98" s="62"/>
      <c r="G98" s="60"/>
      <c r="H98" s="74"/>
      <c r="I98" s="72"/>
      <c r="J98" s="52"/>
      <c r="K98" s="47"/>
      <c r="L98" s="36"/>
      <c r="M98" s="37"/>
      <c r="N98" s="11"/>
      <c r="O98" s="12"/>
      <c r="P98" s="17"/>
      <c r="Q98" s="16"/>
    </row>
    <row r="99" spans="1:17">
      <c r="A99" s="4">
        <v>1</v>
      </c>
      <c r="B99" s="240">
        <v>10.8</v>
      </c>
      <c r="C99" s="238">
        <f>B99</f>
        <v>10.8</v>
      </c>
      <c r="D99" s="240">
        <v>0</v>
      </c>
      <c r="E99" s="238">
        <f>D99</f>
        <v>0</v>
      </c>
      <c r="F99" s="62">
        <v>2.8</v>
      </c>
      <c r="G99" s="60">
        <f>F99</f>
        <v>2.8</v>
      </c>
      <c r="H99" s="74">
        <v>2</v>
      </c>
      <c r="I99" s="72">
        <f>H99</f>
        <v>2</v>
      </c>
      <c r="J99" s="52">
        <v>0</v>
      </c>
      <c r="K99" s="47">
        <f>J99</f>
        <v>0</v>
      </c>
      <c r="L99" s="36">
        <v>0</v>
      </c>
      <c r="M99" s="37">
        <f>L99</f>
        <v>0</v>
      </c>
      <c r="N99" s="11">
        <v>3</v>
      </c>
      <c r="O99" s="12">
        <f>N99</f>
        <v>3</v>
      </c>
      <c r="P99" s="17">
        <v>0</v>
      </c>
      <c r="Q99" s="16">
        <f>P99</f>
        <v>0</v>
      </c>
    </row>
    <row r="100" spans="1:17">
      <c r="A100" s="4">
        <v>2</v>
      </c>
      <c r="B100" s="240">
        <v>0</v>
      </c>
      <c r="C100" s="238">
        <f>C99+B100</f>
        <v>10.8</v>
      </c>
      <c r="D100" s="240">
        <v>1.7</v>
      </c>
      <c r="E100" s="238">
        <f>E99+D100</f>
        <v>1.7</v>
      </c>
      <c r="F100" s="62">
        <v>2.6</v>
      </c>
      <c r="G100" s="60">
        <f>G99+F100</f>
        <v>5.4</v>
      </c>
      <c r="H100" s="74">
        <v>1</v>
      </c>
      <c r="I100" s="72">
        <f>I99+H100</f>
        <v>3</v>
      </c>
      <c r="J100" s="52">
        <v>0</v>
      </c>
      <c r="K100" s="47">
        <f>K99+J100</f>
        <v>0</v>
      </c>
      <c r="L100" s="36">
        <v>0</v>
      </c>
      <c r="M100" s="37">
        <f>M99+L100</f>
        <v>0</v>
      </c>
      <c r="N100" s="11">
        <v>3</v>
      </c>
      <c r="O100" s="12">
        <f t="shared" ref="O100:O108" si="45">O99+N100</f>
        <v>6</v>
      </c>
      <c r="P100" s="17">
        <v>0</v>
      </c>
      <c r="Q100" s="16">
        <f t="shared" ref="Q100:Q108" si="46">Q99+P100</f>
        <v>0</v>
      </c>
    </row>
    <row r="101" spans="1:17">
      <c r="A101" s="4">
        <v>3</v>
      </c>
      <c r="B101" s="240">
        <v>7.1</v>
      </c>
      <c r="C101" s="238">
        <f t="shared" ref="C101:C108" si="47">C100+B101</f>
        <v>17.899999999999999</v>
      </c>
      <c r="D101" s="240">
        <v>1.6</v>
      </c>
      <c r="E101" s="238">
        <f t="shared" ref="E101:E108" si="48">E100+D101</f>
        <v>3.3</v>
      </c>
      <c r="F101" s="62">
        <v>1.9</v>
      </c>
      <c r="G101" s="60">
        <f t="shared" ref="G101:G108" si="49">G100+F101</f>
        <v>7.3000000000000007</v>
      </c>
      <c r="H101" s="74">
        <v>4</v>
      </c>
      <c r="I101" s="72">
        <f t="shared" ref="I101:I108" si="50">I100+H101</f>
        <v>7</v>
      </c>
      <c r="J101" s="52">
        <v>0</v>
      </c>
      <c r="K101" s="47">
        <f t="shared" ref="K101:K108" si="51">K100+J101</f>
        <v>0</v>
      </c>
      <c r="L101" s="36">
        <v>2.2000000000000002</v>
      </c>
      <c r="M101" s="37">
        <f t="shared" ref="M101:M108" si="52">M100+L101</f>
        <v>2.2000000000000002</v>
      </c>
      <c r="N101" s="11">
        <v>3</v>
      </c>
      <c r="O101" s="12">
        <f t="shared" si="45"/>
        <v>9</v>
      </c>
      <c r="P101" s="17">
        <v>7.14</v>
      </c>
      <c r="Q101" s="16">
        <f t="shared" si="46"/>
        <v>7.14</v>
      </c>
    </row>
    <row r="102" spans="1:17">
      <c r="A102" s="4">
        <v>4</v>
      </c>
      <c r="B102" s="240">
        <v>0</v>
      </c>
      <c r="C102" s="238">
        <f t="shared" si="47"/>
        <v>17.899999999999999</v>
      </c>
      <c r="D102" s="240">
        <v>4.8</v>
      </c>
      <c r="E102" s="238">
        <f t="shared" si="48"/>
        <v>8.1</v>
      </c>
      <c r="F102" s="62">
        <v>3.7</v>
      </c>
      <c r="G102" s="60">
        <f t="shared" si="49"/>
        <v>11</v>
      </c>
      <c r="H102" s="74">
        <v>2</v>
      </c>
      <c r="I102" s="72">
        <f t="shared" si="50"/>
        <v>9</v>
      </c>
      <c r="J102" s="52">
        <v>0</v>
      </c>
      <c r="K102" s="47">
        <f t="shared" si="51"/>
        <v>0</v>
      </c>
      <c r="L102" s="36">
        <v>2.2000000000000002</v>
      </c>
      <c r="M102" s="37">
        <f t="shared" si="52"/>
        <v>4.4000000000000004</v>
      </c>
      <c r="N102" s="11">
        <v>1</v>
      </c>
      <c r="O102" s="12">
        <f t="shared" si="45"/>
        <v>10</v>
      </c>
      <c r="P102" s="17">
        <v>14.29</v>
      </c>
      <c r="Q102" s="16">
        <f t="shared" si="46"/>
        <v>21.43</v>
      </c>
    </row>
    <row r="103" spans="1:17">
      <c r="A103" s="4">
        <v>5</v>
      </c>
      <c r="B103" s="240">
        <v>14.3</v>
      </c>
      <c r="C103" s="238">
        <f t="shared" si="47"/>
        <v>32.200000000000003</v>
      </c>
      <c r="D103" s="240">
        <v>9.6999999999999993</v>
      </c>
      <c r="E103" s="238">
        <f t="shared" si="48"/>
        <v>17.799999999999997</v>
      </c>
      <c r="F103" s="62">
        <v>8.3000000000000007</v>
      </c>
      <c r="G103" s="60">
        <f t="shared" si="49"/>
        <v>19.3</v>
      </c>
      <c r="H103" s="74">
        <v>9</v>
      </c>
      <c r="I103" s="72">
        <f t="shared" si="50"/>
        <v>18</v>
      </c>
      <c r="J103" s="52">
        <v>3.1</v>
      </c>
      <c r="K103" s="47">
        <f t="shared" si="51"/>
        <v>3.1</v>
      </c>
      <c r="L103" s="36">
        <v>4.4000000000000004</v>
      </c>
      <c r="M103" s="37">
        <f t="shared" si="52"/>
        <v>8.8000000000000007</v>
      </c>
      <c r="N103" s="11">
        <v>11</v>
      </c>
      <c r="O103" s="12">
        <f t="shared" si="45"/>
        <v>21</v>
      </c>
      <c r="P103" s="17">
        <v>14.29</v>
      </c>
      <c r="Q103" s="16">
        <f t="shared" si="46"/>
        <v>35.72</v>
      </c>
    </row>
    <row r="104" spans="1:17">
      <c r="A104" s="4">
        <v>6</v>
      </c>
      <c r="B104" s="240">
        <v>10.7</v>
      </c>
      <c r="C104" s="238">
        <f t="shared" si="47"/>
        <v>42.900000000000006</v>
      </c>
      <c r="D104" s="240">
        <v>1.6</v>
      </c>
      <c r="E104" s="238">
        <f t="shared" si="48"/>
        <v>19.399999999999999</v>
      </c>
      <c r="F104" s="62">
        <v>7.4</v>
      </c>
      <c r="G104" s="60">
        <f t="shared" si="49"/>
        <v>26.700000000000003</v>
      </c>
      <c r="H104" s="74">
        <v>17</v>
      </c>
      <c r="I104" s="72">
        <f t="shared" si="50"/>
        <v>35</v>
      </c>
      <c r="J104" s="52">
        <v>2.8</v>
      </c>
      <c r="K104" s="47">
        <f t="shared" si="51"/>
        <v>5.9</v>
      </c>
      <c r="L104" s="36">
        <v>8.8000000000000007</v>
      </c>
      <c r="M104" s="37">
        <f t="shared" si="52"/>
        <v>17.600000000000001</v>
      </c>
      <c r="N104" s="11">
        <v>8</v>
      </c>
      <c r="O104" s="12">
        <f t="shared" si="45"/>
        <v>29</v>
      </c>
      <c r="P104" s="17">
        <v>0</v>
      </c>
      <c r="Q104" s="16">
        <f t="shared" si="46"/>
        <v>35.72</v>
      </c>
    </row>
    <row r="105" spans="1:17">
      <c r="A105" s="4">
        <v>7</v>
      </c>
      <c r="B105" s="240">
        <v>7.1</v>
      </c>
      <c r="C105" s="237">
        <f t="shared" si="47"/>
        <v>50.000000000000007</v>
      </c>
      <c r="D105" s="240">
        <v>11.3</v>
      </c>
      <c r="E105" s="238">
        <f t="shared" si="48"/>
        <v>30.7</v>
      </c>
      <c r="F105" s="62">
        <v>13</v>
      </c>
      <c r="G105" s="60">
        <f t="shared" si="49"/>
        <v>39.700000000000003</v>
      </c>
      <c r="H105" s="74">
        <v>13</v>
      </c>
      <c r="I105" s="199">
        <f t="shared" si="50"/>
        <v>48</v>
      </c>
      <c r="J105" s="52">
        <v>9.6</v>
      </c>
      <c r="K105" s="47">
        <f t="shared" si="51"/>
        <v>15.5</v>
      </c>
      <c r="L105" s="36">
        <v>6.6</v>
      </c>
      <c r="M105" s="37">
        <f t="shared" si="52"/>
        <v>24.200000000000003</v>
      </c>
      <c r="N105" s="11">
        <v>16</v>
      </c>
      <c r="O105" s="202">
        <f t="shared" si="45"/>
        <v>45</v>
      </c>
      <c r="P105" s="17">
        <v>7.14</v>
      </c>
      <c r="Q105" s="16">
        <f t="shared" si="46"/>
        <v>42.86</v>
      </c>
    </row>
    <row r="106" spans="1:17">
      <c r="A106" s="4">
        <v>8</v>
      </c>
      <c r="B106" s="240">
        <v>14.3</v>
      </c>
      <c r="C106" s="341">
        <f t="shared" si="47"/>
        <v>64.300000000000011</v>
      </c>
      <c r="D106" s="240">
        <v>25.8</v>
      </c>
      <c r="E106" s="237">
        <f t="shared" si="48"/>
        <v>56.5</v>
      </c>
      <c r="F106" s="62">
        <v>16.7</v>
      </c>
      <c r="G106" s="198">
        <f t="shared" si="49"/>
        <v>56.400000000000006</v>
      </c>
      <c r="H106" s="74">
        <v>21</v>
      </c>
      <c r="I106" s="72">
        <f t="shared" si="50"/>
        <v>69</v>
      </c>
      <c r="J106" s="52">
        <v>18.7</v>
      </c>
      <c r="K106" s="47">
        <f t="shared" si="51"/>
        <v>34.200000000000003</v>
      </c>
      <c r="L106" s="36">
        <v>14.3</v>
      </c>
      <c r="M106" s="37">
        <f t="shared" si="52"/>
        <v>38.5</v>
      </c>
      <c r="N106" s="11">
        <v>16</v>
      </c>
      <c r="O106" s="12">
        <f t="shared" si="45"/>
        <v>61</v>
      </c>
      <c r="P106" s="17">
        <v>7.14</v>
      </c>
      <c r="Q106" s="203">
        <f t="shared" si="46"/>
        <v>50</v>
      </c>
    </row>
    <row r="107" spans="1:17">
      <c r="A107" s="4">
        <v>9</v>
      </c>
      <c r="B107" s="240">
        <v>3.6</v>
      </c>
      <c r="C107" s="238">
        <f t="shared" si="47"/>
        <v>67.900000000000006</v>
      </c>
      <c r="D107" s="240">
        <v>17.7</v>
      </c>
      <c r="E107" s="238">
        <f t="shared" si="48"/>
        <v>74.2</v>
      </c>
      <c r="F107" s="62">
        <v>16.7</v>
      </c>
      <c r="G107" s="60">
        <f t="shared" si="49"/>
        <v>73.100000000000009</v>
      </c>
      <c r="H107" s="74">
        <v>11</v>
      </c>
      <c r="I107" s="72">
        <f t="shared" si="50"/>
        <v>80</v>
      </c>
      <c r="J107" s="52">
        <v>21.8</v>
      </c>
      <c r="K107" s="200">
        <f t="shared" si="51"/>
        <v>56</v>
      </c>
      <c r="L107" s="36">
        <v>19.8</v>
      </c>
      <c r="M107" s="201">
        <f t="shared" si="52"/>
        <v>58.3</v>
      </c>
      <c r="N107" s="11">
        <v>13</v>
      </c>
      <c r="O107" s="12">
        <f t="shared" si="45"/>
        <v>74</v>
      </c>
      <c r="P107" s="17">
        <v>21.43</v>
      </c>
      <c r="Q107" s="16">
        <f t="shared" si="46"/>
        <v>71.430000000000007</v>
      </c>
    </row>
    <row r="108" spans="1:17">
      <c r="A108" s="4">
        <v>10</v>
      </c>
      <c r="B108" s="240">
        <v>32.1</v>
      </c>
      <c r="C108" s="238">
        <f t="shared" si="47"/>
        <v>100</v>
      </c>
      <c r="D108" s="240">
        <v>25.8</v>
      </c>
      <c r="E108" s="238">
        <f t="shared" si="48"/>
        <v>100</v>
      </c>
      <c r="F108" s="62">
        <v>26.9</v>
      </c>
      <c r="G108" s="60">
        <f t="shared" si="49"/>
        <v>100</v>
      </c>
      <c r="H108" s="74">
        <v>20</v>
      </c>
      <c r="I108" s="72">
        <f t="shared" si="50"/>
        <v>100</v>
      </c>
      <c r="J108" s="52">
        <v>44</v>
      </c>
      <c r="K108" s="47">
        <f t="shared" si="51"/>
        <v>100</v>
      </c>
      <c r="L108" s="36">
        <v>41.8</v>
      </c>
      <c r="M108" s="37">
        <f t="shared" si="52"/>
        <v>100.1</v>
      </c>
      <c r="N108" s="11">
        <v>27</v>
      </c>
      <c r="O108" s="12">
        <f t="shared" si="45"/>
        <v>101</v>
      </c>
      <c r="P108" s="17">
        <v>28.57</v>
      </c>
      <c r="Q108" s="16">
        <f t="shared" si="46"/>
        <v>100</v>
      </c>
    </row>
    <row r="109" spans="1:17">
      <c r="A109" s="3"/>
      <c r="B109" s="240"/>
      <c r="C109" s="238"/>
      <c r="D109" s="240"/>
      <c r="E109" s="238"/>
      <c r="F109" s="62"/>
      <c r="G109" s="60"/>
      <c r="H109" s="74"/>
      <c r="I109" s="72"/>
      <c r="J109" s="52"/>
      <c r="K109" s="47"/>
      <c r="L109" s="36"/>
      <c r="M109" s="37"/>
      <c r="N109" s="11"/>
      <c r="O109" s="12"/>
      <c r="P109" s="17"/>
      <c r="Q109" s="16"/>
    </row>
    <row r="110" spans="1:17" ht="25.5">
      <c r="A110" s="5" t="s">
        <v>55</v>
      </c>
      <c r="B110" s="240"/>
      <c r="C110" s="238"/>
      <c r="D110" s="240"/>
      <c r="E110" s="238"/>
      <c r="F110" s="62"/>
      <c r="G110" s="60"/>
      <c r="H110" s="74"/>
      <c r="I110" s="72"/>
      <c r="J110" s="52"/>
      <c r="K110" s="47"/>
      <c r="L110" s="36"/>
      <c r="M110" s="37"/>
      <c r="N110" s="11"/>
      <c r="O110" s="12"/>
      <c r="P110" s="17"/>
      <c r="Q110" s="16"/>
    </row>
    <row r="111" spans="1:17">
      <c r="A111" s="4">
        <v>1</v>
      </c>
      <c r="B111" s="240">
        <v>0</v>
      </c>
      <c r="C111" s="238">
        <f>B111</f>
        <v>0</v>
      </c>
      <c r="D111" s="240">
        <v>0</v>
      </c>
      <c r="E111" s="238">
        <f>D111</f>
        <v>0</v>
      </c>
      <c r="F111" s="62">
        <v>0</v>
      </c>
      <c r="G111" s="60">
        <f>F111</f>
        <v>0</v>
      </c>
      <c r="H111" s="74"/>
      <c r="I111" s="72">
        <f>H111</f>
        <v>0</v>
      </c>
      <c r="J111" s="52">
        <v>0</v>
      </c>
      <c r="K111" s="47">
        <f>J111</f>
        <v>0</v>
      </c>
      <c r="L111" s="36">
        <v>0</v>
      </c>
      <c r="M111" s="37">
        <f>L111</f>
        <v>0</v>
      </c>
      <c r="N111" s="11">
        <v>0</v>
      </c>
      <c r="O111" s="12">
        <f>N111</f>
        <v>0</v>
      </c>
      <c r="P111" s="17"/>
      <c r="Q111" s="16"/>
    </row>
    <row r="112" spans="1:17">
      <c r="A112" s="4">
        <v>2</v>
      </c>
      <c r="B112" s="240">
        <v>0</v>
      </c>
      <c r="C112" s="238">
        <f>C111+B112</f>
        <v>0</v>
      </c>
      <c r="D112" s="240">
        <v>0</v>
      </c>
      <c r="E112" s="238">
        <f>E111+D112</f>
        <v>0</v>
      </c>
      <c r="F112" s="62">
        <v>0.8</v>
      </c>
      <c r="G112" s="60">
        <f>G111+F112</f>
        <v>0.8</v>
      </c>
      <c r="H112" s="74">
        <v>3</v>
      </c>
      <c r="I112" s="72">
        <f>I111+H112</f>
        <v>3</v>
      </c>
      <c r="J112" s="52">
        <v>0</v>
      </c>
      <c r="K112" s="47">
        <f>K111+J112</f>
        <v>0</v>
      </c>
      <c r="L112" s="36">
        <v>0</v>
      </c>
      <c r="M112" s="37">
        <f>M111+L112</f>
        <v>0</v>
      </c>
      <c r="N112" s="11">
        <v>0</v>
      </c>
      <c r="O112" s="12">
        <f t="shared" ref="O112:O120" si="53">O111+N112</f>
        <v>0</v>
      </c>
      <c r="P112" s="17"/>
      <c r="Q112" s="16"/>
    </row>
    <row r="113" spans="1:17">
      <c r="A113" s="4">
        <v>3</v>
      </c>
      <c r="B113" s="240">
        <v>0</v>
      </c>
      <c r="C113" s="238">
        <f t="shared" ref="C113:C120" si="54">C112+B113</f>
        <v>0</v>
      </c>
      <c r="D113" s="240">
        <v>3.2</v>
      </c>
      <c r="E113" s="238">
        <f t="shared" ref="E113:E120" si="55">E112+D113</f>
        <v>3.2</v>
      </c>
      <c r="F113" s="62">
        <v>0</v>
      </c>
      <c r="G113" s="60">
        <f t="shared" ref="G113:G120" si="56">G112+F113</f>
        <v>0.8</v>
      </c>
      <c r="H113" s="74"/>
      <c r="I113" s="72">
        <f t="shared" ref="I113:I120" si="57">I112+H113</f>
        <v>3</v>
      </c>
      <c r="J113" s="52">
        <v>0</v>
      </c>
      <c r="K113" s="47">
        <f t="shared" ref="K113:K120" si="58">K112+J113</f>
        <v>0</v>
      </c>
      <c r="L113" s="36">
        <v>0</v>
      </c>
      <c r="M113" s="37">
        <f t="shared" ref="M113:M120" si="59">M112+L113</f>
        <v>0</v>
      </c>
      <c r="N113" s="11">
        <v>0</v>
      </c>
      <c r="O113" s="12">
        <f t="shared" si="53"/>
        <v>0</v>
      </c>
      <c r="P113" s="17"/>
      <c r="Q113" s="16"/>
    </row>
    <row r="114" spans="1:17">
      <c r="A114" s="4">
        <v>4</v>
      </c>
      <c r="B114" s="240">
        <v>0</v>
      </c>
      <c r="C114" s="238">
        <f t="shared" si="54"/>
        <v>0</v>
      </c>
      <c r="D114" s="240">
        <v>1.6</v>
      </c>
      <c r="E114" s="238">
        <f t="shared" si="55"/>
        <v>4.8000000000000007</v>
      </c>
      <c r="F114" s="62">
        <v>4.5999999999999996</v>
      </c>
      <c r="G114" s="60">
        <f t="shared" si="56"/>
        <v>5.3999999999999995</v>
      </c>
      <c r="H114" s="74">
        <v>1</v>
      </c>
      <c r="I114" s="72">
        <f t="shared" si="57"/>
        <v>4</v>
      </c>
      <c r="J114" s="52">
        <v>0</v>
      </c>
      <c r="K114" s="47">
        <f t="shared" si="58"/>
        <v>0</v>
      </c>
      <c r="L114" s="36">
        <v>2.2000000000000002</v>
      </c>
      <c r="M114" s="37">
        <f t="shared" si="59"/>
        <v>2.2000000000000002</v>
      </c>
      <c r="N114" s="11">
        <v>3</v>
      </c>
      <c r="O114" s="12">
        <f t="shared" si="53"/>
        <v>3</v>
      </c>
      <c r="P114" s="17"/>
      <c r="Q114" s="16"/>
    </row>
    <row r="115" spans="1:17">
      <c r="A115" s="4">
        <v>5</v>
      </c>
      <c r="B115" s="240">
        <v>3.6</v>
      </c>
      <c r="C115" s="238">
        <f t="shared" si="54"/>
        <v>3.6</v>
      </c>
      <c r="D115" s="240">
        <v>0</v>
      </c>
      <c r="E115" s="238">
        <f t="shared" si="55"/>
        <v>4.8000000000000007</v>
      </c>
      <c r="F115" s="62">
        <v>2.8</v>
      </c>
      <c r="G115" s="60">
        <f t="shared" si="56"/>
        <v>8.1999999999999993</v>
      </c>
      <c r="H115" s="74">
        <v>4</v>
      </c>
      <c r="I115" s="72">
        <f t="shared" si="57"/>
        <v>8</v>
      </c>
      <c r="J115" s="52">
        <v>19.7</v>
      </c>
      <c r="K115" s="47">
        <f t="shared" si="58"/>
        <v>19.7</v>
      </c>
      <c r="L115" s="36">
        <v>2.2000000000000002</v>
      </c>
      <c r="M115" s="37">
        <f t="shared" si="59"/>
        <v>4.4000000000000004</v>
      </c>
      <c r="N115" s="11">
        <v>3</v>
      </c>
      <c r="O115" s="12">
        <f t="shared" si="53"/>
        <v>6</v>
      </c>
      <c r="P115" s="17"/>
      <c r="Q115" s="16"/>
    </row>
    <row r="116" spans="1:17">
      <c r="A116" s="4">
        <v>6</v>
      </c>
      <c r="B116" s="240">
        <v>0</v>
      </c>
      <c r="C116" s="238">
        <f t="shared" si="54"/>
        <v>3.6</v>
      </c>
      <c r="D116" s="240">
        <v>0</v>
      </c>
      <c r="E116" s="238">
        <f t="shared" si="55"/>
        <v>4.8000000000000007</v>
      </c>
      <c r="F116" s="62">
        <v>3.7</v>
      </c>
      <c r="G116" s="60">
        <f t="shared" si="56"/>
        <v>11.899999999999999</v>
      </c>
      <c r="H116" s="74">
        <v>3</v>
      </c>
      <c r="I116" s="72">
        <f t="shared" si="57"/>
        <v>11</v>
      </c>
      <c r="J116" s="52">
        <v>3.2</v>
      </c>
      <c r="K116" s="47">
        <f t="shared" si="58"/>
        <v>22.9</v>
      </c>
      <c r="L116" s="36">
        <v>1.1000000000000001</v>
      </c>
      <c r="M116" s="37">
        <f t="shared" si="59"/>
        <v>5.5</v>
      </c>
      <c r="N116" s="11">
        <v>6</v>
      </c>
      <c r="O116" s="12">
        <f t="shared" si="53"/>
        <v>12</v>
      </c>
      <c r="P116" s="17"/>
      <c r="Q116" s="16"/>
    </row>
    <row r="117" spans="1:17">
      <c r="A117" s="4">
        <v>7</v>
      </c>
      <c r="B117" s="240">
        <v>0</v>
      </c>
      <c r="C117" s="238">
        <f t="shared" si="54"/>
        <v>3.6</v>
      </c>
      <c r="D117" s="240">
        <v>12.9</v>
      </c>
      <c r="E117" s="238">
        <f t="shared" si="55"/>
        <v>17.700000000000003</v>
      </c>
      <c r="F117" s="62">
        <v>10.199999999999999</v>
      </c>
      <c r="G117" s="60">
        <f t="shared" si="56"/>
        <v>22.099999999999998</v>
      </c>
      <c r="H117" s="74">
        <v>6</v>
      </c>
      <c r="I117" s="72">
        <f t="shared" si="57"/>
        <v>17</v>
      </c>
      <c r="J117" s="52">
        <v>0</v>
      </c>
      <c r="K117" s="47">
        <f t="shared" si="58"/>
        <v>22.9</v>
      </c>
      <c r="L117" s="36">
        <v>4.4000000000000004</v>
      </c>
      <c r="M117" s="37">
        <f t="shared" si="59"/>
        <v>9.9</v>
      </c>
      <c r="N117" s="11">
        <v>11</v>
      </c>
      <c r="O117" s="12">
        <f t="shared" si="53"/>
        <v>23</v>
      </c>
      <c r="P117" s="17"/>
      <c r="Q117" s="16"/>
    </row>
    <row r="118" spans="1:17">
      <c r="A118" s="4">
        <v>8</v>
      </c>
      <c r="B118" s="240">
        <v>10.7</v>
      </c>
      <c r="C118" s="341">
        <f t="shared" si="54"/>
        <v>14.299999999999999</v>
      </c>
      <c r="D118" s="240">
        <v>22.6</v>
      </c>
      <c r="E118" s="237">
        <f t="shared" si="55"/>
        <v>40.300000000000004</v>
      </c>
      <c r="F118" s="62">
        <v>16.7</v>
      </c>
      <c r="G118" s="198">
        <f t="shared" si="56"/>
        <v>38.799999999999997</v>
      </c>
      <c r="H118" s="74">
        <v>30</v>
      </c>
      <c r="I118" s="199">
        <f t="shared" si="57"/>
        <v>47</v>
      </c>
      <c r="J118" s="52">
        <v>13.8</v>
      </c>
      <c r="K118" s="47">
        <f t="shared" si="58"/>
        <v>36.700000000000003</v>
      </c>
      <c r="L118" s="36">
        <v>19.8</v>
      </c>
      <c r="M118" s="37">
        <f t="shared" si="59"/>
        <v>29.700000000000003</v>
      </c>
      <c r="N118" s="11">
        <v>37</v>
      </c>
      <c r="O118" s="202">
        <f t="shared" si="53"/>
        <v>60</v>
      </c>
      <c r="P118" s="17"/>
      <c r="Q118" s="16"/>
    </row>
    <row r="119" spans="1:17">
      <c r="A119" s="4">
        <v>9</v>
      </c>
      <c r="B119" s="240">
        <v>32.1</v>
      </c>
      <c r="C119" s="237">
        <f t="shared" si="54"/>
        <v>46.4</v>
      </c>
      <c r="D119" s="240">
        <v>19.399999999999999</v>
      </c>
      <c r="E119" s="238">
        <f t="shared" si="55"/>
        <v>59.7</v>
      </c>
      <c r="F119" s="62">
        <v>26.9</v>
      </c>
      <c r="G119" s="60">
        <f t="shared" si="56"/>
        <v>65.699999999999989</v>
      </c>
      <c r="H119" s="74">
        <v>18</v>
      </c>
      <c r="I119" s="72">
        <f t="shared" si="57"/>
        <v>65</v>
      </c>
      <c r="J119" s="52">
        <v>20.2</v>
      </c>
      <c r="K119" s="200">
        <f t="shared" si="58"/>
        <v>56.900000000000006</v>
      </c>
      <c r="L119" s="36">
        <v>30.8</v>
      </c>
      <c r="M119" s="201">
        <f t="shared" si="59"/>
        <v>60.5</v>
      </c>
      <c r="N119" s="11">
        <v>18</v>
      </c>
      <c r="O119" s="12">
        <f t="shared" si="53"/>
        <v>78</v>
      </c>
      <c r="P119" s="17"/>
      <c r="Q119" s="16"/>
    </row>
    <row r="120" spans="1:17">
      <c r="A120" s="4">
        <v>10</v>
      </c>
      <c r="B120" s="240">
        <v>53.6</v>
      </c>
      <c r="C120" s="238">
        <f t="shared" si="54"/>
        <v>100</v>
      </c>
      <c r="D120" s="240">
        <v>40.299999999999997</v>
      </c>
      <c r="E120" s="238">
        <f t="shared" si="55"/>
        <v>100</v>
      </c>
      <c r="F120" s="62">
        <v>34.299999999999997</v>
      </c>
      <c r="G120" s="60">
        <f t="shared" si="56"/>
        <v>99.999999999999986</v>
      </c>
      <c r="H120" s="74">
        <v>35</v>
      </c>
      <c r="I120" s="72">
        <f t="shared" si="57"/>
        <v>100</v>
      </c>
      <c r="J120" s="52">
        <v>43</v>
      </c>
      <c r="K120" s="47">
        <f t="shared" si="58"/>
        <v>99.9</v>
      </c>
      <c r="L120" s="36">
        <v>39.6</v>
      </c>
      <c r="M120" s="37">
        <f t="shared" si="59"/>
        <v>100.1</v>
      </c>
      <c r="N120" s="11">
        <v>23</v>
      </c>
      <c r="O120" s="12">
        <f t="shared" si="53"/>
        <v>101</v>
      </c>
      <c r="P120" s="17"/>
      <c r="Q120" s="16"/>
    </row>
    <row r="121" spans="1:17">
      <c r="A121" s="3"/>
      <c r="B121" s="240"/>
      <c r="C121" s="238"/>
      <c r="D121" s="240"/>
      <c r="E121" s="238"/>
      <c r="F121" s="62"/>
      <c r="G121" s="60"/>
      <c r="H121" s="74"/>
      <c r="I121" s="72"/>
      <c r="J121" s="52"/>
      <c r="K121" s="47"/>
      <c r="L121" s="36"/>
      <c r="M121" s="37"/>
      <c r="N121" s="11"/>
      <c r="O121" s="12"/>
      <c r="P121" s="17"/>
      <c r="Q121" s="16"/>
    </row>
    <row r="122" spans="1:17" ht="25.5">
      <c r="A122" s="5" t="s">
        <v>56</v>
      </c>
      <c r="B122" s="240"/>
      <c r="C122" s="238"/>
      <c r="D122" s="240"/>
      <c r="E122" s="238"/>
      <c r="F122" s="62"/>
      <c r="G122" s="60"/>
      <c r="H122" s="74"/>
      <c r="I122" s="72"/>
      <c r="J122" s="52"/>
      <c r="K122" s="47"/>
      <c r="L122" s="36"/>
      <c r="M122" s="37"/>
      <c r="N122" s="11"/>
      <c r="O122" s="12"/>
      <c r="P122" s="17"/>
      <c r="Q122" s="16"/>
    </row>
    <row r="123" spans="1:17">
      <c r="A123" s="4">
        <v>1</v>
      </c>
      <c r="B123" s="240">
        <v>3.6</v>
      </c>
      <c r="C123" s="238">
        <f>B123</f>
        <v>3.6</v>
      </c>
      <c r="D123" s="240">
        <v>0</v>
      </c>
      <c r="E123" s="238">
        <f>D123</f>
        <v>0</v>
      </c>
      <c r="F123" s="62">
        <v>0.8</v>
      </c>
      <c r="G123" s="60">
        <f>F123</f>
        <v>0.8</v>
      </c>
      <c r="H123" s="74">
        <v>3</v>
      </c>
      <c r="I123" s="72">
        <f>H123</f>
        <v>3</v>
      </c>
      <c r="J123" s="52">
        <v>0</v>
      </c>
      <c r="K123" s="47">
        <f>J123</f>
        <v>0</v>
      </c>
      <c r="L123" s="36">
        <v>3.3</v>
      </c>
      <c r="M123" s="37">
        <f>L123</f>
        <v>3.3</v>
      </c>
      <c r="N123" s="11">
        <v>4</v>
      </c>
      <c r="O123" s="12">
        <f>N123</f>
        <v>4</v>
      </c>
      <c r="P123" s="17"/>
      <c r="Q123" s="16"/>
    </row>
    <row r="124" spans="1:17">
      <c r="A124" s="4">
        <v>2</v>
      </c>
      <c r="B124" s="240">
        <v>0</v>
      </c>
      <c r="C124" s="238">
        <f>C123+B124</f>
        <v>3.6</v>
      </c>
      <c r="D124" s="240">
        <v>1.6</v>
      </c>
      <c r="E124" s="238">
        <f>E123+D124</f>
        <v>1.6</v>
      </c>
      <c r="F124" s="62">
        <v>0</v>
      </c>
      <c r="G124" s="60">
        <f>G123+F124</f>
        <v>0.8</v>
      </c>
      <c r="H124" s="74">
        <v>6</v>
      </c>
      <c r="I124" s="72">
        <f>I123+H124</f>
        <v>9</v>
      </c>
      <c r="J124" s="52">
        <v>1.2</v>
      </c>
      <c r="K124" s="47">
        <f>K123+J124</f>
        <v>1.2</v>
      </c>
      <c r="L124" s="36">
        <v>4.4000000000000004</v>
      </c>
      <c r="M124" s="37">
        <f>M123+L124</f>
        <v>7.7</v>
      </c>
      <c r="N124" s="11">
        <v>3</v>
      </c>
      <c r="O124" s="12">
        <f t="shared" ref="O124:O132" si="60">O123+N124</f>
        <v>7</v>
      </c>
      <c r="P124" s="17"/>
      <c r="Q124" s="16"/>
    </row>
    <row r="125" spans="1:17">
      <c r="A125" s="4">
        <v>3</v>
      </c>
      <c r="B125" s="240">
        <v>0</v>
      </c>
      <c r="C125" s="238">
        <f t="shared" ref="C125:C132" si="61">C124+B125</f>
        <v>3.6</v>
      </c>
      <c r="D125" s="240">
        <v>3.2</v>
      </c>
      <c r="E125" s="238">
        <f t="shared" ref="E125:E132" si="62">E124+D125</f>
        <v>4.8000000000000007</v>
      </c>
      <c r="F125" s="62">
        <v>5.6</v>
      </c>
      <c r="G125" s="60">
        <f t="shared" ref="G125:G132" si="63">G124+F125</f>
        <v>6.3999999999999995</v>
      </c>
      <c r="H125" s="74">
        <v>6</v>
      </c>
      <c r="I125" s="72">
        <f t="shared" ref="I125:I132" si="64">I124+H125</f>
        <v>15</v>
      </c>
      <c r="J125" s="52">
        <v>1.2</v>
      </c>
      <c r="K125" s="47">
        <f t="shared" ref="K125:K132" si="65">K124+J125</f>
        <v>2.4</v>
      </c>
      <c r="L125" s="36">
        <v>5.5</v>
      </c>
      <c r="M125" s="37">
        <f t="shared" ref="M125:M132" si="66">M124+L125</f>
        <v>13.2</v>
      </c>
      <c r="N125" s="11">
        <v>9</v>
      </c>
      <c r="O125" s="12">
        <f t="shared" si="60"/>
        <v>16</v>
      </c>
      <c r="P125" s="17"/>
      <c r="Q125" s="16"/>
    </row>
    <row r="126" spans="1:17">
      <c r="A126" s="4">
        <v>4</v>
      </c>
      <c r="B126" s="240">
        <v>10.8</v>
      </c>
      <c r="C126" s="238">
        <f t="shared" si="61"/>
        <v>14.4</v>
      </c>
      <c r="D126" s="240">
        <v>3.2</v>
      </c>
      <c r="E126" s="238">
        <f t="shared" si="62"/>
        <v>8</v>
      </c>
      <c r="F126" s="62">
        <v>5.6</v>
      </c>
      <c r="G126" s="60">
        <f t="shared" si="63"/>
        <v>12</v>
      </c>
      <c r="H126" s="74">
        <v>6</v>
      </c>
      <c r="I126" s="72">
        <f t="shared" si="64"/>
        <v>21</v>
      </c>
      <c r="J126" s="52">
        <v>4.8</v>
      </c>
      <c r="K126" s="47">
        <f t="shared" si="65"/>
        <v>7.1999999999999993</v>
      </c>
      <c r="L126" s="36">
        <v>7.7</v>
      </c>
      <c r="M126" s="37">
        <f t="shared" si="66"/>
        <v>20.9</v>
      </c>
      <c r="N126" s="11">
        <v>4</v>
      </c>
      <c r="O126" s="12">
        <f t="shared" si="60"/>
        <v>20</v>
      </c>
      <c r="P126" s="17"/>
      <c r="Q126" s="16"/>
    </row>
    <row r="127" spans="1:17">
      <c r="A127" s="4">
        <v>5</v>
      </c>
      <c r="B127" s="240">
        <v>25</v>
      </c>
      <c r="C127" s="238">
        <f t="shared" si="61"/>
        <v>39.4</v>
      </c>
      <c r="D127" s="240">
        <v>14.5</v>
      </c>
      <c r="E127" s="238">
        <f t="shared" si="62"/>
        <v>22.5</v>
      </c>
      <c r="F127" s="62">
        <v>13.9</v>
      </c>
      <c r="G127" s="60">
        <f t="shared" si="63"/>
        <v>25.9</v>
      </c>
      <c r="H127" s="74">
        <v>7</v>
      </c>
      <c r="I127" s="72">
        <f t="shared" si="64"/>
        <v>28</v>
      </c>
      <c r="J127" s="52">
        <v>13.3</v>
      </c>
      <c r="K127" s="47">
        <f t="shared" si="65"/>
        <v>20.5</v>
      </c>
      <c r="L127" s="36">
        <v>9.9</v>
      </c>
      <c r="M127" s="37">
        <f t="shared" si="66"/>
        <v>30.799999999999997</v>
      </c>
      <c r="N127" s="11">
        <v>6</v>
      </c>
      <c r="O127" s="12">
        <f t="shared" si="60"/>
        <v>26</v>
      </c>
      <c r="P127" s="17"/>
      <c r="Q127" s="16"/>
    </row>
    <row r="128" spans="1:17">
      <c r="A128" s="4">
        <v>6</v>
      </c>
      <c r="B128" s="240">
        <v>0</v>
      </c>
      <c r="C128" s="238">
        <f t="shared" si="61"/>
        <v>39.4</v>
      </c>
      <c r="D128" s="240">
        <v>12.9</v>
      </c>
      <c r="E128" s="238">
        <f t="shared" si="62"/>
        <v>35.4</v>
      </c>
      <c r="F128" s="62">
        <v>3.7</v>
      </c>
      <c r="G128" s="60">
        <f t="shared" si="63"/>
        <v>29.599999999999998</v>
      </c>
      <c r="H128" s="74">
        <v>4</v>
      </c>
      <c r="I128" s="72">
        <f t="shared" si="64"/>
        <v>32</v>
      </c>
      <c r="J128" s="52">
        <v>6.2</v>
      </c>
      <c r="K128" s="47">
        <f t="shared" si="65"/>
        <v>26.7</v>
      </c>
      <c r="L128" s="36">
        <v>7.7</v>
      </c>
      <c r="M128" s="37">
        <f t="shared" si="66"/>
        <v>38.5</v>
      </c>
      <c r="N128" s="11">
        <v>13</v>
      </c>
      <c r="O128" s="12">
        <f t="shared" si="60"/>
        <v>39</v>
      </c>
      <c r="P128" s="17"/>
      <c r="Q128" s="16"/>
    </row>
    <row r="129" spans="1:17">
      <c r="A129" s="4">
        <v>7</v>
      </c>
      <c r="B129" s="240">
        <v>7.1</v>
      </c>
      <c r="C129" s="341">
        <f t="shared" si="61"/>
        <v>46.5</v>
      </c>
      <c r="D129" s="240">
        <v>12.9</v>
      </c>
      <c r="E129" s="237">
        <f t="shared" si="62"/>
        <v>48.3</v>
      </c>
      <c r="F129" s="62">
        <v>13.9</v>
      </c>
      <c r="G129" s="198">
        <f t="shared" si="63"/>
        <v>43.5</v>
      </c>
      <c r="H129" s="74">
        <v>22</v>
      </c>
      <c r="I129" s="199">
        <f t="shared" si="64"/>
        <v>54</v>
      </c>
      <c r="J129" s="52">
        <v>19.899999999999999</v>
      </c>
      <c r="K129" s="200">
        <f t="shared" si="65"/>
        <v>46.599999999999994</v>
      </c>
      <c r="L129" s="36">
        <v>17.600000000000001</v>
      </c>
      <c r="M129" s="201">
        <f t="shared" si="66"/>
        <v>56.1</v>
      </c>
      <c r="N129" s="11">
        <v>16</v>
      </c>
      <c r="O129" s="202">
        <f t="shared" si="60"/>
        <v>55</v>
      </c>
      <c r="P129" s="17"/>
      <c r="Q129" s="16"/>
    </row>
    <row r="130" spans="1:17">
      <c r="A130" s="4">
        <v>8</v>
      </c>
      <c r="B130" s="240">
        <v>7.1</v>
      </c>
      <c r="C130" s="237">
        <f t="shared" si="61"/>
        <v>53.6</v>
      </c>
      <c r="D130" s="240">
        <v>29.1</v>
      </c>
      <c r="E130" s="238">
        <f t="shared" si="62"/>
        <v>77.400000000000006</v>
      </c>
      <c r="F130" s="62">
        <v>27.8</v>
      </c>
      <c r="G130" s="60">
        <f t="shared" si="63"/>
        <v>71.3</v>
      </c>
      <c r="H130" s="74">
        <v>19</v>
      </c>
      <c r="I130" s="72">
        <f t="shared" si="64"/>
        <v>73</v>
      </c>
      <c r="J130" s="52">
        <v>27.9</v>
      </c>
      <c r="K130" s="47">
        <f t="shared" si="65"/>
        <v>74.5</v>
      </c>
      <c r="L130" s="36">
        <v>23.1</v>
      </c>
      <c r="M130" s="37">
        <f t="shared" si="66"/>
        <v>79.2</v>
      </c>
      <c r="N130" s="11">
        <v>19</v>
      </c>
      <c r="O130" s="12">
        <f t="shared" si="60"/>
        <v>74</v>
      </c>
      <c r="P130" s="17"/>
      <c r="Q130" s="16"/>
    </row>
    <row r="131" spans="1:17">
      <c r="A131" s="4">
        <v>9</v>
      </c>
      <c r="B131" s="240">
        <v>21.4</v>
      </c>
      <c r="C131" s="238">
        <f t="shared" si="61"/>
        <v>75</v>
      </c>
      <c r="D131" s="240">
        <v>8.1</v>
      </c>
      <c r="E131" s="238">
        <f t="shared" si="62"/>
        <v>85.5</v>
      </c>
      <c r="F131" s="62">
        <v>10.199999999999999</v>
      </c>
      <c r="G131" s="60">
        <f t="shared" si="63"/>
        <v>81.5</v>
      </c>
      <c r="H131" s="74">
        <v>12</v>
      </c>
      <c r="I131" s="72">
        <f t="shared" si="64"/>
        <v>85</v>
      </c>
      <c r="J131" s="52">
        <v>12.6</v>
      </c>
      <c r="K131" s="47">
        <f t="shared" si="65"/>
        <v>87.1</v>
      </c>
      <c r="L131" s="36">
        <v>8.8000000000000007</v>
      </c>
      <c r="M131" s="37">
        <f t="shared" si="66"/>
        <v>88</v>
      </c>
      <c r="N131" s="11">
        <v>15</v>
      </c>
      <c r="O131" s="12">
        <f t="shared" si="60"/>
        <v>89</v>
      </c>
      <c r="P131" s="17"/>
      <c r="Q131" s="16"/>
    </row>
    <row r="132" spans="1:17">
      <c r="A132" s="4">
        <v>10</v>
      </c>
      <c r="B132" s="240">
        <v>25</v>
      </c>
      <c r="C132" s="238">
        <f t="shared" si="61"/>
        <v>100</v>
      </c>
      <c r="D132" s="240">
        <v>14.5</v>
      </c>
      <c r="E132" s="238">
        <f t="shared" si="62"/>
        <v>100</v>
      </c>
      <c r="F132" s="62">
        <v>18.5</v>
      </c>
      <c r="G132" s="60">
        <f t="shared" si="63"/>
        <v>100</v>
      </c>
      <c r="H132" s="74">
        <v>15</v>
      </c>
      <c r="I132" s="72">
        <f t="shared" si="64"/>
        <v>100</v>
      </c>
      <c r="J132" s="52">
        <v>13</v>
      </c>
      <c r="K132" s="47">
        <f t="shared" si="65"/>
        <v>100.1</v>
      </c>
      <c r="L132" s="36">
        <v>12.1</v>
      </c>
      <c r="M132" s="37">
        <f t="shared" si="66"/>
        <v>100.1</v>
      </c>
      <c r="N132" s="11">
        <v>11</v>
      </c>
      <c r="O132" s="12">
        <f t="shared" si="60"/>
        <v>100</v>
      </c>
      <c r="P132" s="17"/>
      <c r="Q132" s="16"/>
    </row>
    <row r="133" spans="1:17">
      <c r="A133" s="3"/>
      <c r="B133" s="240"/>
      <c r="C133" s="238"/>
      <c r="D133" s="240"/>
      <c r="E133" s="238"/>
      <c r="F133" s="62"/>
      <c r="G133" s="60"/>
      <c r="H133" s="74"/>
      <c r="I133" s="72"/>
      <c r="J133" s="52"/>
      <c r="K133" s="47"/>
      <c r="L133" s="36"/>
      <c r="M133" s="37"/>
      <c r="N133" s="11"/>
      <c r="O133" s="12"/>
      <c r="P133" s="17"/>
      <c r="Q133" s="16"/>
    </row>
    <row r="134" spans="1:17" ht="25.5">
      <c r="A134" s="5" t="s">
        <v>93</v>
      </c>
      <c r="B134" s="240"/>
      <c r="C134" s="238"/>
      <c r="D134" s="240"/>
      <c r="E134" s="238"/>
      <c r="F134" s="62"/>
      <c r="G134" s="60"/>
      <c r="H134" s="74"/>
      <c r="I134" s="72"/>
      <c r="J134" s="52"/>
      <c r="K134" s="47"/>
      <c r="L134" s="36"/>
      <c r="M134" s="37"/>
      <c r="N134" s="11"/>
      <c r="O134" s="12"/>
      <c r="P134" s="17"/>
      <c r="Q134" s="16"/>
    </row>
    <row r="135" spans="1:17">
      <c r="A135" s="4">
        <v>1</v>
      </c>
      <c r="B135" s="240">
        <v>21.4</v>
      </c>
      <c r="C135" s="238">
        <f>B135</f>
        <v>21.4</v>
      </c>
      <c r="D135" s="240">
        <v>13</v>
      </c>
      <c r="E135" s="238">
        <f>D135</f>
        <v>13</v>
      </c>
      <c r="F135" s="62">
        <v>14.8</v>
      </c>
      <c r="G135" s="60">
        <f>F135</f>
        <v>14.8</v>
      </c>
      <c r="H135" s="74">
        <v>17</v>
      </c>
      <c r="I135" s="72">
        <f>H135</f>
        <v>17</v>
      </c>
      <c r="J135" s="52">
        <v>0</v>
      </c>
      <c r="K135" s="47">
        <f>J135</f>
        <v>0</v>
      </c>
      <c r="L135" s="36">
        <v>17.600000000000001</v>
      </c>
      <c r="M135" s="37">
        <f>L135</f>
        <v>17.600000000000001</v>
      </c>
      <c r="N135" s="11">
        <v>22</v>
      </c>
      <c r="O135" s="12">
        <f>N135</f>
        <v>22</v>
      </c>
      <c r="P135" s="17">
        <v>7.14</v>
      </c>
      <c r="Q135" s="16">
        <f>P135</f>
        <v>7.14</v>
      </c>
    </row>
    <row r="136" spans="1:17">
      <c r="A136" s="4">
        <v>2</v>
      </c>
      <c r="B136" s="240">
        <v>17.899999999999999</v>
      </c>
      <c r="C136" s="238">
        <f>C135+B136</f>
        <v>39.299999999999997</v>
      </c>
      <c r="D136" s="240">
        <v>14.5</v>
      </c>
      <c r="E136" s="238">
        <f>E135+D136</f>
        <v>27.5</v>
      </c>
      <c r="F136" s="62">
        <v>7.4</v>
      </c>
      <c r="G136" s="60">
        <f>G135+F136</f>
        <v>22.200000000000003</v>
      </c>
      <c r="H136" s="74">
        <v>14</v>
      </c>
      <c r="I136" s="72">
        <f>I135+H136</f>
        <v>31</v>
      </c>
      <c r="J136" s="52">
        <v>12.1</v>
      </c>
      <c r="K136" s="47">
        <f>K135+J136</f>
        <v>12.1</v>
      </c>
      <c r="L136" s="36">
        <v>12.1</v>
      </c>
      <c r="M136" s="37">
        <f>M135+L136</f>
        <v>29.700000000000003</v>
      </c>
      <c r="N136" s="11">
        <v>5</v>
      </c>
      <c r="O136" s="12">
        <f t="shared" ref="O136:O144" si="67">O135+N136</f>
        <v>27</v>
      </c>
      <c r="P136" s="17">
        <v>7.14</v>
      </c>
      <c r="Q136" s="16">
        <f t="shared" ref="Q136:Q144" si="68">Q135+P136</f>
        <v>14.28</v>
      </c>
    </row>
    <row r="137" spans="1:17">
      <c r="A137" s="4">
        <v>3</v>
      </c>
      <c r="B137" s="240">
        <v>10.7</v>
      </c>
      <c r="C137" s="237">
        <f t="shared" ref="C137:C144" si="69">C136+B137</f>
        <v>50</v>
      </c>
      <c r="D137" s="240">
        <v>12.9</v>
      </c>
      <c r="E137" s="238">
        <f t="shared" ref="E137:E144" si="70">E136+D137</f>
        <v>40.4</v>
      </c>
      <c r="F137" s="62">
        <v>5.5</v>
      </c>
      <c r="G137" s="60">
        <f t="shared" ref="G137:G144" si="71">G136+F137</f>
        <v>27.700000000000003</v>
      </c>
      <c r="H137" s="74">
        <v>7</v>
      </c>
      <c r="I137" s="72">
        <f t="shared" ref="I137:I144" si="72">I136+H137</f>
        <v>38</v>
      </c>
      <c r="J137" s="52">
        <v>7.5</v>
      </c>
      <c r="K137" s="47">
        <f t="shared" ref="K137:K144" si="73">K136+J137</f>
        <v>19.600000000000001</v>
      </c>
      <c r="L137" s="36">
        <v>8.8000000000000007</v>
      </c>
      <c r="M137" s="37">
        <f t="shared" ref="M137:M144" si="74">M136+L137</f>
        <v>38.5</v>
      </c>
      <c r="N137" s="11">
        <v>11</v>
      </c>
      <c r="O137" s="12">
        <f t="shared" si="67"/>
        <v>38</v>
      </c>
      <c r="P137" s="17">
        <v>7.14</v>
      </c>
      <c r="Q137" s="16">
        <f t="shared" si="68"/>
        <v>21.419999999999998</v>
      </c>
    </row>
    <row r="138" spans="1:17">
      <c r="A138" s="4">
        <v>4</v>
      </c>
      <c r="B138" s="240">
        <v>3.6</v>
      </c>
      <c r="C138" s="238">
        <f t="shared" si="69"/>
        <v>53.6</v>
      </c>
      <c r="D138" s="240">
        <v>4.8</v>
      </c>
      <c r="E138" s="238">
        <f t="shared" si="70"/>
        <v>45.199999999999996</v>
      </c>
      <c r="F138" s="62">
        <v>4.5999999999999996</v>
      </c>
      <c r="G138" s="60">
        <f t="shared" si="71"/>
        <v>32.300000000000004</v>
      </c>
      <c r="H138" s="74">
        <v>8</v>
      </c>
      <c r="I138" s="199">
        <f t="shared" si="72"/>
        <v>46</v>
      </c>
      <c r="J138" s="52">
        <v>9.5</v>
      </c>
      <c r="K138" s="47">
        <f t="shared" si="73"/>
        <v>29.1</v>
      </c>
      <c r="L138" s="36">
        <v>7.7</v>
      </c>
      <c r="M138" s="201">
        <f t="shared" si="74"/>
        <v>46.2</v>
      </c>
      <c r="N138" s="11">
        <v>9</v>
      </c>
      <c r="O138" s="202">
        <f t="shared" si="67"/>
        <v>47</v>
      </c>
      <c r="P138" s="17">
        <v>7.14</v>
      </c>
      <c r="Q138" s="16">
        <f t="shared" si="68"/>
        <v>28.56</v>
      </c>
    </row>
    <row r="139" spans="1:17">
      <c r="A139" s="4">
        <v>5</v>
      </c>
      <c r="B139" s="240">
        <v>17.899999999999999</v>
      </c>
      <c r="C139" s="238">
        <f t="shared" si="69"/>
        <v>71.5</v>
      </c>
      <c r="D139" s="240">
        <v>17.7</v>
      </c>
      <c r="E139" s="238">
        <f t="shared" si="70"/>
        <v>62.899999999999991</v>
      </c>
      <c r="F139" s="62">
        <v>10.199999999999999</v>
      </c>
      <c r="G139" s="60">
        <f t="shared" si="71"/>
        <v>42.5</v>
      </c>
      <c r="H139" s="74">
        <v>13</v>
      </c>
      <c r="I139" s="72">
        <f t="shared" si="72"/>
        <v>59</v>
      </c>
      <c r="J139" s="52">
        <v>10.8</v>
      </c>
      <c r="K139" s="47">
        <f t="shared" si="73"/>
        <v>39.900000000000006</v>
      </c>
      <c r="L139" s="36">
        <v>8.8000000000000007</v>
      </c>
      <c r="M139" s="37">
        <f t="shared" si="74"/>
        <v>55</v>
      </c>
      <c r="N139" s="11">
        <v>6</v>
      </c>
      <c r="O139" s="12">
        <f t="shared" si="67"/>
        <v>53</v>
      </c>
      <c r="P139" s="17">
        <v>21.43</v>
      </c>
      <c r="Q139" s="203">
        <f t="shared" si="68"/>
        <v>49.989999999999995</v>
      </c>
    </row>
    <row r="140" spans="1:17">
      <c r="A140" s="4">
        <v>6</v>
      </c>
      <c r="B140" s="240">
        <v>3.6</v>
      </c>
      <c r="C140" s="341">
        <f t="shared" si="69"/>
        <v>75.099999999999994</v>
      </c>
      <c r="D140" s="240">
        <v>4.8</v>
      </c>
      <c r="E140" s="237">
        <f t="shared" si="70"/>
        <v>67.699999999999989</v>
      </c>
      <c r="F140" s="62">
        <v>8.3000000000000007</v>
      </c>
      <c r="G140" s="198">
        <f t="shared" si="71"/>
        <v>50.8</v>
      </c>
      <c r="H140" s="74">
        <v>5</v>
      </c>
      <c r="I140" s="72">
        <f t="shared" si="72"/>
        <v>64</v>
      </c>
      <c r="J140" s="52">
        <v>10.3</v>
      </c>
      <c r="K140" s="200">
        <f t="shared" si="73"/>
        <v>50.2</v>
      </c>
      <c r="L140" s="36">
        <v>7.7</v>
      </c>
      <c r="M140" s="37">
        <f t="shared" si="74"/>
        <v>62.7</v>
      </c>
      <c r="N140" s="11">
        <v>13</v>
      </c>
      <c r="O140" s="12">
        <f t="shared" si="67"/>
        <v>66</v>
      </c>
      <c r="P140" s="17">
        <v>0</v>
      </c>
      <c r="Q140" s="16">
        <f t="shared" si="68"/>
        <v>49.989999999999995</v>
      </c>
    </row>
    <row r="141" spans="1:17">
      <c r="A141" s="4">
        <v>7</v>
      </c>
      <c r="B141" s="240">
        <v>3.6</v>
      </c>
      <c r="C141" s="238">
        <f t="shared" si="69"/>
        <v>78.699999999999989</v>
      </c>
      <c r="D141" s="240">
        <v>11.3</v>
      </c>
      <c r="E141" s="238">
        <f t="shared" si="70"/>
        <v>78.999999999999986</v>
      </c>
      <c r="F141" s="62">
        <v>10.199999999999999</v>
      </c>
      <c r="G141" s="60">
        <f t="shared" si="71"/>
        <v>61</v>
      </c>
      <c r="H141" s="74">
        <v>8</v>
      </c>
      <c r="I141" s="72">
        <f t="shared" si="72"/>
        <v>72</v>
      </c>
      <c r="J141" s="52">
        <v>16.2</v>
      </c>
      <c r="K141" s="47">
        <f t="shared" si="73"/>
        <v>66.400000000000006</v>
      </c>
      <c r="L141" s="36">
        <v>6.6</v>
      </c>
      <c r="M141" s="37">
        <f t="shared" si="74"/>
        <v>69.3</v>
      </c>
      <c r="N141" s="11">
        <v>11</v>
      </c>
      <c r="O141" s="12">
        <f t="shared" si="67"/>
        <v>77</v>
      </c>
      <c r="P141" s="17">
        <v>7.14</v>
      </c>
      <c r="Q141" s="16">
        <f t="shared" si="68"/>
        <v>57.129999999999995</v>
      </c>
    </row>
    <row r="142" spans="1:17">
      <c r="A142" s="4">
        <v>8</v>
      </c>
      <c r="B142" s="240">
        <v>7.1</v>
      </c>
      <c r="C142" s="238">
        <f t="shared" si="69"/>
        <v>85.799999999999983</v>
      </c>
      <c r="D142" s="240">
        <v>8.1</v>
      </c>
      <c r="E142" s="238">
        <f t="shared" si="70"/>
        <v>87.09999999999998</v>
      </c>
      <c r="F142" s="62">
        <v>13</v>
      </c>
      <c r="G142" s="60">
        <f t="shared" si="71"/>
        <v>74</v>
      </c>
      <c r="H142" s="74">
        <v>11</v>
      </c>
      <c r="I142" s="72">
        <f t="shared" si="72"/>
        <v>83</v>
      </c>
      <c r="J142" s="52">
        <v>19.3</v>
      </c>
      <c r="K142" s="47">
        <f t="shared" si="73"/>
        <v>85.7</v>
      </c>
      <c r="L142" s="36">
        <v>12.1</v>
      </c>
      <c r="M142" s="37">
        <f t="shared" si="74"/>
        <v>81.399999999999991</v>
      </c>
      <c r="N142" s="11">
        <v>10</v>
      </c>
      <c r="O142" s="12">
        <f t="shared" si="67"/>
        <v>87</v>
      </c>
      <c r="P142" s="17">
        <v>14.29</v>
      </c>
      <c r="Q142" s="16">
        <f t="shared" si="68"/>
        <v>71.419999999999987</v>
      </c>
    </row>
    <row r="143" spans="1:17">
      <c r="A143" s="4">
        <v>9</v>
      </c>
      <c r="B143" s="240">
        <v>7.1</v>
      </c>
      <c r="C143" s="238">
        <f t="shared" si="69"/>
        <v>92.899999999999977</v>
      </c>
      <c r="D143" s="240">
        <v>4.8</v>
      </c>
      <c r="E143" s="238">
        <f t="shared" si="70"/>
        <v>91.899999999999977</v>
      </c>
      <c r="F143" s="62">
        <v>13</v>
      </c>
      <c r="G143" s="60">
        <f t="shared" si="71"/>
        <v>87</v>
      </c>
      <c r="H143" s="74">
        <v>8</v>
      </c>
      <c r="I143" s="72">
        <f t="shared" si="72"/>
        <v>91</v>
      </c>
      <c r="J143" s="52">
        <v>14.3</v>
      </c>
      <c r="K143" s="47">
        <f t="shared" si="73"/>
        <v>100</v>
      </c>
      <c r="L143" s="36">
        <v>8.8000000000000007</v>
      </c>
      <c r="M143" s="37">
        <f t="shared" si="74"/>
        <v>90.199999999999989</v>
      </c>
      <c r="N143" s="11">
        <v>9</v>
      </c>
      <c r="O143" s="12">
        <f t="shared" si="67"/>
        <v>96</v>
      </c>
      <c r="P143" s="17">
        <v>14.29</v>
      </c>
      <c r="Q143" s="16">
        <f t="shared" si="68"/>
        <v>85.70999999999998</v>
      </c>
    </row>
    <row r="144" spans="1:17">
      <c r="A144" s="4">
        <v>10</v>
      </c>
      <c r="B144" s="240">
        <v>7.1</v>
      </c>
      <c r="C144" s="238">
        <f t="shared" si="69"/>
        <v>99.999999999999972</v>
      </c>
      <c r="D144" s="240">
        <v>8.1</v>
      </c>
      <c r="E144" s="238">
        <f t="shared" si="70"/>
        <v>99.999999999999972</v>
      </c>
      <c r="F144" s="62">
        <v>13</v>
      </c>
      <c r="G144" s="60">
        <f t="shared" si="71"/>
        <v>100</v>
      </c>
      <c r="H144" s="74">
        <v>9</v>
      </c>
      <c r="I144" s="72">
        <f t="shared" si="72"/>
        <v>100</v>
      </c>
      <c r="J144" s="52">
        <v>0</v>
      </c>
      <c r="K144" s="47">
        <f t="shared" si="73"/>
        <v>100</v>
      </c>
      <c r="L144" s="36">
        <v>9.9</v>
      </c>
      <c r="M144" s="37">
        <f t="shared" si="74"/>
        <v>100.1</v>
      </c>
      <c r="N144" s="11">
        <v>4</v>
      </c>
      <c r="O144" s="12">
        <f t="shared" si="67"/>
        <v>100</v>
      </c>
      <c r="P144" s="17">
        <v>14.29</v>
      </c>
      <c r="Q144" s="16">
        <f t="shared" si="68"/>
        <v>99.999999999999972</v>
      </c>
    </row>
    <row r="145" spans="1:17">
      <c r="A145" s="3"/>
      <c r="B145" s="240"/>
      <c r="C145" s="238"/>
      <c r="D145" s="240"/>
      <c r="E145" s="238"/>
      <c r="F145" s="62"/>
      <c r="G145" s="60"/>
      <c r="H145" s="74"/>
      <c r="I145" s="72"/>
      <c r="J145" s="52"/>
      <c r="K145" s="47"/>
      <c r="L145" s="36"/>
      <c r="M145" s="37"/>
      <c r="N145" s="11"/>
      <c r="O145" s="12"/>
      <c r="P145" s="17"/>
      <c r="Q145" s="16"/>
    </row>
    <row r="146" spans="1:17" ht="25.5">
      <c r="A146" s="5" t="s">
        <v>57</v>
      </c>
      <c r="B146" s="240"/>
      <c r="C146" s="238"/>
      <c r="D146" s="240"/>
      <c r="E146" s="238"/>
      <c r="F146" s="62"/>
      <c r="G146" s="60"/>
      <c r="H146" s="74"/>
      <c r="I146" s="72"/>
      <c r="J146" s="52"/>
      <c r="K146" s="47"/>
      <c r="L146" s="36"/>
      <c r="M146" s="37"/>
      <c r="N146" s="11"/>
      <c r="O146" s="12"/>
      <c r="P146" s="17"/>
      <c r="Q146" s="16"/>
    </row>
    <row r="147" spans="1:17">
      <c r="A147" s="4">
        <v>1</v>
      </c>
      <c r="B147" s="240">
        <v>3.5</v>
      </c>
      <c r="C147" s="238">
        <f>B147</f>
        <v>3.5</v>
      </c>
      <c r="D147" s="240">
        <v>0</v>
      </c>
      <c r="E147" s="238">
        <f>D147</f>
        <v>0</v>
      </c>
      <c r="F147" s="62">
        <v>0.8</v>
      </c>
      <c r="G147" s="60">
        <f>F147</f>
        <v>0.8</v>
      </c>
      <c r="H147" s="74">
        <v>1</v>
      </c>
      <c r="I147" s="72">
        <f>H147</f>
        <v>1</v>
      </c>
      <c r="J147" s="52">
        <v>0</v>
      </c>
      <c r="K147" s="47">
        <f>J147</f>
        <v>0</v>
      </c>
      <c r="L147" s="36">
        <v>0</v>
      </c>
      <c r="M147" s="37">
        <f>L147</f>
        <v>0</v>
      </c>
      <c r="N147" s="11">
        <v>1</v>
      </c>
      <c r="O147" s="12">
        <f>N147</f>
        <v>1</v>
      </c>
      <c r="P147" s="17">
        <v>7.14</v>
      </c>
      <c r="Q147" s="16">
        <f>P147</f>
        <v>7.14</v>
      </c>
    </row>
    <row r="148" spans="1:17">
      <c r="A148" s="4">
        <v>2</v>
      </c>
      <c r="B148" s="240">
        <v>7.1</v>
      </c>
      <c r="C148" s="238">
        <f>C147+B148</f>
        <v>10.6</v>
      </c>
      <c r="D148" s="240">
        <v>0</v>
      </c>
      <c r="E148" s="238">
        <f>E147+D148</f>
        <v>0</v>
      </c>
      <c r="F148" s="62">
        <v>0</v>
      </c>
      <c r="G148" s="60">
        <f>G147+F148</f>
        <v>0.8</v>
      </c>
      <c r="H148" s="74">
        <v>4</v>
      </c>
      <c r="I148" s="72">
        <f>I147+H148</f>
        <v>5</v>
      </c>
      <c r="J148" s="52">
        <v>0</v>
      </c>
      <c r="K148" s="47">
        <f>K147+J148</f>
        <v>0</v>
      </c>
      <c r="L148" s="36">
        <v>1.1000000000000001</v>
      </c>
      <c r="M148" s="37">
        <f>M147+L148</f>
        <v>1.1000000000000001</v>
      </c>
      <c r="N148" s="11">
        <v>0</v>
      </c>
      <c r="O148" s="12">
        <f t="shared" ref="O148:O156" si="75">O147+N148</f>
        <v>1</v>
      </c>
      <c r="P148" s="17">
        <v>0</v>
      </c>
      <c r="Q148" s="16">
        <f t="shared" ref="Q148:Q156" si="76">Q147+P148</f>
        <v>7.14</v>
      </c>
    </row>
    <row r="149" spans="1:17">
      <c r="A149" s="4">
        <v>3</v>
      </c>
      <c r="B149" s="240">
        <v>3.6</v>
      </c>
      <c r="C149" s="238">
        <f t="shared" ref="C149:C156" si="77">C148+B149</f>
        <v>14.2</v>
      </c>
      <c r="D149" s="240">
        <v>3.2</v>
      </c>
      <c r="E149" s="238">
        <f t="shared" ref="E149:E156" si="78">E148+D149</f>
        <v>3.2</v>
      </c>
      <c r="F149" s="62">
        <v>2.8</v>
      </c>
      <c r="G149" s="60">
        <f t="shared" ref="G149:G156" si="79">G148+F149</f>
        <v>3.5999999999999996</v>
      </c>
      <c r="H149" s="74">
        <v>4</v>
      </c>
      <c r="I149" s="72">
        <f t="shared" ref="I149:I156" si="80">I148+H149</f>
        <v>9</v>
      </c>
      <c r="J149" s="52">
        <v>0</v>
      </c>
      <c r="K149" s="47">
        <f t="shared" ref="K149:K156" si="81">K148+J149</f>
        <v>0</v>
      </c>
      <c r="L149" s="36">
        <v>0</v>
      </c>
      <c r="M149" s="37">
        <f t="shared" ref="M149:M156" si="82">M148+L149</f>
        <v>1.1000000000000001</v>
      </c>
      <c r="N149" s="11">
        <v>1</v>
      </c>
      <c r="O149" s="12">
        <f t="shared" si="75"/>
        <v>2</v>
      </c>
      <c r="P149" s="17">
        <v>7.14</v>
      </c>
      <c r="Q149" s="16">
        <f t="shared" si="76"/>
        <v>14.28</v>
      </c>
    </row>
    <row r="150" spans="1:17">
      <c r="A150" s="4">
        <v>4</v>
      </c>
      <c r="B150" s="240">
        <v>3.6</v>
      </c>
      <c r="C150" s="238">
        <f t="shared" si="77"/>
        <v>17.8</v>
      </c>
      <c r="D150" s="240">
        <v>3.2</v>
      </c>
      <c r="E150" s="238">
        <f t="shared" si="78"/>
        <v>6.4</v>
      </c>
      <c r="F150" s="62">
        <v>2.8</v>
      </c>
      <c r="G150" s="60">
        <f t="shared" si="79"/>
        <v>6.3999999999999995</v>
      </c>
      <c r="H150" s="74">
        <v>4</v>
      </c>
      <c r="I150" s="72">
        <f t="shared" si="80"/>
        <v>13</v>
      </c>
      <c r="J150" s="52">
        <v>0</v>
      </c>
      <c r="K150" s="47">
        <f t="shared" si="81"/>
        <v>0</v>
      </c>
      <c r="L150" s="36">
        <v>1.1000000000000001</v>
      </c>
      <c r="M150" s="37">
        <f t="shared" si="82"/>
        <v>2.2000000000000002</v>
      </c>
      <c r="N150" s="11">
        <v>3</v>
      </c>
      <c r="O150" s="12">
        <f t="shared" si="75"/>
        <v>5</v>
      </c>
      <c r="P150" s="17">
        <v>0</v>
      </c>
      <c r="Q150" s="16">
        <f t="shared" si="76"/>
        <v>14.28</v>
      </c>
    </row>
    <row r="151" spans="1:17">
      <c r="A151" s="4">
        <v>5</v>
      </c>
      <c r="B151" s="240">
        <v>3.6</v>
      </c>
      <c r="C151" s="238">
        <f t="shared" si="77"/>
        <v>21.400000000000002</v>
      </c>
      <c r="D151" s="240">
        <v>3.2</v>
      </c>
      <c r="E151" s="238">
        <f t="shared" si="78"/>
        <v>9.6000000000000014</v>
      </c>
      <c r="F151" s="62">
        <v>7.4</v>
      </c>
      <c r="G151" s="60">
        <f t="shared" si="79"/>
        <v>13.8</v>
      </c>
      <c r="H151" s="74">
        <v>11</v>
      </c>
      <c r="I151" s="72">
        <f t="shared" si="80"/>
        <v>24</v>
      </c>
      <c r="J151" s="52">
        <v>0</v>
      </c>
      <c r="K151" s="47">
        <f t="shared" si="81"/>
        <v>0</v>
      </c>
      <c r="L151" s="36">
        <v>7.7</v>
      </c>
      <c r="M151" s="37">
        <f t="shared" si="82"/>
        <v>9.9</v>
      </c>
      <c r="N151" s="11">
        <v>9</v>
      </c>
      <c r="O151" s="12">
        <f t="shared" si="75"/>
        <v>14</v>
      </c>
      <c r="P151" s="17">
        <v>0</v>
      </c>
      <c r="Q151" s="16">
        <f t="shared" si="76"/>
        <v>14.28</v>
      </c>
    </row>
    <row r="152" spans="1:17">
      <c r="A152" s="4">
        <v>6</v>
      </c>
      <c r="B152" s="240">
        <v>3.6</v>
      </c>
      <c r="C152" s="238">
        <f t="shared" si="77"/>
        <v>25.000000000000004</v>
      </c>
      <c r="D152" s="240">
        <v>6.5</v>
      </c>
      <c r="E152" s="238">
        <f t="shared" si="78"/>
        <v>16.100000000000001</v>
      </c>
      <c r="F152" s="62">
        <v>6.5</v>
      </c>
      <c r="G152" s="60">
        <f t="shared" si="79"/>
        <v>20.3</v>
      </c>
      <c r="H152" s="74">
        <v>8</v>
      </c>
      <c r="I152" s="72">
        <f t="shared" si="80"/>
        <v>32</v>
      </c>
      <c r="J152" s="52">
        <v>14.7</v>
      </c>
      <c r="K152" s="47">
        <f t="shared" si="81"/>
        <v>14.7</v>
      </c>
      <c r="L152" s="36">
        <v>4.4000000000000004</v>
      </c>
      <c r="M152" s="37">
        <f t="shared" si="82"/>
        <v>14.3</v>
      </c>
      <c r="N152" s="11">
        <v>6</v>
      </c>
      <c r="O152" s="12">
        <f t="shared" si="75"/>
        <v>20</v>
      </c>
      <c r="P152" s="17">
        <v>7.14</v>
      </c>
      <c r="Q152" s="16">
        <f t="shared" si="76"/>
        <v>21.419999999999998</v>
      </c>
    </row>
    <row r="153" spans="1:17">
      <c r="A153" s="4">
        <v>7</v>
      </c>
      <c r="B153" s="240">
        <v>10.7</v>
      </c>
      <c r="C153" s="238">
        <f t="shared" si="77"/>
        <v>35.700000000000003</v>
      </c>
      <c r="D153" s="240">
        <v>11.3</v>
      </c>
      <c r="E153" s="238">
        <f t="shared" si="78"/>
        <v>27.400000000000002</v>
      </c>
      <c r="F153" s="62">
        <v>10.199999999999999</v>
      </c>
      <c r="G153" s="60">
        <f t="shared" si="79"/>
        <v>30.5</v>
      </c>
      <c r="H153" s="74">
        <v>9</v>
      </c>
      <c r="I153" s="72">
        <f t="shared" si="80"/>
        <v>41</v>
      </c>
      <c r="J153" s="52">
        <v>4.8</v>
      </c>
      <c r="K153" s="47">
        <f t="shared" si="81"/>
        <v>19.5</v>
      </c>
      <c r="L153" s="36">
        <v>8.8000000000000007</v>
      </c>
      <c r="M153" s="37">
        <f t="shared" si="82"/>
        <v>23.1</v>
      </c>
      <c r="N153" s="11">
        <v>13</v>
      </c>
      <c r="O153" s="12">
        <f t="shared" si="75"/>
        <v>33</v>
      </c>
      <c r="P153" s="17">
        <v>0</v>
      </c>
      <c r="Q153" s="16">
        <f t="shared" si="76"/>
        <v>21.419999999999998</v>
      </c>
    </row>
    <row r="154" spans="1:17">
      <c r="A154" s="4">
        <v>8</v>
      </c>
      <c r="B154" s="240">
        <v>14.3</v>
      </c>
      <c r="C154" s="237">
        <f t="shared" si="77"/>
        <v>50</v>
      </c>
      <c r="D154" s="240">
        <v>19.399999999999999</v>
      </c>
      <c r="E154" s="237">
        <f t="shared" si="78"/>
        <v>46.8</v>
      </c>
      <c r="F154" s="62">
        <v>16.7</v>
      </c>
      <c r="G154" s="198">
        <f t="shared" si="79"/>
        <v>47.2</v>
      </c>
      <c r="H154" s="74">
        <v>17</v>
      </c>
      <c r="I154" s="199">
        <f t="shared" si="80"/>
        <v>58</v>
      </c>
      <c r="J154" s="52">
        <v>22.1</v>
      </c>
      <c r="K154" s="200">
        <f t="shared" si="81"/>
        <v>41.6</v>
      </c>
      <c r="L154" s="36">
        <v>19.8</v>
      </c>
      <c r="M154" s="201">
        <f t="shared" si="82"/>
        <v>42.900000000000006</v>
      </c>
      <c r="N154" s="11">
        <v>22</v>
      </c>
      <c r="O154" s="202">
        <f t="shared" si="75"/>
        <v>55</v>
      </c>
      <c r="P154" s="17">
        <v>21.43</v>
      </c>
      <c r="Q154" s="203">
        <f t="shared" si="76"/>
        <v>42.849999999999994</v>
      </c>
    </row>
    <row r="155" spans="1:17">
      <c r="A155" s="4">
        <v>9</v>
      </c>
      <c r="B155" s="240">
        <v>7.1</v>
      </c>
      <c r="C155" s="238">
        <f t="shared" si="77"/>
        <v>57.1</v>
      </c>
      <c r="D155" s="240">
        <v>25.8</v>
      </c>
      <c r="E155" s="238">
        <f t="shared" si="78"/>
        <v>72.599999999999994</v>
      </c>
      <c r="F155" s="62">
        <v>16.7</v>
      </c>
      <c r="G155" s="60">
        <f t="shared" si="79"/>
        <v>63.900000000000006</v>
      </c>
      <c r="H155" s="74">
        <v>19</v>
      </c>
      <c r="I155" s="72">
        <f t="shared" si="80"/>
        <v>77</v>
      </c>
      <c r="J155" s="52">
        <v>18.600000000000001</v>
      </c>
      <c r="K155" s="47">
        <f t="shared" si="81"/>
        <v>60.2</v>
      </c>
      <c r="L155" s="36">
        <v>19.8</v>
      </c>
      <c r="M155" s="37">
        <f t="shared" si="82"/>
        <v>62.7</v>
      </c>
      <c r="N155" s="11">
        <v>18</v>
      </c>
      <c r="O155" s="12">
        <f t="shared" si="75"/>
        <v>73</v>
      </c>
      <c r="P155" s="17">
        <v>28.57</v>
      </c>
      <c r="Q155" s="16">
        <f t="shared" si="76"/>
        <v>71.419999999999987</v>
      </c>
    </row>
    <row r="156" spans="1:17">
      <c r="A156" s="4">
        <v>10</v>
      </c>
      <c r="B156" s="240">
        <v>42.9</v>
      </c>
      <c r="C156" s="238">
        <f t="shared" si="77"/>
        <v>100</v>
      </c>
      <c r="D156" s="240">
        <v>27.4</v>
      </c>
      <c r="E156" s="238">
        <f t="shared" si="78"/>
        <v>100</v>
      </c>
      <c r="F156" s="62">
        <v>36.1</v>
      </c>
      <c r="G156" s="60">
        <f t="shared" si="79"/>
        <v>100</v>
      </c>
      <c r="H156" s="74">
        <v>23</v>
      </c>
      <c r="I156" s="72">
        <f t="shared" si="80"/>
        <v>100</v>
      </c>
      <c r="J156" s="52">
        <v>39.9</v>
      </c>
      <c r="K156" s="47">
        <f t="shared" si="81"/>
        <v>100.1</v>
      </c>
      <c r="L156" s="36">
        <v>37.4</v>
      </c>
      <c r="M156" s="37">
        <f t="shared" si="82"/>
        <v>100.1</v>
      </c>
      <c r="N156" s="11">
        <v>28</v>
      </c>
      <c r="O156" s="12">
        <f t="shared" si="75"/>
        <v>101</v>
      </c>
      <c r="P156" s="17">
        <v>28.57</v>
      </c>
      <c r="Q156" s="16">
        <f t="shared" si="76"/>
        <v>99.989999999999981</v>
      </c>
    </row>
    <row r="157" spans="1:17">
      <c r="A157" s="3"/>
      <c r="B157" s="233"/>
      <c r="C157" s="238"/>
      <c r="D157" s="233"/>
      <c r="E157" s="238"/>
      <c r="F157" s="58"/>
      <c r="G157" s="60"/>
      <c r="H157" s="70"/>
      <c r="I157" s="72"/>
      <c r="J157" s="43"/>
      <c r="K157" s="47"/>
      <c r="L157" s="36"/>
      <c r="M157" s="37"/>
      <c r="N157" s="11"/>
      <c r="O157" s="12"/>
      <c r="P157" s="17"/>
      <c r="Q157" s="16"/>
    </row>
    <row r="158" spans="1:17">
      <c r="A158" s="5" t="s">
        <v>73</v>
      </c>
      <c r="B158" s="239"/>
      <c r="C158" s="238"/>
      <c r="D158" s="239"/>
      <c r="E158" s="238"/>
      <c r="F158" s="61"/>
      <c r="G158" s="60"/>
      <c r="H158" s="73"/>
      <c r="I158" s="72"/>
      <c r="J158" s="45"/>
      <c r="K158" s="47"/>
      <c r="L158" s="36"/>
      <c r="M158" s="37"/>
      <c r="N158" s="11"/>
      <c r="O158" s="12"/>
      <c r="P158" s="17"/>
      <c r="Q158" s="16"/>
    </row>
    <row r="159" spans="1:17">
      <c r="A159" s="4" t="s">
        <v>58</v>
      </c>
      <c r="B159" s="233">
        <v>3.5</v>
      </c>
      <c r="C159" s="238">
        <f>B159</f>
        <v>3.5</v>
      </c>
      <c r="D159" s="233">
        <v>5</v>
      </c>
      <c r="E159" s="238">
        <f>D159</f>
        <v>5</v>
      </c>
      <c r="F159" s="58">
        <v>3.6</v>
      </c>
      <c r="G159" s="60">
        <f>F159</f>
        <v>3.6</v>
      </c>
      <c r="H159" s="70">
        <v>0</v>
      </c>
      <c r="I159" s="72">
        <f>H159</f>
        <v>0</v>
      </c>
      <c r="J159" s="43"/>
      <c r="K159" s="47">
        <f>J159</f>
        <v>0</v>
      </c>
      <c r="L159" s="36">
        <v>1.1000000000000001</v>
      </c>
      <c r="M159" s="37">
        <f>L159</f>
        <v>1.1000000000000001</v>
      </c>
      <c r="N159" s="11"/>
      <c r="O159" s="12"/>
      <c r="P159" s="17"/>
      <c r="Q159" s="16"/>
    </row>
    <row r="160" spans="1:17">
      <c r="A160" s="4">
        <v>1</v>
      </c>
      <c r="B160" s="233">
        <v>10.7</v>
      </c>
      <c r="C160" s="238">
        <f>C159+B160</f>
        <v>14.2</v>
      </c>
      <c r="D160" s="233">
        <v>4.8</v>
      </c>
      <c r="E160" s="238">
        <f>E159+D160</f>
        <v>9.8000000000000007</v>
      </c>
      <c r="F160" s="58">
        <v>6.5</v>
      </c>
      <c r="G160" s="60">
        <f>G159+F160</f>
        <v>10.1</v>
      </c>
      <c r="H160" s="70">
        <v>0</v>
      </c>
      <c r="I160" s="72">
        <f>I159+H160</f>
        <v>0</v>
      </c>
      <c r="J160" s="43">
        <v>14.3</v>
      </c>
      <c r="K160" s="47">
        <f>K159+J160</f>
        <v>14.3</v>
      </c>
      <c r="L160" s="36">
        <v>3.3</v>
      </c>
      <c r="M160" s="37">
        <f>M159+L160</f>
        <v>4.4000000000000004</v>
      </c>
      <c r="N160" s="11"/>
      <c r="O160" s="12"/>
      <c r="P160" s="17"/>
      <c r="Q160" s="16"/>
    </row>
    <row r="161" spans="1:17">
      <c r="A161" s="4">
        <v>2</v>
      </c>
      <c r="B161" s="233">
        <v>3.6</v>
      </c>
      <c r="C161" s="238">
        <f t="shared" ref="C161:C169" si="83">C160+B161</f>
        <v>17.8</v>
      </c>
      <c r="D161" s="233">
        <v>3.2</v>
      </c>
      <c r="E161" s="238">
        <f t="shared" ref="E161:E169" si="84">E160+D161</f>
        <v>13</v>
      </c>
      <c r="F161" s="58">
        <v>0.9</v>
      </c>
      <c r="G161" s="60">
        <f t="shared" ref="G161:G169" si="85">G160+F161</f>
        <v>11</v>
      </c>
      <c r="H161" s="70">
        <v>0</v>
      </c>
      <c r="I161" s="72">
        <f t="shared" ref="I161:I169" si="86">I160+H161</f>
        <v>0</v>
      </c>
      <c r="J161" s="43"/>
      <c r="K161" s="47">
        <f t="shared" ref="K161:K169" si="87">K160+J161</f>
        <v>14.3</v>
      </c>
      <c r="L161" s="36">
        <v>1.1000000000000001</v>
      </c>
      <c r="M161" s="37">
        <f t="shared" ref="M161:M169" si="88">M160+L161</f>
        <v>5.5</v>
      </c>
      <c r="N161" s="11"/>
      <c r="O161" s="12"/>
      <c r="P161" s="17"/>
      <c r="Q161" s="16"/>
    </row>
    <row r="162" spans="1:17">
      <c r="A162" s="4">
        <v>3</v>
      </c>
      <c r="B162" s="233">
        <v>3.6</v>
      </c>
      <c r="C162" s="238">
        <f t="shared" si="83"/>
        <v>21.400000000000002</v>
      </c>
      <c r="D162" s="233">
        <v>1.6</v>
      </c>
      <c r="E162" s="238">
        <f t="shared" si="84"/>
        <v>14.6</v>
      </c>
      <c r="F162" s="58">
        <v>2.8</v>
      </c>
      <c r="G162" s="60">
        <f t="shared" si="85"/>
        <v>13.8</v>
      </c>
      <c r="H162" s="70">
        <v>0</v>
      </c>
      <c r="I162" s="72">
        <f t="shared" si="86"/>
        <v>0</v>
      </c>
      <c r="J162" s="43"/>
      <c r="K162" s="47">
        <f t="shared" si="87"/>
        <v>14.3</v>
      </c>
      <c r="L162" s="36">
        <v>3.3</v>
      </c>
      <c r="M162" s="37">
        <f t="shared" si="88"/>
        <v>8.8000000000000007</v>
      </c>
      <c r="N162" s="11"/>
      <c r="O162" s="12"/>
      <c r="P162" s="17"/>
      <c r="Q162" s="16"/>
    </row>
    <row r="163" spans="1:17">
      <c r="A163" s="4">
        <v>4</v>
      </c>
      <c r="B163" s="233">
        <v>14.3</v>
      </c>
      <c r="C163" s="238">
        <f t="shared" si="83"/>
        <v>35.700000000000003</v>
      </c>
      <c r="D163" s="233">
        <v>3.2</v>
      </c>
      <c r="E163" s="238">
        <f t="shared" si="84"/>
        <v>17.8</v>
      </c>
      <c r="F163" s="58">
        <v>1.9</v>
      </c>
      <c r="G163" s="60">
        <f t="shared" si="85"/>
        <v>15.700000000000001</v>
      </c>
      <c r="H163" s="70">
        <v>1</v>
      </c>
      <c r="I163" s="72">
        <f t="shared" si="86"/>
        <v>1</v>
      </c>
      <c r="J163" s="43"/>
      <c r="K163" s="47">
        <f t="shared" si="87"/>
        <v>14.3</v>
      </c>
      <c r="L163" s="36">
        <v>1.1000000000000001</v>
      </c>
      <c r="M163" s="37">
        <f t="shared" si="88"/>
        <v>9.9</v>
      </c>
      <c r="N163" s="11"/>
      <c r="O163" s="12"/>
      <c r="P163" s="17"/>
      <c r="Q163" s="16"/>
    </row>
    <row r="164" spans="1:17">
      <c r="A164" s="4">
        <v>5</v>
      </c>
      <c r="B164" s="233">
        <v>0</v>
      </c>
      <c r="C164" s="238">
        <f t="shared" si="83"/>
        <v>35.700000000000003</v>
      </c>
      <c r="D164" s="233">
        <v>1.6</v>
      </c>
      <c r="E164" s="238">
        <f t="shared" si="84"/>
        <v>19.400000000000002</v>
      </c>
      <c r="F164" s="58">
        <v>5.6</v>
      </c>
      <c r="G164" s="60">
        <f t="shared" si="85"/>
        <v>21.3</v>
      </c>
      <c r="H164" s="70">
        <v>1</v>
      </c>
      <c r="I164" s="72">
        <f t="shared" si="86"/>
        <v>2</v>
      </c>
      <c r="J164" s="43"/>
      <c r="K164" s="47">
        <f t="shared" si="87"/>
        <v>14.3</v>
      </c>
      <c r="L164" s="36">
        <v>7.7</v>
      </c>
      <c r="M164" s="37">
        <f t="shared" si="88"/>
        <v>17.600000000000001</v>
      </c>
      <c r="N164" s="11"/>
      <c r="O164" s="12"/>
      <c r="P164" s="17"/>
      <c r="Q164" s="16"/>
    </row>
    <row r="165" spans="1:17">
      <c r="A165" s="4">
        <v>6</v>
      </c>
      <c r="B165" s="233">
        <v>3.6</v>
      </c>
      <c r="C165" s="238">
        <f t="shared" si="83"/>
        <v>39.300000000000004</v>
      </c>
      <c r="D165" s="233">
        <v>1.6</v>
      </c>
      <c r="E165" s="238">
        <f t="shared" si="84"/>
        <v>21.000000000000004</v>
      </c>
      <c r="F165" s="58">
        <v>2.8</v>
      </c>
      <c r="G165" s="60">
        <f t="shared" si="85"/>
        <v>24.1</v>
      </c>
      <c r="H165" s="70">
        <v>5</v>
      </c>
      <c r="I165" s="72">
        <f t="shared" si="86"/>
        <v>7</v>
      </c>
      <c r="J165" s="43">
        <v>14.3</v>
      </c>
      <c r="K165" s="47">
        <f t="shared" si="87"/>
        <v>28.6</v>
      </c>
      <c r="L165" s="36">
        <v>0</v>
      </c>
      <c r="M165" s="37">
        <f t="shared" si="88"/>
        <v>17.600000000000001</v>
      </c>
      <c r="N165" s="11"/>
      <c r="O165" s="12"/>
      <c r="P165" s="17"/>
      <c r="Q165" s="16"/>
    </row>
    <row r="166" spans="1:17">
      <c r="A166" s="4">
        <v>7</v>
      </c>
      <c r="B166" s="233">
        <v>0</v>
      </c>
      <c r="C166" s="238">
        <f t="shared" si="83"/>
        <v>39.300000000000004</v>
      </c>
      <c r="D166" s="233">
        <v>1.6</v>
      </c>
      <c r="E166" s="238">
        <f t="shared" si="84"/>
        <v>22.600000000000005</v>
      </c>
      <c r="F166" s="58">
        <v>0.9</v>
      </c>
      <c r="G166" s="60">
        <f t="shared" si="85"/>
        <v>25</v>
      </c>
      <c r="H166" s="70">
        <v>6</v>
      </c>
      <c r="I166" s="72">
        <f t="shared" si="86"/>
        <v>13</v>
      </c>
      <c r="J166" s="43">
        <v>28.6</v>
      </c>
      <c r="K166" s="200">
        <f t="shared" si="87"/>
        <v>57.2</v>
      </c>
      <c r="L166" s="36">
        <v>3.3</v>
      </c>
      <c r="M166" s="37">
        <f t="shared" si="88"/>
        <v>20.900000000000002</v>
      </c>
      <c r="N166" s="11"/>
      <c r="O166" s="12"/>
      <c r="P166" s="17"/>
      <c r="Q166" s="16"/>
    </row>
    <row r="167" spans="1:17">
      <c r="A167" s="4">
        <v>8</v>
      </c>
      <c r="B167" s="233">
        <v>3.6</v>
      </c>
      <c r="C167" s="238">
        <f t="shared" si="83"/>
        <v>42.900000000000006</v>
      </c>
      <c r="D167" s="233">
        <v>1.6</v>
      </c>
      <c r="E167" s="238">
        <f t="shared" si="84"/>
        <v>24.200000000000006</v>
      </c>
      <c r="F167" s="58">
        <v>0</v>
      </c>
      <c r="G167" s="60">
        <f t="shared" si="85"/>
        <v>25</v>
      </c>
      <c r="H167" s="70">
        <v>1</v>
      </c>
      <c r="I167" s="72">
        <f t="shared" si="86"/>
        <v>14</v>
      </c>
      <c r="J167" s="43"/>
      <c r="K167" s="47">
        <f t="shared" si="87"/>
        <v>57.2</v>
      </c>
      <c r="L167" s="36">
        <v>3.3</v>
      </c>
      <c r="M167" s="37">
        <f t="shared" si="88"/>
        <v>24.200000000000003</v>
      </c>
      <c r="N167" s="11"/>
      <c r="O167" s="12"/>
      <c r="P167" s="17"/>
      <c r="Q167" s="16"/>
    </row>
    <row r="168" spans="1:17">
      <c r="A168" s="4">
        <v>9</v>
      </c>
      <c r="B168" s="233">
        <v>7.1</v>
      </c>
      <c r="C168" s="237">
        <f t="shared" si="83"/>
        <v>50.000000000000007</v>
      </c>
      <c r="D168" s="233">
        <v>0</v>
      </c>
      <c r="E168" s="237">
        <f t="shared" si="84"/>
        <v>24.200000000000006</v>
      </c>
      <c r="F168" s="58">
        <v>0.9</v>
      </c>
      <c r="G168" s="198">
        <f t="shared" si="85"/>
        <v>25.9</v>
      </c>
      <c r="H168" s="70">
        <v>1</v>
      </c>
      <c r="I168" s="199">
        <f t="shared" si="86"/>
        <v>15</v>
      </c>
      <c r="J168" s="43"/>
      <c r="K168" s="47">
        <f t="shared" si="87"/>
        <v>57.2</v>
      </c>
      <c r="L168" s="36">
        <v>2.2000000000000002</v>
      </c>
      <c r="M168" s="201">
        <f t="shared" si="88"/>
        <v>26.400000000000002</v>
      </c>
      <c r="N168" s="11"/>
      <c r="O168" s="12"/>
      <c r="P168" s="17"/>
      <c r="Q168" s="16"/>
    </row>
    <row r="169" spans="1:17">
      <c r="A169" s="4" t="s">
        <v>59</v>
      </c>
      <c r="B169" s="233">
        <v>50</v>
      </c>
      <c r="C169" s="238">
        <f t="shared" si="83"/>
        <v>100</v>
      </c>
      <c r="D169" s="233">
        <v>75.8</v>
      </c>
      <c r="E169" s="238">
        <f t="shared" si="84"/>
        <v>100</v>
      </c>
      <c r="F169" s="58">
        <v>74.099999999999994</v>
      </c>
      <c r="G169" s="60">
        <f t="shared" si="85"/>
        <v>100</v>
      </c>
      <c r="H169" s="70">
        <v>83</v>
      </c>
      <c r="I169" s="72">
        <f t="shared" si="86"/>
        <v>98</v>
      </c>
      <c r="J169" s="43">
        <v>42.9</v>
      </c>
      <c r="K169" s="47">
        <f t="shared" si="87"/>
        <v>100.1</v>
      </c>
      <c r="L169" s="36">
        <v>73.599999999999994</v>
      </c>
      <c r="M169" s="37">
        <f t="shared" si="88"/>
        <v>100</v>
      </c>
      <c r="N169" s="11"/>
      <c r="O169" s="12"/>
      <c r="P169" s="17"/>
      <c r="Q169" s="16"/>
    </row>
    <row r="170" spans="1:17">
      <c r="A170" s="3"/>
      <c r="B170" s="233"/>
      <c r="C170" s="238"/>
      <c r="D170" s="233"/>
      <c r="E170" s="238"/>
      <c r="F170" s="58"/>
      <c r="G170" s="60"/>
      <c r="H170" s="70"/>
      <c r="I170" s="72"/>
      <c r="J170" s="43"/>
      <c r="K170" s="47"/>
      <c r="L170" s="36"/>
      <c r="M170" s="37"/>
      <c r="N170" s="11"/>
      <c r="O170" s="12"/>
      <c r="P170" s="17"/>
      <c r="Q170" s="16"/>
    </row>
    <row r="171" spans="1:17">
      <c r="A171" s="5" t="s">
        <v>61</v>
      </c>
      <c r="B171" s="239"/>
      <c r="C171" s="238"/>
      <c r="D171" s="239"/>
      <c r="E171" s="238"/>
      <c r="F171" s="61"/>
      <c r="G171" s="60"/>
      <c r="H171" s="73"/>
      <c r="I171" s="72"/>
      <c r="J171" s="45"/>
      <c r="K171" s="47"/>
      <c r="L171" s="36"/>
      <c r="M171" s="37"/>
      <c r="N171" s="11"/>
      <c r="O171" s="12"/>
      <c r="P171" s="17"/>
      <c r="Q171" s="16"/>
    </row>
    <row r="172" spans="1:17">
      <c r="A172" s="4" t="s">
        <v>60</v>
      </c>
      <c r="B172" s="233">
        <v>96.4</v>
      </c>
      <c r="C172" s="238"/>
      <c r="D172" s="233">
        <v>93.5</v>
      </c>
      <c r="E172" s="238"/>
      <c r="F172" s="58">
        <v>87</v>
      </c>
      <c r="G172" s="60"/>
      <c r="H172" s="70">
        <v>89</v>
      </c>
      <c r="I172" s="72"/>
      <c r="J172" s="43">
        <v>85.7</v>
      </c>
      <c r="K172" s="47"/>
      <c r="L172" s="36">
        <v>81.3</v>
      </c>
      <c r="M172" s="37"/>
      <c r="N172" s="11"/>
      <c r="O172" s="12"/>
      <c r="P172" s="17"/>
      <c r="Q172" s="16"/>
    </row>
    <row r="173" spans="1:17">
      <c r="A173" s="4" t="s">
        <v>8</v>
      </c>
      <c r="B173" s="233">
        <v>3.6</v>
      </c>
      <c r="C173" s="238"/>
      <c r="D173" s="233">
        <v>6.5</v>
      </c>
      <c r="E173" s="238"/>
      <c r="F173" s="58">
        <v>13</v>
      </c>
      <c r="G173" s="60"/>
      <c r="H173" s="70">
        <v>11</v>
      </c>
      <c r="I173" s="72"/>
      <c r="J173" s="43">
        <v>14.3</v>
      </c>
      <c r="K173" s="47"/>
      <c r="L173" s="36">
        <v>18.7</v>
      </c>
      <c r="M173" s="37"/>
      <c r="N173" s="11"/>
      <c r="O173" s="12"/>
      <c r="P173" s="17"/>
      <c r="Q173" s="16"/>
    </row>
    <row r="174" spans="1:17">
      <c r="A174" s="3"/>
      <c r="B174" s="233"/>
      <c r="C174" s="238"/>
      <c r="D174" s="233"/>
      <c r="E174" s="238"/>
      <c r="F174" s="58"/>
      <c r="G174" s="60"/>
      <c r="H174" s="70"/>
      <c r="I174" s="72"/>
      <c r="J174" s="43"/>
      <c r="K174" s="47"/>
      <c r="L174" s="36"/>
      <c r="M174" s="37"/>
      <c r="N174" s="11"/>
      <c r="O174" s="12"/>
      <c r="P174" s="17"/>
      <c r="Q174" s="16"/>
    </row>
    <row r="175" spans="1:17" ht="25.5">
      <c r="A175" s="5" t="s">
        <v>74</v>
      </c>
      <c r="B175" s="239"/>
      <c r="C175" s="238"/>
      <c r="D175" s="239"/>
      <c r="E175" s="238"/>
      <c r="F175" s="61"/>
      <c r="G175" s="60"/>
      <c r="H175" s="73"/>
      <c r="I175" s="72"/>
      <c r="J175" s="45"/>
      <c r="K175" s="47"/>
      <c r="L175" s="36"/>
      <c r="M175" s="37"/>
      <c r="N175" s="11"/>
      <c r="O175" s="12"/>
      <c r="P175" s="17"/>
      <c r="Q175" s="16"/>
    </row>
    <row r="176" spans="1:17">
      <c r="A176" s="4" t="s">
        <v>63</v>
      </c>
      <c r="B176" s="233">
        <v>71.400000000000006</v>
      </c>
      <c r="C176" s="238"/>
      <c r="D176" s="233">
        <v>40.299999999999997</v>
      </c>
      <c r="E176" s="238"/>
      <c r="F176" s="58">
        <v>39.799999999999997</v>
      </c>
      <c r="G176" s="60"/>
      <c r="H176" s="70">
        <v>42</v>
      </c>
      <c r="I176" s="72"/>
      <c r="J176" s="43">
        <v>28.6</v>
      </c>
      <c r="K176" s="47"/>
      <c r="L176" s="36">
        <v>41.8</v>
      </c>
      <c r="M176" s="37"/>
      <c r="N176" s="11"/>
      <c r="O176" s="12"/>
      <c r="P176" s="17"/>
      <c r="Q176" s="16"/>
    </row>
    <row r="177" spans="1:17">
      <c r="A177" s="4" t="s">
        <v>62</v>
      </c>
      <c r="B177" s="233">
        <v>28.6</v>
      </c>
      <c r="C177" s="238"/>
      <c r="D177" s="233">
        <v>59.7</v>
      </c>
      <c r="E177" s="238"/>
      <c r="F177" s="58">
        <v>60.2</v>
      </c>
      <c r="G177" s="60"/>
      <c r="H177" s="70">
        <v>58</v>
      </c>
      <c r="I177" s="72"/>
      <c r="J177" s="43">
        <v>71.400000000000006</v>
      </c>
      <c r="K177" s="47"/>
      <c r="L177" s="36">
        <v>58.2</v>
      </c>
      <c r="M177" s="37"/>
      <c r="N177" s="11"/>
      <c r="O177" s="12"/>
      <c r="P177" s="17"/>
      <c r="Q177" s="16"/>
    </row>
    <row r="178" spans="1:17">
      <c r="A178" s="3"/>
      <c r="B178" s="233"/>
      <c r="C178" s="238"/>
      <c r="D178" s="233"/>
      <c r="E178" s="238"/>
      <c r="F178" s="58"/>
      <c r="G178" s="60"/>
      <c r="H178" s="70"/>
      <c r="I178" s="72"/>
      <c r="J178" s="43"/>
      <c r="K178" s="47"/>
      <c r="L178" s="36"/>
      <c r="M178" s="37"/>
      <c r="N178" s="11"/>
      <c r="O178" s="12"/>
      <c r="P178" s="17"/>
      <c r="Q178" s="16"/>
    </row>
    <row r="179" spans="1:17">
      <c r="A179" s="3"/>
      <c r="B179" s="233"/>
      <c r="C179" s="238"/>
      <c r="D179" s="233"/>
      <c r="E179" s="238"/>
      <c r="F179" s="58"/>
      <c r="G179" s="60"/>
      <c r="H179" s="70"/>
      <c r="I179" s="72"/>
      <c r="J179" s="43"/>
      <c r="K179" s="47"/>
      <c r="L179" s="36"/>
      <c r="M179" s="37"/>
      <c r="N179" s="11"/>
      <c r="O179" s="12"/>
      <c r="P179" s="17"/>
      <c r="Q179" s="16"/>
    </row>
    <row r="180" spans="1:17">
      <c r="A180" s="5" t="s">
        <v>94</v>
      </c>
      <c r="B180" s="239"/>
      <c r="C180" s="238"/>
      <c r="D180" s="239"/>
      <c r="E180" s="238"/>
      <c r="F180" s="61"/>
      <c r="G180" s="60"/>
      <c r="H180" s="73"/>
      <c r="I180" s="72"/>
      <c r="J180" s="45"/>
      <c r="K180" s="47"/>
      <c r="L180" s="36"/>
      <c r="M180" s="37"/>
      <c r="N180" s="11"/>
      <c r="O180" s="12"/>
      <c r="P180" s="17"/>
      <c r="Q180" s="16"/>
    </row>
    <row r="181" spans="1:17">
      <c r="A181" s="4" t="s">
        <v>64</v>
      </c>
      <c r="B181" s="233">
        <v>17.899999999999999</v>
      </c>
      <c r="C181" s="238">
        <f>B181</f>
        <v>17.899999999999999</v>
      </c>
      <c r="D181" s="233">
        <v>12.9</v>
      </c>
      <c r="E181" s="238">
        <f>D181</f>
        <v>12.9</v>
      </c>
      <c r="F181" s="58">
        <v>15.7</v>
      </c>
      <c r="G181" s="60">
        <f>F181</f>
        <v>15.7</v>
      </c>
      <c r="H181" s="70">
        <v>12</v>
      </c>
      <c r="I181" s="72">
        <f>H181</f>
        <v>12</v>
      </c>
      <c r="J181" s="43">
        <v>18.100000000000001</v>
      </c>
      <c r="K181" s="47">
        <f>J181</f>
        <v>18.100000000000001</v>
      </c>
      <c r="L181" s="36">
        <v>14.3</v>
      </c>
      <c r="M181" s="37">
        <f>L181</f>
        <v>14.3</v>
      </c>
      <c r="N181" s="11">
        <v>14</v>
      </c>
      <c r="O181" s="12">
        <f>N181</f>
        <v>14</v>
      </c>
      <c r="P181" s="17"/>
      <c r="Q181" s="16"/>
    </row>
    <row r="182" spans="1:17">
      <c r="A182" s="4" t="s">
        <v>65</v>
      </c>
      <c r="B182" s="233">
        <v>32.1</v>
      </c>
      <c r="C182" s="238">
        <f t="shared" ref="C182:C187" si="89">B182+C181</f>
        <v>50</v>
      </c>
      <c r="D182" s="233">
        <v>17.7</v>
      </c>
      <c r="E182" s="238">
        <f t="shared" ref="E182:E187" si="90">D182+E181</f>
        <v>30.6</v>
      </c>
      <c r="F182" s="58">
        <v>21.3</v>
      </c>
      <c r="G182" s="60">
        <f t="shared" ref="G182:G187" si="91">F182+G181</f>
        <v>37</v>
      </c>
      <c r="H182" s="70">
        <v>21</v>
      </c>
      <c r="I182" s="72">
        <f t="shared" ref="I182:I187" si="92">H182+I181</f>
        <v>33</v>
      </c>
      <c r="J182" s="43">
        <v>28.6</v>
      </c>
      <c r="K182" s="200">
        <f t="shared" ref="K182:K187" si="93">J182+K181</f>
        <v>46.7</v>
      </c>
      <c r="L182" s="36">
        <v>17.600000000000001</v>
      </c>
      <c r="M182" s="37">
        <f t="shared" ref="M182:M187" si="94">L182+M181</f>
        <v>31.900000000000002</v>
      </c>
      <c r="N182" s="11">
        <v>28</v>
      </c>
      <c r="O182" s="12">
        <f t="shared" ref="O182:O187" si="95">N182+O181</f>
        <v>42</v>
      </c>
      <c r="P182" s="17"/>
      <c r="Q182" s="16"/>
    </row>
    <row r="183" spans="1:17">
      <c r="A183" s="4" t="s">
        <v>66</v>
      </c>
      <c r="B183" s="233">
        <v>14.3</v>
      </c>
      <c r="C183" s="238">
        <f t="shared" si="89"/>
        <v>64.3</v>
      </c>
      <c r="D183" s="233">
        <v>8.1</v>
      </c>
      <c r="E183" s="238">
        <f t="shared" si="90"/>
        <v>38.700000000000003</v>
      </c>
      <c r="F183" s="58">
        <v>4.5999999999999996</v>
      </c>
      <c r="G183" s="60">
        <f t="shared" si="91"/>
        <v>41.6</v>
      </c>
      <c r="H183" s="70">
        <v>6</v>
      </c>
      <c r="I183" s="72">
        <f t="shared" si="92"/>
        <v>39</v>
      </c>
      <c r="J183" s="43">
        <v>8.6999999999999993</v>
      </c>
      <c r="K183" s="47">
        <f t="shared" si="93"/>
        <v>55.400000000000006</v>
      </c>
      <c r="L183" s="36">
        <v>2.2000000000000002</v>
      </c>
      <c r="M183" s="37">
        <f t="shared" si="94"/>
        <v>34.1</v>
      </c>
      <c r="N183" s="11">
        <v>4</v>
      </c>
      <c r="O183" s="202">
        <f t="shared" si="95"/>
        <v>46</v>
      </c>
      <c r="P183" s="17"/>
      <c r="Q183" s="16"/>
    </row>
    <row r="184" spans="1:17">
      <c r="A184" s="4" t="s">
        <v>67</v>
      </c>
      <c r="B184" s="233">
        <v>0</v>
      </c>
      <c r="C184" s="237">
        <f t="shared" si="89"/>
        <v>64.3</v>
      </c>
      <c r="D184" s="233">
        <v>4.8</v>
      </c>
      <c r="E184" s="237">
        <f t="shared" si="90"/>
        <v>43.5</v>
      </c>
      <c r="F184" s="58">
        <v>7.4</v>
      </c>
      <c r="G184" s="198">
        <f t="shared" si="91"/>
        <v>49</v>
      </c>
      <c r="H184" s="70">
        <v>10</v>
      </c>
      <c r="I184" s="199">
        <f t="shared" si="92"/>
        <v>49</v>
      </c>
      <c r="J184" s="43">
        <v>14.3</v>
      </c>
      <c r="K184" s="47">
        <f t="shared" si="93"/>
        <v>69.7</v>
      </c>
      <c r="L184" s="36">
        <v>8.8000000000000007</v>
      </c>
      <c r="M184" s="201">
        <f t="shared" si="94"/>
        <v>42.900000000000006</v>
      </c>
      <c r="N184" s="11">
        <v>9</v>
      </c>
      <c r="O184" s="12">
        <f t="shared" si="95"/>
        <v>55</v>
      </c>
      <c r="P184" s="17"/>
      <c r="Q184" s="16"/>
    </row>
    <row r="185" spans="1:17">
      <c r="A185" s="4" t="s">
        <v>68</v>
      </c>
      <c r="B185" s="233">
        <v>14.3</v>
      </c>
      <c r="C185" s="238">
        <f t="shared" si="89"/>
        <v>78.599999999999994</v>
      </c>
      <c r="D185" s="233">
        <v>17.7</v>
      </c>
      <c r="E185" s="238">
        <f t="shared" si="90"/>
        <v>61.2</v>
      </c>
      <c r="F185" s="58">
        <v>15.7</v>
      </c>
      <c r="G185" s="60">
        <f t="shared" si="91"/>
        <v>64.7</v>
      </c>
      <c r="H185" s="70">
        <v>12</v>
      </c>
      <c r="I185" s="72">
        <f t="shared" si="92"/>
        <v>61</v>
      </c>
      <c r="J185" s="43">
        <v>12.5</v>
      </c>
      <c r="K185" s="47">
        <f t="shared" si="93"/>
        <v>82.2</v>
      </c>
      <c r="L185" s="36">
        <v>17.600000000000001</v>
      </c>
      <c r="M185" s="37">
        <f t="shared" si="94"/>
        <v>60.500000000000007</v>
      </c>
      <c r="N185" s="11">
        <v>46</v>
      </c>
      <c r="O185" s="12">
        <f t="shared" si="95"/>
        <v>101</v>
      </c>
      <c r="P185" s="17"/>
      <c r="Q185" s="16"/>
    </row>
    <row r="186" spans="1:17">
      <c r="A186" s="4" t="s">
        <v>69</v>
      </c>
      <c r="B186" s="233">
        <v>21.4</v>
      </c>
      <c r="C186" s="238">
        <f t="shared" si="89"/>
        <v>100</v>
      </c>
      <c r="D186" s="233">
        <v>33.9</v>
      </c>
      <c r="E186" s="238">
        <f t="shared" si="90"/>
        <v>95.1</v>
      </c>
      <c r="F186" s="58">
        <v>29.6</v>
      </c>
      <c r="G186" s="60">
        <f t="shared" si="91"/>
        <v>94.300000000000011</v>
      </c>
      <c r="H186" s="70">
        <v>29</v>
      </c>
      <c r="I186" s="72">
        <f t="shared" si="92"/>
        <v>90</v>
      </c>
      <c r="J186" s="43">
        <v>10</v>
      </c>
      <c r="K186" s="47">
        <f t="shared" si="93"/>
        <v>92.2</v>
      </c>
      <c r="L186" s="36">
        <v>33</v>
      </c>
      <c r="M186" s="37">
        <f t="shared" si="94"/>
        <v>93.5</v>
      </c>
      <c r="N186" s="11">
        <v>0</v>
      </c>
      <c r="O186" s="12">
        <f t="shared" si="95"/>
        <v>101</v>
      </c>
      <c r="P186" s="17"/>
      <c r="Q186" s="16"/>
    </row>
    <row r="187" spans="1:17">
      <c r="A187" s="4" t="s">
        <v>75</v>
      </c>
      <c r="B187" s="233">
        <v>0</v>
      </c>
      <c r="C187" s="238">
        <f t="shared" si="89"/>
        <v>100</v>
      </c>
      <c r="D187" s="233">
        <v>4.9000000000000004</v>
      </c>
      <c r="E187" s="238">
        <f t="shared" si="90"/>
        <v>100</v>
      </c>
      <c r="F187" s="58">
        <v>5.7</v>
      </c>
      <c r="G187" s="60">
        <f t="shared" si="91"/>
        <v>100.00000000000001</v>
      </c>
      <c r="H187" s="70">
        <v>10</v>
      </c>
      <c r="I187" s="72">
        <f t="shared" si="92"/>
        <v>100</v>
      </c>
      <c r="J187" s="43">
        <v>7.8</v>
      </c>
      <c r="K187" s="47">
        <f t="shared" si="93"/>
        <v>100</v>
      </c>
      <c r="L187" s="36">
        <v>6.6</v>
      </c>
      <c r="M187" s="37">
        <f t="shared" si="94"/>
        <v>100.1</v>
      </c>
      <c r="N187" s="11">
        <v>0</v>
      </c>
      <c r="O187" s="12">
        <f t="shared" si="95"/>
        <v>101</v>
      </c>
      <c r="P187" s="17"/>
      <c r="Q187" s="16"/>
    </row>
    <row r="188" spans="1:17">
      <c r="A188" s="3"/>
      <c r="B188" s="233"/>
      <c r="C188" s="238"/>
      <c r="D188" s="233"/>
      <c r="E188" s="238"/>
      <c r="F188" s="58"/>
      <c r="G188" s="60"/>
      <c r="H188" s="70"/>
      <c r="I188" s="72"/>
      <c r="J188" s="43"/>
      <c r="K188" s="47"/>
      <c r="L188" s="36"/>
      <c r="M188" s="37"/>
      <c r="N188" s="11"/>
      <c r="O188" s="12"/>
      <c r="P188" s="17"/>
      <c r="Q188" s="16"/>
    </row>
    <row r="189" spans="1:17" ht="25.5">
      <c r="A189" s="5" t="s">
        <v>76</v>
      </c>
      <c r="B189" s="239"/>
      <c r="C189" s="238"/>
      <c r="D189" s="239"/>
      <c r="E189" s="238"/>
      <c r="F189" s="61"/>
      <c r="G189" s="60"/>
      <c r="H189" s="73"/>
      <c r="I189" s="72"/>
      <c r="J189" s="45"/>
      <c r="K189" s="47"/>
      <c r="L189" s="36"/>
      <c r="M189" s="37"/>
      <c r="N189" s="11"/>
      <c r="O189" s="12"/>
      <c r="P189" s="17"/>
      <c r="Q189" s="16"/>
    </row>
    <row r="190" spans="1:17">
      <c r="A190" s="4" t="s">
        <v>60</v>
      </c>
      <c r="B190" s="233">
        <v>53.6</v>
      </c>
      <c r="C190" s="238"/>
      <c r="D190" s="233">
        <v>67.7</v>
      </c>
      <c r="E190" s="238"/>
      <c r="F190" s="58">
        <v>76.900000000000006</v>
      </c>
      <c r="G190" s="60"/>
      <c r="H190" s="70">
        <v>73</v>
      </c>
      <c r="I190" s="72"/>
      <c r="J190" s="43">
        <v>80.3</v>
      </c>
      <c r="K190" s="47"/>
      <c r="L190" s="36">
        <v>76.900000000000006</v>
      </c>
      <c r="M190" s="37"/>
      <c r="N190" s="11"/>
      <c r="O190" s="12"/>
      <c r="P190" s="17"/>
      <c r="Q190" s="16"/>
    </row>
    <row r="191" spans="1:17">
      <c r="A191" s="4" t="s">
        <v>8</v>
      </c>
      <c r="B191" s="233">
        <v>46.4</v>
      </c>
      <c r="C191" s="238"/>
      <c r="D191" s="233">
        <v>32.299999999999997</v>
      </c>
      <c r="E191" s="238"/>
      <c r="F191" s="58">
        <v>23.1</v>
      </c>
      <c r="G191" s="60"/>
      <c r="H191" s="70">
        <v>27</v>
      </c>
      <c r="I191" s="72"/>
      <c r="J191" s="43">
        <v>19.7</v>
      </c>
      <c r="K191" s="47"/>
      <c r="L191" s="36">
        <v>23.1</v>
      </c>
      <c r="M191" s="37"/>
      <c r="N191" s="11"/>
      <c r="O191" s="12"/>
      <c r="P191" s="17"/>
      <c r="Q191" s="16"/>
    </row>
    <row r="192" spans="1:17">
      <c r="A192" s="3"/>
      <c r="B192" s="233"/>
      <c r="C192" s="238"/>
      <c r="D192" s="233"/>
      <c r="E192" s="238"/>
      <c r="F192" s="58"/>
      <c r="G192" s="60"/>
      <c r="H192" s="70"/>
      <c r="I192" s="72"/>
      <c r="J192" s="43"/>
      <c r="K192" s="47"/>
      <c r="L192" s="36"/>
      <c r="M192" s="37"/>
      <c r="N192" s="11"/>
      <c r="O192" s="12"/>
      <c r="P192" s="17"/>
      <c r="Q192" s="16"/>
    </row>
    <row r="193" spans="1:17" ht="25.5">
      <c r="A193" s="5" t="s">
        <v>105</v>
      </c>
      <c r="B193" s="239"/>
      <c r="C193" s="238"/>
      <c r="D193" s="239"/>
      <c r="E193" s="238"/>
      <c r="F193" s="61"/>
      <c r="G193" s="60"/>
      <c r="H193" s="73"/>
      <c r="I193" s="72"/>
      <c r="J193" s="45"/>
      <c r="K193" s="47"/>
      <c r="L193" s="36"/>
      <c r="M193" s="37"/>
      <c r="N193" s="11"/>
      <c r="O193" s="12"/>
      <c r="P193" s="17"/>
      <c r="Q193" s="16"/>
    </row>
    <row r="194" spans="1:17">
      <c r="A194" s="4" t="s">
        <v>70</v>
      </c>
      <c r="B194" s="233">
        <v>7.2</v>
      </c>
      <c r="C194" s="238"/>
      <c r="D194" s="233">
        <v>16.100000000000001</v>
      </c>
      <c r="E194" s="238"/>
      <c r="F194" s="58">
        <v>12</v>
      </c>
      <c r="G194" s="60"/>
      <c r="H194" s="70">
        <v>7</v>
      </c>
      <c r="I194" s="72"/>
      <c r="J194" s="43">
        <v>14.3</v>
      </c>
      <c r="K194" s="47"/>
      <c r="L194" s="36">
        <v>7.7</v>
      </c>
      <c r="M194" s="37"/>
      <c r="N194" s="11"/>
      <c r="O194" s="12"/>
      <c r="P194" s="17"/>
      <c r="Q194" s="16"/>
    </row>
    <row r="195" spans="1:17">
      <c r="A195" s="4" t="s">
        <v>60</v>
      </c>
      <c r="B195" s="233">
        <v>32.1</v>
      </c>
      <c r="C195" s="238"/>
      <c r="D195" s="233">
        <v>38.700000000000003</v>
      </c>
      <c r="E195" s="238"/>
      <c r="F195" s="58">
        <v>34.299999999999997</v>
      </c>
      <c r="G195" s="60"/>
      <c r="H195" s="70">
        <v>39</v>
      </c>
      <c r="I195" s="72"/>
      <c r="J195" s="43">
        <v>61.4</v>
      </c>
      <c r="K195" s="47"/>
      <c r="L195" s="36">
        <v>50.5</v>
      </c>
      <c r="M195" s="37"/>
      <c r="N195" s="11"/>
      <c r="O195" s="12"/>
      <c r="P195" s="17"/>
      <c r="Q195" s="16"/>
    </row>
    <row r="196" spans="1:17">
      <c r="A196" s="4" t="s">
        <v>8</v>
      </c>
      <c r="B196" s="233">
        <v>39.299999999999997</v>
      </c>
      <c r="C196" s="238"/>
      <c r="D196" s="233">
        <v>35.5</v>
      </c>
      <c r="E196" s="238"/>
      <c r="F196" s="58">
        <v>42.6</v>
      </c>
      <c r="G196" s="60"/>
      <c r="H196" s="70">
        <v>37</v>
      </c>
      <c r="I196" s="72"/>
      <c r="J196" s="43">
        <v>14.3</v>
      </c>
      <c r="K196" s="47"/>
      <c r="L196" s="36">
        <v>34.1</v>
      </c>
      <c r="M196" s="37"/>
      <c r="N196" s="11"/>
      <c r="O196" s="12"/>
      <c r="P196" s="17"/>
      <c r="Q196" s="16"/>
    </row>
    <row r="197" spans="1:17">
      <c r="A197" s="4" t="s">
        <v>71</v>
      </c>
      <c r="B197" s="233">
        <v>21.4</v>
      </c>
      <c r="C197" s="238"/>
      <c r="D197" s="233">
        <v>9.6999999999999993</v>
      </c>
      <c r="E197" s="238"/>
      <c r="F197" s="58">
        <v>11.1</v>
      </c>
      <c r="G197" s="60"/>
      <c r="H197" s="70">
        <v>17</v>
      </c>
      <c r="I197" s="72"/>
      <c r="J197" s="43">
        <v>10</v>
      </c>
      <c r="K197" s="47"/>
      <c r="L197" s="36">
        <v>7.7</v>
      </c>
      <c r="M197" s="37"/>
      <c r="N197" s="11"/>
      <c r="O197" s="12"/>
      <c r="P197" s="17"/>
      <c r="Q197" s="16"/>
    </row>
    <row r="198" spans="1:17">
      <c r="A198" s="3"/>
      <c r="B198" s="233"/>
      <c r="C198" s="238"/>
      <c r="D198" s="233"/>
      <c r="E198" s="238"/>
      <c r="F198" s="58"/>
      <c r="G198" s="60"/>
      <c r="H198" s="70"/>
      <c r="I198" s="72"/>
      <c r="J198" s="43"/>
      <c r="K198" s="47"/>
      <c r="L198" s="36"/>
      <c r="M198" s="37"/>
      <c r="N198" s="11"/>
      <c r="O198" s="12"/>
      <c r="P198" s="17"/>
      <c r="Q198" s="16"/>
    </row>
    <row r="199" spans="1:17" ht="25.5">
      <c r="A199" s="5" t="s">
        <v>72</v>
      </c>
      <c r="B199" s="239"/>
      <c r="C199" s="238"/>
      <c r="D199" s="239"/>
      <c r="E199" s="238"/>
      <c r="F199" s="61"/>
      <c r="G199" s="60"/>
      <c r="H199" s="73"/>
      <c r="I199" s="72"/>
      <c r="J199" s="45"/>
      <c r="K199" s="47"/>
      <c r="L199" s="36"/>
      <c r="M199" s="37"/>
      <c r="N199" s="11"/>
      <c r="O199" s="12"/>
      <c r="P199" s="17"/>
      <c r="Q199" s="16"/>
    </row>
    <row r="200" spans="1:17">
      <c r="A200" s="4" t="s">
        <v>77</v>
      </c>
      <c r="B200" s="233">
        <v>7.1</v>
      </c>
      <c r="C200" s="238">
        <f>B200</f>
        <v>7.1</v>
      </c>
      <c r="D200" s="233">
        <v>6.5</v>
      </c>
      <c r="E200" s="238">
        <f>D200</f>
        <v>6.5</v>
      </c>
      <c r="F200" s="58">
        <v>12.1</v>
      </c>
      <c r="G200" s="60">
        <f>F200</f>
        <v>12.1</v>
      </c>
      <c r="H200" s="70">
        <v>7</v>
      </c>
      <c r="I200" s="72">
        <f>H200</f>
        <v>7</v>
      </c>
      <c r="J200" s="43">
        <v>0</v>
      </c>
      <c r="K200" s="47">
        <f>J200</f>
        <v>0</v>
      </c>
      <c r="L200" s="36">
        <v>8.8000000000000007</v>
      </c>
      <c r="M200" s="37">
        <f>L200</f>
        <v>8.8000000000000007</v>
      </c>
      <c r="N200" s="11">
        <v>9</v>
      </c>
      <c r="O200" s="12">
        <f>N200</f>
        <v>9</v>
      </c>
      <c r="P200" s="17">
        <v>0</v>
      </c>
      <c r="Q200" s="16">
        <f>P200</f>
        <v>0</v>
      </c>
    </row>
    <row r="201" spans="1:17">
      <c r="A201" s="4" t="s">
        <v>78</v>
      </c>
      <c r="B201" s="233">
        <v>10.7</v>
      </c>
      <c r="C201" s="238">
        <f>B201+C200</f>
        <v>17.799999999999997</v>
      </c>
      <c r="D201" s="233">
        <v>14.5</v>
      </c>
      <c r="E201" s="238">
        <f>D201+E200</f>
        <v>21</v>
      </c>
      <c r="F201" s="58">
        <v>8.3000000000000007</v>
      </c>
      <c r="G201" s="60">
        <f>F201+G200</f>
        <v>20.399999999999999</v>
      </c>
      <c r="H201" s="70">
        <v>10</v>
      </c>
      <c r="I201" s="72">
        <f>H201+I200</f>
        <v>17</v>
      </c>
      <c r="J201" s="43">
        <v>0</v>
      </c>
      <c r="K201" s="47">
        <f>J201+K200</f>
        <v>0</v>
      </c>
      <c r="L201" s="36">
        <v>11</v>
      </c>
      <c r="M201" s="37">
        <f>L201+M200</f>
        <v>19.8</v>
      </c>
      <c r="N201" s="11">
        <v>19</v>
      </c>
      <c r="O201" s="12">
        <f t="shared" ref="O201:O208" si="96">N201+O200</f>
        <v>28</v>
      </c>
      <c r="P201" s="17">
        <v>14.285714285714285</v>
      </c>
      <c r="Q201" s="16">
        <f t="shared" ref="Q201:Q208" si="97">P201+Q200</f>
        <v>14.285714285714285</v>
      </c>
    </row>
    <row r="202" spans="1:17">
      <c r="A202" s="4" t="s">
        <v>79</v>
      </c>
      <c r="B202" s="233">
        <v>25</v>
      </c>
      <c r="C202" s="238">
        <f t="shared" ref="C202:C208" si="98">B202+C201</f>
        <v>42.8</v>
      </c>
      <c r="D202" s="233">
        <v>19.399999999999999</v>
      </c>
      <c r="E202" s="238">
        <f t="shared" ref="E202:E208" si="99">D202+E201</f>
        <v>40.4</v>
      </c>
      <c r="F202" s="58">
        <v>19.399999999999999</v>
      </c>
      <c r="G202" s="60">
        <f t="shared" ref="G202:G208" si="100">F202+G201</f>
        <v>39.799999999999997</v>
      </c>
      <c r="H202" s="70">
        <v>17</v>
      </c>
      <c r="I202" s="72">
        <f t="shared" ref="I202:I208" si="101">H202+I201</f>
        <v>34</v>
      </c>
      <c r="J202" s="43">
        <v>28.6</v>
      </c>
      <c r="K202" s="47">
        <f t="shared" ref="K202:K208" si="102">J202+K201</f>
        <v>28.6</v>
      </c>
      <c r="L202" s="36">
        <v>20.9</v>
      </c>
      <c r="M202" s="201">
        <f t="shared" ref="M202:M208" si="103">L202+M201</f>
        <v>40.700000000000003</v>
      </c>
      <c r="N202" s="11">
        <v>27</v>
      </c>
      <c r="O202" s="202">
        <f t="shared" si="96"/>
        <v>55</v>
      </c>
      <c r="P202" s="17">
        <v>14.285714285714285</v>
      </c>
      <c r="Q202" s="16">
        <f t="shared" si="97"/>
        <v>28.571428571428569</v>
      </c>
    </row>
    <row r="203" spans="1:17">
      <c r="A203" s="4" t="s">
        <v>80</v>
      </c>
      <c r="B203" s="233">
        <v>14.3</v>
      </c>
      <c r="C203" s="237">
        <f t="shared" si="98"/>
        <v>57.099999999999994</v>
      </c>
      <c r="D203" s="233">
        <v>9.6</v>
      </c>
      <c r="E203" s="237">
        <f t="shared" si="99"/>
        <v>50</v>
      </c>
      <c r="F203" s="58">
        <v>13.9</v>
      </c>
      <c r="G203" s="198">
        <f t="shared" si="100"/>
        <v>53.699999999999996</v>
      </c>
      <c r="H203" s="70">
        <v>20</v>
      </c>
      <c r="I203" s="199">
        <f t="shared" si="101"/>
        <v>54</v>
      </c>
      <c r="J203" s="43">
        <v>14.3</v>
      </c>
      <c r="K203" s="200">
        <f t="shared" si="102"/>
        <v>42.900000000000006</v>
      </c>
      <c r="L203" s="36">
        <v>22</v>
      </c>
      <c r="M203" s="37">
        <f t="shared" si="103"/>
        <v>62.7</v>
      </c>
      <c r="N203" s="11">
        <v>20</v>
      </c>
      <c r="O203" s="12">
        <f t="shared" si="96"/>
        <v>75</v>
      </c>
      <c r="P203" s="17">
        <v>14.285714285714285</v>
      </c>
      <c r="Q203" s="16">
        <f t="shared" si="97"/>
        <v>42.857142857142854</v>
      </c>
    </row>
    <row r="204" spans="1:17">
      <c r="A204" s="4" t="s">
        <v>81</v>
      </c>
      <c r="B204" s="233">
        <v>14.3</v>
      </c>
      <c r="C204" s="238">
        <f t="shared" si="98"/>
        <v>71.399999999999991</v>
      </c>
      <c r="D204" s="233">
        <v>22.6</v>
      </c>
      <c r="E204" s="238">
        <f t="shared" si="99"/>
        <v>72.599999999999994</v>
      </c>
      <c r="F204" s="58">
        <v>13.9</v>
      </c>
      <c r="G204" s="60">
        <f t="shared" si="100"/>
        <v>67.599999999999994</v>
      </c>
      <c r="H204" s="70">
        <v>12</v>
      </c>
      <c r="I204" s="72">
        <f t="shared" si="101"/>
        <v>66</v>
      </c>
      <c r="J204" s="43">
        <v>31.8</v>
      </c>
      <c r="K204" s="47">
        <f t="shared" si="102"/>
        <v>74.7</v>
      </c>
      <c r="L204" s="36">
        <v>17.600000000000001</v>
      </c>
      <c r="M204" s="37">
        <f t="shared" si="103"/>
        <v>80.300000000000011</v>
      </c>
      <c r="N204" s="11">
        <v>13</v>
      </c>
      <c r="O204" s="12">
        <f t="shared" si="96"/>
        <v>88</v>
      </c>
      <c r="P204" s="17">
        <v>7.1428571428571423</v>
      </c>
      <c r="Q204" s="203">
        <f t="shared" si="97"/>
        <v>50</v>
      </c>
    </row>
    <row r="205" spans="1:17">
      <c r="A205" s="4" t="s">
        <v>82</v>
      </c>
      <c r="B205" s="233">
        <v>0</v>
      </c>
      <c r="C205" s="238">
        <f t="shared" si="98"/>
        <v>71.399999999999991</v>
      </c>
      <c r="D205" s="233">
        <v>6.5</v>
      </c>
      <c r="E205" s="238">
        <f t="shared" si="99"/>
        <v>79.099999999999994</v>
      </c>
      <c r="F205" s="58">
        <v>8.3000000000000007</v>
      </c>
      <c r="G205" s="60">
        <f t="shared" si="100"/>
        <v>75.899999999999991</v>
      </c>
      <c r="H205" s="70">
        <v>17</v>
      </c>
      <c r="I205" s="72">
        <f t="shared" si="101"/>
        <v>83</v>
      </c>
      <c r="J205" s="43">
        <v>10.6</v>
      </c>
      <c r="K205" s="47">
        <f t="shared" si="102"/>
        <v>85.3</v>
      </c>
      <c r="L205" s="36">
        <v>7.7</v>
      </c>
      <c r="M205" s="37">
        <f t="shared" si="103"/>
        <v>88.000000000000014</v>
      </c>
      <c r="N205" s="11">
        <v>1</v>
      </c>
      <c r="O205" s="12">
        <f t="shared" si="96"/>
        <v>89</v>
      </c>
      <c r="P205" s="17">
        <v>7.1428571428571423</v>
      </c>
      <c r="Q205" s="16">
        <f t="shared" si="97"/>
        <v>57.142857142857139</v>
      </c>
    </row>
    <row r="206" spans="1:17">
      <c r="A206" s="4" t="s">
        <v>83</v>
      </c>
      <c r="B206" s="233">
        <v>10.7</v>
      </c>
      <c r="C206" s="238">
        <f t="shared" si="98"/>
        <v>82.1</v>
      </c>
      <c r="D206" s="233">
        <v>14.5</v>
      </c>
      <c r="E206" s="238">
        <f t="shared" si="99"/>
        <v>93.6</v>
      </c>
      <c r="F206" s="58">
        <v>15.7</v>
      </c>
      <c r="G206" s="60">
        <f t="shared" si="100"/>
        <v>91.6</v>
      </c>
      <c r="H206" s="70">
        <v>9</v>
      </c>
      <c r="I206" s="72">
        <f t="shared" si="101"/>
        <v>92</v>
      </c>
      <c r="J206" s="43">
        <v>6.8</v>
      </c>
      <c r="K206" s="47">
        <f t="shared" si="102"/>
        <v>92.1</v>
      </c>
      <c r="L206" s="36">
        <v>6.6</v>
      </c>
      <c r="M206" s="37">
        <f t="shared" si="103"/>
        <v>94.600000000000009</v>
      </c>
      <c r="N206" s="11">
        <v>4</v>
      </c>
      <c r="O206" s="12">
        <f t="shared" si="96"/>
        <v>93</v>
      </c>
      <c r="P206" s="17">
        <v>28.571428571428569</v>
      </c>
      <c r="Q206" s="16">
        <f t="shared" si="97"/>
        <v>85.714285714285708</v>
      </c>
    </row>
    <row r="207" spans="1:17">
      <c r="A207" s="4" t="s">
        <v>84</v>
      </c>
      <c r="B207" s="233">
        <v>14.3</v>
      </c>
      <c r="C207" s="238">
        <f t="shared" si="98"/>
        <v>96.399999999999991</v>
      </c>
      <c r="D207" s="233">
        <v>4.8</v>
      </c>
      <c r="E207" s="238">
        <f t="shared" si="99"/>
        <v>98.399999999999991</v>
      </c>
      <c r="F207" s="58">
        <v>6.5</v>
      </c>
      <c r="G207" s="60">
        <f t="shared" si="100"/>
        <v>98.1</v>
      </c>
      <c r="H207" s="70">
        <v>8</v>
      </c>
      <c r="I207" s="72">
        <f t="shared" si="101"/>
        <v>100</v>
      </c>
      <c r="J207" s="43">
        <v>7.9</v>
      </c>
      <c r="K207" s="47">
        <f t="shared" si="102"/>
        <v>100</v>
      </c>
      <c r="L207" s="36">
        <v>4.4000000000000004</v>
      </c>
      <c r="M207" s="37">
        <f t="shared" si="103"/>
        <v>99.000000000000014</v>
      </c>
      <c r="N207" s="11">
        <v>8</v>
      </c>
      <c r="O207" s="12">
        <f t="shared" si="96"/>
        <v>101</v>
      </c>
      <c r="P207" s="17">
        <v>7.1428571428571423</v>
      </c>
      <c r="Q207" s="16">
        <f t="shared" si="97"/>
        <v>92.857142857142847</v>
      </c>
    </row>
    <row r="208" spans="1:17">
      <c r="A208" s="4" t="s">
        <v>85</v>
      </c>
      <c r="B208" s="233">
        <v>3.6</v>
      </c>
      <c r="C208" s="238">
        <f t="shared" si="98"/>
        <v>99.999999999999986</v>
      </c>
      <c r="D208" s="233">
        <v>1.6</v>
      </c>
      <c r="E208" s="238">
        <f t="shared" si="99"/>
        <v>99.999999999999986</v>
      </c>
      <c r="F208" s="58">
        <v>1.9</v>
      </c>
      <c r="G208" s="60">
        <f t="shared" si="100"/>
        <v>100</v>
      </c>
      <c r="H208" s="70"/>
      <c r="I208" s="72">
        <f t="shared" si="101"/>
        <v>100</v>
      </c>
      <c r="J208" s="43">
        <v>0</v>
      </c>
      <c r="K208" s="47">
        <f t="shared" si="102"/>
        <v>100</v>
      </c>
      <c r="L208" s="36">
        <v>1.1000000000000001</v>
      </c>
      <c r="M208" s="37">
        <f t="shared" si="103"/>
        <v>100.10000000000001</v>
      </c>
      <c r="N208" s="11">
        <v>0</v>
      </c>
      <c r="O208" s="12">
        <f t="shared" si="96"/>
        <v>101</v>
      </c>
      <c r="P208" s="17">
        <v>7.1428571428571423</v>
      </c>
      <c r="Q208" s="16">
        <f t="shared" si="97"/>
        <v>99.999999999999986</v>
      </c>
    </row>
    <row r="209" spans="1:17">
      <c r="A209" s="4"/>
      <c r="B209" s="233"/>
      <c r="C209" s="238"/>
      <c r="D209" s="233"/>
      <c r="E209" s="238"/>
      <c r="F209" s="58"/>
      <c r="G209" s="60"/>
      <c r="H209" s="70"/>
      <c r="I209" s="72"/>
      <c r="J209" s="43"/>
      <c r="K209" s="47"/>
      <c r="L209" s="36"/>
      <c r="M209" s="37"/>
      <c r="N209" s="11"/>
      <c r="O209" s="12"/>
      <c r="P209" s="17"/>
      <c r="Q209" s="16"/>
    </row>
    <row r="210" spans="1:17">
      <c r="A210" s="5" t="s">
        <v>9</v>
      </c>
      <c r="B210" s="249"/>
      <c r="C210" s="238"/>
      <c r="D210" s="239"/>
      <c r="E210" s="238"/>
      <c r="F210" s="61"/>
      <c r="G210" s="60"/>
      <c r="H210" s="73"/>
      <c r="I210" s="72"/>
      <c r="J210" s="45"/>
      <c r="K210" s="47"/>
      <c r="L210" s="36"/>
      <c r="M210" s="37"/>
      <c r="N210" s="11"/>
      <c r="O210" s="12"/>
      <c r="P210" s="17"/>
      <c r="Q210" s="16"/>
    </row>
    <row r="211" spans="1:17">
      <c r="A211" s="4" t="s">
        <v>77</v>
      </c>
      <c r="B211" s="233">
        <v>10.7</v>
      </c>
      <c r="C211" s="238">
        <f>B211</f>
        <v>10.7</v>
      </c>
      <c r="D211" s="233">
        <v>1.6</v>
      </c>
      <c r="E211" s="238">
        <f>D211</f>
        <v>1.6</v>
      </c>
      <c r="F211" s="58">
        <v>2</v>
      </c>
      <c r="G211" s="60">
        <f>F211</f>
        <v>2</v>
      </c>
      <c r="H211" s="70">
        <v>2</v>
      </c>
      <c r="I211" s="72">
        <f>H211</f>
        <v>2</v>
      </c>
      <c r="J211" s="43">
        <v>0</v>
      </c>
      <c r="K211" s="47">
        <f>J211</f>
        <v>0</v>
      </c>
      <c r="L211" s="36">
        <v>1.1000000000000001</v>
      </c>
      <c r="M211" s="37">
        <f>L211</f>
        <v>1.1000000000000001</v>
      </c>
      <c r="N211" s="11">
        <v>6</v>
      </c>
      <c r="O211" s="12">
        <f>N211</f>
        <v>6</v>
      </c>
      <c r="P211" s="17">
        <v>0</v>
      </c>
      <c r="Q211" s="16">
        <f>P211</f>
        <v>0</v>
      </c>
    </row>
    <row r="212" spans="1:17">
      <c r="A212" s="4" t="s">
        <v>78</v>
      </c>
      <c r="B212" s="233">
        <v>10.7</v>
      </c>
      <c r="C212" s="238">
        <f>B212+C211</f>
        <v>21.4</v>
      </c>
      <c r="D212" s="233">
        <v>1.6</v>
      </c>
      <c r="E212" s="238">
        <f>D212+E211</f>
        <v>3.2</v>
      </c>
      <c r="F212" s="58">
        <v>0.9</v>
      </c>
      <c r="G212" s="60">
        <f>F212+G211</f>
        <v>2.9</v>
      </c>
      <c r="H212" s="70">
        <v>4</v>
      </c>
      <c r="I212" s="72">
        <f>H212+I211</f>
        <v>6</v>
      </c>
      <c r="J212" s="43">
        <v>0</v>
      </c>
      <c r="K212" s="47">
        <f>J212+K211</f>
        <v>0</v>
      </c>
      <c r="L212" s="36">
        <v>3.3</v>
      </c>
      <c r="M212" s="37">
        <f>L212+M211</f>
        <v>4.4000000000000004</v>
      </c>
      <c r="N212" s="11"/>
      <c r="O212" s="12">
        <f t="shared" ref="O212:O219" si="104">N212+O211</f>
        <v>6</v>
      </c>
      <c r="P212" s="17">
        <v>7.1428571428571423</v>
      </c>
      <c r="Q212" s="16">
        <f t="shared" ref="Q212:Q219" si="105">P212+Q211</f>
        <v>7.1428571428571423</v>
      </c>
    </row>
    <row r="213" spans="1:17">
      <c r="A213" s="4" t="s">
        <v>79</v>
      </c>
      <c r="B213" s="233">
        <v>0</v>
      </c>
      <c r="C213" s="238">
        <f t="shared" ref="C213:C219" si="106">B213+C212</f>
        <v>21.4</v>
      </c>
      <c r="D213" s="233">
        <v>9.6999999999999993</v>
      </c>
      <c r="E213" s="238">
        <f t="shared" ref="E213:E219" si="107">D213+E212</f>
        <v>12.899999999999999</v>
      </c>
      <c r="F213" s="58">
        <v>3.7</v>
      </c>
      <c r="G213" s="60">
        <f t="shared" ref="G213:G219" si="108">F213+G212</f>
        <v>6.6</v>
      </c>
      <c r="H213" s="70">
        <v>8</v>
      </c>
      <c r="I213" s="72">
        <f t="shared" ref="I213:I219" si="109">H213+I212</f>
        <v>14</v>
      </c>
      <c r="J213" s="43">
        <v>0</v>
      </c>
      <c r="K213" s="47">
        <f t="shared" ref="K213:K219" si="110">J213+K212</f>
        <v>0</v>
      </c>
      <c r="L213" s="36">
        <v>3.3</v>
      </c>
      <c r="M213" s="37">
        <f t="shared" ref="M213:M219" si="111">L213+M212</f>
        <v>7.7</v>
      </c>
      <c r="N213" s="11">
        <v>4</v>
      </c>
      <c r="O213" s="12">
        <f t="shared" si="104"/>
        <v>10</v>
      </c>
      <c r="P213" s="17">
        <v>0</v>
      </c>
      <c r="Q213" s="16">
        <f t="shared" si="105"/>
        <v>7.1428571428571423</v>
      </c>
    </row>
    <row r="214" spans="1:17">
      <c r="A214" s="4" t="s">
        <v>80</v>
      </c>
      <c r="B214" s="233">
        <v>3.6</v>
      </c>
      <c r="C214" s="238">
        <f t="shared" si="106"/>
        <v>25</v>
      </c>
      <c r="D214" s="233">
        <v>3.2</v>
      </c>
      <c r="E214" s="238">
        <f t="shared" si="107"/>
        <v>16.099999999999998</v>
      </c>
      <c r="F214" s="58">
        <v>3.7</v>
      </c>
      <c r="G214" s="60">
        <f t="shared" si="108"/>
        <v>10.3</v>
      </c>
      <c r="H214" s="70">
        <v>8</v>
      </c>
      <c r="I214" s="72">
        <f t="shared" si="109"/>
        <v>22</v>
      </c>
      <c r="J214" s="43">
        <v>14.3</v>
      </c>
      <c r="K214" s="47">
        <f t="shared" si="110"/>
        <v>14.3</v>
      </c>
      <c r="L214" s="36">
        <v>4.4000000000000004</v>
      </c>
      <c r="M214" s="37">
        <f t="shared" si="111"/>
        <v>12.100000000000001</v>
      </c>
      <c r="N214" s="11">
        <v>5</v>
      </c>
      <c r="O214" s="12">
        <f t="shared" si="104"/>
        <v>15</v>
      </c>
      <c r="P214" s="17">
        <v>7.1428571428571423</v>
      </c>
      <c r="Q214" s="16">
        <f t="shared" si="105"/>
        <v>14.285714285714285</v>
      </c>
    </row>
    <row r="215" spans="1:17">
      <c r="A215" s="4" t="s">
        <v>81</v>
      </c>
      <c r="B215" s="233">
        <v>10.7</v>
      </c>
      <c r="C215" s="238">
        <f t="shared" si="106"/>
        <v>35.700000000000003</v>
      </c>
      <c r="D215" s="233">
        <v>16.100000000000001</v>
      </c>
      <c r="E215" s="238">
        <f t="shared" si="107"/>
        <v>32.200000000000003</v>
      </c>
      <c r="F215" s="58">
        <v>8.3000000000000007</v>
      </c>
      <c r="G215" s="60">
        <f t="shared" si="108"/>
        <v>18.600000000000001</v>
      </c>
      <c r="H215" s="70"/>
      <c r="I215" s="72">
        <f t="shared" si="109"/>
        <v>22</v>
      </c>
      <c r="J215" s="43">
        <v>6.8</v>
      </c>
      <c r="K215" s="47">
        <f t="shared" si="110"/>
        <v>21.1</v>
      </c>
      <c r="L215" s="36">
        <v>3.3</v>
      </c>
      <c r="M215" s="37">
        <f t="shared" si="111"/>
        <v>15.400000000000002</v>
      </c>
      <c r="N215" s="11">
        <v>5</v>
      </c>
      <c r="O215" s="12">
        <f t="shared" si="104"/>
        <v>20</v>
      </c>
      <c r="P215" s="17">
        <v>0</v>
      </c>
      <c r="Q215" s="16">
        <f t="shared" si="105"/>
        <v>14.285714285714285</v>
      </c>
    </row>
    <row r="216" spans="1:17">
      <c r="A216" s="4" t="s">
        <v>82</v>
      </c>
      <c r="B216" s="233">
        <v>10.7</v>
      </c>
      <c r="C216" s="237">
        <f t="shared" si="106"/>
        <v>46.400000000000006</v>
      </c>
      <c r="D216" s="233">
        <v>8.1</v>
      </c>
      <c r="E216" s="238">
        <f t="shared" si="107"/>
        <v>40.300000000000004</v>
      </c>
      <c r="F216" s="58">
        <v>15.7</v>
      </c>
      <c r="G216" s="60">
        <f t="shared" si="108"/>
        <v>34.299999999999997</v>
      </c>
      <c r="H216" s="70">
        <v>13</v>
      </c>
      <c r="I216" s="72">
        <f t="shared" si="109"/>
        <v>35</v>
      </c>
      <c r="J216" s="43">
        <v>13.1</v>
      </c>
      <c r="K216" s="47">
        <f t="shared" si="110"/>
        <v>34.200000000000003</v>
      </c>
      <c r="L216" s="36">
        <v>11</v>
      </c>
      <c r="M216" s="37">
        <f t="shared" si="111"/>
        <v>26.400000000000002</v>
      </c>
      <c r="N216" s="11">
        <v>10</v>
      </c>
      <c r="O216" s="12">
        <f t="shared" si="104"/>
        <v>30</v>
      </c>
      <c r="P216" s="17">
        <v>28.571428571428569</v>
      </c>
      <c r="Q216" s="203">
        <f t="shared" si="105"/>
        <v>42.857142857142854</v>
      </c>
    </row>
    <row r="217" spans="1:17">
      <c r="A217" s="4" t="s">
        <v>83</v>
      </c>
      <c r="B217" s="233">
        <v>21.4</v>
      </c>
      <c r="C217" s="341">
        <f t="shared" si="106"/>
        <v>67.800000000000011</v>
      </c>
      <c r="D217" s="233">
        <v>19.399999999999999</v>
      </c>
      <c r="E217" s="237">
        <f t="shared" si="107"/>
        <v>59.7</v>
      </c>
      <c r="F217" s="58">
        <v>21.3</v>
      </c>
      <c r="G217" s="198">
        <f t="shared" si="108"/>
        <v>55.599999999999994</v>
      </c>
      <c r="H217" s="70">
        <v>26</v>
      </c>
      <c r="I217" s="199">
        <f t="shared" si="109"/>
        <v>61</v>
      </c>
      <c r="J217" s="43">
        <v>14.3</v>
      </c>
      <c r="K217" s="200">
        <f t="shared" si="110"/>
        <v>48.5</v>
      </c>
      <c r="L217" s="36">
        <v>19.8</v>
      </c>
      <c r="M217" s="201">
        <f t="shared" si="111"/>
        <v>46.2</v>
      </c>
      <c r="N217" s="11">
        <v>27</v>
      </c>
      <c r="O217" s="202">
        <f t="shared" si="104"/>
        <v>57</v>
      </c>
      <c r="P217" s="17">
        <v>21.428571428571427</v>
      </c>
      <c r="Q217" s="16">
        <f t="shared" si="105"/>
        <v>64.285714285714278</v>
      </c>
    </row>
    <row r="218" spans="1:17">
      <c r="A218" s="4" t="s">
        <v>84</v>
      </c>
      <c r="B218" s="233">
        <v>17.899999999999999</v>
      </c>
      <c r="C218" s="238">
        <f t="shared" si="106"/>
        <v>85.700000000000017</v>
      </c>
      <c r="D218" s="233">
        <v>25.8</v>
      </c>
      <c r="E218" s="238">
        <f t="shared" si="107"/>
        <v>85.5</v>
      </c>
      <c r="F218" s="58">
        <v>23.1</v>
      </c>
      <c r="G218" s="60">
        <f t="shared" si="108"/>
        <v>78.699999999999989</v>
      </c>
      <c r="H218" s="70">
        <v>23</v>
      </c>
      <c r="I218" s="72">
        <f t="shared" si="109"/>
        <v>84</v>
      </c>
      <c r="J218" s="43">
        <v>28.6</v>
      </c>
      <c r="K218" s="47">
        <f t="shared" si="110"/>
        <v>77.099999999999994</v>
      </c>
      <c r="L218" s="36">
        <v>22</v>
      </c>
      <c r="M218" s="37">
        <f t="shared" si="111"/>
        <v>68.2</v>
      </c>
      <c r="N218" s="11">
        <v>23</v>
      </c>
      <c r="O218" s="12">
        <f t="shared" si="104"/>
        <v>80</v>
      </c>
      <c r="P218" s="17">
        <v>28.571428571428569</v>
      </c>
      <c r="Q218" s="16">
        <f t="shared" si="105"/>
        <v>92.857142857142847</v>
      </c>
    </row>
    <row r="219" spans="1:17">
      <c r="A219" s="4" t="s">
        <v>85</v>
      </c>
      <c r="B219" s="233">
        <v>14.3</v>
      </c>
      <c r="C219" s="238">
        <f t="shared" si="106"/>
        <v>100.00000000000001</v>
      </c>
      <c r="D219" s="233">
        <v>14.5</v>
      </c>
      <c r="E219" s="238">
        <f t="shared" si="107"/>
        <v>100</v>
      </c>
      <c r="F219" s="58">
        <v>21.3</v>
      </c>
      <c r="G219" s="60">
        <f t="shared" si="108"/>
        <v>99.999999999999986</v>
      </c>
      <c r="H219" s="70">
        <v>16</v>
      </c>
      <c r="I219" s="72">
        <f t="shared" si="109"/>
        <v>100</v>
      </c>
      <c r="J219" s="43">
        <v>22.9</v>
      </c>
      <c r="K219" s="47">
        <f t="shared" si="110"/>
        <v>100</v>
      </c>
      <c r="L219" s="36">
        <v>31.8</v>
      </c>
      <c r="M219" s="37">
        <f t="shared" si="111"/>
        <v>100</v>
      </c>
      <c r="N219" s="11">
        <v>20</v>
      </c>
      <c r="O219" s="12">
        <f t="shared" si="104"/>
        <v>100</v>
      </c>
      <c r="P219" s="17">
        <v>7.1428571428571423</v>
      </c>
      <c r="Q219" s="16">
        <f t="shared" si="105"/>
        <v>99.999999999999986</v>
      </c>
    </row>
    <row r="220" spans="1:17">
      <c r="A220" s="3"/>
      <c r="B220" s="233"/>
      <c r="C220" s="238"/>
      <c r="D220" s="233"/>
      <c r="E220" s="238"/>
      <c r="F220" s="58"/>
      <c r="G220" s="60"/>
      <c r="H220" s="70"/>
      <c r="I220" s="72"/>
      <c r="J220" s="43"/>
      <c r="K220" s="47"/>
      <c r="L220" s="36"/>
      <c r="M220" s="37"/>
      <c r="N220" s="11"/>
      <c r="O220" s="12"/>
      <c r="P220" s="17"/>
      <c r="Q220" s="16"/>
    </row>
    <row r="221" spans="1:17" ht="25.5">
      <c r="A221" s="5" t="s">
        <v>10</v>
      </c>
      <c r="B221" s="239"/>
      <c r="C221" s="238"/>
      <c r="D221" s="239"/>
      <c r="E221" s="238"/>
      <c r="F221" s="61"/>
      <c r="G221" s="60"/>
      <c r="H221" s="73"/>
      <c r="I221" s="72"/>
      <c r="J221" s="45"/>
      <c r="K221" s="47"/>
      <c r="L221" s="36"/>
      <c r="M221" s="37"/>
      <c r="N221" s="11"/>
      <c r="O221" s="12"/>
      <c r="P221" s="17"/>
      <c r="Q221" s="16"/>
    </row>
    <row r="222" spans="1:17">
      <c r="A222" s="4" t="s">
        <v>11</v>
      </c>
      <c r="B222" s="233">
        <v>25.2</v>
      </c>
      <c r="C222" s="238">
        <f>B222</f>
        <v>25.2</v>
      </c>
      <c r="D222" s="233">
        <v>6.5</v>
      </c>
      <c r="E222" s="238">
        <f>D222</f>
        <v>6.5</v>
      </c>
      <c r="F222" s="58">
        <v>13</v>
      </c>
      <c r="G222" s="60">
        <f>F222</f>
        <v>13</v>
      </c>
      <c r="H222" s="70">
        <v>9</v>
      </c>
      <c r="I222" s="72">
        <f>H222</f>
        <v>9</v>
      </c>
      <c r="J222" s="43">
        <v>0</v>
      </c>
      <c r="K222" s="47">
        <f>J222</f>
        <v>0</v>
      </c>
      <c r="L222" s="36">
        <v>6.6</v>
      </c>
      <c r="M222" s="37">
        <f>L222</f>
        <v>6.6</v>
      </c>
      <c r="N222" s="11">
        <v>5</v>
      </c>
      <c r="O222" s="12">
        <f>N222</f>
        <v>5</v>
      </c>
      <c r="P222" s="17">
        <v>7.14</v>
      </c>
      <c r="Q222" s="16">
        <f>P222</f>
        <v>7.14</v>
      </c>
    </row>
    <row r="223" spans="1:17">
      <c r="A223" s="6">
        <v>0.05</v>
      </c>
      <c r="B223" s="233">
        <v>7.1</v>
      </c>
      <c r="C223" s="238">
        <f>B223+C222</f>
        <v>32.299999999999997</v>
      </c>
      <c r="D223" s="233">
        <v>6.5</v>
      </c>
      <c r="E223" s="238">
        <f>D223+E222</f>
        <v>13</v>
      </c>
      <c r="F223" s="58">
        <v>8.3000000000000007</v>
      </c>
      <c r="G223" s="60">
        <f>F223+G222</f>
        <v>21.3</v>
      </c>
      <c r="H223" s="70">
        <v>9</v>
      </c>
      <c r="I223" s="72">
        <f>H223+I222</f>
        <v>18</v>
      </c>
      <c r="J223" s="43">
        <v>0</v>
      </c>
      <c r="K223" s="47">
        <f>J223+K222</f>
        <v>0</v>
      </c>
      <c r="L223" s="36">
        <v>5.5</v>
      </c>
      <c r="M223" s="37">
        <f>L223+M222</f>
        <v>12.1</v>
      </c>
      <c r="N223" s="11">
        <v>15</v>
      </c>
      <c r="O223" s="12">
        <f t="shared" ref="O223:O230" si="112">N223+O222</f>
        <v>20</v>
      </c>
      <c r="P223" s="17">
        <v>21.43</v>
      </c>
      <c r="Q223" s="16">
        <f t="shared" ref="Q223:Q230" si="113">P223+Q222</f>
        <v>28.57</v>
      </c>
    </row>
    <row r="224" spans="1:17">
      <c r="A224" s="6">
        <v>0.06</v>
      </c>
      <c r="B224" s="233">
        <v>7.1</v>
      </c>
      <c r="C224" s="238">
        <f t="shared" ref="C224:C230" si="114">B224+C223</f>
        <v>39.4</v>
      </c>
      <c r="D224" s="233">
        <v>17.7</v>
      </c>
      <c r="E224" s="238">
        <f t="shared" ref="E224:E230" si="115">D224+E223</f>
        <v>30.7</v>
      </c>
      <c r="F224" s="58">
        <v>15.7</v>
      </c>
      <c r="G224" s="60">
        <f t="shared" ref="G224:G230" si="116">F224+G223</f>
        <v>37</v>
      </c>
      <c r="H224" s="70">
        <v>15</v>
      </c>
      <c r="I224" s="72">
        <f t="shared" ref="I224:I230" si="117">H224+I223</f>
        <v>33</v>
      </c>
      <c r="J224" s="43">
        <v>14.3</v>
      </c>
      <c r="K224" s="47">
        <f t="shared" ref="K224:K230" si="118">J224+K223</f>
        <v>14.3</v>
      </c>
      <c r="L224" s="36">
        <v>12.1</v>
      </c>
      <c r="M224" s="37">
        <f t="shared" ref="M224:M230" si="119">L224+M223</f>
        <v>24.2</v>
      </c>
      <c r="N224" s="11">
        <v>15</v>
      </c>
      <c r="O224" s="12">
        <f t="shared" si="112"/>
        <v>35</v>
      </c>
      <c r="P224" s="17">
        <v>50</v>
      </c>
      <c r="Q224" s="203">
        <f t="shared" si="113"/>
        <v>78.569999999999993</v>
      </c>
    </row>
    <row r="225" spans="1:17">
      <c r="A225" s="6">
        <v>7.0000000000000007E-2</v>
      </c>
      <c r="B225" s="233">
        <v>10.7</v>
      </c>
      <c r="C225" s="237">
        <f t="shared" si="114"/>
        <v>50.099999999999994</v>
      </c>
      <c r="D225" s="233">
        <v>17.7</v>
      </c>
      <c r="E225" s="237">
        <f t="shared" si="115"/>
        <v>48.4</v>
      </c>
      <c r="F225" s="58">
        <v>12</v>
      </c>
      <c r="G225" s="198">
        <f t="shared" si="116"/>
        <v>49</v>
      </c>
      <c r="H225" s="70">
        <v>14</v>
      </c>
      <c r="I225" s="199">
        <f t="shared" si="117"/>
        <v>47</v>
      </c>
      <c r="J225" s="43">
        <v>12.8</v>
      </c>
      <c r="K225" s="47">
        <f t="shared" si="118"/>
        <v>27.1</v>
      </c>
      <c r="L225" s="36">
        <v>11</v>
      </c>
      <c r="M225" s="37">
        <f t="shared" si="119"/>
        <v>35.200000000000003</v>
      </c>
      <c r="N225" s="11">
        <v>24</v>
      </c>
      <c r="O225" s="202">
        <f t="shared" si="112"/>
        <v>59</v>
      </c>
      <c r="P225" s="17">
        <v>14</v>
      </c>
      <c r="Q225" s="16">
        <f t="shared" si="113"/>
        <v>92.57</v>
      </c>
    </row>
    <row r="226" spans="1:17">
      <c r="A226" s="6">
        <v>0.08</v>
      </c>
      <c r="B226" s="233">
        <v>7.1</v>
      </c>
      <c r="C226" s="238">
        <f t="shared" si="114"/>
        <v>57.199999999999996</v>
      </c>
      <c r="D226" s="233">
        <v>24.2</v>
      </c>
      <c r="E226" s="238">
        <f t="shared" si="115"/>
        <v>72.599999999999994</v>
      </c>
      <c r="F226" s="58">
        <v>22.2</v>
      </c>
      <c r="G226" s="60">
        <f t="shared" si="116"/>
        <v>71.2</v>
      </c>
      <c r="H226" s="70">
        <v>21</v>
      </c>
      <c r="I226" s="72">
        <f t="shared" si="117"/>
        <v>68</v>
      </c>
      <c r="J226" s="43">
        <v>12.9</v>
      </c>
      <c r="K226" s="47">
        <f t="shared" si="118"/>
        <v>40</v>
      </c>
      <c r="L226" s="36">
        <v>22</v>
      </c>
      <c r="M226" s="201">
        <f t="shared" si="119"/>
        <v>57.2</v>
      </c>
      <c r="N226" s="11">
        <v>14</v>
      </c>
      <c r="O226" s="12">
        <f t="shared" si="112"/>
        <v>73</v>
      </c>
      <c r="P226" s="17">
        <v>0</v>
      </c>
      <c r="Q226" s="16">
        <f t="shared" si="113"/>
        <v>92.57</v>
      </c>
    </row>
    <row r="227" spans="1:17">
      <c r="A227" s="6">
        <v>0.09</v>
      </c>
      <c r="B227" s="233">
        <v>7.1</v>
      </c>
      <c r="C227" s="238">
        <f t="shared" si="114"/>
        <v>64.3</v>
      </c>
      <c r="D227" s="233">
        <v>3.2</v>
      </c>
      <c r="E227" s="238">
        <f t="shared" si="115"/>
        <v>75.8</v>
      </c>
      <c r="F227" s="58">
        <v>10.199999999999999</v>
      </c>
      <c r="G227" s="60">
        <f t="shared" si="116"/>
        <v>81.400000000000006</v>
      </c>
      <c r="H227" s="70">
        <v>9</v>
      </c>
      <c r="I227" s="72">
        <f t="shared" si="117"/>
        <v>77</v>
      </c>
      <c r="J227" s="43">
        <v>18.7</v>
      </c>
      <c r="K227" s="200">
        <f t="shared" si="118"/>
        <v>58.7</v>
      </c>
      <c r="L227" s="36">
        <v>12.1</v>
      </c>
      <c r="M227" s="37">
        <f t="shared" si="119"/>
        <v>69.3</v>
      </c>
      <c r="N227" s="11">
        <v>8</v>
      </c>
      <c r="O227" s="12">
        <f t="shared" si="112"/>
        <v>81</v>
      </c>
      <c r="P227" s="17">
        <v>0</v>
      </c>
      <c r="Q227" s="16">
        <f t="shared" si="113"/>
        <v>92.57</v>
      </c>
    </row>
    <row r="228" spans="1:17">
      <c r="A228" s="6">
        <v>0.1</v>
      </c>
      <c r="B228" s="233">
        <v>28.6</v>
      </c>
      <c r="C228" s="238">
        <f t="shared" si="114"/>
        <v>92.9</v>
      </c>
      <c r="D228" s="233">
        <v>21</v>
      </c>
      <c r="E228" s="238">
        <f t="shared" si="115"/>
        <v>96.8</v>
      </c>
      <c r="F228" s="58">
        <v>13.9</v>
      </c>
      <c r="G228" s="60">
        <f t="shared" si="116"/>
        <v>95.300000000000011</v>
      </c>
      <c r="H228" s="70">
        <v>17</v>
      </c>
      <c r="I228" s="72">
        <f t="shared" si="117"/>
        <v>94</v>
      </c>
      <c r="J228" s="43">
        <v>21.3</v>
      </c>
      <c r="K228" s="47">
        <f t="shared" si="118"/>
        <v>80</v>
      </c>
      <c r="L228" s="36">
        <v>19.8</v>
      </c>
      <c r="M228" s="37">
        <f t="shared" si="119"/>
        <v>89.1</v>
      </c>
      <c r="N228" s="11">
        <v>18</v>
      </c>
      <c r="O228" s="12">
        <f t="shared" si="112"/>
        <v>99</v>
      </c>
      <c r="P228" s="17">
        <v>7.14</v>
      </c>
      <c r="Q228" s="16">
        <f t="shared" si="113"/>
        <v>99.71</v>
      </c>
    </row>
    <row r="229" spans="1:17">
      <c r="A229" s="6">
        <v>0.11</v>
      </c>
      <c r="B229" s="233">
        <v>0</v>
      </c>
      <c r="C229" s="238">
        <f t="shared" si="114"/>
        <v>92.9</v>
      </c>
      <c r="D229" s="233">
        <v>1.6</v>
      </c>
      <c r="E229" s="238">
        <f t="shared" si="115"/>
        <v>98.399999999999991</v>
      </c>
      <c r="F229" s="58">
        <v>1.9</v>
      </c>
      <c r="G229" s="60">
        <f t="shared" si="116"/>
        <v>97.200000000000017</v>
      </c>
      <c r="H229" s="70">
        <v>1</v>
      </c>
      <c r="I229" s="72">
        <f t="shared" si="117"/>
        <v>95</v>
      </c>
      <c r="J229" s="43">
        <v>20.100000000000001</v>
      </c>
      <c r="K229" s="47">
        <f t="shared" si="118"/>
        <v>100.1</v>
      </c>
      <c r="L229" s="36">
        <v>5.5</v>
      </c>
      <c r="M229" s="37">
        <f t="shared" si="119"/>
        <v>94.6</v>
      </c>
      <c r="N229" s="11">
        <v>1</v>
      </c>
      <c r="O229" s="12">
        <f t="shared" si="112"/>
        <v>100</v>
      </c>
      <c r="P229" s="17">
        <v>0</v>
      </c>
      <c r="Q229" s="16">
        <f t="shared" si="113"/>
        <v>99.71</v>
      </c>
    </row>
    <row r="230" spans="1:17">
      <c r="A230" s="4" t="s">
        <v>96</v>
      </c>
      <c r="B230" s="233">
        <v>7.1</v>
      </c>
      <c r="C230" s="238">
        <f t="shared" si="114"/>
        <v>100</v>
      </c>
      <c r="D230" s="233">
        <v>1.6</v>
      </c>
      <c r="E230" s="238">
        <f t="shared" si="115"/>
        <v>99.999999999999986</v>
      </c>
      <c r="F230" s="58">
        <v>2.8</v>
      </c>
      <c r="G230" s="60">
        <f t="shared" si="116"/>
        <v>100.00000000000001</v>
      </c>
      <c r="H230" s="70">
        <v>5</v>
      </c>
      <c r="I230" s="72">
        <f t="shared" si="117"/>
        <v>100</v>
      </c>
      <c r="J230" s="43">
        <v>0</v>
      </c>
      <c r="K230" s="47">
        <f t="shared" si="118"/>
        <v>100.1</v>
      </c>
      <c r="L230" s="36">
        <v>5.5</v>
      </c>
      <c r="M230" s="37">
        <f t="shared" si="119"/>
        <v>100.1</v>
      </c>
      <c r="N230" s="11">
        <v>0</v>
      </c>
      <c r="O230" s="12">
        <f t="shared" si="112"/>
        <v>100</v>
      </c>
      <c r="P230" s="17">
        <v>0</v>
      </c>
      <c r="Q230" s="16">
        <f t="shared" si="113"/>
        <v>99.71</v>
      </c>
    </row>
    <row r="231" spans="1:17">
      <c r="A231" s="3"/>
      <c r="B231" s="233"/>
      <c r="C231" s="238"/>
      <c r="D231" s="233"/>
      <c r="E231" s="238"/>
      <c r="F231" s="58"/>
      <c r="G231" s="60"/>
      <c r="H231" s="70"/>
      <c r="I231" s="72"/>
      <c r="J231" s="43"/>
      <c r="K231" s="47"/>
      <c r="L231" s="36"/>
      <c r="M231" s="37"/>
      <c r="N231" s="11"/>
      <c r="O231" s="12"/>
      <c r="P231" s="17"/>
      <c r="Q231" s="16"/>
    </row>
    <row r="232" spans="1:17" ht="25.5">
      <c r="A232" s="5" t="s">
        <v>12</v>
      </c>
      <c r="B232" s="239"/>
      <c r="C232" s="238"/>
      <c r="D232" s="239"/>
      <c r="E232" s="238"/>
      <c r="F232" s="61"/>
      <c r="G232" s="60"/>
      <c r="H232" s="73"/>
      <c r="I232" s="72"/>
      <c r="J232" s="45"/>
      <c r="K232" s="47"/>
      <c r="L232" s="36"/>
      <c r="M232" s="37"/>
      <c r="N232" s="11"/>
      <c r="O232" s="12"/>
      <c r="P232" s="17"/>
      <c r="Q232" s="16"/>
    </row>
    <row r="233" spans="1:17">
      <c r="A233" s="4" t="s">
        <v>86</v>
      </c>
      <c r="B233" s="233">
        <v>17.8</v>
      </c>
      <c r="C233" s="238">
        <f>B233</f>
        <v>17.8</v>
      </c>
      <c r="D233" s="233">
        <v>17.7</v>
      </c>
      <c r="E233" s="238">
        <f>D233</f>
        <v>17.7</v>
      </c>
      <c r="F233" s="58">
        <v>23</v>
      </c>
      <c r="G233" s="60">
        <f>F233</f>
        <v>23</v>
      </c>
      <c r="H233" s="70">
        <v>24.5</v>
      </c>
      <c r="I233" s="72">
        <f>H233</f>
        <v>24.5</v>
      </c>
      <c r="J233" s="43">
        <v>14.3</v>
      </c>
      <c r="K233" s="47">
        <f>J233</f>
        <v>14.3</v>
      </c>
      <c r="L233" s="36">
        <v>15.4</v>
      </c>
      <c r="M233" s="37">
        <f>L233</f>
        <v>15.4</v>
      </c>
      <c r="N233" s="11">
        <v>10</v>
      </c>
      <c r="O233" s="12">
        <f>N233</f>
        <v>10</v>
      </c>
      <c r="P233" s="17">
        <v>28.57</v>
      </c>
      <c r="Q233" s="16">
        <f>P233</f>
        <v>28.57</v>
      </c>
    </row>
    <row r="234" spans="1:17">
      <c r="A234" s="6">
        <v>0.04</v>
      </c>
      <c r="B234" s="233">
        <v>0</v>
      </c>
      <c r="C234" s="238">
        <f t="shared" ref="C234:C243" si="120">B234+C233</f>
        <v>17.8</v>
      </c>
      <c r="D234" s="233">
        <v>3.2</v>
      </c>
      <c r="E234" s="238">
        <f t="shared" ref="E234:E243" si="121">D234+E233</f>
        <v>20.9</v>
      </c>
      <c r="F234" s="58">
        <v>2.8</v>
      </c>
      <c r="G234" s="60">
        <f t="shared" ref="G234:G243" si="122">F234+G233</f>
        <v>25.8</v>
      </c>
      <c r="H234" s="70">
        <v>5.3</v>
      </c>
      <c r="I234" s="72">
        <f t="shared" ref="I234:I243" si="123">H234+I233</f>
        <v>29.8</v>
      </c>
      <c r="J234" s="43">
        <v>14.3</v>
      </c>
      <c r="K234" s="47">
        <f t="shared" ref="K234:K243" si="124">J234+K233</f>
        <v>28.6</v>
      </c>
      <c r="L234" s="36">
        <v>6.6</v>
      </c>
      <c r="M234" s="37">
        <f t="shared" ref="M234:M243" si="125">L234+M233</f>
        <v>22</v>
      </c>
      <c r="N234" s="11">
        <v>0</v>
      </c>
      <c r="O234" s="12">
        <f t="shared" ref="O234:O243" si="126">N234+O233</f>
        <v>10</v>
      </c>
      <c r="P234" s="17">
        <v>0</v>
      </c>
      <c r="Q234" s="16">
        <f>P234+Q233</f>
        <v>28.57</v>
      </c>
    </row>
    <row r="235" spans="1:17">
      <c r="A235" s="6">
        <v>0.05</v>
      </c>
      <c r="B235" s="233">
        <v>14.3</v>
      </c>
      <c r="C235" s="238">
        <f t="shared" si="120"/>
        <v>32.1</v>
      </c>
      <c r="D235" s="233">
        <v>14.5</v>
      </c>
      <c r="E235" s="238">
        <f t="shared" si="121"/>
        <v>35.4</v>
      </c>
      <c r="F235" s="58">
        <v>13</v>
      </c>
      <c r="G235" s="60">
        <f t="shared" si="122"/>
        <v>38.799999999999997</v>
      </c>
      <c r="H235" s="70">
        <v>19.100000000000001</v>
      </c>
      <c r="I235" s="199">
        <f t="shared" si="123"/>
        <v>48.900000000000006</v>
      </c>
      <c r="J235" s="43">
        <v>13.8</v>
      </c>
      <c r="K235" s="200">
        <f t="shared" si="124"/>
        <v>42.400000000000006</v>
      </c>
      <c r="L235" s="36">
        <v>14.3</v>
      </c>
      <c r="M235" s="37">
        <f t="shared" si="125"/>
        <v>36.299999999999997</v>
      </c>
      <c r="N235" s="11">
        <v>6</v>
      </c>
      <c r="O235" s="12">
        <f t="shared" si="126"/>
        <v>16</v>
      </c>
      <c r="P235" s="17">
        <v>7.14</v>
      </c>
      <c r="Q235" s="203">
        <f t="shared" ref="Q235:Q243" si="127">P235+Q234</f>
        <v>35.71</v>
      </c>
    </row>
    <row r="236" spans="1:17">
      <c r="A236" s="6">
        <v>0.06</v>
      </c>
      <c r="B236" s="233">
        <v>7.1</v>
      </c>
      <c r="C236" s="238">
        <f t="shared" si="120"/>
        <v>39.200000000000003</v>
      </c>
      <c r="D236" s="233">
        <v>6.5</v>
      </c>
      <c r="E236" s="238">
        <f t="shared" si="121"/>
        <v>41.9</v>
      </c>
      <c r="F236" s="58">
        <v>6.5</v>
      </c>
      <c r="G236" s="60">
        <f t="shared" si="122"/>
        <v>45.3</v>
      </c>
      <c r="H236" s="70">
        <v>7.4</v>
      </c>
      <c r="I236" s="72">
        <f t="shared" si="123"/>
        <v>56.300000000000004</v>
      </c>
      <c r="J236" s="43">
        <v>0</v>
      </c>
      <c r="K236" s="47">
        <f t="shared" si="124"/>
        <v>42.400000000000006</v>
      </c>
      <c r="L236" s="36">
        <v>6.6</v>
      </c>
      <c r="M236" s="37">
        <f t="shared" si="125"/>
        <v>42.9</v>
      </c>
      <c r="N236" s="11">
        <v>4</v>
      </c>
      <c r="O236" s="12">
        <f t="shared" si="126"/>
        <v>20</v>
      </c>
      <c r="P236" s="17">
        <v>0</v>
      </c>
      <c r="Q236" s="16">
        <f t="shared" si="127"/>
        <v>35.71</v>
      </c>
    </row>
    <row r="237" spans="1:17">
      <c r="A237" s="6">
        <v>7.0000000000000007E-2</v>
      </c>
      <c r="B237" s="233">
        <v>3.6</v>
      </c>
      <c r="C237" s="238">
        <f t="shared" si="120"/>
        <v>42.800000000000004</v>
      </c>
      <c r="D237" s="233">
        <v>1.6</v>
      </c>
      <c r="E237" s="238">
        <f t="shared" si="121"/>
        <v>43.5</v>
      </c>
      <c r="F237" s="58">
        <v>1.9</v>
      </c>
      <c r="G237" s="60">
        <f t="shared" si="122"/>
        <v>47.199999999999996</v>
      </c>
      <c r="H237" s="70">
        <v>5.3</v>
      </c>
      <c r="I237" s="72">
        <f t="shared" si="123"/>
        <v>61.6</v>
      </c>
      <c r="J237" s="43">
        <v>17.600000000000001</v>
      </c>
      <c r="K237" s="47">
        <f t="shared" si="124"/>
        <v>60.000000000000007</v>
      </c>
      <c r="L237" s="36">
        <v>5.5</v>
      </c>
      <c r="M237" s="201">
        <f t="shared" si="125"/>
        <v>48.4</v>
      </c>
      <c r="N237" s="11">
        <v>4</v>
      </c>
      <c r="O237" s="12">
        <f t="shared" si="126"/>
        <v>24</v>
      </c>
      <c r="P237" s="17">
        <v>0</v>
      </c>
      <c r="Q237" s="16">
        <f t="shared" si="127"/>
        <v>35.71</v>
      </c>
    </row>
    <row r="238" spans="1:17">
      <c r="A238" s="6">
        <v>0.08</v>
      </c>
      <c r="B238" s="233">
        <v>3.6</v>
      </c>
      <c r="C238" s="237">
        <f t="shared" si="120"/>
        <v>46.400000000000006</v>
      </c>
      <c r="D238" s="233">
        <v>3.2</v>
      </c>
      <c r="E238" s="237">
        <f t="shared" si="121"/>
        <v>46.7</v>
      </c>
      <c r="F238" s="58">
        <v>4.5999999999999996</v>
      </c>
      <c r="G238" s="198">
        <f t="shared" si="122"/>
        <v>51.8</v>
      </c>
      <c r="H238" s="70"/>
      <c r="I238" s="72">
        <f t="shared" si="123"/>
        <v>61.6</v>
      </c>
      <c r="J238" s="43">
        <v>6.2</v>
      </c>
      <c r="K238" s="47">
        <f t="shared" si="124"/>
        <v>66.2</v>
      </c>
      <c r="L238" s="36">
        <v>6.6</v>
      </c>
      <c r="M238" s="37">
        <f t="shared" si="125"/>
        <v>55</v>
      </c>
      <c r="N238" s="11">
        <v>10</v>
      </c>
      <c r="O238" s="12">
        <f t="shared" si="126"/>
        <v>34</v>
      </c>
      <c r="P238" s="17">
        <v>0</v>
      </c>
      <c r="Q238" s="16">
        <f t="shared" si="127"/>
        <v>35.71</v>
      </c>
    </row>
    <row r="239" spans="1:17">
      <c r="A239" s="6">
        <v>0.09</v>
      </c>
      <c r="B239" s="233">
        <v>0</v>
      </c>
      <c r="C239" s="238">
        <f t="shared" si="120"/>
        <v>46.400000000000006</v>
      </c>
      <c r="D239" s="233">
        <v>1.6</v>
      </c>
      <c r="E239" s="238">
        <f t="shared" si="121"/>
        <v>48.300000000000004</v>
      </c>
      <c r="F239" s="58">
        <v>3.7</v>
      </c>
      <c r="G239" s="60">
        <f t="shared" si="122"/>
        <v>55.5</v>
      </c>
      <c r="H239" s="70">
        <v>3.2</v>
      </c>
      <c r="I239" s="72">
        <f t="shared" si="123"/>
        <v>64.8</v>
      </c>
      <c r="J239" s="43">
        <v>4.3</v>
      </c>
      <c r="K239" s="47">
        <f t="shared" si="124"/>
        <v>70.5</v>
      </c>
      <c r="L239" s="36">
        <v>2.2000000000000002</v>
      </c>
      <c r="M239" s="37">
        <f t="shared" si="125"/>
        <v>57.2</v>
      </c>
      <c r="N239" s="11">
        <v>5</v>
      </c>
      <c r="O239" s="202">
        <f t="shared" si="126"/>
        <v>39</v>
      </c>
      <c r="P239" s="17">
        <v>0</v>
      </c>
      <c r="Q239" s="16">
        <f t="shared" si="127"/>
        <v>35.71</v>
      </c>
    </row>
    <row r="240" spans="1:17">
      <c r="A240" s="6">
        <v>0.1</v>
      </c>
      <c r="B240" s="233">
        <v>21.4</v>
      </c>
      <c r="C240" s="238">
        <f t="shared" si="120"/>
        <v>67.800000000000011</v>
      </c>
      <c r="D240" s="233">
        <v>16.100000000000001</v>
      </c>
      <c r="E240" s="238">
        <f t="shared" si="121"/>
        <v>64.400000000000006</v>
      </c>
      <c r="F240" s="58">
        <v>20.399999999999999</v>
      </c>
      <c r="G240" s="60">
        <f t="shared" si="122"/>
        <v>75.900000000000006</v>
      </c>
      <c r="H240" s="70">
        <v>12.8</v>
      </c>
      <c r="I240" s="72">
        <f t="shared" si="123"/>
        <v>77.599999999999994</v>
      </c>
      <c r="J240" s="43">
        <v>0</v>
      </c>
      <c r="K240" s="47">
        <f t="shared" si="124"/>
        <v>70.5</v>
      </c>
      <c r="L240" s="36">
        <v>13.2</v>
      </c>
      <c r="M240" s="37">
        <f t="shared" si="125"/>
        <v>70.400000000000006</v>
      </c>
      <c r="N240" s="11">
        <v>24</v>
      </c>
      <c r="O240" s="12">
        <f t="shared" si="126"/>
        <v>63</v>
      </c>
      <c r="P240" s="17">
        <v>28.57</v>
      </c>
      <c r="Q240" s="16">
        <f t="shared" si="127"/>
        <v>64.28</v>
      </c>
    </row>
    <row r="241" spans="1:17">
      <c r="A241" s="6">
        <v>0.11</v>
      </c>
      <c r="B241" s="233">
        <v>3.6</v>
      </c>
      <c r="C241" s="238">
        <f t="shared" si="120"/>
        <v>71.400000000000006</v>
      </c>
      <c r="D241" s="233">
        <v>8.1</v>
      </c>
      <c r="E241" s="238">
        <f t="shared" si="121"/>
        <v>72.5</v>
      </c>
      <c r="F241" s="58">
        <v>2.8</v>
      </c>
      <c r="G241" s="60">
        <f t="shared" si="122"/>
        <v>78.7</v>
      </c>
      <c r="H241" s="70"/>
      <c r="I241" s="72">
        <f t="shared" si="123"/>
        <v>77.599999999999994</v>
      </c>
      <c r="J241" s="43">
        <v>9.1</v>
      </c>
      <c r="K241" s="47">
        <f t="shared" si="124"/>
        <v>79.599999999999994</v>
      </c>
      <c r="L241" s="36">
        <v>1.1000000000000001</v>
      </c>
      <c r="M241" s="37">
        <f t="shared" si="125"/>
        <v>71.5</v>
      </c>
      <c r="N241" s="11">
        <v>3</v>
      </c>
      <c r="O241" s="12">
        <f t="shared" si="126"/>
        <v>66</v>
      </c>
      <c r="P241" s="17">
        <v>0</v>
      </c>
      <c r="Q241" s="16">
        <f t="shared" si="127"/>
        <v>64.28</v>
      </c>
    </row>
    <row r="242" spans="1:17">
      <c r="A242" s="6">
        <v>0.12</v>
      </c>
      <c r="B242" s="233">
        <v>3.6</v>
      </c>
      <c r="C242" s="238">
        <f t="shared" si="120"/>
        <v>75</v>
      </c>
      <c r="D242" s="233">
        <v>3.2</v>
      </c>
      <c r="E242" s="238">
        <f t="shared" si="121"/>
        <v>75.7</v>
      </c>
      <c r="F242" s="58">
        <v>4.5999999999999996</v>
      </c>
      <c r="G242" s="60">
        <f t="shared" si="122"/>
        <v>83.3</v>
      </c>
      <c r="H242" s="70"/>
      <c r="I242" s="72">
        <f t="shared" si="123"/>
        <v>77.599999999999994</v>
      </c>
      <c r="J242" s="43">
        <v>20.6</v>
      </c>
      <c r="K242" s="47">
        <f t="shared" si="124"/>
        <v>100.19999999999999</v>
      </c>
      <c r="L242" s="36">
        <v>4.4000000000000004</v>
      </c>
      <c r="M242" s="37">
        <f t="shared" si="125"/>
        <v>75.900000000000006</v>
      </c>
      <c r="N242" s="11">
        <v>6</v>
      </c>
      <c r="O242" s="12">
        <f t="shared" si="126"/>
        <v>72</v>
      </c>
      <c r="P242" s="17">
        <v>35.71</v>
      </c>
      <c r="Q242" s="16">
        <f t="shared" si="127"/>
        <v>99.990000000000009</v>
      </c>
    </row>
    <row r="243" spans="1:17">
      <c r="A243" s="4" t="s">
        <v>87</v>
      </c>
      <c r="B243" s="233">
        <v>25</v>
      </c>
      <c r="C243" s="238">
        <f t="shared" si="120"/>
        <v>100</v>
      </c>
      <c r="D243" s="233">
        <v>24.3</v>
      </c>
      <c r="E243" s="238">
        <f t="shared" si="121"/>
        <v>100</v>
      </c>
      <c r="F243" s="58">
        <v>16.7</v>
      </c>
      <c r="G243" s="60">
        <f t="shared" si="122"/>
        <v>100</v>
      </c>
      <c r="H243" s="70">
        <v>22.3</v>
      </c>
      <c r="I243" s="72">
        <f t="shared" si="123"/>
        <v>99.899999999999991</v>
      </c>
      <c r="J243" s="43">
        <v>0</v>
      </c>
      <c r="K243" s="47">
        <f t="shared" si="124"/>
        <v>100.19999999999999</v>
      </c>
      <c r="L243" s="36">
        <v>24.2</v>
      </c>
      <c r="M243" s="37">
        <f t="shared" si="125"/>
        <v>100.10000000000001</v>
      </c>
      <c r="N243" s="11">
        <v>28</v>
      </c>
      <c r="O243" s="12">
        <f t="shared" si="126"/>
        <v>100</v>
      </c>
      <c r="P243" s="17">
        <v>0</v>
      </c>
      <c r="Q243" s="16">
        <f t="shared" si="127"/>
        <v>99.990000000000009</v>
      </c>
    </row>
    <row r="244" spans="1:17">
      <c r="A244" s="3"/>
      <c r="B244" s="233"/>
      <c r="C244" s="238"/>
      <c r="D244" s="233"/>
      <c r="E244" s="238"/>
      <c r="F244" s="58"/>
      <c r="G244" s="60"/>
      <c r="H244" s="70"/>
      <c r="I244" s="72"/>
      <c r="J244" s="43"/>
      <c r="K244" s="47"/>
      <c r="L244" s="36"/>
      <c r="M244" s="37"/>
      <c r="N244" s="11"/>
      <c r="O244" s="12"/>
      <c r="P244" s="17"/>
      <c r="Q244" s="16"/>
    </row>
    <row r="245" spans="1:17">
      <c r="A245" s="5" t="s">
        <v>13</v>
      </c>
      <c r="B245" s="239"/>
      <c r="C245" s="238"/>
      <c r="D245" s="239"/>
      <c r="E245" s="238"/>
      <c r="F245" s="61"/>
      <c r="G245" s="60"/>
      <c r="H245" s="73"/>
      <c r="I245" s="72"/>
      <c r="J245" s="45"/>
      <c r="K245" s="47"/>
      <c r="L245" s="36"/>
      <c r="M245" s="37"/>
      <c r="N245" s="11"/>
      <c r="O245" s="12"/>
      <c r="P245" s="17"/>
      <c r="Q245" s="16"/>
    </row>
    <row r="246" spans="1:17">
      <c r="A246" s="4" t="s">
        <v>14</v>
      </c>
      <c r="B246" s="233">
        <v>3.6</v>
      </c>
      <c r="C246" s="238">
        <f>B246</f>
        <v>3.6</v>
      </c>
      <c r="D246" s="233">
        <v>3.2</v>
      </c>
      <c r="E246" s="238">
        <f>D246</f>
        <v>3.2</v>
      </c>
      <c r="F246" s="58">
        <v>1.9</v>
      </c>
      <c r="G246" s="60">
        <f>F246</f>
        <v>1.9</v>
      </c>
      <c r="H246" s="70">
        <v>4</v>
      </c>
      <c r="I246" s="72">
        <f>H246</f>
        <v>4</v>
      </c>
      <c r="J246" s="43">
        <v>2.8</v>
      </c>
      <c r="K246" s="47">
        <f>J246</f>
        <v>2.8</v>
      </c>
      <c r="L246" s="36">
        <v>3.3</v>
      </c>
      <c r="M246" s="37">
        <f>L246</f>
        <v>3.3</v>
      </c>
      <c r="N246" s="11">
        <v>10</v>
      </c>
      <c r="O246" s="12">
        <f>N246</f>
        <v>10</v>
      </c>
      <c r="P246" s="17">
        <v>14.29</v>
      </c>
      <c r="Q246" s="16">
        <f>P246</f>
        <v>14.29</v>
      </c>
    </row>
    <row r="247" spans="1:17">
      <c r="A247" s="4" t="s">
        <v>15</v>
      </c>
      <c r="B247" s="233">
        <v>14.3</v>
      </c>
      <c r="C247" s="238">
        <f>B247+C246</f>
        <v>17.900000000000002</v>
      </c>
      <c r="D247" s="233">
        <v>17.7</v>
      </c>
      <c r="E247" s="238">
        <f>D247+E246</f>
        <v>20.9</v>
      </c>
      <c r="F247" s="58">
        <v>19.399999999999999</v>
      </c>
      <c r="G247" s="60">
        <f>F247+G246</f>
        <v>21.299999999999997</v>
      </c>
      <c r="H247" s="70">
        <v>22</v>
      </c>
      <c r="I247" s="72">
        <f>H247+I246</f>
        <v>26</v>
      </c>
      <c r="J247" s="43">
        <v>28.6</v>
      </c>
      <c r="K247" s="47">
        <f>J247+K246</f>
        <v>31.400000000000002</v>
      </c>
      <c r="L247" s="36">
        <v>27.5</v>
      </c>
      <c r="M247" s="201">
        <f>L247+M246</f>
        <v>30.8</v>
      </c>
      <c r="N247" s="11">
        <v>42</v>
      </c>
      <c r="O247" s="202">
        <f>N247+O246</f>
        <v>52</v>
      </c>
      <c r="P247" s="17">
        <v>28.57</v>
      </c>
      <c r="Q247" s="203">
        <f>P247+Q246</f>
        <v>42.86</v>
      </c>
    </row>
    <row r="248" spans="1:17">
      <c r="A248" s="4" t="s">
        <v>16</v>
      </c>
      <c r="B248" s="233">
        <v>53.6</v>
      </c>
      <c r="C248" s="237">
        <f>B248+C247</f>
        <v>71.5</v>
      </c>
      <c r="D248" s="233">
        <v>48.4</v>
      </c>
      <c r="E248" s="237">
        <f>D248+E247</f>
        <v>69.3</v>
      </c>
      <c r="F248" s="58">
        <v>49</v>
      </c>
      <c r="G248" s="198">
        <f>F248+G247</f>
        <v>70.3</v>
      </c>
      <c r="H248" s="70">
        <v>48</v>
      </c>
      <c r="I248" s="199">
        <f>H248+I247</f>
        <v>74</v>
      </c>
      <c r="J248" s="43">
        <v>37.1</v>
      </c>
      <c r="K248" s="200">
        <f>J248+K247</f>
        <v>68.5</v>
      </c>
      <c r="L248" s="36">
        <v>46.2</v>
      </c>
      <c r="M248" s="37">
        <f>L248+M247</f>
        <v>77</v>
      </c>
      <c r="N248" s="11">
        <v>42</v>
      </c>
      <c r="O248" s="12">
        <f>N248+O247</f>
        <v>94</v>
      </c>
      <c r="P248" s="17">
        <v>35.71</v>
      </c>
      <c r="Q248" s="16">
        <f>P248+Q247</f>
        <v>78.569999999999993</v>
      </c>
    </row>
    <row r="249" spans="1:17">
      <c r="A249" s="4" t="s">
        <v>17</v>
      </c>
      <c r="B249" s="233">
        <v>21.4</v>
      </c>
      <c r="C249" s="238">
        <f>B249+C248</f>
        <v>92.9</v>
      </c>
      <c r="D249" s="233">
        <v>24.2</v>
      </c>
      <c r="E249" s="238">
        <f>D249+E248</f>
        <v>93.5</v>
      </c>
      <c r="F249" s="58">
        <v>24.1</v>
      </c>
      <c r="G249" s="60">
        <f>F249+G248</f>
        <v>94.4</v>
      </c>
      <c r="H249" s="70">
        <v>23</v>
      </c>
      <c r="I249" s="72">
        <f>H249+I248</f>
        <v>97</v>
      </c>
      <c r="J249" s="43">
        <v>14.3</v>
      </c>
      <c r="K249" s="47">
        <f>J249+K248</f>
        <v>82.8</v>
      </c>
      <c r="L249" s="36">
        <v>15.4</v>
      </c>
      <c r="M249" s="37">
        <f>L249+M248</f>
        <v>92.4</v>
      </c>
      <c r="N249" s="11">
        <v>3</v>
      </c>
      <c r="O249" s="12">
        <f>N249+O248</f>
        <v>97</v>
      </c>
      <c r="P249" s="17">
        <v>21.43</v>
      </c>
      <c r="Q249" s="16">
        <f>P249+Q248</f>
        <v>100</v>
      </c>
    </row>
    <row r="250" spans="1:17">
      <c r="A250" s="4" t="s">
        <v>18</v>
      </c>
      <c r="B250" s="233">
        <v>7.1</v>
      </c>
      <c r="C250" s="238">
        <f>B250+C249</f>
        <v>100</v>
      </c>
      <c r="D250" s="233">
        <v>6.5</v>
      </c>
      <c r="E250" s="238">
        <f>D250+E249</f>
        <v>100</v>
      </c>
      <c r="F250" s="58">
        <v>5.6</v>
      </c>
      <c r="G250" s="60">
        <f>F250+G249</f>
        <v>100</v>
      </c>
      <c r="H250" s="70">
        <v>3</v>
      </c>
      <c r="I250" s="72">
        <f>H250+I249</f>
        <v>100</v>
      </c>
      <c r="J250" s="43">
        <v>17.2</v>
      </c>
      <c r="K250" s="47">
        <f>J250+K249</f>
        <v>100</v>
      </c>
      <c r="L250" s="36">
        <v>7.7</v>
      </c>
      <c r="M250" s="37">
        <f>L250+M249</f>
        <v>100.10000000000001</v>
      </c>
      <c r="N250" s="11">
        <v>4</v>
      </c>
      <c r="O250" s="12">
        <f>N250+O249</f>
        <v>101</v>
      </c>
      <c r="P250" s="17">
        <v>0</v>
      </c>
      <c r="Q250" s="16">
        <f>P250+Q249</f>
        <v>100</v>
      </c>
    </row>
    <row r="251" spans="1:17">
      <c r="A251" s="3"/>
      <c r="B251" s="233"/>
      <c r="C251" s="238"/>
      <c r="D251" s="233"/>
      <c r="E251" s="238"/>
      <c r="F251" s="58"/>
      <c r="G251" s="60"/>
      <c r="H251" s="70"/>
      <c r="I251" s="72"/>
      <c r="J251" s="43"/>
      <c r="K251" s="47"/>
      <c r="L251" s="36"/>
      <c r="M251" s="37"/>
      <c r="N251" s="11"/>
      <c r="O251" s="12"/>
      <c r="P251" s="17"/>
      <c r="Q251" s="16"/>
    </row>
    <row r="252" spans="1:17">
      <c r="A252" s="5" t="s">
        <v>97</v>
      </c>
      <c r="B252" s="239"/>
      <c r="C252" s="238"/>
      <c r="D252" s="239"/>
      <c r="E252" s="238"/>
      <c r="F252" s="61"/>
      <c r="G252" s="60"/>
      <c r="H252" s="73"/>
      <c r="I252" s="72"/>
      <c r="J252" s="45"/>
      <c r="K252" s="47"/>
      <c r="L252" s="36"/>
      <c r="M252" s="37"/>
      <c r="N252" s="11"/>
      <c r="O252" s="12"/>
      <c r="P252" s="17"/>
      <c r="Q252" s="16"/>
    </row>
    <row r="253" spans="1:17">
      <c r="A253" s="4" t="s">
        <v>19</v>
      </c>
      <c r="B253" s="233">
        <v>17.899999999999999</v>
      </c>
      <c r="C253" s="238">
        <f>B253</f>
        <v>17.899999999999999</v>
      </c>
      <c r="D253" s="233">
        <v>12.9</v>
      </c>
      <c r="E253" s="238">
        <f>D253</f>
        <v>12.9</v>
      </c>
      <c r="F253" s="58">
        <v>6.4</v>
      </c>
      <c r="G253" s="60">
        <f>F253</f>
        <v>6.4</v>
      </c>
      <c r="H253" s="70">
        <v>12</v>
      </c>
      <c r="I253" s="72">
        <f>H253</f>
        <v>12</v>
      </c>
      <c r="J253" s="43">
        <v>0</v>
      </c>
      <c r="K253" s="47">
        <f>J253</f>
        <v>0</v>
      </c>
      <c r="L253" s="36">
        <v>9.9</v>
      </c>
      <c r="M253" s="37">
        <f>L253</f>
        <v>9.9</v>
      </c>
      <c r="N253" s="11">
        <v>13</v>
      </c>
      <c r="O253" s="12">
        <f>N253</f>
        <v>13</v>
      </c>
      <c r="P253" s="15">
        <v>42.857142857142854</v>
      </c>
      <c r="Q253" s="203">
        <f>P253</f>
        <v>42.857142857142854</v>
      </c>
    </row>
    <row r="254" spans="1:17">
      <c r="A254" s="4" t="s">
        <v>20</v>
      </c>
      <c r="B254" s="233">
        <v>35.700000000000003</v>
      </c>
      <c r="C254" s="237">
        <f>B254+C253</f>
        <v>53.6</v>
      </c>
      <c r="D254" s="233">
        <v>45.2</v>
      </c>
      <c r="E254" s="237">
        <f>D254+E253</f>
        <v>58.1</v>
      </c>
      <c r="F254" s="58">
        <v>54.6</v>
      </c>
      <c r="G254" s="198">
        <f>F254+G253</f>
        <v>61</v>
      </c>
      <c r="H254" s="70">
        <v>38</v>
      </c>
      <c r="I254" s="199">
        <f>H254+I253</f>
        <v>50</v>
      </c>
      <c r="J254" s="43">
        <v>22.9</v>
      </c>
      <c r="K254" s="47">
        <f>J254+K253</f>
        <v>22.9</v>
      </c>
      <c r="L254" s="36">
        <v>37.4</v>
      </c>
      <c r="M254" s="201">
        <f>L254+M253</f>
        <v>47.3</v>
      </c>
      <c r="N254" s="11">
        <v>59</v>
      </c>
      <c r="O254" s="202">
        <f>N254+O253</f>
        <v>72</v>
      </c>
      <c r="P254" s="15">
        <v>28.571428571428569</v>
      </c>
      <c r="Q254" s="16">
        <f>P254+Q253</f>
        <v>71.428571428571416</v>
      </c>
    </row>
    <row r="255" spans="1:17">
      <c r="A255" s="4" t="s">
        <v>21</v>
      </c>
      <c r="B255" s="233">
        <v>35.700000000000003</v>
      </c>
      <c r="C255" s="238">
        <f>B255+C254</f>
        <v>89.300000000000011</v>
      </c>
      <c r="D255" s="233">
        <v>25.8</v>
      </c>
      <c r="E255" s="238">
        <f>D255+E254</f>
        <v>83.9</v>
      </c>
      <c r="F255" s="58">
        <v>26.9</v>
      </c>
      <c r="G255" s="60">
        <f>F255+G254</f>
        <v>87.9</v>
      </c>
      <c r="H255" s="70">
        <v>29</v>
      </c>
      <c r="I255" s="72">
        <f>H255+I254</f>
        <v>79</v>
      </c>
      <c r="J255" s="43">
        <v>42.9</v>
      </c>
      <c r="K255" s="200">
        <f>J255+K254</f>
        <v>65.8</v>
      </c>
      <c r="L255" s="36">
        <v>25.3</v>
      </c>
      <c r="M255" s="37">
        <f>L255+M254</f>
        <v>72.599999999999994</v>
      </c>
      <c r="N255" s="11">
        <v>20</v>
      </c>
      <c r="O255" s="12">
        <f>N255+O254</f>
        <v>92</v>
      </c>
      <c r="P255" s="15">
        <v>21.428571428571427</v>
      </c>
      <c r="Q255" s="16">
        <f>P255+Q254</f>
        <v>92.857142857142847</v>
      </c>
    </row>
    <row r="256" spans="1:17">
      <c r="A256" s="4" t="s">
        <v>22</v>
      </c>
      <c r="B256" s="233">
        <v>10.7</v>
      </c>
      <c r="C256" s="238">
        <f>B256+C255</f>
        <v>100.00000000000001</v>
      </c>
      <c r="D256" s="233">
        <v>16.100000000000001</v>
      </c>
      <c r="E256" s="238">
        <f>D256+E255</f>
        <v>100</v>
      </c>
      <c r="F256" s="58">
        <v>10.199999999999999</v>
      </c>
      <c r="G256" s="60">
        <f>F256+G255</f>
        <v>98.100000000000009</v>
      </c>
      <c r="H256" s="70">
        <v>19</v>
      </c>
      <c r="I256" s="72">
        <f>H256+I255</f>
        <v>98</v>
      </c>
      <c r="J256" s="43">
        <v>24.3</v>
      </c>
      <c r="K256" s="47">
        <f>J256+K255</f>
        <v>90.1</v>
      </c>
      <c r="L256" s="36">
        <v>23.1</v>
      </c>
      <c r="M256" s="37">
        <f>L256+M255</f>
        <v>95.699999999999989</v>
      </c>
      <c r="N256" s="11">
        <v>8</v>
      </c>
      <c r="O256" s="12">
        <f>N256+O255</f>
        <v>100</v>
      </c>
      <c r="P256" s="15">
        <v>7.1428571428571423</v>
      </c>
      <c r="Q256" s="16">
        <f>P256+Q255</f>
        <v>99.999999999999986</v>
      </c>
    </row>
    <row r="257" spans="1:17">
      <c r="A257" s="4" t="s">
        <v>23</v>
      </c>
      <c r="B257" s="233">
        <v>0</v>
      </c>
      <c r="C257" s="238">
        <f>B257+C256</f>
        <v>100.00000000000001</v>
      </c>
      <c r="D257" s="233">
        <v>0</v>
      </c>
      <c r="E257" s="238">
        <f>D257+E256</f>
        <v>100</v>
      </c>
      <c r="F257" s="58">
        <v>1.9</v>
      </c>
      <c r="G257" s="60">
        <f>F257+G256</f>
        <v>100.00000000000001</v>
      </c>
      <c r="H257" s="70">
        <v>2</v>
      </c>
      <c r="I257" s="72">
        <f>H257+I256</f>
        <v>100</v>
      </c>
      <c r="J257" s="43">
        <v>9.9</v>
      </c>
      <c r="K257" s="47">
        <f>J257+K256</f>
        <v>100</v>
      </c>
      <c r="L257" s="36">
        <v>4.4000000000000004</v>
      </c>
      <c r="M257" s="37">
        <f>L257+M256</f>
        <v>100.1</v>
      </c>
      <c r="N257" s="11">
        <v>0</v>
      </c>
      <c r="O257" s="12">
        <f>N257+O256</f>
        <v>100</v>
      </c>
      <c r="P257" s="15">
        <v>0</v>
      </c>
      <c r="Q257" s="16">
        <f>P257+Q256</f>
        <v>99.999999999999986</v>
      </c>
    </row>
    <row r="258" spans="1:17">
      <c r="A258" s="4"/>
      <c r="B258" s="233"/>
      <c r="C258" s="238"/>
      <c r="D258" s="233"/>
      <c r="E258" s="238"/>
      <c r="F258" s="58"/>
      <c r="G258" s="60"/>
      <c r="H258" s="70"/>
      <c r="I258" s="72"/>
      <c r="J258" s="43"/>
      <c r="K258" s="47"/>
      <c r="L258" s="36"/>
      <c r="M258" s="37"/>
      <c r="N258" s="11"/>
      <c r="O258" s="12"/>
      <c r="P258" s="17"/>
      <c r="Q258" s="16"/>
    </row>
    <row r="259" spans="1:17" ht="25.5">
      <c r="A259" s="5" t="s">
        <v>88</v>
      </c>
      <c r="B259" s="249"/>
      <c r="C259" s="238"/>
      <c r="D259" s="239"/>
      <c r="E259" s="238"/>
      <c r="F259" s="61"/>
      <c r="G259" s="60"/>
      <c r="H259" s="73"/>
      <c r="I259" s="72"/>
      <c r="J259" s="45"/>
      <c r="K259" s="47"/>
      <c r="L259" s="36"/>
      <c r="M259" s="37"/>
      <c r="N259" s="11"/>
      <c r="O259" s="12"/>
      <c r="P259" s="17"/>
      <c r="Q259" s="16"/>
    </row>
    <row r="260" spans="1:17">
      <c r="A260" s="4" t="s">
        <v>95</v>
      </c>
      <c r="B260" s="233">
        <v>10.7</v>
      </c>
      <c r="C260" s="238">
        <f>B260</f>
        <v>10.7</v>
      </c>
      <c r="D260" s="233">
        <v>12.8</v>
      </c>
      <c r="E260" s="238">
        <f>D260</f>
        <v>12.8</v>
      </c>
      <c r="F260" s="58">
        <v>10.199999999999999</v>
      </c>
      <c r="G260" s="60">
        <f>F260</f>
        <v>10.199999999999999</v>
      </c>
      <c r="H260" s="70">
        <v>11</v>
      </c>
      <c r="I260" s="72">
        <f>H260</f>
        <v>11</v>
      </c>
      <c r="J260" s="43">
        <v>0</v>
      </c>
      <c r="K260" s="47">
        <f>J260</f>
        <v>0</v>
      </c>
      <c r="L260" s="36">
        <v>11</v>
      </c>
      <c r="M260" s="37">
        <f>L260</f>
        <v>11</v>
      </c>
      <c r="N260" s="11">
        <v>19</v>
      </c>
      <c r="O260" s="12">
        <f>N260</f>
        <v>19</v>
      </c>
      <c r="P260" s="17"/>
      <c r="Q260" s="16"/>
    </row>
    <row r="261" spans="1:17">
      <c r="A261" s="4" t="s">
        <v>60</v>
      </c>
      <c r="B261" s="233">
        <v>25</v>
      </c>
      <c r="C261" s="237">
        <f>B261+C260</f>
        <v>35.700000000000003</v>
      </c>
      <c r="D261" s="233">
        <v>33.9</v>
      </c>
      <c r="E261" s="237">
        <f>D261+E260</f>
        <v>46.7</v>
      </c>
      <c r="F261" s="58">
        <v>34.299999999999997</v>
      </c>
      <c r="G261" s="198">
        <f>F261+G260</f>
        <v>44.5</v>
      </c>
      <c r="H261" s="70">
        <v>30</v>
      </c>
      <c r="I261" s="199">
        <f>H261+I260</f>
        <v>41</v>
      </c>
      <c r="J261" s="43">
        <v>18.399999999999999</v>
      </c>
      <c r="K261" s="47">
        <f>J261+K260</f>
        <v>18.399999999999999</v>
      </c>
      <c r="L261" s="36">
        <v>36.299999999999997</v>
      </c>
      <c r="M261" s="201">
        <f>L261+M260</f>
        <v>47.3</v>
      </c>
      <c r="N261" s="11">
        <v>37</v>
      </c>
      <c r="O261" s="202">
        <f>N261+O260</f>
        <v>56</v>
      </c>
      <c r="P261" s="17"/>
      <c r="Q261" s="16"/>
    </row>
    <row r="262" spans="1:17">
      <c r="A262" s="4" t="s">
        <v>89</v>
      </c>
      <c r="B262" s="233">
        <v>32.1</v>
      </c>
      <c r="C262" s="238">
        <f>B262+C261</f>
        <v>67.800000000000011</v>
      </c>
      <c r="D262" s="233">
        <v>21</v>
      </c>
      <c r="E262" s="238">
        <f>D262+E261</f>
        <v>67.7</v>
      </c>
      <c r="F262" s="58">
        <v>25.9</v>
      </c>
      <c r="G262" s="60">
        <f>F262+G261</f>
        <v>70.400000000000006</v>
      </c>
      <c r="H262" s="70">
        <v>31</v>
      </c>
      <c r="I262" s="72">
        <f>H262+I261</f>
        <v>72</v>
      </c>
      <c r="J262" s="43">
        <v>42.9</v>
      </c>
      <c r="K262" s="200">
        <f>J262+K261</f>
        <v>61.3</v>
      </c>
      <c r="L262" s="36">
        <v>19.8</v>
      </c>
      <c r="M262" s="37">
        <f>L262+M261</f>
        <v>67.099999999999994</v>
      </c>
      <c r="N262" s="11">
        <v>27</v>
      </c>
      <c r="O262" s="12">
        <f>N262+O261</f>
        <v>83</v>
      </c>
      <c r="P262" s="17"/>
      <c r="Q262" s="16"/>
    </row>
    <row r="263" spans="1:17">
      <c r="A263" s="4" t="s">
        <v>8</v>
      </c>
      <c r="B263" s="233">
        <v>28.6</v>
      </c>
      <c r="C263" s="238">
        <f>B263+C262</f>
        <v>96.4</v>
      </c>
      <c r="D263" s="233">
        <v>25.8</v>
      </c>
      <c r="E263" s="238">
        <f>D263+E262</f>
        <v>93.5</v>
      </c>
      <c r="F263" s="58">
        <v>25</v>
      </c>
      <c r="G263" s="60">
        <f>F263+G262</f>
        <v>95.4</v>
      </c>
      <c r="H263" s="70">
        <v>25</v>
      </c>
      <c r="I263" s="72">
        <f>H263+I262</f>
        <v>97</v>
      </c>
      <c r="J263" s="43">
        <v>29.6</v>
      </c>
      <c r="K263" s="47">
        <f>J263+K262</f>
        <v>90.9</v>
      </c>
      <c r="L263" s="36">
        <v>23.1</v>
      </c>
      <c r="M263" s="37">
        <f>L263+M262</f>
        <v>90.199999999999989</v>
      </c>
      <c r="N263" s="11">
        <v>15</v>
      </c>
      <c r="O263" s="12">
        <f>N263+O262</f>
        <v>98</v>
      </c>
      <c r="P263" s="17"/>
      <c r="Q263" s="16"/>
    </row>
    <row r="264" spans="1:17">
      <c r="A264" s="4" t="s">
        <v>98</v>
      </c>
      <c r="B264" s="233">
        <v>3.6</v>
      </c>
      <c r="C264" s="238">
        <f>B264+C263</f>
        <v>100</v>
      </c>
      <c r="D264" s="233">
        <v>6.5</v>
      </c>
      <c r="E264" s="238">
        <f>D264+E263</f>
        <v>100</v>
      </c>
      <c r="F264" s="58">
        <v>4.5999999999999996</v>
      </c>
      <c r="G264" s="60">
        <f>F264+G263</f>
        <v>100</v>
      </c>
      <c r="H264" s="70">
        <v>3</v>
      </c>
      <c r="I264" s="72">
        <f>H264+I263</f>
        <v>100</v>
      </c>
      <c r="J264" s="43">
        <v>8.9</v>
      </c>
      <c r="K264" s="47">
        <f>J264+K263</f>
        <v>99.800000000000011</v>
      </c>
      <c r="L264" s="36">
        <v>9.9</v>
      </c>
      <c r="M264" s="37">
        <f>L264+M263</f>
        <v>100.1</v>
      </c>
      <c r="N264" s="11">
        <v>3</v>
      </c>
      <c r="O264" s="12">
        <f>N264+O263</f>
        <v>101</v>
      </c>
      <c r="P264" s="17"/>
      <c r="Q264" s="16"/>
    </row>
    <row r="265" spans="1:17">
      <c r="A265" s="4"/>
      <c r="B265" s="233"/>
      <c r="C265" s="238"/>
      <c r="D265" s="233"/>
      <c r="E265" s="238"/>
      <c r="F265" s="58"/>
      <c r="G265" s="60"/>
      <c r="H265" s="70"/>
      <c r="I265" s="72"/>
      <c r="J265" s="43"/>
      <c r="K265" s="47"/>
      <c r="L265" s="36"/>
      <c r="M265" s="37"/>
      <c r="N265" s="11"/>
      <c r="O265" s="12"/>
      <c r="P265" s="17"/>
      <c r="Q265" s="16"/>
    </row>
    <row r="266" spans="1:17">
      <c r="A266" s="5" t="s">
        <v>91</v>
      </c>
      <c r="B266" s="239"/>
      <c r="C266" s="238"/>
      <c r="D266" s="239"/>
      <c r="E266" s="238"/>
      <c r="F266" s="61"/>
      <c r="G266" s="60"/>
      <c r="H266" s="73"/>
      <c r="I266" s="72"/>
      <c r="J266" s="45"/>
      <c r="K266" s="47"/>
      <c r="L266" s="36"/>
      <c r="M266" s="37"/>
      <c r="N266" s="11"/>
      <c r="O266" s="12"/>
      <c r="P266" s="17"/>
      <c r="Q266" s="16"/>
    </row>
    <row r="267" spans="1:17">
      <c r="A267" s="4" t="s">
        <v>95</v>
      </c>
      <c r="B267" s="233">
        <v>3.6</v>
      </c>
      <c r="C267" s="238">
        <f>B267</f>
        <v>3.6</v>
      </c>
      <c r="D267" s="233">
        <v>3.2</v>
      </c>
      <c r="E267" s="238">
        <f>D267</f>
        <v>3.2</v>
      </c>
      <c r="F267" s="58">
        <v>5.6</v>
      </c>
      <c r="G267" s="60">
        <f>F267</f>
        <v>5.6</v>
      </c>
      <c r="H267" s="70">
        <v>8</v>
      </c>
      <c r="I267" s="72">
        <f>H267</f>
        <v>8</v>
      </c>
      <c r="J267" s="43">
        <v>0</v>
      </c>
      <c r="K267" s="47">
        <f>J267</f>
        <v>0</v>
      </c>
      <c r="L267" s="36">
        <v>5.5</v>
      </c>
      <c r="M267" s="37">
        <f>L267</f>
        <v>5.5</v>
      </c>
      <c r="N267" s="11">
        <v>9</v>
      </c>
      <c r="O267" s="12">
        <f>N267</f>
        <v>9</v>
      </c>
      <c r="P267" s="17"/>
      <c r="Q267" s="16"/>
    </row>
    <row r="268" spans="1:17">
      <c r="A268" s="4" t="s">
        <v>60</v>
      </c>
      <c r="B268" s="233">
        <v>25</v>
      </c>
      <c r="C268" s="238">
        <f>B268+C267</f>
        <v>28.6</v>
      </c>
      <c r="D268" s="233">
        <v>24.2</v>
      </c>
      <c r="E268" s="238">
        <f>D268+E267</f>
        <v>27.4</v>
      </c>
      <c r="F268" s="58">
        <v>17.600000000000001</v>
      </c>
      <c r="G268" s="60">
        <f>F268+G267</f>
        <v>23.200000000000003</v>
      </c>
      <c r="H268" s="70">
        <v>21</v>
      </c>
      <c r="I268" s="72">
        <f>H268+I267</f>
        <v>29</v>
      </c>
      <c r="J268" s="43">
        <v>12.7</v>
      </c>
      <c r="K268" s="47">
        <f>J268+K267</f>
        <v>12.7</v>
      </c>
      <c r="L268" s="36">
        <v>20.9</v>
      </c>
      <c r="M268" s="37">
        <f>L268+M267</f>
        <v>26.4</v>
      </c>
      <c r="N268" s="11">
        <v>35</v>
      </c>
      <c r="O268" s="202">
        <f>N268+O267</f>
        <v>44</v>
      </c>
      <c r="P268" s="17"/>
      <c r="Q268" s="16"/>
    </row>
    <row r="269" spans="1:17">
      <c r="A269" s="4" t="s">
        <v>89</v>
      </c>
      <c r="B269" s="233">
        <v>24.9</v>
      </c>
      <c r="C269" s="237">
        <f>B269+C268</f>
        <v>53.5</v>
      </c>
      <c r="D269" s="233">
        <v>29</v>
      </c>
      <c r="E269" s="237">
        <f>D269+E268</f>
        <v>56.4</v>
      </c>
      <c r="F269" s="58">
        <v>29.6</v>
      </c>
      <c r="G269" s="198">
        <f>F269+G268</f>
        <v>52.800000000000004</v>
      </c>
      <c r="H269" s="70">
        <v>23</v>
      </c>
      <c r="I269" s="199">
        <f>H269+I268</f>
        <v>52</v>
      </c>
      <c r="J269" s="43">
        <v>38.4</v>
      </c>
      <c r="K269" s="200">
        <f>J269+K268</f>
        <v>51.099999999999994</v>
      </c>
      <c r="L269" s="36">
        <v>22</v>
      </c>
      <c r="M269" s="201">
        <f>L269+M268</f>
        <v>48.4</v>
      </c>
      <c r="N269" s="11">
        <v>27</v>
      </c>
      <c r="O269" s="12">
        <f>N269+O268</f>
        <v>71</v>
      </c>
      <c r="P269" s="17"/>
      <c r="Q269" s="16"/>
    </row>
    <row r="270" spans="1:17">
      <c r="A270" s="4" t="s">
        <v>8</v>
      </c>
      <c r="B270" s="233">
        <v>42.9</v>
      </c>
      <c r="C270" s="238">
        <f>B270+C269</f>
        <v>96.4</v>
      </c>
      <c r="D270" s="233">
        <v>35.5</v>
      </c>
      <c r="E270" s="238">
        <f>D270+E269</f>
        <v>91.9</v>
      </c>
      <c r="F270" s="58">
        <v>39.799999999999997</v>
      </c>
      <c r="G270" s="60">
        <f>F270+G269</f>
        <v>92.6</v>
      </c>
      <c r="H270" s="70">
        <v>43</v>
      </c>
      <c r="I270" s="72">
        <f>H270+I269</f>
        <v>95</v>
      </c>
      <c r="J270" s="43">
        <v>32.799999999999997</v>
      </c>
      <c r="K270" s="47">
        <f>J270+K269</f>
        <v>83.899999999999991</v>
      </c>
      <c r="L270" s="36">
        <v>44</v>
      </c>
      <c r="M270" s="37">
        <f>L270+M269</f>
        <v>92.4</v>
      </c>
      <c r="N270" s="11">
        <v>25</v>
      </c>
      <c r="O270" s="12">
        <f>N270+O269</f>
        <v>96</v>
      </c>
      <c r="P270" s="17"/>
      <c r="Q270" s="16"/>
    </row>
    <row r="271" spans="1:17">
      <c r="A271" s="4" t="s">
        <v>98</v>
      </c>
      <c r="B271" s="233">
        <v>3.6</v>
      </c>
      <c r="C271" s="238">
        <f>B271+C270</f>
        <v>100</v>
      </c>
      <c r="D271" s="233">
        <v>8.1</v>
      </c>
      <c r="E271" s="238">
        <f>D271+E270</f>
        <v>100</v>
      </c>
      <c r="F271" s="58">
        <v>7.4</v>
      </c>
      <c r="G271" s="60">
        <f>F271+G270</f>
        <v>100</v>
      </c>
      <c r="H271" s="70">
        <v>5</v>
      </c>
      <c r="I271" s="72">
        <f>H271+I270</f>
        <v>100</v>
      </c>
      <c r="J271" s="43">
        <v>17</v>
      </c>
      <c r="K271" s="47">
        <f>J271+K270</f>
        <v>100.89999999999999</v>
      </c>
      <c r="L271" s="36">
        <v>7.7</v>
      </c>
      <c r="M271" s="37">
        <f>L271+M270</f>
        <v>100.10000000000001</v>
      </c>
      <c r="N271" s="11">
        <v>4</v>
      </c>
      <c r="O271" s="12">
        <f>N271+O270</f>
        <v>100</v>
      </c>
      <c r="P271" s="17"/>
      <c r="Q271" s="16"/>
    </row>
    <row r="272" spans="1:17">
      <c r="A272" s="4"/>
      <c r="B272" s="233"/>
      <c r="C272" s="238"/>
      <c r="D272" s="233"/>
      <c r="E272" s="238"/>
      <c r="F272" s="58"/>
      <c r="G272" s="60"/>
      <c r="H272" s="70"/>
      <c r="I272" s="72"/>
      <c r="J272" s="43"/>
      <c r="K272" s="47"/>
      <c r="L272" s="36"/>
      <c r="M272" s="37"/>
      <c r="N272" s="11"/>
      <c r="O272" s="12"/>
      <c r="P272" s="17"/>
      <c r="Q272" s="16"/>
    </row>
    <row r="273" spans="1:17" ht="25.5">
      <c r="A273" s="5" t="s">
        <v>92</v>
      </c>
      <c r="B273" s="239"/>
      <c r="C273" s="238"/>
      <c r="D273" s="239"/>
      <c r="E273" s="238"/>
      <c r="F273" s="61"/>
      <c r="G273" s="60"/>
      <c r="H273" s="73"/>
      <c r="I273" s="72"/>
      <c r="J273" s="45"/>
      <c r="K273" s="47"/>
      <c r="L273" s="36"/>
      <c r="M273" s="37"/>
      <c r="N273" s="11"/>
      <c r="O273" s="12"/>
      <c r="P273" s="17"/>
      <c r="Q273" s="16"/>
    </row>
    <row r="274" spans="1:17">
      <c r="A274" s="4" t="s">
        <v>95</v>
      </c>
      <c r="B274" s="233">
        <v>10.7</v>
      </c>
      <c r="C274" s="238">
        <f>B274</f>
        <v>10.7</v>
      </c>
      <c r="D274" s="233">
        <v>6.5</v>
      </c>
      <c r="E274" s="238">
        <f>D274</f>
        <v>6.5</v>
      </c>
      <c r="F274" s="58">
        <v>4.7</v>
      </c>
      <c r="G274" s="60">
        <f>F274</f>
        <v>4.7</v>
      </c>
      <c r="H274" s="70">
        <v>5</v>
      </c>
      <c r="I274" s="72">
        <f>H274</f>
        <v>5</v>
      </c>
      <c r="J274" s="43">
        <v>0</v>
      </c>
      <c r="K274" s="47">
        <f>J274</f>
        <v>0</v>
      </c>
      <c r="L274" s="36">
        <v>3.3</v>
      </c>
      <c r="M274" s="37">
        <f>L274</f>
        <v>3.3</v>
      </c>
      <c r="N274" s="11">
        <v>8</v>
      </c>
      <c r="O274" s="12">
        <f>N274</f>
        <v>8</v>
      </c>
      <c r="P274" s="17"/>
      <c r="Q274" s="16"/>
    </row>
    <row r="275" spans="1:17">
      <c r="A275" s="4" t="s">
        <v>60</v>
      </c>
      <c r="B275" s="233">
        <v>21.4</v>
      </c>
      <c r="C275" s="238">
        <f>B275+C274</f>
        <v>32.099999999999994</v>
      </c>
      <c r="D275" s="233">
        <v>22.6</v>
      </c>
      <c r="E275" s="238">
        <f>D275+E274</f>
        <v>29.1</v>
      </c>
      <c r="F275" s="58">
        <v>25</v>
      </c>
      <c r="G275" s="60">
        <f>F275+G274</f>
        <v>29.7</v>
      </c>
      <c r="H275" s="70">
        <v>21</v>
      </c>
      <c r="I275" s="72">
        <f>H275+I274</f>
        <v>26</v>
      </c>
      <c r="J275" s="43">
        <v>42.9</v>
      </c>
      <c r="K275" s="47">
        <f>J275+K274</f>
        <v>42.9</v>
      </c>
      <c r="L275" s="36">
        <v>39.6</v>
      </c>
      <c r="M275" s="201">
        <f>L275+M274</f>
        <v>42.9</v>
      </c>
      <c r="N275" s="11">
        <v>48</v>
      </c>
      <c r="O275" s="202">
        <f>N275+O274</f>
        <v>56</v>
      </c>
      <c r="P275" s="17"/>
      <c r="Q275" s="16"/>
    </row>
    <row r="276" spans="1:17">
      <c r="A276" s="4" t="s">
        <v>89</v>
      </c>
      <c r="B276" s="233">
        <v>17.899999999999999</v>
      </c>
      <c r="C276" s="237">
        <f>B276+C275</f>
        <v>49.999999999999993</v>
      </c>
      <c r="D276" s="233">
        <v>22.6</v>
      </c>
      <c r="E276" s="237">
        <f>D276+E275</f>
        <v>51.7</v>
      </c>
      <c r="F276" s="58">
        <v>11.1</v>
      </c>
      <c r="G276" s="198">
        <f>F276+G275</f>
        <v>40.799999999999997</v>
      </c>
      <c r="H276" s="70">
        <v>13</v>
      </c>
      <c r="I276" s="199">
        <f>H276+I275</f>
        <v>39</v>
      </c>
      <c r="J276" s="43">
        <v>14.3</v>
      </c>
      <c r="K276" s="200">
        <f>J276+K275</f>
        <v>57.2</v>
      </c>
      <c r="L276" s="36">
        <v>17.600000000000001</v>
      </c>
      <c r="M276" s="37">
        <f>L276+M275</f>
        <v>60.5</v>
      </c>
      <c r="N276" s="11">
        <v>24</v>
      </c>
      <c r="O276" s="12">
        <f>N276+O275</f>
        <v>80</v>
      </c>
      <c r="P276" s="17"/>
      <c r="Q276" s="16"/>
    </row>
    <row r="277" spans="1:17">
      <c r="A277" s="4" t="s">
        <v>8</v>
      </c>
      <c r="B277" s="233">
        <v>35.700000000000003</v>
      </c>
      <c r="C277" s="238">
        <f>B277+C276</f>
        <v>85.699999999999989</v>
      </c>
      <c r="D277" s="233">
        <v>40.200000000000003</v>
      </c>
      <c r="E277" s="238">
        <f>D277+E276</f>
        <v>91.9</v>
      </c>
      <c r="F277" s="58">
        <v>44.4</v>
      </c>
      <c r="G277" s="60">
        <f>F277+G276</f>
        <v>85.199999999999989</v>
      </c>
      <c r="H277" s="70">
        <v>51</v>
      </c>
      <c r="I277" s="72">
        <f>H277+I276</f>
        <v>90</v>
      </c>
      <c r="J277" s="43">
        <v>42.9</v>
      </c>
      <c r="K277" s="47">
        <f>J277+K276</f>
        <v>100.1</v>
      </c>
      <c r="L277" s="36">
        <v>30.8</v>
      </c>
      <c r="M277" s="37">
        <f>L277+M276</f>
        <v>91.3</v>
      </c>
      <c r="N277" s="11">
        <v>20</v>
      </c>
      <c r="O277" s="12">
        <f>N277+O276</f>
        <v>100</v>
      </c>
      <c r="P277" s="17"/>
      <c r="Q277" s="16"/>
    </row>
    <row r="278" spans="1:17" ht="13.5" thickBot="1">
      <c r="A278" s="4" t="s">
        <v>90</v>
      </c>
      <c r="B278" s="241">
        <v>14.3</v>
      </c>
      <c r="C278" s="242">
        <f>B278+C277</f>
        <v>99.999999999999986</v>
      </c>
      <c r="D278" s="241">
        <v>8.1</v>
      </c>
      <c r="E278" s="242">
        <f>D278+E277</f>
        <v>100</v>
      </c>
      <c r="F278" s="63">
        <v>14.8</v>
      </c>
      <c r="G278" s="64">
        <f>F278+G277</f>
        <v>99.999999999999986</v>
      </c>
      <c r="H278" s="75">
        <v>10</v>
      </c>
      <c r="I278" s="76">
        <f>H278+I277</f>
        <v>100</v>
      </c>
      <c r="J278" s="48">
        <v>0</v>
      </c>
      <c r="K278" s="49">
        <f>J278+K277</f>
        <v>100.1</v>
      </c>
      <c r="L278" s="38">
        <v>8.8000000000000007</v>
      </c>
      <c r="M278" s="39">
        <f>L278+M277</f>
        <v>100.1</v>
      </c>
      <c r="N278" s="13">
        <v>0</v>
      </c>
      <c r="O278" s="14">
        <f>N278+O277</f>
        <v>100</v>
      </c>
      <c r="P278" s="18"/>
      <c r="Q278" s="19"/>
    </row>
    <row r="279" spans="1:17" ht="13.5" thickBot="1">
      <c r="A279" s="3"/>
      <c r="B279" s="3"/>
      <c r="C279" s="3"/>
      <c r="D279" s="3"/>
      <c r="E279" s="3"/>
      <c r="F279" s="3"/>
      <c r="G279" s="3"/>
      <c r="H279" s="3"/>
      <c r="I279" s="3"/>
      <c r="J279" s="3"/>
      <c r="K279" s="3"/>
      <c r="L279" s="8"/>
      <c r="M279" s="9"/>
      <c r="N279" s="8"/>
      <c r="O279" s="9"/>
      <c r="P279" s="8"/>
      <c r="Q279" s="9"/>
    </row>
    <row r="280" spans="1:17" ht="40.5" customHeight="1" thickBot="1">
      <c r="A280" s="5" t="s">
        <v>24</v>
      </c>
      <c r="B280" s="156">
        <f>C297/C296*100</f>
        <v>69.650000000000006</v>
      </c>
      <c r="C280" s="5"/>
      <c r="D280" s="10">
        <f>E297/E296*100</f>
        <v>68.550000000000011</v>
      </c>
      <c r="E280" s="5"/>
      <c r="F280" s="10">
        <f>G297/G296*100</f>
        <v>74.949999999999989</v>
      </c>
      <c r="G280" s="5"/>
      <c r="H280" s="10">
        <f>I297/I296*100</f>
        <v>68.5</v>
      </c>
      <c r="I280" s="5"/>
      <c r="J280" s="10">
        <f>K297/K296*100</f>
        <v>65.750000000000014</v>
      </c>
      <c r="K280" s="5"/>
      <c r="L280" s="10">
        <f>M297/M296*100</f>
        <v>68.131868131868131</v>
      </c>
      <c r="M280" s="9"/>
      <c r="N280" s="10">
        <f>O297/O296*100</f>
        <v>81.094527363184071</v>
      </c>
      <c r="O280" s="9"/>
      <c r="P280" s="10">
        <f>Q297/Q296*100</f>
        <v>57.14</v>
      </c>
      <c r="Q280" s="9"/>
    </row>
    <row r="281" spans="1:17" hidden="1">
      <c r="A281" s="3"/>
      <c r="B281" s="3"/>
      <c r="C281" s="115">
        <v>28</v>
      </c>
      <c r="D281" s="3"/>
      <c r="E281" s="9">
        <v>62</v>
      </c>
      <c r="F281" s="3"/>
      <c r="G281" s="9">
        <v>108</v>
      </c>
      <c r="H281" s="3"/>
      <c r="I281" s="9">
        <v>100</v>
      </c>
      <c r="J281" s="3"/>
      <c r="K281" s="9">
        <v>5</v>
      </c>
      <c r="L281" s="8"/>
      <c r="M281" s="9">
        <v>47</v>
      </c>
      <c r="N281" s="8"/>
      <c r="O281" s="9">
        <v>48</v>
      </c>
      <c r="P281" s="8"/>
      <c r="Q281" s="9">
        <v>169</v>
      </c>
    </row>
    <row r="282" spans="1:17" hidden="1">
      <c r="A282" s="5"/>
      <c r="B282" s="5"/>
      <c r="C282" s="9">
        <f>B246*C$281/100</f>
        <v>1.008</v>
      </c>
      <c r="D282" s="5"/>
      <c r="E282" s="9">
        <f>D246*E$281/100</f>
        <v>1.984</v>
      </c>
      <c r="F282" s="5"/>
      <c r="G282" s="9">
        <f>F246*G$281/100</f>
        <v>2.052</v>
      </c>
      <c r="H282" s="5"/>
      <c r="I282" s="9">
        <f>H246*I$281/100</f>
        <v>4</v>
      </c>
      <c r="J282" s="5"/>
      <c r="K282" s="9">
        <f>J246*K$281/100</f>
        <v>0.14000000000000001</v>
      </c>
      <c r="L282" s="8"/>
      <c r="M282" s="9">
        <f>L246*M$281/100</f>
        <v>1.5509999999999999</v>
      </c>
      <c r="N282" s="8"/>
      <c r="O282" s="9">
        <f>N246*O$281/100</f>
        <v>4.8</v>
      </c>
      <c r="P282" s="8"/>
      <c r="Q282" s="9">
        <f>P246*Q$281/100</f>
        <v>24.150099999999998</v>
      </c>
    </row>
    <row r="283" spans="1:17" hidden="1">
      <c r="A283" s="4"/>
      <c r="B283" s="4"/>
      <c r="C283" s="9">
        <f>B247*C$281/100</f>
        <v>4.0040000000000004</v>
      </c>
      <c r="D283" s="4"/>
      <c r="E283" s="9">
        <f>D247*E$281/100</f>
        <v>10.973999999999998</v>
      </c>
      <c r="F283" s="4"/>
      <c r="G283" s="9">
        <f>F247*G$281/100</f>
        <v>20.951999999999998</v>
      </c>
      <c r="H283" s="4"/>
      <c r="I283" s="9">
        <f>H247*I$281/100</f>
        <v>22</v>
      </c>
      <c r="J283" s="4"/>
      <c r="K283" s="9">
        <f>J247*K$281/100</f>
        <v>1.43</v>
      </c>
      <c r="L283" s="8"/>
      <c r="M283" s="9">
        <f>L247*M$281/100</f>
        <v>12.925000000000001</v>
      </c>
      <c r="N283" s="8"/>
      <c r="O283" s="9">
        <f>N247*O$281/100</f>
        <v>20.16</v>
      </c>
      <c r="P283" s="8"/>
      <c r="Q283" s="9">
        <f>P247*Q$281/100</f>
        <v>48.283299999999997</v>
      </c>
    </row>
    <row r="284" spans="1:17" hidden="1">
      <c r="A284" s="4"/>
      <c r="B284" s="4"/>
      <c r="C284" s="9">
        <f>B248*C$281/100</f>
        <v>15.007999999999999</v>
      </c>
      <c r="D284" s="4"/>
      <c r="E284" s="9">
        <f>D248*E$281/100</f>
        <v>30.007999999999996</v>
      </c>
      <c r="F284" s="4"/>
      <c r="G284" s="9">
        <f>F248*G$281/100</f>
        <v>52.92</v>
      </c>
      <c r="H284" s="4"/>
      <c r="I284" s="9">
        <f>H248*I$281/100</f>
        <v>48</v>
      </c>
      <c r="J284" s="4"/>
      <c r="K284" s="9">
        <f>J248*K$281/100</f>
        <v>1.855</v>
      </c>
      <c r="L284" s="8"/>
      <c r="M284" s="9">
        <f>L248*M$281/100</f>
        <v>21.714000000000002</v>
      </c>
      <c r="N284" s="8"/>
      <c r="O284" s="9">
        <f>N248*O$281/100</f>
        <v>20.16</v>
      </c>
      <c r="P284" s="8"/>
      <c r="Q284" s="9">
        <f>P248*Q$281/100</f>
        <v>60.349899999999998</v>
      </c>
    </row>
    <row r="285" spans="1:17" hidden="1">
      <c r="C285" s="9">
        <f>B249*C$281/100</f>
        <v>5.9919999999999991</v>
      </c>
      <c r="E285" s="9">
        <f>D249*E$281/100</f>
        <v>15.003999999999998</v>
      </c>
      <c r="G285" s="9">
        <f>F249*G$281/100</f>
        <v>26.028000000000002</v>
      </c>
      <c r="I285" s="9">
        <f>H249*I$281/100</f>
        <v>23</v>
      </c>
      <c r="K285" s="9">
        <f>J249*K$281/100</f>
        <v>0.71499999999999997</v>
      </c>
      <c r="L285" s="9"/>
      <c r="M285" s="9">
        <f>L249*M$281/100</f>
        <v>7.2380000000000004</v>
      </c>
      <c r="N285" s="9"/>
      <c r="O285" s="9">
        <f>N249*O$281/100</f>
        <v>1.44</v>
      </c>
      <c r="P285" s="9"/>
      <c r="Q285" s="9">
        <f>P249*Q$281/100</f>
        <v>36.216700000000003</v>
      </c>
    </row>
    <row r="286" spans="1:17" hidden="1">
      <c r="C286" s="9">
        <f>B250*C$281/100</f>
        <v>1.9879999999999998</v>
      </c>
      <c r="E286" s="9">
        <f>D250*E$281/100</f>
        <v>4.03</v>
      </c>
      <c r="G286" s="9">
        <f>F250*G$281/100</f>
        <v>6.0479999999999992</v>
      </c>
      <c r="I286" s="9">
        <f>H250*I$281/100</f>
        <v>3</v>
      </c>
      <c r="K286" s="9">
        <f>J250*K$281/100</f>
        <v>0.86</v>
      </c>
      <c r="L286" s="9"/>
      <c r="M286" s="9">
        <f>L250*M$281/100</f>
        <v>3.6190000000000002</v>
      </c>
      <c r="N286" s="9"/>
      <c r="O286" s="9">
        <f>N250*O$281/100</f>
        <v>1.92</v>
      </c>
      <c r="P286" s="9"/>
      <c r="Q286" s="9">
        <f>P250*Q$281/100</f>
        <v>0</v>
      </c>
    </row>
    <row r="287" spans="1:17" hidden="1">
      <c r="E287" s="9"/>
      <c r="G287" s="9"/>
      <c r="I287" s="9"/>
      <c r="K287" s="9"/>
      <c r="L287" s="9"/>
      <c r="M287" s="9"/>
      <c r="N287" s="9"/>
      <c r="O287" s="9"/>
      <c r="P287" s="9"/>
      <c r="Q287" s="9"/>
    </row>
    <row r="288" spans="1:17" hidden="1">
      <c r="E288" s="9"/>
      <c r="G288" s="9"/>
      <c r="I288" s="9"/>
      <c r="K288" s="9"/>
      <c r="L288" s="9"/>
      <c r="M288" s="9"/>
      <c r="N288" s="9"/>
      <c r="O288" s="9"/>
      <c r="P288" s="9"/>
      <c r="Q288" s="9"/>
    </row>
    <row r="289" spans="1:17" hidden="1">
      <c r="E289" s="9"/>
      <c r="G289" s="9"/>
      <c r="I289" s="9"/>
      <c r="K289" s="9"/>
      <c r="L289" s="9"/>
      <c r="M289" s="9"/>
      <c r="N289" s="9"/>
      <c r="O289" s="9"/>
      <c r="P289" s="9"/>
      <c r="Q289" s="9"/>
    </row>
    <row r="290" spans="1:17" hidden="1">
      <c r="C290" s="9">
        <f>B253*C$281/100</f>
        <v>5.0119999999999996</v>
      </c>
      <c r="E290" s="9">
        <f>D253*E$281/100</f>
        <v>7.9980000000000011</v>
      </c>
      <c r="G290" s="9">
        <f>F253*G$281/100</f>
        <v>6.9120000000000008</v>
      </c>
      <c r="I290" s="9">
        <f>H253*I$281/100</f>
        <v>12</v>
      </c>
      <c r="K290" s="9">
        <f>J253*K$281/100</f>
        <v>0</v>
      </c>
      <c r="L290" s="9"/>
      <c r="M290" s="9">
        <f>L253*M$281/100</f>
        <v>4.6530000000000005</v>
      </c>
      <c r="N290" s="9"/>
      <c r="O290" s="9">
        <f>N253*O$281/100</f>
        <v>6.24</v>
      </c>
      <c r="P290" s="9"/>
      <c r="Q290" s="9">
        <f>P253*Q$281/100</f>
        <v>72.428571428571416</v>
      </c>
    </row>
    <row r="291" spans="1:17" hidden="1">
      <c r="C291" s="9">
        <f t="shared" ref="C291:C294" si="128">B254*C$281/100</f>
        <v>9.9960000000000022</v>
      </c>
      <c r="E291" s="9">
        <f>D254*E$281/100</f>
        <v>28.024000000000001</v>
      </c>
      <c r="G291" s="9">
        <f>F254*G$281/100</f>
        <v>58.968000000000004</v>
      </c>
      <c r="I291" s="9">
        <f>H254*I$281/100</f>
        <v>38</v>
      </c>
      <c r="K291" s="9">
        <f>J254*K$281/100</f>
        <v>1.145</v>
      </c>
      <c r="L291" s="9"/>
      <c r="M291" s="9">
        <f>L254*M$281/100</f>
        <v>17.577999999999999</v>
      </c>
      <c r="N291" s="9"/>
      <c r="O291" s="9">
        <f>N254*O$281/100</f>
        <v>28.32</v>
      </c>
      <c r="P291" s="9"/>
      <c r="Q291" s="9">
        <f>P254*Q$281/100</f>
        <v>48.285714285714285</v>
      </c>
    </row>
    <row r="292" spans="1:17" hidden="1">
      <c r="C292" s="9">
        <f t="shared" si="128"/>
        <v>9.9960000000000022</v>
      </c>
      <c r="E292" s="9">
        <f>D255*E$281/100</f>
        <v>15.996000000000002</v>
      </c>
      <c r="G292" s="9">
        <f>F255*G$281/100</f>
        <v>29.052</v>
      </c>
      <c r="I292" s="9">
        <f>H255*I$281/100</f>
        <v>29</v>
      </c>
      <c r="K292" s="9">
        <f>J255*K$281/100</f>
        <v>2.145</v>
      </c>
      <c r="L292" s="9"/>
      <c r="M292" s="9">
        <f>L255*M$281/100</f>
        <v>11.891000000000002</v>
      </c>
      <c r="N292" s="9"/>
      <c r="O292" s="9">
        <f>N255*O$281/100</f>
        <v>9.6</v>
      </c>
      <c r="P292" s="9"/>
      <c r="Q292" s="9">
        <f>P255*Q$281/100</f>
        <v>36.214285714285708</v>
      </c>
    </row>
    <row r="293" spans="1:17" hidden="1">
      <c r="C293" s="9">
        <f t="shared" si="128"/>
        <v>2.9959999999999996</v>
      </c>
      <c r="E293" s="9">
        <f>D256*E$281/100</f>
        <v>9.9820000000000011</v>
      </c>
      <c r="G293" s="9">
        <f>F256*G$281/100</f>
        <v>11.015999999999998</v>
      </c>
      <c r="I293" s="9">
        <f>H256*I$281/100</f>
        <v>19</v>
      </c>
      <c r="K293" s="9">
        <f>J256*K$281/100</f>
        <v>1.2150000000000001</v>
      </c>
      <c r="L293" s="9"/>
      <c r="M293" s="9">
        <f>L256*M$281/100</f>
        <v>10.857000000000001</v>
      </c>
      <c r="N293" s="9"/>
      <c r="O293" s="9">
        <f>N256*O$281/100</f>
        <v>3.84</v>
      </c>
      <c r="P293" s="9"/>
      <c r="Q293" s="9">
        <f>P256*Q$281/100</f>
        <v>12.071428571428571</v>
      </c>
    </row>
    <row r="294" spans="1:17" hidden="1">
      <c r="C294" s="9">
        <f t="shared" si="128"/>
        <v>0</v>
      </c>
      <c r="E294" s="9">
        <f>D257*E$281/100</f>
        <v>0</v>
      </c>
      <c r="G294" s="9">
        <f>F257*G$281/100</f>
        <v>2.052</v>
      </c>
      <c r="I294" s="9">
        <f>H257*I$281/100</f>
        <v>2</v>
      </c>
      <c r="K294" s="9">
        <f>J257*K$281/100</f>
        <v>0.495</v>
      </c>
      <c r="L294" s="9"/>
      <c r="M294" s="9">
        <f>L257*M$281/100</f>
        <v>2.0680000000000001</v>
      </c>
      <c r="N294" s="9"/>
      <c r="O294" s="9">
        <f>N257*O$281/100</f>
        <v>0</v>
      </c>
      <c r="P294" s="9"/>
      <c r="Q294" s="9">
        <f>P257*Q$281/100</f>
        <v>0</v>
      </c>
    </row>
    <row r="295" spans="1:17" hidden="1">
      <c r="E295" s="9"/>
      <c r="G295" s="9"/>
      <c r="I295" s="9"/>
      <c r="K295" s="9"/>
      <c r="L295" s="9"/>
      <c r="M295" s="9"/>
      <c r="N295" s="9"/>
      <c r="O295" s="9"/>
      <c r="P295" s="9"/>
      <c r="Q295" s="9"/>
    </row>
    <row r="296" spans="1:17" hidden="1">
      <c r="C296" s="9">
        <f>SUM(C282:C294)</f>
        <v>56.000000000000007</v>
      </c>
      <c r="E296" s="9">
        <f>SUM(E282:E294)</f>
        <v>124</v>
      </c>
      <c r="G296" s="9">
        <f>SUM(G282:G294)</f>
        <v>216</v>
      </c>
      <c r="I296" s="9">
        <f>SUM(I282:I294)</f>
        <v>200</v>
      </c>
      <c r="K296" s="9">
        <f>SUM(K282:K294)</f>
        <v>9.9999999999999982</v>
      </c>
      <c r="L296" s="9"/>
      <c r="M296" s="9">
        <f>SUM(M282:M294)</f>
        <v>94.094000000000008</v>
      </c>
      <c r="N296" s="9"/>
      <c r="O296" s="9">
        <f>SUM(O282:O294)</f>
        <v>96.48</v>
      </c>
      <c r="P296" s="9"/>
      <c r="Q296" s="9">
        <f>SUM(Q282:Q294)</f>
        <v>338</v>
      </c>
    </row>
    <row r="297" spans="1:17" hidden="1">
      <c r="C297" s="9">
        <f>C283+C284+C291+C292</f>
        <v>39.004000000000005</v>
      </c>
      <c r="E297" s="9">
        <f>E283+E284+E291+E292</f>
        <v>85.00200000000001</v>
      </c>
      <c r="G297" s="9">
        <f>G283+G284+G291+G292</f>
        <v>161.892</v>
      </c>
      <c r="I297" s="9">
        <f>I283+I284+I291+I292</f>
        <v>137</v>
      </c>
      <c r="K297" s="9">
        <f>K283+K284+K291+K292</f>
        <v>6.5749999999999993</v>
      </c>
      <c r="L297" s="9"/>
      <c r="M297" s="9">
        <f>M283+M284+M291+M292</f>
        <v>64.108000000000004</v>
      </c>
      <c r="N297" s="9"/>
      <c r="O297" s="9">
        <f>O283+O284+O291+O292</f>
        <v>78.239999999999995</v>
      </c>
      <c r="P297" s="9"/>
      <c r="Q297" s="9">
        <f>Q283+Q284+Q291+Q292</f>
        <v>193.13319999999999</v>
      </c>
    </row>
    <row r="298" spans="1:17" hidden="1"/>
    <row r="300" spans="1:17">
      <c r="A300" s="22" t="s">
        <v>101</v>
      </c>
      <c r="B300" s="22"/>
      <c r="C300" s="22"/>
      <c r="D300" s="22"/>
      <c r="E300" s="22"/>
    </row>
    <row r="303" spans="1:17">
      <c r="O303" s="9"/>
    </row>
    <row r="304" spans="1:17">
      <c r="O304" s="9"/>
      <c r="P304" s="9"/>
    </row>
    <row r="305" spans="15:16">
      <c r="O305" s="9"/>
      <c r="P305" s="9"/>
    </row>
    <row r="306" spans="15:16">
      <c r="O306" s="9"/>
      <c r="P306" s="9"/>
    </row>
  </sheetData>
  <mergeCells count="9">
    <mergeCell ref="A1:Q1"/>
    <mergeCell ref="L2:M2"/>
    <mergeCell ref="N2:O2"/>
    <mergeCell ref="P2:Q2"/>
    <mergeCell ref="J2:K2"/>
    <mergeCell ref="H2:I2"/>
    <mergeCell ref="F2:G2"/>
    <mergeCell ref="D2:E2"/>
    <mergeCell ref="B2:C2"/>
  </mergeCells>
  <phoneticPr fontId="1" type="noConversion"/>
  <pageMargins left="0.75" right="0.75" top="1" bottom="1" header="0.5" footer="0.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S300"/>
  <sheetViews>
    <sheetView workbookViewId="0">
      <selection sqref="A1:S1"/>
    </sheetView>
  </sheetViews>
  <sheetFormatPr defaultRowHeight="12.75"/>
  <cols>
    <col min="1" max="1" width="52.42578125" customWidth="1"/>
    <col min="2" max="5" width="11.7109375" customWidth="1"/>
    <col min="6" max="7" width="12" customWidth="1"/>
    <col min="8" max="9" width="12.140625" customWidth="1"/>
    <col min="10" max="10" width="11.85546875" style="1" customWidth="1"/>
    <col min="11" max="11" width="12.85546875" style="1" customWidth="1"/>
    <col min="12" max="13" width="12" style="1" customWidth="1"/>
    <col min="14" max="15" width="12.85546875" style="1" customWidth="1"/>
    <col min="16" max="17" width="11.5703125" style="1" customWidth="1"/>
    <col min="18" max="18" width="10.5703125" style="1" customWidth="1"/>
    <col min="19" max="19" width="10.7109375" style="1" customWidth="1"/>
  </cols>
  <sheetData>
    <row r="1" spans="1:19" ht="33" customHeight="1" thickBot="1">
      <c r="A1" s="396" t="s">
        <v>119</v>
      </c>
      <c r="B1" s="397"/>
      <c r="C1" s="397"/>
      <c r="D1" s="397"/>
      <c r="E1" s="397"/>
      <c r="F1" s="397"/>
      <c r="G1" s="397"/>
      <c r="H1" s="397"/>
      <c r="I1" s="397"/>
      <c r="J1" s="397"/>
      <c r="K1" s="397"/>
      <c r="L1" s="398"/>
      <c r="M1" s="398"/>
      <c r="N1" s="398"/>
      <c r="O1" s="398"/>
      <c r="P1" s="398"/>
      <c r="Q1" s="398"/>
      <c r="R1" s="398"/>
      <c r="S1" s="398"/>
    </row>
    <row r="2" spans="1:19" ht="18">
      <c r="A2" s="7"/>
      <c r="B2" s="410">
        <v>2013</v>
      </c>
      <c r="C2" s="417"/>
      <c r="D2" s="410">
        <v>2012</v>
      </c>
      <c r="E2" s="417"/>
      <c r="F2" s="408">
        <v>2011</v>
      </c>
      <c r="G2" s="418"/>
      <c r="H2" s="406">
        <v>2010</v>
      </c>
      <c r="I2" s="416"/>
      <c r="J2" s="404">
        <v>2009</v>
      </c>
      <c r="K2" s="405"/>
      <c r="L2" s="399">
        <v>2008</v>
      </c>
      <c r="M2" s="400"/>
      <c r="N2" s="401">
        <v>2007</v>
      </c>
      <c r="O2" s="412"/>
      <c r="P2" s="403">
        <v>2005</v>
      </c>
      <c r="Q2" s="415"/>
      <c r="R2" s="413">
        <v>2004</v>
      </c>
      <c r="S2" s="414"/>
    </row>
    <row r="3" spans="1:19" ht="24" customHeight="1" thickBot="1">
      <c r="B3" s="231" t="str">
        <f t="shared" ref="B3:G3" si="0">F3</f>
        <v>As a percentage</v>
      </c>
      <c r="C3" s="232" t="str">
        <f t="shared" si="0"/>
        <v>Less than Ogive</v>
      </c>
      <c r="D3" s="231" t="str">
        <f t="shared" si="0"/>
        <v>As a percentage</v>
      </c>
      <c r="E3" s="232" t="str">
        <f t="shared" si="0"/>
        <v>Less than Ogive</v>
      </c>
      <c r="F3" s="87" t="str">
        <f t="shared" si="0"/>
        <v>As a percentage</v>
      </c>
      <c r="G3" s="88" t="str">
        <f t="shared" si="0"/>
        <v>Less than Ogive</v>
      </c>
      <c r="H3" s="89" t="str">
        <f t="shared" ref="H3:K3" si="1">J3</f>
        <v>As a percentage</v>
      </c>
      <c r="I3" s="90" t="str">
        <f t="shared" si="1"/>
        <v>Less than Ogive</v>
      </c>
      <c r="J3" s="91" t="str">
        <f t="shared" si="1"/>
        <v>As a percentage</v>
      </c>
      <c r="K3" s="92" t="str">
        <f t="shared" si="1"/>
        <v>Less than Ogive</v>
      </c>
      <c r="L3" s="93" t="s">
        <v>25</v>
      </c>
      <c r="M3" s="94" t="s">
        <v>100</v>
      </c>
      <c r="N3" s="95" t="s">
        <v>25</v>
      </c>
      <c r="O3" s="96" t="s">
        <v>100</v>
      </c>
      <c r="P3" s="97" t="s">
        <v>25</v>
      </c>
      <c r="Q3" s="98" t="s">
        <v>100</v>
      </c>
      <c r="R3" s="99" t="s">
        <v>25</v>
      </c>
      <c r="S3" s="100" t="s">
        <v>100</v>
      </c>
    </row>
    <row r="4" spans="1:19">
      <c r="A4" s="3" t="s">
        <v>0</v>
      </c>
      <c r="B4" s="233"/>
      <c r="C4" s="236"/>
      <c r="D4" s="233"/>
      <c r="E4" s="236"/>
      <c r="F4" s="58"/>
      <c r="G4" s="59"/>
      <c r="H4" s="70"/>
      <c r="I4" s="71"/>
      <c r="J4" s="43"/>
      <c r="K4" s="44"/>
      <c r="L4" s="36"/>
      <c r="M4" s="37"/>
      <c r="N4" s="11"/>
      <c r="O4" s="12"/>
      <c r="P4" s="15"/>
      <c r="Q4" s="16"/>
      <c r="R4" s="53"/>
      <c r="S4" s="54"/>
    </row>
    <row r="5" spans="1:19">
      <c r="A5" s="4" t="s">
        <v>53</v>
      </c>
      <c r="B5" s="233"/>
      <c r="C5" s="236"/>
      <c r="D5" s="233"/>
      <c r="E5" s="236"/>
      <c r="F5" s="58"/>
      <c r="G5" s="59"/>
      <c r="H5" s="70"/>
      <c r="I5" s="71"/>
      <c r="J5" s="43">
        <v>1.6</v>
      </c>
      <c r="K5" s="44"/>
      <c r="L5" s="36"/>
      <c r="M5" s="37"/>
      <c r="N5" s="11">
        <v>5</v>
      </c>
      <c r="O5" s="12"/>
      <c r="P5" s="15">
        <v>1.72</v>
      </c>
      <c r="Q5" s="16"/>
      <c r="R5" s="53">
        <v>3.85</v>
      </c>
      <c r="S5" s="54"/>
    </row>
    <row r="6" spans="1:19">
      <c r="A6" s="4" t="s">
        <v>54</v>
      </c>
      <c r="B6" s="233"/>
      <c r="C6" s="236"/>
      <c r="D6" s="233"/>
      <c r="E6" s="236"/>
      <c r="F6" s="58"/>
      <c r="G6" s="59"/>
      <c r="H6" s="70"/>
      <c r="I6" s="71"/>
      <c r="J6" s="43">
        <v>4.8</v>
      </c>
      <c r="K6" s="44"/>
      <c r="L6" s="36"/>
      <c r="M6" s="37"/>
      <c r="N6" s="11"/>
      <c r="O6" s="12"/>
      <c r="P6" s="15"/>
      <c r="Q6" s="16"/>
      <c r="R6" s="53"/>
      <c r="S6" s="54"/>
    </row>
    <row r="7" spans="1:19">
      <c r="A7" s="4" t="s">
        <v>26</v>
      </c>
      <c r="B7" s="233"/>
      <c r="C7" s="236"/>
      <c r="D7" s="233"/>
      <c r="E7" s="236"/>
      <c r="F7" s="58"/>
      <c r="G7" s="59"/>
      <c r="H7" s="70"/>
      <c r="I7" s="71"/>
      <c r="J7" s="43"/>
      <c r="K7" s="44"/>
      <c r="L7" s="36"/>
      <c r="M7" s="37"/>
      <c r="N7" s="11"/>
      <c r="O7" s="12"/>
      <c r="P7" s="15"/>
      <c r="Q7" s="16"/>
      <c r="R7" s="53"/>
      <c r="S7" s="54"/>
    </row>
    <row r="8" spans="1:19">
      <c r="A8" s="4" t="s">
        <v>27</v>
      </c>
      <c r="B8" s="243"/>
      <c r="C8" s="236"/>
      <c r="D8" s="243"/>
      <c r="E8" s="236"/>
      <c r="F8" s="83"/>
      <c r="G8" s="59"/>
      <c r="H8" s="70"/>
      <c r="I8" s="71"/>
      <c r="J8" s="43"/>
      <c r="K8" s="44"/>
      <c r="L8" s="36"/>
      <c r="M8" s="37"/>
      <c r="N8" s="11"/>
      <c r="O8" s="12"/>
      <c r="P8" s="15"/>
      <c r="Q8" s="16"/>
      <c r="R8" s="53"/>
      <c r="S8" s="54"/>
    </row>
    <row r="9" spans="1:19">
      <c r="A9" s="4" t="s">
        <v>28</v>
      </c>
      <c r="B9" s="243">
        <v>28.6</v>
      </c>
      <c r="C9" s="236"/>
      <c r="D9" s="243">
        <v>31.8</v>
      </c>
      <c r="E9" s="236"/>
      <c r="F9" s="83">
        <v>34.6</v>
      </c>
      <c r="G9" s="59"/>
      <c r="H9" s="70">
        <v>6.2</v>
      </c>
      <c r="I9" s="71"/>
      <c r="J9" s="43">
        <v>19</v>
      </c>
      <c r="K9" s="44"/>
      <c r="L9" s="36">
        <v>19.100000000000001</v>
      </c>
      <c r="M9" s="37"/>
      <c r="N9" s="11">
        <v>23</v>
      </c>
      <c r="O9" s="12"/>
      <c r="P9" s="15">
        <v>32.76</v>
      </c>
      <c r="Q9" s="16"/>
      <c r="R9" s="53">
        <v>13.85</v>
      </c>
      <c r="S9" s="54"/>
    </row>
    <row r="10" spans="1:19">
      <c r="A10" s="4" t="s">
        <v>29</v>
      </c>
      <c r="B10" s="243"/>
      <c r="C10" s="236"/>
      <c r="D10" s="243">
        <v>4.5</v>
      </c>
      <c r="E10" s="236"/>
      <c r="F10" s="83">
        <v>3.8</v>
      </c>
      <c r="G10" s="59"/>
      <c r="H10" s="70"/>
      <c r="I10" s="71"/>
      <c r="J10" s="43">
        <v>3.2</v>
      </c>
      <c r="K10" s="44"/>
      <c r="L10" s="36"/>
      <c r="M10" s="37"/>
      <c r="N10" s="11"/>
      <c r="O10" s="12"/>
      <c r="P10" s="15"/>
      <c r="Q10" s="16"/>
      <c r="R10" s="53"/>
      <c r="S10" s="54"/>
    </row>
    <row r="11" spans="1:19">
      <c r="A11" s="4" t="s">
        <v>30</v>
      </c>
      <c r="B11" s="243"/>
      <c r="C11" s="236"/>
      <c r="D11" s="243"/>
      <c r="E11" s="236"/>
      <c r="F11" s="83">
        <v>7.7</v>
      </c>
      <c r="G11" s="59"/>
      <c r="H11" s="70">
        <v>6.2</v>
      </c>
      <c r="I11" s="71"/>
      <c r="J11" s="43">
        <v>3.2</v>
      </c>
      <c r="K11" s="44"/>
      <c r="L11" s="36">
        <v>6.4</v>
      </c>
      <c r="M11" s="37"/>
      <c r="N11" s="11">
        <v>5</v>
      </c>
      <c r="O11" s="12"/>
      <c r="P11" s="15">
        <v>5.17</v>
      </c>
      <c r="Q11" s="16"/>
      <c r="R11" s="53">
        <v>3</v>
      </c>
      <c r="S11" s="54"/>
    </row>
    <row r="12" spans="1:19">
      <c r="A12" s="4" t="s">
        <v>31</v>
      </c>
      <c r="B12" s="243">
        <v>14.3</v>
      </c>
      <c r="C12" s="236"/>
      <c r="D12" s="243">
        <v>4.5</v>
      </c>
      <c r="E12" s="236"/>
      <c r="F12" s="83">
        <v>7.7</v>
      </c>
      <c r="G12" s="59"/>
      <c r="H12" s="70"/>
      <c r="I12" s="71"/>
      <c r="J12" s="43">
        <v>1.6</v>
      </c>
      <c r="K12" s="44"/>
      <c r="L12" s="36">
        <v>4.3</v>
      </c>
      <c r="M12" s="37"/>
      <c r="N12" s="11"/>
      <c r="O12" s="12"/>
      <c r="P12" s="15"/>
      <c r="Q12" s="16"/>
      <c r="R12" s="53"/>
      <c r="S12" s="54"/>
    </row>
    <row r="13" spans="1:19">
      <c r="A13" s="4" t="s">
        <v>32</v>
      </c>
      <c r="B13" s="243"/>
      <c r="C13" s="236"/>
      <c r="D13" s="243">
        <v>9.1</v>
      </c>
      <c r="E13" s="236"/>
      <c r="F13" s="83">
        <v>11.5</v>
      </c>
      <c r="G13" s="59"/>
      <c r="H13" s="70">
        <v>6.2</v>
      </c>
      <c r="I13" s="71"/>
      <c r="J13" s="43">
        <v>22.2</v>
      </c>
      <c r="K13" s="44"/>
      <c r="L13" s="36">
        <v>6.4</v>
      </c>
      <c r="M13" s="37"/>
      <c r="N13" s="11">
        <v>10</v>
      </c>
      <c r="O13" s="12"/>
      <c r="P13" s="15"/>
      <c r="Q13" s="16"/>
      <c r="R13" s="53">
        <v>24.8</v>
      </c>
      <c r="S13" s="54"/>
    </row>
    <row r="14" spans="1:19">
      <c r="A14" s="4" t="s">
        <v>33</v>
      </c>
      <c r="B14" s="243"/>
      <c r="C14" s="236"/>
      <c r="D14" s="243"/>
      <c r="E14" s="236"/>
      <c r="F14" s="83">
        <v>7.7</v>
      </c>
      <c r="G14" s="59"/>
      <c r="H14" s="70">
        <v>12.5</v>
      </c>
      <c r="I14" s="71"/>
      <c r="J14" s="43">
        <v>7.9</v>
      </c>
      <c r="K14" s="44"/>
      <c r="L14" s="36">
        <v>2.1</v>
      </c>
      <c r="M14" s="37"/>
      <c r="N14" s="11">
        <v>8</v>
      </c>
      <c r="O14" s="12"/>
      <c r="P14" s="15">
        <v>7.8</v>
      </c>
      <c r="Q14" s="16"/>
      <c r="R14" s="53">
        <v>10.77</v>
      </c>
      <c r="S14" s="54"/>
    </row>
    <row r="15" spans="1:19">
      <c r="A15" s="4" t="s">
        <v>34</v>
      </c>
      <c r="B15" s="243"/>
      <c r="C15" s="236"/>
      <c r="D15" s="243"/>
      <c r="E15" s="236"/>
      <c r="F15" s="83"/>
      <c r="G15" s="59"/>
      <c r="H15" s="70"/>
      <c r="I15" s="71"/>
      <c r="J15" s="43"/>
      <c r="K15" s="44"/>
      <c r="L15" s="36">
        <v>2.1</v>
      </c>
      <c r="M15" s="37"/>
      <c r="N15" s="11">
        <v>3</v>
      </c>
      <c r="O15" s="12"/>
      <c r="P15" s="15"/>
      <c r="Q15" s="16"/>
      <c r="R15" s="53"/>
      <c r="S15" s="54"/>
    </row>
    <row r="16" spans="1:19">
      <c r="A16" s="4" t="s">
        <v>35</v>
      </c>
      <c r="B16" s="243"/>
      <c r="C16" s="236"/>
      <c r="D16" s="243"/>
      <c r="E16" s="236"/>
      <c r="F16" s="83"/>
      <c r="G16" s="59"/>
      <c r="H16" s="70"/>
      <c r="I16" s="71"/>
      <c r="J16" s="43">
        <v>1.6</v>
      </c>
      <c r="K16" s="44"/>
      <c r="L16" s="36"/>
      <c r="M16" s="37"/>
      <c r="N16" s="11"/>
      <c r="O16" s="12"/>
      <c r="P16" s="15">
        <v>5.17</v>
      </c>
      <c r="Q16" s="16"/>
      <c r="R16" s="53">
        <v>0.77</v>
      </c>
      <c r="S16" s="54"/>
    </row>
    <row r="17" spans="1:19">
      <c r="A17" s="4" t="s">
        <v>36</v>
      </c>
      <c r="B17" s="243"/>
      <c r="C17" s="236"/>
      <c r="D17" s="243"/>
      <c r="E17" s="236"/>
      <c r="F17" s="83"/>
      <c r="G17" s="59"/>
      <c r="H17" s="70"/>
      <c r="I17" s="71"/>
      <c r="J17" s="43">
        <v>4.8</v>
      </c>
      <c r="K17" s="44"/>
      <c r="L17" s="36">
        <v>4.3</v>
      </c>
      <c r="M17" s="37"/>
      <c r="N17" s="11"/>
      <c r="O17" s="12"/>
      <c r="P17" s="15">
        <v>15.97</v>
      </c>
      <c r="Q17" s="16"/>
      <c r="R17" s="53">
        <v>10.62</v>
      </c>
      <c r="S17" s="54"/>
    </row>
    <row r="18" spans="1:19">
      <c r="A18" s="4" t="s">
        <v>37</v>
      </c>
      <c r="B18" s="243"/>
      <c r="C18" s="236"/>
      <c r="D18" s="243">
        <v>4.5</v>
      </c>
      <c r="E18" s="236"/>
      <c r="F18" s="83"/>
      <c r="G18" s="59"/>
      <c r="H18" s="70">
        <v>12.5</v>
      </c>
      <c r="I18" s="71"/>
      <c r="J18" s="43">
        <v>1.6</v>
      </c>
      <c r="K18" s="44"/>
      <c r="L18" s="36">
        <v>2.1</v>
      </c>
      <c r="M18" s="37"/>
      <c r="N18" s="11">
        <v>5</v>
      </c>
      <c r="O18" s="12"/>
      <c r="P18" s="15">
        <v>4</v>
      </c>
      <c r="Q18" s="16"/>
      <c r="R18" s="53">
        <v>4</v>
      </c>
      <c r="S18" s="54"/>
    </row>
    <row r="19" spans="1:19">
      <c r="A19" s="4" t="s">
        <v>38</v>
      </c>
      <c r="B19" s="243"/>
      <c r="C19" s="236"/>
      <c r="D19" s="243"/>
      <c r="E19" s="236"/>
      <c r="F19" s="83"/>
      <c r="G19" s="59"/>
      <c r="H19" s="70"/>
      <c r="I19" s="71"/>
      <c r="J19" s="43">
        <v>1.6</v>
      </c>
      <c r="K19" s="44"/>
      <c r="L19" s="36">
        <v>2.1</v>
      </c>
      <c r="M19" s="37"/>
      <c r="N19" s="11">
        <v>3</v>
      </c>
      <c r="O19" s="12"/>
      <c r="P19" s="15"/>
      <c r="Q19" s="16"/>
      <c r="R19" s="53"/>
      <c r="S19" s="54"/>
    </row>
    <row r="20" spans="1:19">
      <c r="A20" s="4" t="s">
        <v>39</v>
      </c>
      <c r="B20" s="243"/>
      <c r="C20" s="236"/>
      <c r="D20" s="243"/>
      <c r="E20" s="236"/>
      <c r="F20" s="83"/>
      <c r="G20" s="59"/>
      <c r="H20" s="70">
        <v>12.5</v>
      </c>
      <c r="I20" s="71"/>
      <c r="J20" s="43">
        <v>1.6</v>
      </c>
      <c r="K20" s="44"/>
      <c r="L20" s="36">
        <v>4.3</v>
      </c>
      <c r="M20" s="37"/>
      <c r="N20" s="11"/>
      <c r="O20" s="12"/>
      <c r="P20" s="15">
        <v>3.45</v>
      </c>
      <c r="Q20" s="16"/>
      <c r="R20" s="53">
        <v>2.2999999999999998</v>
      </c>
      <c r="S20" s="54"/>
    </row>
    <row r="21" spans="1:19">
      <c r="A21" s="4" t="s">
        <v>40</v>
      </c>
      <c r="B21" s="243">
        <v>14.3</v>
      </c>
      <c r="C21" s="236"/>
      <c r="D21" s="243">
        <v>4.7</v>
      </c>
      <c r="E21" s="236"/>
      <c r="F21" s="83">
        <v>11.6</v>
      </c>
      <c r="G21" s="59"/>
      <c r="H21" s="70">
        <v>12.5</v>
      </c>
      <c r="I21" s="71"/>
      <c r="J21" s="43">
        <v>6.3</v>
      </c>
      <c r="K21" s="44"/>
      <c r="L21" s="36">
        <v>14.9</v>
      </c>
      <c r="M21" s="37"/>
      <c r="N21" s="11">
        <v>13</v>
      </c>
      <c r="O21" s="12"/>
      <c r="P21" s="15">
        <v>2</v>
      </c>
      <c r="Q21" s="16"/>
      <c r="R21" s="53">
        <v>3.7</v>
      </c>
      <c r="S21" s="54"/>
    </row>
    <row r="22" spans="1:19">
      <c r="A22" s="4" t="s">
        <v>41</v>
      </c>
      <c r="B22" s="243"/>
      <c r="C22" s="236"/>
      <c r="D22" s="243"/>
      <c r="E22" s="236"/>
      <c r="F22" s="83"/>
      <c r="G22" s="59"/>
      <c r="H22" s="70"/>
      <c r="I22" s="71"/>
      <c r="J22" s="43"/>
      <c r="K22" s="44"/>
      <c r="L22" s="36"/>
      <c r="M22" s="37"/>
      <c r="N22" s="11"/>
      <c r="O22" s="12"/>
      <c r="P22" s="15"/>
      <c r="Q22" s="16"/>
      <c r="R22" s="53"/>
      <c r="S22" s="54"/>
    </row>
    <row r="23" spans="1:19">
      <c r="A23" s="4" t="s">
        <v>42</v>
      </c>
      <c r="B23" s="243"/>
      <c r="C23" s="236"/>
      <c r="D23" s="243"/>
      <c r="E23" s="236"/>
      <c r="F23" s="83"/>
      <c r="G23" s="59"/>
      <c r="H23" s="70"/>
      <c r="I23" s="71"/>
      <c r="J23" s="43"/>
      <c r="K23" s="44"/>
      <c r="L23" s="36"/>
      <c r="M23" s="37"/>
      <c r="N23" s="11"/>
      <c r="O23" s="12"/>
      <c r="P23" s="15"/>
      <c r="Q23" s="16"/>
      <c r="R23" s="53"/>
      <c r="S23" s="54"/>
    </row>
    <row r="24" spans="1:19">
      <c r="A24" s="4" t="s">
        <v>43</v>
      </c>
      <c r="B24" s="243"/>
      <c r="C24" s="236"/>
      <c r="D24" s="243"/>
      <c r="E24" s="236"/>
      <c r="F24" s="83"/>
      <c r="G24" s="59"/>
      <c r="H24" s="70"/>
      <c r="I24" s="71"/>
      <c r="J24" s="43"/>
      <c r="K24" s="44"/>
      <c r="L24" s="36"/>
      <c r="M24" s="37"/>
      <c r="N24" s="11"/>
      <c r="O24" s="12"/>
      <c r="P24" s="15"/>
      <c r="Q24" s="16"/>
      <c r="R24" s="53"/>
      <c r="S24" s="54"/>
    </row>
    <row r="25" spans="1:19">
      <c r="A25" s="4" t="s">
        <v>44</v>
      </c>
      <c r="B25" s="243"/>
      <c r="C25" s="236"/>
      <c r="D25" s="243"/>
      <c r="E25" s="236"/>
      <c r="F25" s="83"/>
      <c r="G25" s="59"/>
      <c r="H25" s="70"/>
      <c r="I25" s="71"/>
      <c r="J25" s="43">
        <v>1.6</v>
      </c>
      <c r="K25" s="44"/>
      <c r="L25" s="36"/>
      <c r="M25" s="37"/>
      <c r="N25" s="11">
        <v>5</v>
      </c>
      <c r="O25" s="12"/>
      <c r="P25" s="15"/>
      <c r="Q25" s="16"/>
      <c r="R25" s="53"/>
      <c r="S25" s="54"/>
    </row>
    <row r="26" spans="1:19">
      <c r="A26" s="4" t="s">
        <v>45</v>
      </c>
      <c r="B26" s="243"/>
      <c r="C26" s="236"/>
      <c r="D26" s="243">
        <v>4.5</v>
      </c>
      <c r="E26" s="236"/>
      <c r="F26" s="83"/>
      <c r="G26" s="59"/>
      <c r="H26" s="70">
        <v>12.5</v>
      </c>
      <c r="I26" s="71"/>
      <c r="J26" s="43"/>
      <c r="K26" s="44"/>
      <c r="L26" s="36">
        <v>2.1</v>
      </c>
      <c r="M26" s="37"/>
      <c r="N26" s="11">
        <v>8</v>
      </c>
      <c r="O26" s="12"/>
      <c r="P26" s="15"/>
      <c r="Q26" s="16"/>
      <c r="R26" s="53"/>
      <c r="S26" s="54"/>
    </row>
    <row r="27" spans="1:19">
      <c r="A27" s="4" t="s">
        <v>46</v>
      </c>
      <c r="B27" s="243"/>
      <c r="C27" s="236"/>
      <c r="D27" s="243"/>
      <c r="E27" s="236"/>
      <c r="F27" s="83"/>
      <c r="G27" s="59"/>
      <c r="H27" s="70"/>
      <c r="I27" s="71"/>
      <c r="J27" s="43"/>
      <c r="K27" s="44"/>
      <c r="L27" s="36"/>
      <c r="M27" s="37"/>
      <c r="N27" s="11">
        <v>3</v>
      </c>
      <c r="O27" s="12"/>
      <c r="P27" s="15"/>
      <c r="Q27" s="16"/>
      <c r="R27" s="53"/>
      <c r="S27" s="54"/>
    </row>
    <row r="28" spans="1:19">
      <c r="A28" s="4" t="s">
        <v>47</v>
      </c>
      <c r="B28" s="243">
        <v>14.3</v>
      </c>
      <c r="C28" s="236"/>
      <c r="D28" s="243">
        <v>36.4</v>
      </c>
      <c r="E28" s="236"/>
      <c r="F28" s="83">
        <v>15.4</v>
      </c>
      <c r="G28" s="59"/>
      <c r="H28" s="70">
        <v>18.8</v>
      </c>
      <c r="I28" s="71"/>
      <c r="J28" s="43">
        <v>17.5</v>
      </c>
      <c r="K28" s="44"/>
      <c r="L28" s="36">
        <v>29.8</v>
      </c>
      <c r="M28" s="37"/>
      <c r="N28" s="11">
        <v>10</v>
      </c>
      <c r="O28" s="12"/>
      <c r="P28" s="15">
        <v>22</v>
      </c>
      <c r="Q28" s="16"/>
      <c r="R28" s="53">
        <v>23.08</v>
      </c>
      <c r="S28" s="54"/>
    </row>
    <row r="29" spans="1:19">
      <c r="A29" s="3"/>
      <c r="B29" s="243"/>
      <c r="C29" s="236"/>
      <c r="D29" s="243"/>
      <c r="E29" s="236"/>
      <c r="F29" s="83"/>
      <c r="G29" s="59"/>
      <c r="H29" s="70"/>
      <c r="I29" s="71"/>
      <c r="J29" s="43"/>
      <c r="K29" s="44"/>
      <c r="L29" s="36"/>
      <c r="M29" s="37"/>
      <c r="N29" s="11"/>
      <c r="O29" s="12"/>
      <c r="P29" s="15"/>
      <c r="Q29" s="16"/>
      <c r="R29" s="53"/>
      <c r="S29" s="54"/>
    </row>
    <row r="30" spans="1:19">
      <c r="A30" s="3" t="s">
        <v>1</v>
      </c>
      <c r="B30" s="243"/>
      <c r="C30" s="236"/>
      <c r="D30" s="243"/>
      <c r="E30" s="236"/>
      <c r="F30" s="83"/>
      <c r="G30" s="59"/>
      <c r="H30" s="70"/>
      <c r="I30" s="71"/>
      <c r="J30" s="43"/>
      <c r="K30" s="44"/>
      <c r="L30" s="36"/>
      <c r="M30" s="37"/>
      <c r="N30" s="11"/>
      <c r="O30" s="12"/>
      <c r="P30" s="15"/>
      <c r="Q30" s="16"/>
      <c r="R30" s="53"/>
      <c r="S30" s="54"/>
    </row>
    <row r="31" spans="1:19">
      <c r="A31" s="4" t="s">
        <v>99</v>
      </c>
      <c r="B31" s="243">
        <v>28.5</v>
      </c>
      <c r="C31" s="341">
        <f>B31</f>
        <v>28.5</v>
      </c>
      <c r="D31" s="243">
        <v>41</v>
      </c>
      <c r="E31" s="237">
        <f>D31</f>
        <v>41</v>
      </c>
      <c r="F31" s="83">
        <v>46.3</v>
      </c>
      <c r="G31" s="198">
        <f>F31</f>
        <v>46.3</v>
      </c>
      <c r="H31" s="70">
        <v>41.3</v>
      </c>
      <c r="I31" s="204">
        <f>H31</f>
        <v>41.3</v>
      </c>
      <c r="J31" s="43">
        <v>47.6</v>
      </c>
      <c r="K31" s="200">
        <f>J31</f>
        <v>47.6</v>
      </c>
      <c r="L31" s="36">
        <v>34</v>
      </c>
      <c r="M31" s="37">
        <f>L31</f>
        <v>34</v>
      </c>
      <c r="N31" s="11">
        <v>44</v>
      </c>
      <c r="O31" s="202">
        <f>N31</f>
        <v>44</v>
      </c>
      <c r="P31" s="17">
        <v>20</v>
      </c>
      <c r="Q31" s="16">
        <f>P31</f>
        <v>20</v>
      </c>
      <c r="R31" s="53">
        <v>40</v>
      </c>
      <c r="S31" s="205">
        <f>R31</f>
        <v>40</v>
      </c>
    </row>
    <row r="32" spans="1:19">
      <c r="A32" s="4" t="s">
        <v>52</v>
      </c>
      <c r="B32" s="243">
        <v>14.3</v>
      </c>
      <c r="C32" s="237">
        <f>C31+B32</f>
        <v>42.8</v>
      </c>
      <c r="D32" s="243">
        <v>22.7</v>
      </c>
      <c r="E32" s="238">
        <f>E31+D32</f>
        <v>63.7</v>
      </c>
      <c r="F32" s="83">
        <v>19.2</v>
      </c>
      <c r="G32" s="60">
        <f>G31+F32</f>
        <v>65.5</v>
      </c>
      <c r="H32" s="70">
        <v>23.5</v>
      </c>
      <c r="I32" s="72">
        <f>I31+H32</f>
        <v>64.8</v>
      </c>
      <c r="J32" s="43">
        <v>19</v>
      </c>
      <c r="K32" s="47">
        <f>K31+J32</f>
        <v>66.599999999999994</v>
      </c>
      <c r="L32" s="36">
        <v>21.3</v>
      </c>
      <c r="M32" s="201">
        <f>M31+L32</f>
        <v>55.3</v>
      </c>
      <c r="N32" s="11">
        <v>15</v>
      </c>
      <c r="O32" s="12">
        <f>O31+N32</f>
        <v>59</v>
      </c>
      <c r="P32" s="17">
        <v>24</v>
      </c>
      <c r="Q32" s="16">
        <f>Q31+P32</f>
        <v>44</v>
      </c>
      <c r="R32" s="53">
        <v>32</v>
      </c>
      <c r="S32" s="54">
        <f>S31+R32</f>
        <v>72</v>
      </c>
    </row>
    <row r="33" spans="1:19">
      <c r="A33" s="4" t="s">
        <v>48</v>
      </c>
      <c r="B33" s="243">
        <v>28.6</v>
      </c>
      <c r="C33" s="238">
        <f>C32+B33</f>
        <v>71.400000000000006</v>
      </c>
      <c r="D33" s="243">
        <v>18.2</v>
      </c>
      <c r="E33" s="238">
        <f>E32+D33</f>
        <v>81.900000000000006</v>
      </c>
      <c r="F33" s="83">
        <v>7.7</v>
      </c>
      <c r="G33" s="60">
        <f>G32+F33</f>
        <v>73.2</v>
      </c>
      <c r="H33" s="70">
        <v>5.9</v>
      </c>
      <c r="I33" s="72">
        <f>I32+H33</f>
        <v>70.7</v>
      </c>
      <c r="J33" s="43">
        <v>11.1</v>
      </c>
      <c r="K33" s="47">
        <f>K32+J33</f>
        <v>77.699999999999989</v>
      </c>
      <c r="L33" s="36">
        <v>8.5</v>
      </c>
      <c r="M33" s="37">
        <f>M32+L33</f>
        <v>63.8</v>
      </c>
      <c r="N33" s="11">
        <v>15</v>
      </c>
      <c r="O33" s="12">
        <f>O32+N33</f>
        <v>74</v>
      </c>
      <c r="P33" s="17">
        <v>10.199999999999999</v>
      </c>
      <c r="Q33" s="203">
        <f>Q32+P33</f>
        <v>54.2</v>
      </c>
      <c r="R33" s="53">
        <v>9.1</v>
      </c>
      <c r="S33" s="54">
        <f>S32+R33</f>
        <v>81.099999999999994</v>
      </c>
    </row>
    <row r="34" spans="1:19">
      <c r="A34" s="4" t="s">
        <v>49</v>
      </c>
      <c r="B34" s="243">
        <v>14.3</v>
      </c>
      <c r="C34" s="238">
        <f>C33+B34</f>
        <v>85.7</v>
      </c>
      <c r="D34" s="243">
        <v>13.6</v>
      </c>
      <c r="E34" s="238">
        <f>E33+D34</f>
        <v>95.5</v>
      </c>
      <c r="F34" s="83">
        <v>11.5</v>
      </c>
      <c r="G34" s="60">
        <f>G33+F34</f>
        <v>84.7</v>
      </c>
      <c r="H34" s="70">
        <v>11.8</v>
      </c>
      <c r="I34" s="72">
        <f>I33+H34</f>
        <v>82.5</v>
      </c>
      <c r="J34" s="43">
        <v>6.3</v>
      </c>
      <c r="K34" s="47">
        <f>K33+J34</f>
        <v>83.999999999999986</v>
      </c>
      <c r="L34" s="36">
        <v>10.6</v>
      </c>
      <c r="M34" s="37">
        <f>M33+L34</f>
        <v>74.399999999999991</v>
      </c>
      <c r="N34" s="11">
        <v>8</v>
      </c>
      <c r="O34" s="12">
        <f>O33+N34</f>
        <v>82</v>
      </c>
      <c r="P34" s="17">
        <v>8.5</v>
      </c>
      <c r="Q34" s="16">
        <f>Q33+P34</f>
        <v>62.7</v>
      </c>
      <c r="R34" s="53">
        <v>7.69</v>
      </c>
      <c r="S34" s="54">
        <f>S33+R34</f>
        <v>88.789999999999992</v>
      </c>
    </row>
    <row r="35" spans="1:19">
      <c r="A35" s="4" t="s">
        <v>50</v>
      </c>
      <c r="B35" s="243">
        <v>0</v>
      </c>
      <c r="C35" s="238">
        <f>C34+B35</f>
        <v>85.7</v>
      </c>
      <c r="D35" s="243">
        <v>4.5</v>
      </c>
      <c r="E35" s="238">
        <f>E34+D35</f>
        <v>100</v>
      </c>
      <c r="F35" s="83">
        <v>11.5</v>
      </c>
      <c r="G35" s="60">
        <f>G34+F35</f>
        <v>96.2</v>
      </c>
      <c r="H35" s="70"/>
      <c r="I35" s="72">
        <f>I34+H35</f>
        <v>82.5</v>
      </c>
      <c r="J35" s="43">
        <v>3.2</v>
      </c>
      <c r="K35" s="47">
        <f>K34+J35</f>
        <v>87.199999999999989</v>
      </c>
      <c r="L35" s="36">
        <v>17</v>
      </c>
      <c r="M35" s="37">
        <f>M34+L35</f>
        <v>91.399999999999991</v>
      </c>
      <c r="N35" s="11">
        <v>8</v>
      </c>
      <c r="O35" s="12">
        <f>O34+N35</f>
        <v>90</v>
      </c>
      <c r="P35" s="17">
        <v>21.6</v>
      </c>
      <c r="Q35" s="16">
        <f>Q34+P35</f>
        <v>84.300000000000011</v>
      </c>
      <c r="R35" s="53">
        <v>8.92</v>
      </c>
      <c r="S35" s="54">
        <f>S34+R35</f>
        <v>97.71</v>
      </c>
    </row>
    <row r="36" spans="1:19">
      <c r="A36" s="4" t="s">
        <v>51</v>
      </c>
      <c r="B36" s="243">
        <v>14.3</v>
      </c>
      <c r="C36" s="238">
        <f>C35+B36</f>
        <v>100</v>
      </c>
      <c r="D36" s="243">
        <v>0</v>
      </c>
      <c r="E36" s="238">
        <f>E35+D36</f>
        <v>100</v>
      </c>
      <c r="F36" s="83">
        <v>3.8</v>
      </c>
      <c r="G36" s="60">
        <f>G35+F36</f>
        <v>100</v>
      </c>
      <c r="H36" s="70">
        <v>17.600000000000001</v>
      </c>
      <c r="I36" s="72">
        <f>I35+H36</f>
        <v>100.1</v>
      </c>
      <c r="J36" s="43">
        <v>12.7</v>
      </c>
      <c r="K36" s="47">
        <f>K35+J36</f>
        <v>99.899999999999991</v>
      </c>
      <c r="L36" s="36">
        <v>8.6</v>
      </c>
      <c r="M36" s="37">
        <f>M35+L36</f>
        <v>99.999999999999986</v>
      </c>
      <c r="N36" s="11">
        <v>10</v>
      </c>
      <c r="O36" s="12">
        <f>O35+N36</f>
        <v>100</v>
      </c>
      <c r="P36" s="17">
        <v>16</v>
      </c>
      <c r="Q36" s="16">
        <f>Q35+P36</f>
        <v>100.30000000000001</v>
      </c>
      <c r="R36" s="53">
        <v>2.31</v>
      </c>
      <c r="S36" s="54">
        <f>S35+R36</f>
        <v>100.02</v>
      </c>
    </row>
    <row r="37" spans="1:19">
      <c r="A37" s="2"/>
      <c r="B37" s="243"/>
      <c r="C37" s="238"/>
      <c r="D37" s="243"/>
      <c r="E37" s="238"/>
      <c r="F37" s="83"/>
      <c r="G37" s="60"/>
      <c r="H37" s="70"/>
      <c r="I37" s="72"/>
      <c r="J37" s="43"/>
      <c r="K37" s="47"/>
      <c r="L37" s="36"/>
      <c r="M37" s="37"/>
      <c r="N37" s="11"/>
      <c r="O37" s="12"/>
      <c r="P37" s="17"/>
      <c r="Q37" s="16"/>
      <c r="R37" s="53"/>
      <c r="S37" s="54"/>
    </row>
    <row r="38" spans="1:19" ht="25.5">
      <c r="A38" s="5" t="s">
        <v>2</v>
      </c>
      <c r="B38" s="244"/>
      <c r="C38" s="238"/>
      <c r="D38" s="244"/>
      <c r="E38" s="238"/>
      <c r="F38" s="84"/>
      <c r="G38" s="60"/>
      <c r="H38" s="73"/>
      <c r="I38" s="72"/>
      <c r="J38" s="45"/>
      <c r="K38" s="47"/>
      <c r="L38" s="36"/>
      <c r="M38" s="37"/>
      <c r="N38" s="11"/>
      <c r="O38" s="12"/>
      <c r="P38" s="17"/>
      <c r="Q38" s="16"/>
      <c r="R38" s="53"/>
      <c r="S38" s="54"/>
    </row>
    <row r="39" spans="1:19">
      <c r="A39" s="4">
        <v>1</v>
      </c>
      <c r="B39" s="243">
        <v>0</v>
      </c>
      <c r="C39" s="238">
        <f>B39</f>
        <v>0</v>
      </c>
      <c r="D39" s="243">
        <v>13.7</v>
      </c>
      <c r="E39" s="238">
        <f>D39</f>
        <v>13.7</v>
      </c>
      <c r="F39" s="83">
        <v>7.8</v>
      </c>
      <c r="G39" s="60">
        <f>F39</f>
        <v>7.8</v>
      </c>
      <c r="H39" s="70">
        <v>5.9</v>
      </c>
      <c r="I39" s="72">
        <f>H39</f>
        <v>5.9</v>
      </c>
      <c r="J39" s="43">
        <v>7.9</v>
      </c>
      <c r="K39" s="47">
        <f>J39</f>
        <v>7.9</v>
      </c>
      <c r="L39" s="36">
        <v>6.4</v>
      </c>
      <c r="M39" s="37">
        <f>L39</f>
        <v>6.4</v>
      </c>
      <c r="N39" s="11">
        <v>8</v>
      </c>
      <c r="O39" s="12">
        <f>N39</f>
        <v>8</v>
      </c>
      <c r="P39" s="17">
        <v>1.7241379310344827</v>
      </c>
      <c r="Q39" s="16">
        <f>P39</f>
        <v>1.7241379310344827</v>
      </c>
      <c r="R39" s="53">
        <v>7.87</v>
      </c>
      <c r="S39" s="54">
        <f>R39</f>
        <v>7.87</v>
      </c>
    </row>
    <row r="40" spans="1:19">
      <c r="A40" s="4">
        <v>2</v>
      </c>
      <c r="B40" s="243">
        <v>0</v>
      </c>
      <c r="C40" s="238">
        <f t="shared" ref="C40:C48" si="2">C39+B40</f>
        <v>0</v>
      </c>
      <c r="D40" s="243">
        <v>9.1</v>
      </c>
      <c r="E40" s="238">
        <f t="shared" ref="E40:E48" si="3">E39+D40</f>
        <v>22.799999999999997</v>
      </c>
      <c r="F40" s="83">
        <v>0</v>
      </c>
      <c r="G40" s="60">
        <f t="shared" ref="G40:G48" si="4">G39+F40</f>
        <v>7.8</v>
      </c>
      <c r="H40" s="70">
        <v>11.8</v>
      </c>
      <c r="I40" s="72">
        <f>I39+H40</f>
        <v>17.700000000000003</v>
      </c>
      <c r="J40" s="43">
        <v>7.9</v>
      </c>
      <c r="K40" s="47">
        <f>K39+J40</f>
        <v>15.8</v>
      </c>
      <c r="L40" s="36">
        <v>4.3</v>
      </c>
      <c r="M40" s="37">
        <f>M39+L40</f>
        <v>10.7</v>
      </c>
      <c r="N40" s="11">
        <v>5</v>
      </c>
      <c r="O40" s="12">
        <f t="shared" ref="O40:O48" si="5">O39+N40</f>
        <v>13</v>
      </c>
      <c r="P40" s="17">
        <v>3.4482758620689653</v>
      </c>
      <c r="Q40" s="16">
        <f t="shared" ref="Q40:Q48" si="6">Q39+P40</f>
        <v>5.1724137931034484</v>
      </c>
      <c r="R40" s="53">
        <v>6.74</v>
      </c>
      <c r="S40" s="54">
        <f t="shared" ref="S40:S48" si="7">S39+R40</f>
        <v>14.61</v>
      </c>
    </row>
    <row r="41" spans="1:19">
      <c r="A41" s="4">
        <v>3</v>
      </c>
      <c r="B41" s="243">
        <v>0</v>
      </c>
      <c r="C41" s="238">
        <f t="shared" si="2"/>
        <v>0</v>
      </c>
      <c r="D41" s="243">
        <v>9.1</v>
      </c>
      <c r="E41" s="238">
        <f t="shared" si="3"/>
        <v>31.9</v>
      </c>
      <c r="F41" s="83">
        <v>0</v>
      </c>
      <c r="G41" s="60">
        <f t="shared" si="4"/>
        <v>7.8</v>
      </c>
      <c r="H41" s="70"/>
      <c r="I41" s="72">
        <f t="shared" ref="I41:I48" si="8">I40+H41</f>
        <v>17.700000000000003</v>
      </c>
      <c r="J41" s="43">
        <v>7.9</v>
      </c>
      <c r="K41" s="47">
        <f t="shared" ref="K41:M48" si="9">K40+J41</f>
        <v>23.700000000000003</v>
      </c>
      <c r="L41" s="36">
        <v>6.4</v>
      </c>
      <c r="M41" s="37">
        <f t="shared" si="9"/>
        <v>17.100000000000001</v>
      </c>
      <c r="N41" s="11">
        <v>5</v>
      </c>
      <c r="O41" s="12">
        <f t="shared" si="5"/>
        <v>18</v>
      </c>
      <c r="P41" s="17">
        <v>3.4482758620689653</v>
      </c>
      <c r="Q41" s="16">
        <f t="shared" si="6"/>
        <v>8.6206896551724128</v>
      </c>
      <c r="R41" s="53">
        <v>8.99</v>
      </c>
      <c r="S41" s="54">
        <f t="shared" si="7"/>
        <v>23.6</v>
      </c>
    </row>
    <row r="42" spans="1:19">
      <c r="A42" s="4">
        <v>4</v>
      </c>
      <c r="B42" s="243">
        <v>14.3</v>
      </c>
      <c r="C42" s="238">
        <f t="shared" si="2"/>
        <v>14.3</v>
      </c>
      <c r="D42" s="243">
        <v>0</v>
      </c>
      <c r="E42" s="238">
        <f t="shared" si="3"/>
        <v>31.9</v>
      </c>
      <c r="F42" s="83">
        <v>3.8</v>
      </c>
      <c r="G42" s="60">
        <f t="shared" si="4"/>
        <v>11.6</v>
      </c>
      <c r="H42" s="70">
        <v>5.9</v>
      </c>
      <c r="I42" s="72">
        <f t="shared" si="8"/>
        <v>23.6</v>
      </c>
      <c r="J42" s="43">
        <v>12.7</v>
      </c>
      <c r="K42" s="47">
        <f t="shared" si="9"/>
        <v>36.400000000000006</v>
      </c>
      <c r="L42" s="36">
        <v>4.3</v>
      </c>
      <c r="M42" s="37">
        <f t="shared" si="9"/>
        <v>21.400000000000002</v>
      </c>
      <c r="N42" s="11">
        <v>5</v>
      </c>
      <c r="O42" s="12">
        <f t="shared" si="5"/>
        <v>23</v>
      </c>
      <c r="P42" s="17">
        <v>6.8965517241379306</v>
      </c>
      <c r="Q42" s="16">
        <f t="shared" si="6"/>
        <v>15.517241379310343</v>
      </c>
      <c r="R42" s="53">
        <v>1.1200000000000001</v>
      </c>
      <c r="S42" s="54">
        <f t="shared" si="7"/>
        <v>24.720000000000002</v>
      </c>
    </row>
    <row r="43" spans="1:19">
      <c r="A43" s="4">
        <v>5</v>
      </c>
      <c r="B43" s="243">
        <v>0</v>
      </c>
      <c r="C43" s="238">
        <f t="shared" si="2"/>
        <v>14.3</v>
      </c>
      <c r="D43" s="243">
        <v>4.5</v>
      </c>
      <c r="E43" s="238">
        <f t="shared" si="3"/>
        <v>36.4</v>
      </c>
      <c r="F43" s="83">
        <v>11.5</v>
      </c>
      <c r="G43" s="60">
        <f t="shared" si="4"/>
        <v>23.1</v>
      </c>
      <c r="H43" s="70">
        <v>5.9</v>
      </c>
      <c r="I43" s="72">
        <f t="shared" si="8"/>
        <v>29.5</v>
      </c>
      <c r="J43" s="43">
        <v>0</v>
      </c>
      <c r="K43" s="47">
        <f t="shared" si="9"/>
        <v>36.400000000000006</v>
      </c>
      <c r="L43" s="36">
        <v>14.9</v>
      </c>
      <c r="M43" s="37">
        <f t="shared" si="9"/>
        <v>36.300000000000004</v>
      </c>
      <c r="N43" s="11">
        <v>10</v>
      </c>
      <c r="O43" s="12">
        <f t="shared" si="5"/>
        <v>33</v>
      </c>
      <c r="P43" s="17">
        <v>12.068965517241379</v>
      </c>
      <c r="Q43" s="16">
        <f t="shared" si="6"/>
        <v>27.586206896551722</v>
      </c>
      <c r="R43" s="53">
        <v>12.36</v>
      </c>
      <c r="S43" s="54">
        <f t="shared" si="7"/>
        <v>37.08</v>
      </c>
    </row>
    <row r="44" spans="1:19">
      <c r="A44" s="4">
        <v>6</v>
      </c>
      <c r="B44" s="243">
        <v>0</v>
      </c>
      <c r="C44" s="238">
        <f t="shared" si="2"/>
        <v>14.3</v>
      </c>
      <c r="D44" s="243">
        <v>9.1</v>
      </c>
      <c r="E44" s="238">
        <f t="shared" si="3"/>
        <v>45.5</v>
      </c>
      <c r="F44" s="83">
        <v>7.7</v>
      </c>
      <c r="G44" s="60">
        <f t="shared" si="4"/>
        <v>30.8</v>
      </c>
      <c r="H44" s="70">
        <v>11.8</v>
      </c>
      <c r="I44" s="72">
        <f t="shared" si="8"/>
        <v>41.3</v>
      </c>
      <c r="J44" s="43">
        <v>6.3</v>
      </c>
      <c r="K44" s="47">
        <f t="shared" si="9"/>
        <v>42.7</v>
      </c>
      <c r="L44" s="36">
        <v>8.5</v>
      </c>
      <c r="M44" s="201">
        <f t="shared" si="9"/>
        <v>44.800000000000004</v>
      </c>
      <c r="N44" s="11">
        <v>10</v>
      </c>
      <c r="O44" s="202">
        <f t="shared" si="5"/>
        <v>43</v>
      </c>
      <c r="P44" s="17">
        <v>3.4482758620689653</v>
      </c>
      <c r="Q44" s="16">
        <f t="shared" si="6"/>
        <v>31.034482758620687</v>
      </c>
      <c r="R44" s="53">
        <v>5.62</v>
      </c>
      <c r="S44" s="54">
        <f t="shared" si="7"/>
        <v>42.699999999999996</v>
      </c>
    </row>
    <row r="45" spans="1:19">
      <c r="A45" s="4">
        <v>7</v>
      </c>
      <c r="B45" s="243">
        <v>0</v>
      </c>
      <c r="C45" s="341">
        <f t="shared" si="2"/>
        <v>14.3</v>
      </c>
      <c r="D45" s="243">
        <v>4.5</v>
      </c>
      <c r="E45" s="237">
        <f t="shared" si="3"/>
        <v>50</v>
      </c>
      <c r="F45" s="83">
        <v>15.4</v>
      </c>
      <c r="G45" s="198">
        <f t="shared" si="4"/>
        <v>46.2</v>
      </c>
      <c r="H45" s="70">
        <v>11.8</v>
      </c>
      <c r="I45" s="204">
        <f t="shared" si="8"/>
        <v>53.099999999999994</v>
      </c>
      <c r="J45" s="43">
        <v>12.7</v>
      </c>
      <c r="K45" s="200">
        <f t="shared" si="9"/>
        <v>55.400000000000006</v>
      </c>
      <c r="L45" s="36">
        <v>12.8</v>
      </c>
      <c r="M45" s="37">
        <f t="shared" si="9"/>
        <v>57.600000000000009</v>
      </c>
      <c r="N45" s="11">
        <v>18</v>
      </c>
      <c r="O45" s="12">
        <f t="shared" si="5"/>
        <v>61</v>
      </c>
      <c r="P45" s="17">
        <v>15.517241379310345</v>
      </c>
      <c r="Q45" s="203">
        <f t="shared" si="6"/>
        <v>46.551724137931032</v>
      </c>
      <c r="R45" s="53">
        <v>8.99</v>
      </c>
      <c r="S45" s="205">
        <f t="shared" si="7"/>
        <v>51.69</v>
      </c>
    </row>
    <row r="46" spans="1:19">
      <c r="A46" s="4">
        <v>8</v>
      </c>
      <c r="B46" s="243">
        <v>28.6</v>
      </c>
      <c r="C46" s="237">
        <f t="shared" si="2"/>
        <v>42.900000000000006</v>
      </c>
      <c r="D46" s="243">
        <v>13.6</v>
      </c>
      <c r="E46" s="238">
        <f t="shared" si="3"/>
        <v>63.6</v>
      </c>
      <c r="F46" s="83">
        <v>26.9</v>
      </c>
      <c r="G46" s="60">
        <f t="shared" si="4"/>
        <v>73.099999999999994</v>
      </c>
      <c r="H46" s="70">
        <v>11.8</v>
      </c>
      <c r="I46" s="72">
        <f t="shared" si="8"/>
        <v>64.899999999999991</v>
      </c>
      <c r="J46" s="43">
        <v>20.6</v>
      </c>
      <c r="K46" s="47">
        <f t="shared" si="9"/>
        <v>76</v>
      </c>
      <c r="L46" s="36">
        <v>12.8</v>
      </c>
      <c r="M46" s="37">
        <f t="shared" si="9"/>
        <v>70.400000000000006</v>
      </c>
      <c r="N46" s="11">
        <v>21</v>
      </c>
      <c r="O46" s="12">
        <f t="shared" si="5"/>
        <v>82</v>
      </c>
      <c r="P46" s="17">
        <v>20.689655172413794</v>
      </c>
      <c r="Q46" s="16">
        <f t="shared" si="6"/>
        <v>67.241379310344826</v>
      </c>
      <c r="R46" s="53">
        <v>19.100000000000001</v>
      </c>
      <c r="S46" s="54">
        <f t="shared" si="7"/>
        <v>70.789999999999992</v>
      </c>
    </row>
    <row r="47" spans="1:19">
      <c r="A47" s="4">
        <v>9</v>
      </c>
      <c r="B47" s="243">
        <v>28.5</v>
      </c>
      <c r="C47" s="238">
        <f t="shared" si="2"/>
        <v>71.400000000000006</v>
      </c>
      <c r="D47" s="243">
        <v>9.1</v>
      </c>
      <c r="E47" s="238">
        <f t="shared" si="3"/>
        <v>72.7</v>
      </c>
      <c r="F47" s="83">
        <v>0</v>
      </c>
      <c r="G47" s="60">
        <f t="shared" si="4"/>
        <v>73.099999999999994</v>
      </c>
      <c r="H47" s="70">
        <v>11.8</v>
      </c>
      <c r="I47" s="72">
        <f t="shared" si="8"/>
        <v>76.699999999999989</v>
      </c>
      <c r="J47" s="43">
        <v>11.1</v>
      </c>
      <c r="K47" s="47">
        <f t="shared" si="9"/>
        <v>87.1</v>
      </c>
      <c r="L47" s="36">
        <v>23.4</v>
      </c>
      <c r="M47" s="37">
        <f t="shared" si="9"/>
        <v>93.800000000000011</v>
      </c>
      <c r="N47" s="11">
        <v>10</v>
      </c>
      <c r="O47" s="12">
        <f t="shared" si="5"/>
        <v>92</v>
      </c>
      <c r="P47" s="17">
        <v>17.241379310344829</v>
      </c>
      <c r="Q47" s="16">
        <f t="shared" si="6"/>
        <v>84.482758620689651</v>
      </c>
      <c r="R47" s="53">
        <v>10.11</v>
      </c>
      <c r="S47" s="54">
        <f t="shared" si="7"/>
        <v>80.899999999999991</v>
      </c>
    </row>
    <row r="48" spans="1:19">
      <c r="A48" s="4">
        <v>10</v>
      </c>
      <c r="B48" s="243">
        <v>28.6</v>
      </c>
      <c r="C48" s="238">
        <f t="shared" si="2"/>
        <v>100</v>
      </c>
      <c r="D48" s="243">
        <v>27.3</v>
      </c>
      <c r="E48" s="238">
        <f t="shared" si="3"/>
        <v>100</v>
      </c>
      <c r="F48" s="83">
        <v>26.9</v>
      </c>
      <c r="G48" s="60">
        <f t="shared" si="4"/>
        <v>100</v>
      </c>
      <c r="H48" s="70"/>
      <c r="I48" s="72">
        <f t="shared" si="8"/>
        <v>76.699999999999989</v>
      </c>
      <c r="J48" s="43">
        <v>12.7</v>
      </c>
      <c r="K48" s="47">
        <f t="shared" si="9"/>
        <v>99.8</v>
      </c>
      <c r="L48" s="36">
        <v>6.4</v>
      </c>
      <c r="M48" s="37">
        <f t="shared" si="9"/>
        <v>100.20000000000002</v>
      </c>
      <c r="N48" s="11">
        <v>8</v>
      </c>
      <c r="O48" s="12">
        <f t="shared" si="5"/>
        <v>100</v>
      </c>
      <c r="P48" s="17">
        <v>15.517241379310345</v>
      </c>
      <c r="Q48" s="16">
        <f t="shared" si="6"/>
        <v>100</v>
      </c>
      <c r="R48" s="53">
        <v>19.100000000000001</v>
      </c>
      <c r="S48" s="54">
        <f t="shared" si="7"/>
        <v>100</v>
      </c>
    </row>
    <row r="49" spans="1:19">
      <c r="A49" s="3"/>
      <c r="B49" s="243"/>
      <c r="C49" s="238"/>
      <c r="D49" s="243"/>
      <c r="E49" s="238"/>
      <c r="F49" s="83"/>
      <c r="G49" s="60"/>
      <c r="H49" s="70"/>
      <c r="I49" s="72"/>
      <c r="J49" s="43"/>
      <c r="K49" s="47"/>
      <c r="L49" s="36"/>
      <c r="M49" s="37"/>
      <c r="N49" s="11"/>
      <c r="O49" s="12"/>
      <c r="P49" s="17"/>
      <c r="Q49" s="16"/>
      <c r="R49" s="53"/>
      <c r="S49" s="54"/>
    </row>
    <row r="50" spans="1:19" ht="25.5">
      <c r="A50" s="5" t="s">
        <v>3</v>
      </c>
      <c r="B50" s="343"/>
      <c r="C50" s="238"/>
      <c r="D50" s="244"/>
      <c r="E50" s="238"/>
      <c r="F50" s="84"/>
      <c r="G50" s="60"/>
      <c r="H50" s="73"/>
      <c r="I50" s="72"/>
      <c r="J50" s="45"/>
      <c r="K50" s="47"/>
      <c r="L50" s="36"/>
      <c r="M50" s="37"/>
      <c r="N50" s="11"/>
      <c r="O50" s="12"/>
      <c r="P50" s="17"/>
      <c r="Q50" s="16"/>
      <c r="R50" s="53"/>
      <c r="S50" s="54"/>
    </row>
    <row r="51" spans="1:19">
      <c r="A51" s="4">
        <v>1</v>
      </c>
      <c r="B51" s="243">
        <v>14.3</v>
      </c>
      <c r="C51" s="238">
        <f>B51</f>
        <v>14.3</v>
      </c>
      <c r="D51" s="243">
        <v>0</v>
      </c>
      <c r="E51" s="238">
        <f>D51</f>
        <v>0</v>
      </c>
      <c r="F51" s="83">
        <v>0</v>
      </c>
      <c r="G51" s="60">
        <f>F51</f>
        <v>0</v>
      </c>
      <c r="H51" s="70">
        <v>5.9</v>
      </c>
      <c r="I51" s="72">
        <f>H51</f>
        <v>5.9</v>
      </c>
      <c r="J51" s="43">
        <v>6.3</v>
      </c>
      <c r="K51" s="47">
        <f>J51</f>
        <v>6.3</v>
      </c>
      <c r="L51" s="36">
        <v>2.1</v>
      </c>
      <c r="M51" s="37">
        <f>L51</f>
        <v>2.1</v>
      </c>
      <c r="N51" s="11">
        <v>0</v>
      </c>
      <c r="O51" s="12">
        <f>N51</f>
        <v>0</v>
      </c>
      <c r="P51" s="17">
        <v>0</v>
      </c>
      <c r="Q51" s="16">
        <f>P51</f>
        <v>0</v>
      </c>
      <c r="R51" s="53">
        <v>5.13</v>
      </c>
      <c r="S51" s="54">
        <f>R51</f>
        <v>5.13</v>
      </c>
    </row>
    <row r="52" spans="1:19">
      <c r="A52" s="4">
        <v>2</v>
      </c>
      <c r="B52" s="243">
        <v>0</v>
      </c>
      <c r="C52" s="238">
        <f t="shared" ref="C52:C60" si="10">C51+B52</f>
        <v>14.3</v>
      </c>
      <c r="D52" s="243">
        <v>13.6</v>
      </c>
      <c r="E52" s="238">
        <f t="shared" ref="E52:E60" si="11">E51+D52</f>
        <v>13.6</v>
      </c>
      <c r="F52" s="83">
        <v>7.7</v>
      </c>
      <c r="G52" s="60">
        <f t="shared" ref="G52:G60" si="12">G51+F52</f>
        <v>7.7</v>
      </c>
      <c r="H52" s="70">
        <v>11.8</v>
      </c>
      <c r="I52" s="72">
        <f>I51+H52</f>
        <v>17.700000000000003</v>
      </c>
      <c r="J52" s="43">
        <v>9.5</v>
      </c>
      <c r="K52" s="47">
        <f>K51+J52</f>
        <v>15.8</v>
      </c>
      <c r="L52" s="36">
        <v>4.3</v>
      </c>
      <c r="M52" s="37">
        <f>M51+L52</f>
        <v>6.4</v>
      </c>
      <c r="N52" s="11">
        <v>5</v>
      </c>
      <c r="O52" s="12">
        <f t="shared" ref="O52:O60" si="13">O51+N52</f>
        <v>5</v>
      </c>
      <c r="P52" s="17">
        <v>8.6206896551724146</v>
      </c>
      <c r="Q52" s="16">
        <f t="shared" ref="Q52:Q60" si="14">Q51+P52</f>
        <v>8.6206896551724146</v>
      </c>
      <c r="R52" s="53">
        <v>7.59</v>
      </c>
      <c r="S52" s="54">
        <f t="shared" ref="S52:S60" si="15">S51+R52</f>
        <v>12.719999999999999</v>
      </c>
    </row>
    <row r="53" spans="1:19">
      <c r="A53" s="4">
        <v>3</v>
      </c>
      <c r="B53" s="243">
        <v>28.5</v>
      </c>
      <c r="C53" s="238">
        <f t="shared" si="10"/>
        <v>42.8</v>
      </c>
      <c r="D53" s="243">
        <v>0</v>
      </c>
      <c r="E53" s="238">
        <f t="shared" si="11"/>
        <v>13.6</v>
      </c>
      <c r="F53" s="83">
        <v>3.8</v>
      </c>
      <c r="G53" s="60">
        <f t="shared" si="12"/>
        <v>11.5</v>
      </c>
      <c r="H53" s="70">
        <v>5.9</v>
      </c>
      <c r="I53" s="72">
        <f t="shared" ref="I53:I60" si="16">I52+H53</f>
        <v>23.6</v>
      </c>
      <c r="J53" s="43">
        <v>15.9</v>
      </c>
      <c r="K53" s="47">
        <f t="shared" ref="K53:M60" si="17">K52+J53</f>
        <v>31.700000000000003</v>
      </c>
      <c r="L53" s="36">
        <v>6.4</v>
      </c>
      <c r="M53" s="37">
        <f t="shared" si="17"/>
        <v>12.8</v>
      </c>
      <c r="N53" s="11">
        <v>8</v>
      </c>
      <c r="O53" s="12">
        <f t="shared" si="13"/>
        <v>13</v>
      </c>
      <c r="P53" s="17">
        <v>3.4482758620689653</v>
      </c>
      <c r="Q53" s="16">
        <f t="shared" si="14"/>
        <v>12.068965517241381</v>
      </c>
      <c r="R53" s="53">
        <v>10.26</v>
      </c>
      <c r="S53" s="54">
        <f t="shared" si="15"/>
        <v>22.979999999999997</v>
      </c>
    </row>
    <row r="54" spans="1:19">
      <c r="A54" s="4">
        <v>4</v>
      </c>
      <c r="B54" s="243">
        <v>0</v>
      </c>
      <c r="C54" s="238">
        <f t="shared" si="10"/>
        <v>42.8</v>
      </c>
      <c r="D54" s="243">
        <v>9.1</v>
      </c>
      <c r="E54" s="238">
        <f t="shared" si="11"/>
        <v>22.7</v>
      </c>
      <c r="F54" s="83">
        <v>7.7</v>
      </c>
      <c r="G54" s="60">
        <f t="shared" si="12"/>
        <v>19.2</v>
      </c>
      <c r="H54" s="70">
        <v>11.8</v>
      </c>
      <c r="I54" s="72">
        <f t="shared" si="16"/>
        <v>35.400000000000006</v>
      </c>
      <c r="J54" s="43">
        <v>4.8</v>
      </c>
      <c r="K54" s="47">
        <f t="shared" si="17"/>
        <v>36.5</v>
      </c>
      <c r="L54" s="36">
        <v>4.3</v>
      </c>
      <c r="M54" s="37">
        <f t="shared" si="17"/>
        <v>17.100000000000001</v>
      </c>
      <c r="N54" s="11">
        <v>0</v>
      </c>
      <c r="O54" s="12">
        <f t="shared" si="13"/>
        <v>13</v>
      </c>
      <c r="P54" s="17">
        <v>13.793103448275861</v>
      </c>
      <c r="Q54" s="16">
        <f t="shared" si="14"/>
        <v>25.862068965517242</v>
      </c>
      <c r="R54" s="53">
        <v>2.56</v>
      </c>
      <c r="S54" s="54">
        <f t="shared" si="15"/>
        <v>25.539999999999996</v>
      </c>
    </row>
    <row r="55" spans="1:19">
      <c r="A55" s="4">
        <v>5</v>
      </c>
      <c r="B55" s="243">
        <v>0</v>
      </c>
      <c r="C55" s="238">
        <f t="shared" si="10"/>
        <v>42.8</v>
      </c>
      <c r="D55" s="243">
        <v>27.3</v>
      </c>
      <c r="E55" s="238">
        <f t="shared" si="11"/>
        <v>50</v>
      </c>
      <c r="F55" s="83">
        <v>15.4</v>
      </c>
      <c r="G55" s="60">
        <f t="shared" si="12"/>
        <v>34.6</v>
      </c>
      <c r="H55" s="70">
        <v>17.600000000000001</v>
      </c>
      <c r="I55" s="204">
        <f t="shared" si="16"/>
        <v>53.000000000000007</v>
      </c>
      <c r="J55" s="43">
        <v>6.3</v>
      </c>
      <c r="K55" s="47">
        <f t="shared" si="17"/>
        <v>42.8</v>
      </c>
      <c r="L55" s="36">
        <v>14.9</v>
      </c>
      <c r="M55" s="37">
        <f t="shared" si="17"/>
        <v>32</v>
      </c>
      <c r="N55" s="11">
        <v>5</v>
      </c>
      <c r="O55" s="12">
        <f t="shared" si="13"/>
        <v>18</v>
      </c>
      <c r="P55" s="17">
        <v>13.793103448275861</v>
      </c>
      <c r="Q55" s="16">
        <f t="shared" si="14"/>
        <v>39.655172413793103</v>
      </c>
      <c r="R55" s="53">
        <v>5.98</v>
      </c>
      <c r="S55" s="54">
        <f t="shared" si="15"/>
        <v>31.519999999999996</v>
      </c>
    </row>
    <row r="56" spans="1:19">
      <c r="A56" s="4">
        <v>6</v>
      </c>
      <c r="B56" s="243">
        <v>0</v>
      </c>
      <c r="C56" s="238">
        <f t="shared" si="10"/>
        <v>42.8</v>
      </c>
      <c r="D56" s="243">
        <v>0</v>
      </c>
      <c r="E56" s="238">
        <f t="shared" si="11"/>
        <v>50</v>
      </c>
      <c r="F56" s="83">
        <v>7.8</v>
      </c>
      <c r="G56" s="60">
        <f t="shared" si="12"/>
        <v>42.4</v>
      </c>
      <c r="H56" s="70"/>
      <c r="I56" s="72">
        <f t="shared" si="16"/>
        <v>53.000000000000007</v>
      </c>
      <c r="J56" s="43">
        <v>11.1</v>
      </c>
      <c r="K56" s="200">
        <f t="shared" si="17"/>
        <v>53.9</v>
      </c>
      <c r="L56" s="36">
        <v>12.8</v>
      </c>
      <c r="M56" s="201">
        <f t="shared" si="17"/>
        <v>44.8</v>
      </c>
      <c r="N56" s="11">
        <v>5</v>
      </c>
      <c r="O56" s="12">
        <f t="shared" si="13"/>
        <v>23</v>
      </c>
      <c r="P56" s="17">
        <v>5.1724137931034484</v>
      </c>
      <c r="Q56" s="203">
        <f t="shared" si="14"/>
        <v>44.827586206896555</v>
      </c>
      <c r="R56" s="53">
        <v>3.42</v>
      </c>
      <c r="S56" s="54">
        <f t="shared" si="15"/>
        <v>34.94</v>
      </c>
    </row>
    <row r="57" spans="1:19">
      <c r="A57" s="4">
        <v>7</v>
      </c>
      <c r="B57" s="243">
        <v>0</v>
      </c>
      <c r="C57" s="341">
        <f t="shared" si="10"/>
        <v>42.8</v>
      </c>
      <c r="D57" s="243">
        <v>4.5999999999999996</v>
      </c>
      <c r="E57" s="237">
        <f t="shared" si="11"/>
        <v>54.6</v>
      </c>
      <c r="F57" s="83">
        <v>3.8</v>
      </c>
      <c r="G57" s="198">
        <f t="shared" si="12"/>
        <v>46.199999999999996</v>
      </c>
      <c r="H57" s="70">
        <v>5.9</v>
      </c>
      <c r="I57" s="72">
        <f t="shared" si="16"/>
        <v>58.900000000000006</v>
      </c>
      <c r="J57" s="43">
        <v>4.8</v>
      </c>
      <c r="K57" s="47">
        <f t="shared" si="17"/>
        <v>58.699999999999996</v>
      </c>
      <c r="L57" s="36">
        <v>17</v>
      </c>
      <c r="M57" s="37">
        <f t="shared" si="17"/>
        <v>61.8</v>
      </c>
      <c r="N57" s="11">
        <v>15</v>
      </c>
      <c r="O57" s="12">
        <f t="shared" si="13"/>
        <v>38</v>
      </c>
      <c r="P57" s="17">
        <v>15.517241379310345</v>
      </c>
      <c r="Q57" s="16">
        <f t="shared" si="14"/>
        <v>60.344827586206904</v>
      </c>
      <c r="R57" s="53">
        <v>13.68</v>
      </c>
      <c r="S57" s="205">
        <f t="shared" si="15"/>
        <v>48.62</v>
      </c>
    </row>
    <row r="58" spans="1:19">
      <c r="A58" s="4">
        <v>8</v>
      </c>
      <c r="B58" s="243">
        <v>14.3</v>
      </c>
      <c r="C58" s="237">
        <f t="shared" si="10"/>
        <v>57.099999999999994</v>
      </c>
      <c r="D58" s="243">
        <v>9.1</v>
      </c>
      <c r="E58" s="238">
        <f t="shared" si="11"/>
        <v>63.7</v>
      </c>
      <c r="F58" s="83">
        <v>11.15</v>
      </c>
      <c r="G58" s="60">
        <f t="shared" si="12"/>
        <v>57.349999999999994</v>
      </c>
      <c r="H58" s="70"/>
      <c r="I58" s="72">
        <f t="shared" si="16"/>
        <v>58.900000000000006</v>
      </c>
      <c r="J58" s="43">
        <v>14.3</v>
      </c>
      <c r="K58" s="47">
        <f t="shared" si="17"/>
        <v>73</v>
      </c>
      <c r="L58" s="36">
        <v>10.6</v>
      </c>
      <c r="M58" s="37">
        <f t="shared" si="17"/>
        <v>72.399999999999991</v>
      </c>
      <c r="N58" s="11">
        <v>18</v>
      </c>
      <c r="O58" s="202">
        <f t="shared" si="13"/>
        <v>56</v>
      </c>
      <c r="P58" s="17">
        <v>12.068965517241379</v>
      </c>
      <c r="Q58" s="16">
        <f t="shared" si="14"/>
        <v>72.413793103448285</v>
      </c>
      <c r="R58" s="53">
        <v>16.239999999999998</v>
      </c>
      <c r="S58" s="54">
        <f t="shared" si="15"/>
        <v>64.86</v>
      </c>
    </row>
    <row r="59" spans="1:19">
      <c r="A59" s="4">
        <v>9</v>
      </c>
      <c r="B59" s="243">
        <v>28.6</v>
      </c>
      <c r="C59" s="238">
        <f t="shared" si="10"/>
        <v>85.699999999999989</v>
      </c>
      <c r="D59" s="243">
        <v>13.6</v>
      </c>
      <c r="E59" s="238">
        <f t="shared" si="11"/>
        <v>77.3</v>
      </c>
      <c r="F59" s="83">
        <v>0</v>
      </c>
      <c r="G59" s="60">
        <f t="shared" si="12"/>
        <v>57.349999999999994</v>
      </c>
      <c r="H59" s="70">
        <v>17.600000000000001</v>
      </c>
      <c r="I59" s="72">
        <f t="shared" si="16"/>
        <v>76.5</v>
      </c>
      <c r="J59" s="43">
        <v>6.3</v>
      </c>
      <c r="K59" s="47">
        <f t="shared" si="17"/>
        <v>79.3</v>
      </c>
      <c r="L59" s="36">
        <v>10.6</v>
      </c>
      <c r="M59" s="37">
        <f t="shared" si="17"/>
        <v>82.999999999999986</v>
      </c>
      <c r="N59" s="11">
        <v>18</v>
      </c>
      <c r="O59" s="12">
        <f t="shared" si="13"/>
        <v>74</v>
      </c>
      <c r="P59" s="17">
        <v>6.8965517241379306</v>
      </c>
      <c r="Q59" s="16">
        <f t="shared" si="14"/>
        <v>79.310344827586221</v>
      </c>
      <c r="R59" s="53">
        <v>6.84</v>
      </c>
      <c r="S59" s="54">
        <f t="shared" si="15"/>
        <v>71.7</v>
      </c>
    </row>
    <row r="60" spans="1:19">
      <c r="A60" s="4">
        <v>10</v>
      </c>
      <c r="B60" s="243">
        <v>14.3</v>
      </c>
      <c r="C60" s="238">
        <f t="shared" si="10"/>
        <v>99.999999999999986</v>
      </c>
      <c r="D60" s="243">
        <v>22.7</v>
      </c>
      <c r="E60" s="238">
        <f t="shared" si="11"/>
        <v>100</v>
      </c>
      <c r="F60" s="83">
        <v>42.3</v>
      </c>
      <c r="G60" s="60">
        <f t="shared" si="12"/>
        <v>99.649999999999991</v>
      </c>
      <c r="H60" s="70">
        <v>23.5</v>
      </c>
      <c r="I60" s="72">
        <f t="shared" si="16"/>
        <v>100</v>
      </c>
      <c r="J60" s="43">
        <v>20.6</v>
      </c>
      <c r="K60" s="47">
        <f t="shared" si="17"/>
        <v>99.9</v>
      </c>
      <c r="L60" s="36">
        <v>17</v>
      </c>
      <c r="M60" s="37">
        <f t="shared" si="17"/>
        <v>99.999999999999986</v>
      </c>
      <c r="N60" s="11">
        <v>26</v>
      </c>
      <c r="O60" s="12">
        <f t="shared" si="13"/>
        <v>100</v>
      </c>
      <c r="P60" s="17">
        <v>20.689655172413794</v>
      </c>
      <c r="Q60" s="16">
        <f t="shared" si="14"/>
        <v>100.00000000000001</v>
      </c>
      <c r="R60" s="53">
        <v>28.21</v>
      </c>
      <c r="S60" s="54">
        <f t="shared" si="15"/>
        <v>99.91</v>
      </c>
    </row>
    <row r="61" spans="1:19">
      <c r="A61" s="3"/>
      <c r="B61" s="243"/>
      <c r="C61" s="238"/>
      <c r="D61" s="243"/>
      <c r="E61" s="238"/>
      <c r="F61" s="83"/>
      <c r="G61" s="60"/>
      <c r="H61" s="70"/>
      <c r="I61" s="72"/>
      <c r="J61" s="43"/>
      <c r="K61" s="47"/>
      <c r="L61" s="36"/>
      <c r="M61" s="37"/>
      <c r="N61" s="11"/>
      <c r="O61" s="12"/>
      <c r="P61" s="17"/>
      <c r="Q61" s="16"/>
      <c r="R61" s="53"/>
      <c r="S61" s="54"/>
    </row>
    <row r="62" spans="1:19" ht="25.5">
      <c r="A62" s="5" t="s">
        <v>4</v>
      </c>
      <c r="B62" s="343"/>
      <c r="C62" s="238"/>
      <c r="D62" s="244"/>
      <c r="E62" s="238"/>
      <c r="F62" s="84"/>
      <c r="G62" s="60"/>
      <c r="H62" s="73"/>
      <c r="I62" s="72"/>
      <c r="J62" s="45"/>
      <c r="K62" s="47"/>
      <c r="L62" s="36"/>
      <c r="M62" s="37"/>
      <c r="N62" s="11"/>
      <c r="O62" s="12"/>
      <c r="P62" s="17"/>
      <c r="Q62" s="16"/>
      <c r="R62" s="53"/>
      <c r="S62" s="54"/>
    </row>
    <row r="63" spans="1:19">
      <c r="A63" s="4">
        <v>1</v>
      </c>
      <c r="B63" s="243">
        <v>14.3</v>
      </c>
      <c r="C63" s="238">
        <f>B63</f>
        <v>14.3</v>
      </c>
      <c r="D63" s="243">
        <v>4.7</v>
      </c>
      <c r="E63" s="238">
        <f>D63</f>
        <v>4.7</v>
      </c>
      <c r="F63" s="83">
        <v>0</v>
      </c>
      <c r="G63" s="60">
        <f>F63</f>
        <v>0</v>
      </c>
      <c r="H63" s="70">
        <v>5.9</v>
      </c>
      <c r="I63" s="72">
        <f>H63</f>
        <v>5.9</v>
      </c>
      <c r="J63" s="43">
        <v>3.2</v>
      </c>
      <c r="K63" s="47">
        <f>J63</f>
        <v>3.2</v>
      </c>
      <c r="L63" s="36">
        <v>2.1</v>
      </c>
      <c r="M63" s="37">
        <f>L63</f>
        <v>2.1</v>
      </c>
      <c r="N63" s="11">
        <v>0</v>
      </c>
      <c r="O63" s="12">
        <f>N63</f>
        <v>0</v>
      </c>
      <c r="P63" s="17">
        <v>0</v>
      </c>
      <c r="Q63" s="16">
        <f>P63</f>
        <v>0</v>
      </c>
      <c r="R63" s="53">
        <v>1.57</v>
      </c>
      <c r="S63" s="54">
        <f>R63</f>
        <v>1.57</v>
      </c>
    </row>
    <row r="64" spans="1:19">
      <c r="A64" s="4">
        <v>2</v>
      </c>
      <c r="B64" s="243">
        <v>0</v>
      </c>
      <c r="C64" s="238">
        <f t="shared" ref="C64:C72" si="18">C63+B64</f>
        <v>14.3</v>
      </c>
      <c r="D64" s="243">
        <v>0</v>
      </c>
      <c r="E64" s="238">
        <f t="shared" ref="E64:E72" si="19">E63+D64</f>
        <v>4.7</v>
      </c>
      <c r="F64" s="83">
        <v>7.8</v>
      </c>
      <c r="G64" s="60">
        <f t="shared" ref="G64:G72" si="20">G63+F64</f>
        <v>7.8</v>
      </c>
      <c r="H64" s="70">
        <v>11.8</v>
      </c>
      <c r="I64" s="72">
        <f>I63+H64</f>
        <v>17.700000000000003</v>
      </c>
      <c r="J64" s="43">
        <v>1.6</v>
      </c>
      <c r="K64" s="47">
        <f>K63+J64</f>
        <v>4.8000000000000007</v>
      </c>
      <c r="L64" s="36">
        <v>2.1</v>
      </c>
      <c r="M64" s="37">
        <f>M63+L64</f>
        <v>4.2</v>
      </c>
      <c r="N64" s="11">
        <v>3</v>
      </c>
      <c r="O64" s="12">
        <f t="shared" ref="O64:O72" si="21">O63+N64</f>
        <v>3</v>
      </c>
      <c r="P64" s="17">
        <v>3.4482758620689653</v>
      </c>
      <c r="Q64" s="16">
        <f t="shared" ref="Q64:Q72" si="22">Q63+P64</f>
        <v>3.4482758620689653</v>
      </c>
      <c r="R64" s="53">
        <v>4.72</v>
      </c>
      <c r="S64" s="54">
        <f t="shared" ref="S64:S72" si="23">S63+R64</f>
        <v>6.29</v>
      </c>
    </row>
    <row r="65" spans="1:19">
      <c r="A65" s="4">
        <v>3</v>
      </c>
      <c r="B65" s="243">
        <v>0</v>
      </c>
      <c r="C65" s="238">
        <f t="shared" si="18"/>
        <v>14.3</v>
      </c>
      <c r="D65" s="243">
        <v>0</v>
      </c>
      <c r="E65" s="238">
        <f t="shared" si="19"/>
        <v>4.7</v>
      </c>
      <c r="F65" s="83">
        <v>3.8</v>
      </c>
      <c r="G65" s="60">
        <f t="shared" si="20"/>
        <v>11.6</v>
      </c>
      <c r="H65" s="70"/>
      <c r="I65" s="72">
        <f t="shared" ref="I65:I72" si="24">I64+H65</f>
        <v>17.700000000000003</v>
      </c>
      <c r="J65" s="43">
        <v>6.3</v>
      </c>
      <c r="K65" s="47">
        <f t="shared" ref="K65:M72" si="25">K64+J65</f>
        <v>11.100000000000001</v>
      </c>
      <c r="L65" s="36">
        <v>2.1</v>
      </c>
      <c r="M65" s="37">
        <f t="shared" si="25"/>
        <v>6.3000000000000007</v>
      </c>
      <c r="N65" s="11">
        <v>5</v>
      </c>
      <c r="O65" s="12">
        <f t="shared" si="21"/>
        <v>8</v>
      </c>
      <c r="P65" s="17">
        <v>3.4482758620689653</v>
      </c>
      <c r="Q65" s="16">
        <f t="shared" si="22"/>
        <v>6.8965517241379306</v>
      </c>
      <c r="R65" s="53">
        <v>3.94</v>
      </c>
      <c r="S65" s="54">
        <f t="shared" si="23"/>
        <v>10.23</v>
      </c>
    </row>
    <row r="66" spans="1:19">
      <c r="A66" s="4">
        <v>4</v>
      </c>
      <c r="B66" s="243">
        <v>0</v>
      </c>
      <c r="C66" s="238">
        <f t="shared" si="18"/>
        <v>14.3</v>
      </c>
      <c r="D66" s="243">
        <v>0</v>
      </c>
      <c r="E66" s="238">
        <f t="shared" si="19"/>
        <v>4.7</v>
      </c>
      <c r="F66" s="83">
        <v>7.7</v>
      </c>
      <c r="G66" s="60">
        <f t="shared" si="20"/>
        <v>19.3</v>
      </c>
      <c r="H66" s="70">
        <v>5.9</v>
      </c>
      <c r="I66" s="72">
        <f t="shared" si="24"/>
        <v>23.6</v>
      </c>
      <c r="J66" s="43">
        <v>9.5</v>
      </c>
      <c r="K66" s="47">
        <f t="shared" si="25"/>
        <v>20.6</v>
      </c>
      <c r="L66" s="36">
        <v>4.3</v>
      </c>
      <c r="M66" s="37">
        <f t="shared" si="25"/>
        <v>10.600000000000001</v>
      </c>
      <c r="N66" s="11">
        <v>0</v>
      </c>
      <c r="O66" s="12">
        <f t="shared" si="21"/>
        <v>8</v>
      </c>
      <c r="P66" s="17">
        <v>1.7241379310344827</v>
      </c>
      <c r="Q66" s="16">
        <f t="shared" si="22"/>
        <v>8.6206896551724128</v>
      </c>
      <c r="R66" s="53">
        <v>4.72</v>
      </c>
      <c r="S66" s="54">
        <f t="shared" si="23"/>
        <v>14.95</v>
      </c>
    </row>
    <row r="67" spans="1:19">
      <c r="A67" s="4">
        <v>5</v>
      </c>
      <c r="B67" s="243">
        <v>0</v>
      </c>
      <c r="C67" s="238">
        <f t="shared" si="18"/>
        <v>14.3</v>
      </c>
      <c r="D67" s="243">
        <v>18.2</v>
      </c>
      <c r="E67" s="238">
        <f t="shared" si="19"/>
        <v>22.9</v>
      </c>
      <c r="F67" s="83">
        <v>11.5</v>
      </c>
      <c r="G67" s="60">
        <f t="shared" si="20"/>
        <v>30.8</v>
      </c>
      <c r="H67" s="70">
        <v>5.9</v>
      </c>
      <c r="I67" s="72">
        <f t="shared" si="24"/>
        <v>29.5</v>
      </c>
      <c r="J67" s="43">
        <v>9.5</v>
      </c>
      <c r="K67" s="47">
        <f t="shared" si="25"/>
        <v>30.1</v>
      </c>
      <c r="L67" s="36">
        <v>8.5</v>
      </c>
      <c r="M67" s="37">
        <f t="shared" si="25"/>
        <v>19.100000000000001</v>
      </c>
      <c r="N67" s="11">
        <v>5</v>
      </c>
      <c r="O67" s="12">
        <f t="shared" si="21"/>
        <v>13</v>
      </c>
      <c r="P67" s="17">
        <v>8.6206896551724146</v>
      </c>
      <c r="Q67" s="16">
        <f t="shared" si="22"/>
        <v>17.241379310344826</v>
      </c>
      <c r="R67" s="53">
        <v>9.4499999999999993</v>
      </c>
      <c r="S67" s="54">
        <f t="shared" si="23"/>
        <v>24.4</v>
      </c>
    </row>
    <row r="68" spans="1:19">
      <c r="A68" s="4">
        <v>6</v>
      </c>
      <c r="B68" s="243">
        <v>14.3</v>
      </c>
      <c r="C68" s="238">
        <f t="shared" si="18"/>
        <v>28.6</v>
      </c>
      <c r="D68" s="243">
        <v>4.5</v>
      </c>
      <c r="E68" s="238">
        <f t="shared" si="19"/>
        <v>27.4</v>
      </c>
      <c r="F68" s="83">
        <v>11.5</v>
      </c>
      <c r="G68" s="60">
        <f t="shared" si="20"/>
        <v>42.3</v>
      </c>
      <c r="H68" s="70"/>
      <c r="I68" s="72">
        <f t="shared" si="24"/>
        <v>29.5</v>
      </c>
      <c r="J68" s="43">
        <v>7.9</v>
      </c>
      <c r="K68" s="47">
        <f t="shared" si="25"/>
        <v>38</v>
      </c>
      <c r="L68" s="36">
        <v>8.5</v>
      </c>
      <c r="M68" s="37">
        <f t="shared" si="25"/>
        <v>27.6</v>
      </c>
      <c r="N68" s="11">
        <v>13</v>
      </c>
      <c r="O68" s="12">
        <f t="shared" si="21"/>
        <v>26</v>
      </c>
      <c r="P68" s="17">
        <v>3.4482758620689653</v>
      </c>
      <c r="Q68" s="16">
        <f t="shared" si="22"/>
        <v>20.68965517241379</v>
      </c>
      <c r="R68" s="53">
        <v>11.02</v>
      </c>
      <c r="S68" s="54">
        <f t="shared" si="23"/>
        <v>35.42</v>
      </c>
    </row>
    <row r="69" spans="1:19">
      <c r="A69" s="4">
        <v>7</v>
      </c>
      <c r="B69" s="243">
        <v>0</v>
      </c>
      <c r="C69" s="238">
        <f t="shared" si="18"/>
        <v>28.6</v>
      </c>
      <c r="D69" s="243">
        <v>4.5</v>
      </c>
      <c r="E69" s="238">
        <f t="shared" si="19"/>
        <v>31.9</v>
      </c>
      <c r="F69" s="83">
        <v>3.8</v>
      </c>
      <c r="G69" s="60">
        <f t="shared" si="20"/>
        <v>46.099999999999994</v>
      </c>
      <c r="H69" s="70">
        <v>5.9</v>
      </c>
      <c r="I69" s="72">
        <f t="shared" si="24"/>
        <v>35.4</v>
      </c>
      <c r="J69" s="43">
        <v>14.3</v>
      </c>
      <c r="K69" s="200">
        <f t="shared" si="25"/>
        <v>52.3</v>
      </c>
      <c r="L69" s="36">
        <v>21.3</v>
      </c>
      <c r="M69" s="201">
        <f t="shared" si="25"/>
        <v>48.900000000000006</v>
      </c>
      <c r="N69" s="11">
        <v>13</v>
      </c>
      <c r="O69" s="12">
        <f t="shared" si="21"/>
        <v>39</v>
      </c>
      <c r="P69" s="17">
        <v>8.6206896551724146</v>
      </c>
      <c r="Q69" s="16">
        <f t="shared" si="22"/>
        <v>29.310344827586206</v>
      </c>
      <c r="R69" s="53">
        <v>10.24</v>
      </c>
      <c r="S69" s="205">
        <f t="shared" si="23"/>
        <v>45.660000000000004</v>
      </c>
    </row>
    <row r="70" spans="1:19">
      <c r="A70" s="4">
        <v>8</v>
      </c>
      <c r="B70" s="243">
        <v>14.3</v>
      </c>
      <c r="C70" s="237">
        <f t="shared" si="18"/>
        <v>42.900000000000006</v>
      </c>
      <c r="D70" s="243">
        <v>13.9</v>
      </c>
      <c r="E70" s="237">
        <f t="shared" si="19"/>
        <v>45.8</v>
      </c>
      <c r="F70" s="83">
        <v>7.7</v>
      </c>
      <c r="G70" s="198">
        <f t="shared" si="20"/>
        <v>53.8</v>
      </c>
      <c r="H70" s="70">
        <v>17.600000000000001</v>
      </c>
      <c r="I70" s="204">
        <f t="shared" si="24"/>
        <v>53</v>
      </c>
      <c r="J70" s="43">
        <v>20.6</v>
      </c>
      <c r="K70" s="47">
        <f t="shared" si="25"/>
        <v>72.900000000000006</v>
      </c>
      <c r="L70" s="36">
        <v>8.5</v>
      </c>
      <c r="M70" s="37">
        <f t="shared" si="25"/>
        <v>57.400000000000006</v>
      </c>
      <c r="N70" s="11">
        <v>18</v>
      </c>
      <c r="O70" s="202">
        <f t="shared" si="21"/>
        <v>57</v>
      </c>
      <c r="P70" s="17">
        <v>24.137931034482758</v>
      </c>
      <c r="Q70" s="203">
        <f t="shared" si="22"/>
        <v>53.448275862068968</v>
      </c>
      <c r="R70" s="53">
        <v>18.899999999999999</v>
      </c>
      <c r="S70" s="54">
        <f t="shared" si="23"/>
        <v>64.56</v>
      </c>
    </row>
    <row r="71" spans="1:19">
      <c r="A71" s="4">
        <v>9</v>
      </c>
      <c r="B71" s="243">
        <v>14.2</v>
      </c>
      <c r="C71" s="238">
        <f t="shared" si="18"/>
        <v>57.100000000000009</v>
      </c>
      <c r="D71" s="243">
        <v>18.2</v>
      </c>
      <c r="E71" s="238">
        <f t="shared" si="19"/>
        <v>64</v>
      </c>
      <c r="F71" s="83">
        <v>0</v>
      </c>
      <c r="G71" s="60">
        <f t="shared" si="20"/>
        <v>53.8</v>
      </c>
      <c r="H71" s="70">
        <v>29.4</v>
      </c>
      <c r="I71" s="72">
        <f t="shared" si="24"/>
        <v>82.4</v>
      </c>
      <c r="J71" s="43">
        <v>15.9</v>
      </c>
      <c r="K71" s="47">
        <f t="shared" si="25"/>
        <v>88.800000000000011</v>
      </c>
      <c r="L71" s="36">
        <v>23.4</v>
      </c>
      <c r="M71" s="37">
        <f t="shared" si="25"/>
        <v>80.800000000000011</v>
      </c>
      <c r="N71" s="11">
        <v>21</v>
      </c>
      <c r="O71" s="12">
        <f t="shared" si="21"/>
        <v>78</v>
      </c>
      <c r="P71" s="17">
        <v>22.413793103448278</v>
      </c>
      <c r="Q71" s="16">
        <f t="shared" si="22"/>
        <v>75.862068965517238</v>
      </c>
      <c r="R71" s="53">
        <v>14.17</v>
      </c>
      <c r="S71" s="54">
        <f t="shared" si="23"/>
        <v>78.73</v>
      </c>
    </row>
    <row r="72" spans="1:19">
      <c r="A72" s="4">
        <v>10</v>
      </c>
      <c r="B72" s="243">
        <v>42.9</v>
      </c>
      <c r="C72" s="238">
        <f t="shared" si="18"/>
        <v>100</v>
      </c>
      <c r="D72" s="243">
        <v>31.8</v>
      </c>
      <c r="E72" s="238">
        <f t="shared" si="19"/>
        <v>95.8</v>
      </c>
      <c r="F72" s="83">
        <v>46.2</v>
      </c>
      <c r="G72" s="60">
        <f t="shared" si="20"/>
        <v>100</v>
      </c>
      <c r="H72" s="70">
        <v>17.600000000000001</v>
      </c>
      <c r="I72" s="72">
        <f t="shared" si="24"/>
        <v>100</v>
      </c>
      <c r="J72" s="43">
        <v>11.1</v>
      </c>
      <c r="K72" s="47">
        <f t="shared" si="25"/>
        <v>99.9</v>
      </c>
      <c r="L72" s="36">
        <v>19.2</v>
      </c>
      <c r="M72" s="37">
        <f t="shared" si="25"/>
        <v>100.00000000000001</v>
      </c>
      <c r="N72" s="11">
        <v>23</v>
      </c>
      <c r="O72" s="12">
        <f t="shared" si="21"/>
        <v>101</v>
      </c>
      <c r="P72" s="17">
        <v>24.137931034482758</v>
      </c>
      <c r="Q72" s="16">
        <f t="shared" si="22"/>
        <v>100</v>
      </c>
      <c r="R72" s="53">
        <v>21.26</v>
      </c>
      <c r="S72" s="54">
        <f t="shared" si="23"/>
        <v>99.990000000000009</v>
      </c>
    </row>
    <row r="73" spans="1:19">
      <c r="A73" s="3"/>
      <c r="B73" s="243"/>
      <c r="C73" s="238"/>
      <c r="D73" s="243"/>
      <c r="E73" s="238"/>
      <c r="F73" s="83"/>
      <c r="G73" s="60"/>
      <c r="H73" s="70"/>
      <c r="I73" s="72"/>
      <c r="J73" s="43"/>
      <c r="K73" s="47"/>
      <c r="L73" s="36"/>
      <c r="M73" s="37"/>
      <c r="N73" s="11"/>
      <c r="O73" s="12"/>
      <c r="P73" s="17"/>
      <c r="Q73" s="16"/>
      <c r="R73" s="53"/>
      <c r="S73" s="54"/>
    </row>
    <row r="74" spans="1:19" ht="25.5">
      <c r="A74" s="5" t="s">
        <v>5</v>
      </c>
      <c r="B74" s="244"/>
      <c r="C74" s="238"/>
      <c r="D74" s="244"/>
      <c r="E74" s="238"/>
      <c r="F74" s="84"/>
      <c r="G74" s="60"/>
      <c r="H74" s="73"/>
      <c r="I74" s="72"/>
      <c r="J74" s="45"/>
      <c r="K74" s="47"/>
      <c r="L74" s="36"/>
      <c r="M74" s="37"/>
      <c r="N74" s="11"/>
      <c r="O74" s="12"/>
      <c r="P74" s="17"/>
      <c r="Q74" s="16"/>
      <c r="R74" s="53"/>
      <c r="S74" s="54"/>
    </row>
    <row r="75" spans="1:19">
      <c r="A75" s="4">
        <v>1</v>
      </c>
      <c r="B75" s="243">
        <v>0</v>
      </c>
      <c r="C75" s="238">
        <f>B75</f>
        <v>0</v>
      </c>
      <c r="D75" s="243">
        <v>0</v>
      </c>
      <c r="E75" s="238">
        <f>D75</f>
        <v>0</v>
      </c>
      <c r="F75" s="83">
        <v>4</v>
      </c>
      <c r="G75" s="60">
        <f>F75</f>
        <v>4</v>
      </c>
      <c r="H75" s="70"/>
      <c r="I75" s="72">
        <f>H75</f>
        <v>0</v>
      </c>
      <c r="J75" s="43">
        <v>3.2</v>
      </c>
      <c r="K75" s="47">
        <f>J75</f>
        <v>3.2</v>
      </c>
      <c r="L75" s="36">
        <v>0</v>
      </c>
      <c r="M75" s="37">
        <f>L75</f>
        <v>0</v>
      </c>
      <c r="N75" s="11">
        <v>0</v>
      </c>
      <c r="O75" s="12">
        <f>N75</f>
        <v>0</v>
      </c>
      <c r="P75" s="17">
        <v>1.7241379310344827</v>
      </c>
      <c r="Q75" s="16">
        <f>P75</f>
        <v>1.7241379310344827</v>
      </c>
      <c r="R75" s="53">
        <v>4.76</v>
      </c>
      <c r="S75" s="54">
        <f>R75</f>
        <v>4.76</v>
      </c>
    </row>
    <row r="76" spans="1:19">
      <c r="A76" s="4">
        <v>2</v>
      </c>
      <c r="B76" s="243">
        <v>0</v>
      </c>
      <c r="C76" s="238">
        <f t="shared" ref="C76:C84" si="26">C75+B76</f>
        <v>0</v>
      </c>
      <c r="D76" s="243">
        <v>4.5</v>
      </c>
      <c r="E76" s="238">
        <f t="shared" ref="E76:E84" si="27">E75+D76</f>
        <v>4.5</v>
      </c>
      <c r="F76" s="83">
        <v>11.5</v>
      </c>
      <c r="G76" s="60">
        <f t="shared" ref="G76:G84" si="28">G75+F76</f>
        <v>15.5</v>
      </c>
      <c r="H76" s="70">
        <v>23.5</v>
      </c>
      <c r="I76" s="72">
        <f>I75+H76</f>
        <v>23.5</v>
      </c>
      <c r="J76" s="43">
        <v>7.9</v>
      </c>
      <c r="K76" s="47">
        <f>K75+J76</f>
        <v>11.100000000000001</v>
      </c>
      <c r="L76" s="36">
        <v>2.1</v>
      </c>
      <c r="M76" s="37">
        <f>M75+L76</f>
        <v>2.1</v>
      </c>
      <c r="N76" s="11">
        <v>0</v>
      </c>
      <c r="O76" s="12">
        <f t="shared" ref="O76:O84" si="29">O75+N76</f>
        <v>0</v>
      </c>
      <c r="P76" s="17">
        <v>0</v>
      </c>
      <c r="Q76" s="16">
        <f t="shared" ref="Q76:Q84" si="30">Q75+P76</f>
        <v>1.7241379310344827</v>
      </c>
      <c r="R76" s="53">
        <v>1.59</v>
      </c>
      <c r="S76" s="54">
        <f t="shared" ref="S76:S84" si="31">S75+R76</f>
        <v>6.35</v>
      </c>
    </row>
    <row r="77" spans="1:19">
      <c r="A77" s="4">
        <v>3</v>
      </c>
      <c r="B77" s="243">
        <v>0</v>
      </c>
      <c r="C77" s="238">
        <f t="shared" si="26"/>
        <v>0</v>
      </c>
      <c r="D77" s="243">
        <v>4.5</v>
      </c>
      <c r="E77" s="238">
        <f t="shared" si="27"/>
        <v>9</v>
      </c>
      <c r="F77" s="83">
        <v>7.7</v>
      </c>
      <c r="G77" s="60">
        <f t="shared" si="28"/>
        <v>23.2</v>
      </c>
      <c r="H77" s="70"/>
      <c r="I77" s="72">
        <f t="shared" ref="I77:I84" si="32">I76+H77</f>
        <v>23.5</v>
      </c>
      <c r="J77" s="43">
        <v>3.2</v>
      </c>
      <c r="K77" s="47">
        <f t="shared" ref="K77:M84" si="33">K76+J77</f>
        <v>14.3</v>
      </c>
      <c r="L77" s="36">
        <v>6.4</v>
      </c>
      <c r="M77" s="37">
        <f t="shared" si="33"/>
        <v>8.5</v>
      </c>
      <c r="N77" s="11">
        <v>3</v>
      </c>
      <c r="O77" s="12">
        <f t="shared" si="29"/>
        <v>3</v>
      </c>
      <c r="P77" s="17">
        <v>0</v>
      </c>
      <c r="Q77" s="16">
        <f t="shared" si="30"/>
        <v>1.7241379310344827</v>
      </c>
      <c r="R77" s="53">
        <v>4.76</v>
      </c>
      <c r="S77" s="54">
        <f t="shared" si="31"/>
        <v>11.11</v>
      </c>
    </row>
    <row r="78" spans="1:19">
      <c r="A78" s="4">
        <v>4</v>
      </c>
      <c r="B78" s="243">
        <v>0</v>
      </c>
      <c r="C78" s="238">
        <f t="shared" si="26"/>
        <v>0</v>
      </c>
      <c r="D78" s="243">
        <v>4.5</v>
      </c>
      <c r="E78" s="238">
        <f t="shared" si="27"/>
        <v>13.5</v>
      </c>
      <c r="F78" s="83">
        <v>0</v>
      </c>
      <c r="G78" s="60">
        <f t="shared" si="28"/>
        <v>23.2</v>
      </c>
      <c r="H78" s="70"/>
      <c r="I78" s="72">
        <f t="shared" si="32"/>
        <v>23.5</v>
      </c>
      <c r="J78" s="43">
        <v>6.3</v>
      </c>
      <c r="K78" s="47">
        <f t="shared" si="33"/>
        <v>20.6</v>
      </c>
      <c r="L78" s="36">
        <v>4.3</v>
      </c>
      <c r="M78" s="37">
        <f t="shared" si="33"/>
        <v>12.8</v>
      </c>
      <c r="N78" s="11">
        <v>8</v>
      </c>
      <c r="O78" s="12">
        <f t="shared" si="29"/>
        <v>11</v>
      </c>
      <c r="P78" s="17">
        <v>5.1724137931034484</v>
      </c>
      <c r="Q78" s="16">
        <f t="shared" si="30"/>
        <v>6.8965517241379306</v>
      </c>
      <c r="R78" s="53">
        <v>5.56</v>
      </c>
      <c r="S78" s="54">
        <f t="shared" si="31"/>
        <v>16.669999999999998</v>
      </c>
    </row>
    <row r="79" spans="1:19">
      <c r="A79" s="4">
        <v>5</v>
      </c>
      <c r="B79" s="243">
        <v>14.2</v>
      </c>
      <c r="C79" s="238">
        <f t="shared" si="26"/>
        <v>14.2</v>
      </c>
      <c r="D79" s="243">
        <v>13.6</v>
      </c>
      <c r="E79" s="238">
        <f t="shared" si="27"/>
        <v>27.1</v>
      </c>
      <c r="F79" s="83">
        <v>7.7</v>
      </c>
      <c r="G79" s="60">
        <f t="shared" si="28"/>
        <v>30.9</v>
      </c>
      <c r="H79" s="70"/>
      <c r="I79" s="72">
        <f t="shared" si="32"/>
        <v>23.5</v>
      </c>
      <c r="J79" s="43">
        <v>12.7</v>
      </c>
      <c r="K79" s="47">
        <f t="shared" si="33"/>
        <v>33.299999999999997</v>
      </c>
      <c r="L79" s="36">
        <v>6.4</v>
      </c>
      <c r="M79" s="37">
        <f t="shared" si="33"/>
        <v>19.200000000000003</v>
      </c>
      <c r="N79" s="11">
        <v>3</v>
      </c>
      <c r="O79" s="12">
        <f t="shared" si="29"/>
        <v>14</v>
      </c>
      <c r="P79" s="17">
        <v>8.6206896551724146</v>
      </c>
      <c r="Q79" s="16">
        <f t="shared" si="30"/>
        <v>15.517241379310345</v>
      </c>
      <c r="R79" s="53">
        <v>6.35</v>
      </c>
      <c r="S79" s="54">
        <f t="shared" si="31"/>
        <v>23.019999999999996</v>
      </c>
    </row>
    <row r="80" spans="1:19">
      <c r="A80" s="4">
        <v>6</v>
      </c>
      <c r="B80" s="243">
        <v>14.3</v>
      </c>
      <c r="C80" s="238">
        <f t="shared" si="26"/>
        <v>28.5</v>
      </c>
      <c r="D80" s="243">
        <v>4.5</v>
      </c>
      <c r="E80" s="238">
        <f t="shared" si="27"/>
        <v>31.6</v>
      </c>
      <c r="F80" s="83">
        <v>7.7</v>
      </c>
      <c r="G80" s="60">
        <f t="shared" si="28"/>
        <v>38.6</v>
      </c>
      <c r="H80" s="70"/>
      <c r="I80" s="72">
        <f t="shared" si="32"/>
        <v>23.5</v>
      </c>
      <c r="J80" s="43">
        <v>6.3</v>
      </c>
      <c r="K80" s="47">
        <f t="shared" si="33"/>
        <v>39.599999999999994</v>
      </c>
      <c r="L80" s="36">
        <v>8.5</v>
      </c>
      <c r="M80" s="37">
        <f t="shared" si="33"/>
        <v>27.700000000000003</v>
      </c>
      <c r="N80" s="11">
        <v>13</v>
      </c>
      <c r="O80" s="12">
        <f t="shared" si="29"/>
        <v>27</v>
      </c>
      <c r="P80" s="17">
        <v>3.4482758620689653</v>
      </c>
      <c r="Q80" s="16">
        <f t="shared" si="30"/>
        <v>18.96551724137931</v>
      </c>
      <c r="R80" s="53">
        <v>7.94</v>
      </c>
      <c r="S80" s="54">
        <f t="shared" si="31"/>
        <v>30.959999999999997</v>
      </c>
    </row>
    <row r="81" spans="1:19">
      <c r="A81" s="4">
        <v>7</v>
      </c>
      <c r="B81" s="243">
        <v>14.3</v>
      </c>
      <c r="C81" s="237">
        <f t="shared" si="26"/>
        <v>42.8</v>
      </c>
      <c r="D81" s="243">
        <v>4.5</v>
      </c>
      <c r="E81" s="238">
        <f t="shared" si="27"/>
        <v>36.1</v>
      </c>
      <c r="F81" s="83">
        <v>3.8</v>
      </c>
      <c r="G81" s="60">
        <f t="shared" si="28"/>
        <v>42.4</v>
      </c>
      <c r="H81" s="70">
        <v>23.5</v>
      </c>
      <c r="I81" s="204">
        <f t="shared" si="32"/>
        <v>47</v>
      </c>
      <c r="J81" s="43">
        <v>12.7</v>
      </c>
      <c r="K81" s="200">
        <f t="shared" si="33"/>
        <v>52.3</v>
      </c>
      <c r="L81" s="36">
        <v>23.4</v>
      </c>
      <c r="M81" s="201">
        <f t="shared" si="33"/>
        <v>51.1</v>
      </c>
      <c r="N81" s="11">
        <v>15</v>
      </c>
      <c r="O81" s="202">
        <f t="shared" si="29"/>
        <v>42</v>
      </c>
      <c r="P81" s="17">
        <v>12.068965517241379</v>
      </c>
      <c r="Q81" s="16">
        <f t="shared" si="30"/>
        <v>31.03448275862069</v>
      </c>
      <c r="R81" s="53">
        <v>12.07</v>
      </c>
      <c r="S81" s="205">
        <f t="shared" si="31"/>
        <v>43.03</v>
      </c>
    </row>
    <row r="82" spans="1:19">
      <c r="A82" s="4">
        <v>8</v>
      </c>
      <c r="B82" s="243">
        <v>14.3</v>
      </c>
      <c r="C82" s="341">
        <f t="shared" si="26"/>
        <v>57.099999999999994</v>
      </c>
      <c r="D82" s="243">
        <v>13.9</v>
      </c>
      <c r="E82" s="237">
        <f t="shared" si="27"/>
        <v>50</v>
      </c>
      <c r="F82" s="83">
        <v>11.5</v>
      </c>
      <c r="G82" s="198">
        <f t="shared" si="28"/>
        <v>53.9</v>
      </c>
      <c r="H82" s="70">
        <v>29.4</v>
      </c>
      <c r="I82" s="72">
        <f t="shared" si="32"/>
        <v>76.400000000000006</v>
      </c>
      <c r="J82" s="43">
        <v>22.2</v>
      </c>
      <c r="K82" s="47">
        <f t="shared" si="33"/>
        <v>74.5</v>
      </c>
      <c r="L82" s="36">
        <v>19.100000000000001</v>
      </c>
      <c r="M82" s="37">
        <f t="shared" si="33"/>
        <v>70.2</v>
      </c>
      <c r="N82" s="11">
        <v>28</v>
      </c>
      <c r="O82" s="12">
        <f t="shared" si="29"/>
        <v>70</v>
      </c>
      <c r="P82" s="17">
        <v>36.206896551724135</v>
      </c>
      <c r="Q82" s="203">
        <f t="shared" si="30"/>
        <v>67.241379310344826</v>
      </c>
      <c r="R82" s="53">
        <v>21.43</v>
      </c>
      <c r="S82" s="54">
        <f t="shared" si="31"/>
        <v>64.460000000000008</v>
      </c>
    </row>
    <row r="83" spans="1:19">
      <c r="A83" s="4">
        <v>9</v>
      </c>
      <c r="B83" s="243">
        <v>0</v>
      </c>
      <c r="C83" s="238">
        <f t="shared" si="26"/>
        <v>57.099999999999994</v>
      </c>
      <c r="D83" s="243">
        <v>18.2</v>
      </c>
      <c r="E83" s="238">
        <f t="shared" si="27"/>
        <v>68.2</v>
      </c>
      <c r="F83" s="83">
        <v>19.2</v>
      </c>
      <c r="G83" s="60">
        <f t="shared" si="28"/>
        <v>73.099999999999994</v>
      </c>
      <c r="H83" s="70">
        <v>11.8</v>
      </c>
      <c r="I83" s="72">
        <f t="shared" si="32"/>
        <v>88.2</v>
      </c>
      <c r="J83" s="43">
        <v>17.5</v>
      </c>
      <c r="K83" s="47">
        <f t="shared" si="33"/>
        <v>92</v>
      </c>
      <c r="L83" s="36">
        <v>17</v>
      </c>
      <c r="M83" s="37">
        <f t="shared" si="33"/>
        <v>87.2</v>
      </c>
      <c r="N83" s="11">
        <v>18</v>
      </c>
      <c r="O83" s="12">
        <f t="shared" si="29"/>
        <v>88</v>
      </c>
      <c r="P83" s="17">
        <v>10.344827586206897</v>
      </c>
      <c r="Q83" s="16">
        <f t="shared" si="30"/>
        <v>77.586206896551715</v>
      </c>
      <c r="R83" s="53">
        <v>13.49</v>
      </c>
      <c r="S83" s="54">
        <f t="shared" si="31"/>
        <v>77.95</v>
      </c>
    </row>
    <row r="84" spans="1:19">
      <c r="A84" s="4">
        <v>10</v>
      </c>
      <c r="B84" s="243">
        <v>42.9</v>
      </c>
      <c r="C84" s="238">
        <f t="shared" si="26"/>
        <v>100</v>
      </c>
      <c r="D84" s="243">
        <v>31.8</v>
      </c>
      <c r="E84" s="238">
        <f t="shared" si="27"/>
        <v>100</v>
      </c>
      <c r="F84" s="83">
        <v>26.9</v>
      </c>
      <c r="G84" s="60">
        <f t="shared" si="28"/>
        <v>100</v>
      </c>
      <c r="H84" s="70">
        <v>11.8</v>
      </c>
      <c r="I84" s="72">
        <f t="shared" si="32"/>
        <v>100</v>
      </c>
      <c r="J84" s="43">
        <v>7.9</v>
      </c>
      <c r="K84" s="47">
        <f t="shared" si="33"/>
        <v>99.9</v>
      </c>
      <c r="L84" s="36">
        <v>12.8</v>
      </c>
      <c r="M84" s="37">
        <f t="shared" si="33"/>
        <v>100</v>
      </c>
      <c r="N84" s="11">
        <v>13</v>
      </c>
      <c r="O84" s="12">
        <f t="shared" si="29"/>
        <v>101</v>
      </c>
      <c r="P84" s="17">
        <v>22.413793103448278</v>
      </c>
      <c r="Q84" s="16">
        <f t="shared" si="30"/>
        <v>100</v>
      </c>
      <c r="R84" s="53">
        <v>21.43</v>
      </c>
      <c r="S84" s="54">
        <f t="shared" si="31"/>
        <v>99.38</v>
      </c>
    </row>
    <row r="85" spans="1:19">
      <c r="A85" s="3"/>
      <c r="B85" s="243"/>
      <c r="C85" s="238"/>
      <c r="D85" s="243"/>
      <c r="E85" s="238"/>
      <c r="F85" s="83"/>
      <c r="G85" s="60"/>
      <c r="H85" s="70"/>
      <c r="I85" s="72"/>
      <c r="J85" s="43"/>
      <c r="K85" s="47"/>
      <c r="L85" s="36"/>
      <c r="M85" s="37"/>
      <c r="N85" s="11"/>
      <c r="O85" s="12"/>
      <c r="P85" s="17"/>
      <c r="Q85" s="16"/>
      <c r="R85" s="53"/>
      <c r="S85" s="54"/>
    </row>
    <row r="86" spans="1:19" ht="25.5">
      <c r="A86" s="5" t="s">
        <v>6</v>
      </c>
      <c r="B86" s="244"/>
      <c r="C86" s="238"/>
      <c r="D86" s="244"/>
      <c r="E86" s="238"/>
      <c r="F86" s="84"/>
      <c r="G86" s="60"/>
      <c r="H86" s="73"/>
      <c r="I86" s="72"/>
      <c r="J86" s="45"/>
      <c r="K86" s="47"/>
      <c r="L86" s="36"/>
      <c r="M86" s="37"/>
      <c r="N86" s="11"/>
      <c r="O86" s="12"/>
      <c r="P86" s="17"/>
      <c r="Q86" s="16"/>
      <c r="R86" s="53"/>
      <c r="S86" s="54"/>
    </row>
    <row r="87" spans="1:19">
      <c r="A87" s="4">
        <v>1</v>
      </c>
      <c r="B87" s="243">
        <v>0</v>
      </c>
      <c r="C87" s="238">
        <f>B87</f>
        <v>0</v>
      </c>
      <c r="D87" s="243">
        <v>0</v>
      </c>
      <c r="E87" s="238">
        <f>D87</f>
        <v>0</v>
      </c>
      <c r="F87" s="83">
        <v>7.9</v>
      </c>
      <c r="G87" s="60">
        <f>F87</f>
        <v>7.9</v>
      </c>
      <c r="H87" s="70"/>
      <c r="I87" s="72">
        <f>H87</f>
        <v>0</v>
      </c>
      <c r="J87" s="43">
        <v>4.8</v>
      </c>
      <c r="K87" s="47">
        <f>J87</f>
        <v>4.8</v>
      </c>
      <c r="L87" s="36">
        <v>2.1</v>
      </c>
      <c r="M87" s="37">
        <f>L87</f>
        <v>2.1</v>
      </c>
      <c r="N87" s="11">
        <v>3</v>
      </c>
      <c r="O87" s="12">
        <f>N87</f>
        <v>3</v>
      </c>
      <c r="P87" s="17">
        <v>1.7241379310344827</v>
      </c>
      <c r="Q87" s="16">
        <f>P87</f>
        <v>1.7241379310344827</v>
      </c>
      <c r="R87" s="53">
        <v>3.15</v>
      </c>
      <c r="S87" s="54">
        <f>R87</f>
        <v>3.15</v>
      </c>
    </row>
    <row r="88" spans="1:19">
      <c r="A88" s="4">
        <v>2</v>
      </c>
      <c r="B88" s="243">
        <v>14.2</v>
      </c>
      <c r="C88" s="238">
        <f t="shared" ref="C88:C96" si="34">C87+B88</f>
        <v>14.2</v>
      </c>
      <c r="D88" s="243">
        <v>0</v>
      </c>
      <c r="E88" s="238">
        <f t="shared" ref="E88:E96" si="35">E87+D88</f>
        <v>0</v>
      </c>
      <c r="F88" s="83">
        <v>0</v>
      </c>
      <c r="G88" s="60">
        <f t="shared" ref="G88:G96" si="36">G87+F88</f>
        <v>7.9</v>
      </c>
      <c r="H88" s="70">
        <v>17.600000000000001</v>
      </c>
      <c r="I88" s="72">
        <f>I87+H88</f>
        <v>17.600000000000001</v>
      </c>
      <c r="J88" s="43">
        <v>9.5</v>
      </c>
      <c r="K88" s="47">
        <f>K87+J88</f>
        <v>14.3</v>
      </c>
      <c r="L88" s="36">
        <v>2.1</v>
      </c>
      <c r="M88" s="37">
        <f>M87+L88</f>
        <v>4.2</v>
      </c>
      <c r="N88" s="11">
        <v>3</v>
      </c>
      <c r="O88" s="12">
        <f t="shared" ref="O88:O96" si="37">O87+N88</f>
        <v>6</v>
      </c>
      <c r="P88" s="17">
        <v>1.7241379310344827</v>
      </c>
      <c r="Q88" s="16">
        <f t="shared" ref="Q88:Q96" si="38">Q87+P88</f>
        <v>3.4482758620689653</v>
      </c>
      <c r="R88" s="53">
        <v>4.72</v>
      </c>
      <c r="S88" s="54">
        <f t="shared" ref="S88:S96" si="39">S87+R88</f>
        <v>7.8699999999999992</v>
      </c>
    </row>
    <row r="89" spans="1:19">
      <c r="A89" s="4">
        <v>3</v>
      </c>
      <c r="B89" s="243">
        <v>0</v>
      </c>
      <c r="C89" s="238">
        <f t="shared" si="34"/>
        <v>14.2</v>
      </c>
      <c r="D89" s="243">
        <v>0</v>
      </c>
      <c r="E89" s="238">
        <f t="shared" si="35"/>
        <v>0</v>
      </c>
      <c r="F89" s="83">
        <v>0</v>
      </c>
      <c r="G89" s="60">
        <f t="shared" si="36"/>
        <v>7.9</v>
      </c>
      <c r="H89" s="70">
        <v>11.8</v>
      </c>
      <c r="I89" s="72">
        <f t="shared" ref="I89:I96" si="40">I88+H89</f>
        <v>29.400000000000002</v>
      </c>
      <c r="J89" s="43">
        <v>4.8</v>
      </c>
      <c r="K89" s="47">
        <f t="shared" ref="K89:M96" si="41">K88+J89</f>
        <v>19.100000000000001</v>
      </c>
      <c r="L89" s="36">
        <v>10.6</v>
      </c>
      <c r="M89" s="37">
        <f t="shared" si="41"/>
        <v>14.8</v>
      </c>
      <c r="N89" s="11">
        <v>10</v>
      </c>
      <c r="O89" s="12">
        <f t="shared" si="37"/>
        <v>16</v>
      </c>
      <c r="P89" s="17">
        <v>1.7241379310344827</v>
      </c>
      <c r="Q89" s="16">
        <f t="shared" si="38"/>
        <v>5.1724137931034484</v>
      </c>
      <c r="R89" s="53">
        <v>7.87</v>
      </c>
      <c r="S89" s="54">
        <f t="shared" si="39"/>
        <v>15.739999999999998</v>
      </c>
    </row>
    <row r="90" spans="1:19">
      <c r="A90" s="4">
        <v>4</v>
      </c>
      <c r="B90" s="243">
        <v>0</v>
      </c>
      <c r="C90" s="238">
        <f t="shared" si="34"/>
        <v>14.2</v>
      </c>
      <c r="D90" s="243">
        <v>0</v>
      </c>
      <c r="E90" s="238">
        <f t="shared" si="35"/>
        <v>0</v>
      </c>
      <c r="F90" s="83">
        <v>0</v>
      </c>
      <c r="G90" s="60">
        <f t="shared" si="36"/>
        <v>7.9</v>
      </c>
      <c r="H90" s="70"/>
      <c r="I90" s="72">
        <f t="shared" si="40"/>
        <v>29.400000000000002</v>
      </c>
      <c r="J90" s="43">
        <v>9.5</v>
      </c>
      <c r="K90" s="47">
        <f t="shared" si="41"/>
        <v>28.6</v>
      </c>
      <c r="L90" s="36">
        <v>2.1</v>
      </c>
      <c r="M90" s="37">
        <f t="shared" si="41"/>
        <v>16.900000000000002</v>
      </c>
      <c r="N90" s="11">
        <v>5</v>
      </c>
      <c r="O90" s="12">
        <f t="shared" si="37"/>
        <v>21</v>
      </c>
      <c r="P90" s="17">
        <v>1.7241379310344827</v>
      </c>
      <c r="Q90" s="16">
        <f t="shared" si="38"/>
        <v>6.8965517241379306</v>
      </c>
      <c r="R90" s="53">
        <v>4.72</v>
      </c>
      <c r="S90" s="54">
        <f t="shared" si="39"/>
        <v>20.459999999999997</v>
      </c>
    </row>
    <row r="91" spans="1:19">
      <c r="A91" s="4">
        <v>5</v>
      </c>
      <c r="B91" s="243">
        <v>0</v>
      </c>
      <c r="C91" s="238">
        <f t="shared" si="34"/>
        <v>14.2</v>
      </c>
      <c r="D91" s="243">
        <v>9</v>
      </c>
      <c r="E91" s="238">
        <f t="shared" si="35"/>
        <v>9</v>
      </c>
      <c r="F91" s="83">
        <v>3.8</v>
      </c>
      <c r="G91" s="60">
        <f t="shared" si="36"/>
        <v>11.7</v>
      </c>
      <c r="H91" s="70">
        <v>11.8</v>
      </c>
      <c r="I91" s="72">
        <f t="shared" si="40"/>
        <v>41.2</v>
      </c>
      <c r="J91" s="43">
        <v>4.8</v>
      </c>
      <c r="K91" s="47">
        <f t="shared" si="41"/>
        <v>33.4</v>
      </c>
      <c r="L91" s="36">
        <v>17</v>
      </c>
      <c r="M91" s="37">
        <f t="shared" si="41"/>
        <v>33.900000000000006</v>
      </c>
      <c r="N91" s="11">
        <v>3</v>
      </c>
      <c r="O91" s="12">
        <f t="shared" si="37"/>
        <v>24</v>
      </c>
      <c r="P91" s="17">
        <v>6.8965517241379306</v>
      </c>
      <c r="Q91" s="16">
        <f t="shared" si="38"/>
        <v>13.793103448275861</v>
      </c>
      <c r="R91" s="53">
        <v>8.66</v>
      </c>
      <c r="S91" s="54">
        <f t="shared" si="39"/>
        <v>29.119999999999997</v>
      </c>
    </row>
    <row r="92" spans="1:19">
      <c r="A92" s="4">
        <v>6</v>
      </c>
      <c r="B92" s="243">
        <v>0</v>
      </c>
      <c r="C92" s="238">
        <f t="shared" si="34"/>
        <v>14.2</v>
      </c>
      <c r="D92" s="243">
        <v>0</v>
      </c>
      <c r="E92" s="238">
        <f t="shared" si="35"/>
        <v>9</v>
      </c>
      <c r="F92" s="83">
        <v>11.5</v>
      </c>
      <c r="G92" s="60">
        <f t="shared" si="36"/>
        <v>23.2</v>
      </c>
      <c r="H92" s="70">
        <v>5.9</v>
      </c>
      <c r="I92" s="204">
        <f t="shared" si="40"/>
        <v>47.1</v>
      </c>
      <c r="J92" s="43">
        <v>15.9</v>
      </c>
      <c r="K92" s="200">
        <f t="shared" si="41"/>
        <v>49.3</v>
      </c>
      <c r="L92" s="36">
        <v>12.8</v>
      </c>
      <c r="M92" s="37">
        <f t="shared" si="41"/>
        <v>46.7</v>
      </c>
      <c r="N92" s="11">
        <v>13</v>
      </c>
      <c r="O92" s="12">
        <f t="shared" si="37"/>
        <v>37</v>
      </c>
      <c r="P92" s="17">
        <v>13.793103448275861</v>
      </c>
      <c r="Q92" s="16">
        <f t="shared" si="38"/>
        <v>27.586206896551722</v>
      </c>
      <c r="R92" s="53">
        <v>9.4499999999999993</v>
      </c>
      <c r="S92" s="54">
        <f t="shared" si="39"/>
        <v>38.569999999999993</v>
      </c>
    </row>
    <row r="93" spans="1:19">
      <c r="A93" s="4">
        <v>7</v>
      </c>
      <c r="B93" s="243">
        <v>0</v>
      </c>
      <c r="C93" s="341">
        <f t="shared" si="34"/>
        <v>14.2</v>
      </c>
      <c r="D93" s="243">
        <v>18.2</v>
      </c>
      <c r="E93" s="237">
        <f t="shared" si="35"/>
        <v>27.2</v>
      </c>
      <c r="F93" s="83">
        <v>19.2</v>
      </c>
      <c r="G93" s="198">
        <f t="shared" si="36"/>
        <v>42.4</v>
      </c>
      <c r="H93" s="70">
        <v>5.9</v>
      </c>
      <c r="I93" s="72">
        <f t="shared" si="40"/>
        <v>53</v>
      </c>
      <c r="J93" s="43">
        <v>11.1</v>
      </c>
      <c r="K93" s="47">
        <f t="shared" si="41"/>
        <v>60.4</v>
      </c>
      <c r="L93" s="36">
        <v>6.4</v>
      </c>
      <c r="M93" s="201">
        <f t="shared" si="41"/>
        <v>53.1</v>
      </c>
      <c r="N93" s="11">
        <v>21</v>
      </c>
      <c r="O93" s="202">
        <f t="shared" si="37"/>
        <v>58</v>
      </c>
      <c r="P93" s="17">
        <v>20.689655172413794</v>
      </c>
      <c r="Q93" s="203">
        <f t="shared" si="38"/>
        <v>48.275862068965516</v>
      </c>
      <c r="R93" s="53">
        <v>14.17</v>
      </c>
      <c r="S93" s="205">
        <f t="shared" si="39"/>
        <v>52.739999999999995</v>
      </c>
    </row>
    <row r="94" spans="1:19">
      <c r="A94" s="4">
        <v>8</v>
      </c>
      <c r="B94" s="243">
        <v>14.3</v>
      </c>
      <c r="C94" s="341">
        <f t="shared" si="34"/>
        <v>28.5</v>
      </c>
      <c r="D94" s="243">
        <v>27.3</v>
      </c>
      <c r="E94" s="238">
        <f t="shared" si="35"/>
        <v>54.5</v>
      </c>
      <c r="F94" s="83">
        <v>19.2</v>
      </c>
      <c r="G94" s="60">
        <f t="shared" si="36"/>
        <v>61.599999999999994</v>
      </c>
      <c r="H94" s="70">
        <v>17.600000000000001</v>
      </c>
      <c r="I94" s="72">
        <f t="shared" si="40"/>
        <v>70.599999999999994</v>
      </c>
      <c r="J94" s="43">
        <v>22.2</v>
      </c>
      <c r="K94" s="47">
        <f t="shared" si="41"/>
        <v>82.6</v>
      </c>
      <c r="L94" s="36">
        <v>17</v>
      </c>
      <c r="M94" s="37">
        <f t="shared" si="41"/>
        <v>70.099999999999994</v>
      </c>
      <c r="N94" s="11">
        <v>21</v>
      </c>
      <c r="O94" s="12">
        <f t="shared" si="37"/>
        <v>79</v>
      </c>
      <c r="P94" s="17">
        <v>18.96551724137931</v>
      </c>
      <c r="Q94" s="16">
        <f t="shared" si="38"/>
        <v>67.241379310344826</v>
      </c>
      <c r="R94" s="53">
        <v>18.11</v>
      </c>
      <c r="S94" s="54">
        <f t="shared" si="39"/>
        <v>70.849999999999994</v>
      </c>
    </row>
    <row r="95" spans="1:19">
      <c r="A95" s="4">
        <v>9</v>
      </c>
      <c r="B95" s="243">
        <v>28.6</v>
      </c>
      <c r="C95" s="237">
        <f t="shared" si="34"/>
        <v>57.1</v>
      </c>
      <c r="D95" s="243">
        <v>18.2</v>
      </c>
      <c r="E95" s="238">
        <f t="shared" si="35"/>
        <v>72.7</v>
      </c>
      <c r="F95" s="83">
        <v>3.8</v>
      </c>
      <c r="G95" s="60">
        <f t="shared" si="36"/>
        <v>65.399999999999991</v>
      </c>
      <c r="H95" s="70">
        <v>17.600000000000001</v>
      </c>
      <c r="I95" s="72">
        <f t="shared" si="40"/>
        <v>88.199999999999989</v>
      </c>
      <c r="J95" s="43">
        <v>6.3</v>
      </c>
      <c r="K95" s="47">
        <f t="shared" si="41"/>
        <v>88.899999999999991</v>
      </c>
      <c r="L95" s="36">
        <v>17</v>
      </c>
      <c r="M95" s="37">
        <f t="shared" si="41"/>
        <v>87.1</v>
      </c>
      <c r="N95" s="11">
        <v>15</v>
      </c>
      <c r="O95" s="12">
        <f t="shared" si="37"/>
        <v>94</v>
      </c>
      <c r="P95" s="17">
        <v>15.517241379310345</v>
      </c>
      <c r="Q95" s="16">
        <f t="shared" si="38"/>
        <v>82.758620689655174</v>
      </c>
      <c r="R95" s="53">
        <v>11.81</v>
      </c>
      <c r="S95" s="54">
        <f t="shared" si="39"/>
        <v>82.66</v>
      </c>
    </row>
    <row r="96" spans="1:19">
      <c r="A96" s="4">
        <v>10</v>
      </c>
      <c r="B96" s="243">
        <v>42.9</v>
      </c>
      <c r="C96" s="238">
        <f t="shared" si="34"/>
        <v>100</v>
      </c>
      <c r="D96" s="243">
        <v>27.3</v>
      </c>
      <c r="E96" s="238">
        <f t="shared" si="35"/>
        <v>100</v>
      </c>
      <c r="F96" s="83">
        <v>34.6</v>
      </c>
      <c r="G96" s="60">
        <f t="shared" si="36"/>
        <v>100</v>
      </c>
      <c r="H96" s="70">
        <v>11.8</v>
      </c>
      <c r="I96" s="72">
        <f t="shared" si="40"/>
        <v>99.999999999999986</v>
      </c>
      <c r="J96" s="43">
        <v>11.1</v>
      </c>
      <c r="K96" s="47">
        <f t="shared" si="41"/>
        <v>99.999999999999986</v>
      </c>
      <c r="L96" s="36">
        <v>12.8</v>
      </c>
      <c r="M96" s="37">
        <f t="shared" si="41"/>
        <v>99.899999999999991</v>
      </c>
      <c r="N96" s="11">
        <v>8</v>
      </c>
      <c r="O96" s="12">
        <f t="shared" si="37"/>
        <v>102</v>
      </c>
      <c r="P96" s="17">
        <v>17.241379310344829</v>
      </c>
      <c r="Q96" s="16">
        <f t="shared" si="38"/>
        <v>100</v>
      </c>
      <c r="R96" s="53">
        <v>17.32</v>
      </c>
      <c r="S96" s="54">
        <f t="shared" si="39"/>
        <v>99.97999999999999</v>
      </c>
    </row>
    <row r="97" spans="1:19">
      <c r="A97" s="3"/>
      <c r="B97" s="243"/>
      <c r="C97" s="238"/>
      <c r="D97" s="243"/>
      <c r="E97" s="238"/>
      <c r="F97" s="83"/>
      <c r="G97" s="60"/>
      <c r="H97" s="70"/>
      <c r="I97" s="72"/>
      <c r="J97" s="43"/>
      <c r="K97" s="47"/>
      <c r="L97" s="36"/>
      <c r="M97" s="37"/>
      <c r="N97" s="11"/>
      <c r="O97" s="12"/>
      <c r="P97" s="17"/>
      <c r="Q97" s="16"/>
      <c r="R97" s="53"/>
      <c r="S97" s="54"/>
    </row>
    <row r="98" spans="1:19" ht="25.5">
      <c r="A98" s="5" t="s">
        <v>7</v>
      </c>
      <c r="B98" s="244"/>
      <c r="C98" s="238"/>
      <c r="D98" s="244"/>
      <c r="E98" s="238"/>
      <c r="F98" s="84"/>
      <c r="G98" s="60"/>
      <c r="H98" s="73"/>
      <c r="I98" s="72"/>
      <c r="J98" s="45"/>
      <c r="K98" s="47"/>
      <c r="L98" s="36"/>
      <c r="M98" s="37"/>
      <c r="N98" s="11"/>
      <c r="O98" s="12"/>
      <c r="P98" s="17"/>
      <c r="Q98" s="16"/>
      <c r="R98" s="53"/>
      <c r="S98" s="54"/>
    </row>
    <row r="99" spans="1:19">
      <c r="A99" s="4">
        <v>1</v>
      </c>
      <c r="B99" s="243">
        <v>0</v>
      </c>
      <c r="C99" s="238">
        <f>B99</f>
        <v>0</v>
      </c>
      <c r="D99" s="243">
        <v>0</v>
      </c>
      <c r="E99" s="238">
        <f>D99</f>
        <v>0</v>
      </c>
      <c r="F99" s="83">
        <v>0</v>
      </c>
      <c r="G99" s="60">
        <f>F99</f>
        <v>0</v>
      </c>
      <c r="H99" s="70"/>
      <c r="I99" s="72">
        <f>H99</f>
        <v>0</v>
      </c>
      <c r="J99" s="43">
        <v>1.6</v>
      </c>
      <c r="K99" s="47">
        <f>J99</f>
        <v>1.6</v>
      </c>
      <c r="L99" s="36">
        <v>4.3</v>
      </c>
      <c r="M99" s="37">
        <f>L99</f>
        <v>4.3</v>
      </c>
      <c r="N99" s="11">
        <v>5</v>
      </c>
      <c r="O99" s="12">
        <f>N99</f>
        <v>5</v>
      </c>
      <c r="P99" s="17">
        <v>0</v>
      </c>
      <c r="Q99" s="16">
        <f>P99</f>
        <v>0</v>
      </c>
      <c r="R99" s="53">
        <v>3.97</v>
      </c>
      <c r="S99" s="54">
        <f>R99</f>
        <v>3.97</v>
      </c>
    </row>
    <row r="100" spans="1:19">
      <c r="A100" s="4">
        <v>2</v>
      </c>
      <c r="B100" s="243">
        <v>14.2</v>
      </c>
      <c r="C100" s="238">
        <f t="shared" ref="C100:C108" si="42">C99+B100</f>
        <v>14.2</v>
      </c>
      <c r="D100" s="243">
        <v>0</v>
      </c>
      <c r="E100" s="238">
        <f t="shared" ref="E100:E108" si="43">E99+D100</f>
        <v>0</v>
      </c>
      <c r="F100" s="83">
        <v>0</v>
      </c>
      <c r="G100" s="60">
        <f t="shared" ref="G100:G108" si="44">G99+F100</f>
        <v>0</v>
      </c>
      <c r="H100" s="70"/>
      <c r="I100" s="72">
        <f>I99+H100</f>
        <v>0</v>
      </c>
      <c r="J100" s="43">
        <v>4.8</v>
      </c>
      <c r="K100" s="47">
        <f>K99+J100</f>
        <v>6.4</v>
      </c>
      <c r="L100" s="36">
        <v>4.3</v>
      </c>
      <c r="M100" s="37">
        <f>M99+L100</f>
        <v>8.6</v>
      </c>
      <c r="N100" s="11">
        <v>5</v>
      </c>
      <c r="O100" s="12">
        <f t="shared" ref="O100:O108" si="45">O99+N100</f>
        <v>10</v>
      </c>
      <c r="P100" s="17">
        <v>5.1724137931034484</v>
      </c>
      <c r="Q100" s="16">
        <f t="shared" ref="Q100:Q108" si="46">Q99+P100</f>
        <v>5.1724137931034484</v>
      </c>
      <c r="R100" s="53">
        <v>2.38</v>
      </c>
      <c r="S100" s="54">
        <f t="shared" ref="S100:S108" si="47">S99+R100</f>
        <v>6.35</v>
      </c>
    </row>
    <row r="101" spans="1:19">
      <c r="A101" s="4">
        <v>3</v>
      </c>
      <c r="B101" s="243">
        <v>0</v>
      </c>
      <c r="C101" s="238">
        <f t="shared" si="42"/>
        <v>14.2</v>
      </c>
      <c r="D101" s="243">
        <v>4.8</v>
      </c>
      <c r="E101" s="238">
        <f t="shared" si="43"/>
        <v>4.8</v>
      </c>
      <c r="F101" s="83">
        <v>0</v>
      </c>
      <c r="G101" s="60">
        <f t="shared" si="44"/>
        <v>0</v>
      </c>
      <c r="H101" s="70"/>
      <c r="I101" s="72">
        <f t="shared" ref="I101:I108" si="48">I100+H101</f>
        <v>0</v>
      </c>
      <c r="J101" s="43">
        <v>1.6</v>
      </c>
      <c r="K101" s="47">
        <f t="shared" ref="K101:M108" si="49">K100+J101</f>
        <v>8</v>
      </c>
      <c r="L101" s="36">
        <v>0</v>
      </c>
      <c r="M101" s="37">
        <f t="shared" si="49"/>
        <v>8.6</v>
      </c>
      <c r="N101" s="11">
        <v>8</v>
      </c>
      <c r="O101" s="12">
        <f t="shared" si="45"/>
        <v>18</v>
      </c>
      <c r="P101" s="17">
        <v>5.1724137931034484</v>
      </c>
      <c r="Q101" s="16">
        <f t="shared" si="46"/>
        <v>10.344827586206897</v>
      </c>
      <c r="R101" s="53">
        <v>11.11</v>
      </c>
      <c r="S101" s="54">
        <f t="shared" si="47"/>
        <v>17.46</v>
      </c>
    </row>
    <row r="102" spans="1:19">
      <c r="A102" s="4">
        <v>4</v>
      </c>
      <c r="B102" s="243">
        <v>0</v>
      </c>
      <c r="C102" s="238">
        <f t="shared" si="42"/>
        <v>14.2</v>
      </c>
      <c r="D102" s="243">
        <v>4.5</v>
      </c>
      <c r="E102" s="238">
        <f t="shared" si="43"/>
        <v>9.3000000000000007</v>
      </c>
      <c r="F102" s="83">
        <v>15.4</v>
      </c>
      <c r="G102" s="60">
        <f t="shared" si="44"/>
        <v>15.4</v>
      </c>
      <c r="H102" s="70">
        <v>5.9</v>
      </c>
      <c r="I102" s="72">
        <f t="shared" si="48"/>
        <v>5.9</v>
      </c>
      <c r="J102" s="43">
        <v>6.3</v>
      </c>
      <c r="K102" s="47">
        <f t="shared" si="49"/>
        <v>14.3</v>
      </c>
      <c r="L102" s="36">
        <v>10.6</v>
      </c>
      <c r="M102" s="37">
        <f t="shared" si="49"/>
        <v>19.2</v>
      </c>
      <c r="N102" s="11">
        <v>5</v>
      </c>
      <c r="O102" s="12">
        <f t="shared" si="45"/>
        <v>23</v>
      </c>
      <c r="P102" s="17">
        <v>5.1724137931034484</v>
      </c>
      <c r="Q102" s="16">
        <f t="shared" si="46"/>
        <v>15.517241379310345</v>
      </c>
      <c r="R102" s="53">
        <v>5.56</v>
      </c>
      <c r="S102" s="54">
        <f t="shared" si="47"/>
        <v>23.02</v>
      </c>
    </row>
    <row r="103" spans="1:19">
      <c r="A103" s="4">
        <v>5</v>
      </c>
      <c r="B103" s="243">
        <v>0</v>
      </c>
      <c r="C103" s="238">
        <f t="shared" si="42"/>
        <v>14.2</v>
      </c>
      <c r="D103" s="243">
        <v>4.5</v>
      </c>
      <c r="E103" s="238">
        <f t="shared" si="43"/>
        <v>13.8</v>
      </c>
      <c r="F103" s="83">
        <v>7.7</v>
      </c>
      <c r="G103" s="60">
        <f t="shared" si="44"/>
        <v>23.1</v>
      </c>
      <c r="H103" s="70">
        <v>11.8</v>
      </c>
      <c r="I103" s="72">
        <f t="shared" si="48"/>
        <v>17.700000000000003</v>
      </c>
      <c r="J103" s="43">
        <v>11.1</v>
      </c>
      <c r="K103" s="47">
        <f t="shared" si="49"/>
        <v>25.4</v>
      </c>
      <c r="L103" s="36">
        <v>6.4</v>
      </c>
      <c r="M103" s="37">
        <f t="shared" si="49"/>
        <v>25.6</v>
      </c>
      <c r="N103" s="11">
        <v>3</v>
      </c>
      <c r="O103" s="12">
        <f t="shared" si="45"/>
        <v>26</v>
      </c>
      <c r="P103" s="17">
        <v>8.6206896551724146</v>
      </c>
      <c r="Q103" s="16">
        <f t="shared" si="46"/>
        <v>24.137931034482762</v>
      </c>
      <c r="R103" s="53">
        <v>4.76</v>
      </c>
      <c r="S103" s="54">
        <f t="shared" si="47"/>
        <v>27.78</v>
      </c>
    </row>
    <row r="104" spans="1:19">
      <c r="A104" s="4">
        <v>6</v>
      </c>
      <c r="B104" s="243">
        <v>14.3</v>
      </c>
      <c r="C104" s="238">
        <f t="shared" si="42"/>
        <v>28.5</v>
      </c>
      <c r="D104" s="243">
        <v>4.5</v>
      </c>
      <c r="E104" s="238">
        <f t="shared" si="43"/>
        <v>18.3</v>
      </c>
      <c r="F104" s="83">
        <v>3.8</v>
      </c>
      <c r="G104" s="60">
        <f t="shared" si="44"/>
        <v>26.900000000000002</v>
      </c>
      <c r="H104" s="70"/>
      <c r="I104" s="72">
        <f t="shared" si="48"/>
        <v>17.700000000000003</v>
      </c>
      <c r="J104" s="43">
        <v>4.8</v>
      </c>
      <c r="K104" s="47">
        <f t="shared" si="49"/>
        <v>30.2</v>
      </c>
      <c r="L104" s="36">
        <v>8.5</v>
      </c>
      <c r="M104" s="37">
        <f t="shared" si="49"/>
        <v>34.1</v>
      </c>
      <c r="N104" s="11">
        <v>15</v>
      </c>
      <c r="O104" s="12">
        <f t="shared" si="45"/>
        <v>41</v>
      </c>
      <c r="P104" s="17">
        <v>3.4482758620689653</v>
      </c>
      <c r="Q104" s="16">
        <f t="shared" si="46"/>
        <v>27.586206896551726</v>
      </c>
      <c r="R104" s="53">
        <v>3.97</v>
      </c>
      <c r="S104" s="54">
        <f t="shared" si="47"/>
        <v>31.75</v>
      </c>
    </row>
    <row r="105" spans="1:19">
      <c r="A105" s="4">
        <v>7</v>
      </c>
      <c r="B105" s="243">
        <v>0</v>
      </c>
      <c r="C105" s="341">
        <f t="shared" si="42"/>
        <v>28.5</v>
      </c>
      <c r="D105" s="243">
        <v>13.6</v>
      </c>
      <c r="E105" s="238">
        <f t="shared" si="43"/>
        <v>31.9</v>
      </c>
      <c r="F105" s="83">
        <v>0</v>
      </c>
      <c r="G105" s="60">
        <f t="shared" si="44"/>
        <v>26.900000000000002</v>
      </c>
      <c r="H105" s="70">
        <v>23.5</v>
      </c>
      <c r="I105" s="72">
        <f t="shared" si="48"/>
        <v>41.2</v>
      </c>
      <c r="J105" s="43">
        <v>9.5</v>
      </c>
      <c r="K105" s="47">
        <f t="shared" si="49"/>
        <v>39.700000000000003</v>
      </c>
      <c r="L105" s="36">
        <v>8.5</v>
      </c>
      <c r="M105" s="37">
        <f t="shared" si="49"/>
        <v>42.6</v>
      </c>
      <c r="N105" s="11">
        <v>8</v>
      </c>
      <c r="O105" s="202">
        <f t="shared" si="45"/>
        <v>49</v>
      </c>
      <c r="P105" s="17">
        <v>12.068965517241379</v>
      </c>
      <c r="Q105" s="16">
        <f t="shared" si="46"/>
        <v>39.655172413793103</v>
      </c>
      <c r="R105" s="53">
        <v>13.49</v>
      </c>
      <c r="S105" s="205">
        <f t="shared" si="47"/>
        <v>45.24</v>
      </c>
    </row>
    <row r="106" spans="1:19">
      <c r="A106" s="4">
        <v>8</v>
      </c>
      <c r="B106" s="243">
        <v>14.3</v>
      </c>
      <c r="C106" s="341">
        <f t="shared" si="42"/>
        <v>42.8</v>
      </c>
      <c r="D106" s="243">
        <v>13.6</v>
      </c>
      <c r="E106" s="237">
        <f t="shared" si="43"/>
        <v>45.5</v>
      </c>
      <c r="F106" s="83">
        <v>15.4</v>
      </c>
      <c r="G106" s="198">
        <f t="shared" si="44"/>
        <v>42.300000000000004</v>
      </c>
      <c r="H106" s="70">
        <v>17.600000000000001</v>
      </c>
      <c r="I106" s="204">
        <f t="shared" si="48"/>
        <v>58.800000000000004</v>
      </c>
      <c r="J106" s="43">
        <v>25.4</v>
      </c>
      <c r="K106" s="200">
        <f t="shared" si="49"/>
        <v>65.099999999999994</v>
      </c>
      <c r="L106" s="36">
        <v>6.4</v>
      </c>
      <c r="M106" s="201">
        <f t="shared" si="49"/>
        <v>49</v>
      </c>
      <c r="N106" s="11">
        <v>15</v>
      </c>
      <c r="O106" s="12">
        <f t="shared" si="45"/>
        <v>64</v>
      </c>
      <c r="P106" s="17">
        <v>20.689655172413794</v>
      </c>
      <c r="Q106" s="203">
        <f t="shared" si="46"/>
        <v>60.344827586206897</v>
      </c>
      <c r="R106" s="53">
        <v>20.63</v>
      </c>
      <c r="S106" s="54">
        <f t="shared" si="47"/>
        <v>65.87</v>
      </c>
    </row>
    <row r="107" spans="1:19">
      <c r="A107" s="4">
        <v>9</v>
      </c>
      <c r="B107" s="243">
        <v>14.3</v>
      </c>
      <c r="C107" s="237">
        <f t="shared" si="42"/>
        <v>57.099999999999994</v>
      </c>
      <c r="D107" s="243">
        <v>22.7</v>
      </c>
      <c r="E107" s="238">
        <f t="shared" si="43"/>
        <v>68.2</v>
      </c>
      <c r="F107" s="83">
        <v>23.1</v>
      </c>
      <c r="G107" s="60">
        <f t="shared" si="44"/>
        <v>65.400000000000006</v>
      </c>
      <c r="H107" s="70">
        <v>29.4</v>
      </c>
      <c r="I107" s="72">
        <f t="shared" si="48"/>
        <v>88.2</v>
      </c>
      <c r="J107" s="43">
        <v>17.5</v>
      </c>
      <c r="K107" s="47">
        <f t="shared" si="49"/>
        <v>82.6</v>
      </c>
      <c r="L107" s="36">
        <v>25.5</v>
      </c>
      <c r="M107" s="37">
        <f t="shared" si="49"/>
        <v>74.5</v>
      </c>
      <c r="N107" s="11">
        <v>23</v>
      </c>
      <c r="O107" s="12">
        <f t="shared" si="45"/>
        <v>87</v>
      </c>
      <c r="P107" s="17">
        <v>15.517241379310345</v>
      </c>
      <c r="Q107" s="16">
        <f t="shared" si="46"/>
        <v>75.862068965517238</v>
      </c>
      <c r="R107" s="53">
        <v>10.32</v>
      </c>
      <c r="S107" s="54">
        <f t="shared" si="47"/>
        <v>76.19</v>
      </c>
    </row>
    <row r="108" spans="1:19">
      <c r="A108" s="4">
        <v>10</v>
      </c>
      <c r="B108" s="243">
        <v>42.9</v>
      </c>
      <c r="C108" s="238">
        <f t="shared" si="42"/>
        <v>100</v>
      </c>
      <c r="D108" s="243">
        <v>31.8</v>
      </c>
      <c r="E108" s="238">
        <f t="shared" si="43"/>
        <v>100</v>
      </c>
      <c r="F108" s="83">
        <v>34.6</v>
      </c>
      <c r="G108" s="60">
        <f t="shared" si="44"/>
        <v>100</v>
      </c>
      <c r="H108" s="70">
        <v>11.8</v>
      </c>
      <c r="I108" s="72">
        <f t="shared" si="48"/>
        <v>100</v>
      </c>
      <c r="J108" s="43">
        <v>17.5</v>
      </c>
      <c r="K108" s="47">
        <f t="shared" si="49"/>
        <v>100.1</v>
      </c>
      <c r="L108" s="36">
        <v>25.5</v>
      </c>
      <c r="M108" s="37">
        <f t="shared" si="49"/>
        <v>100</v>
      </c>
      <c r="N108" s="11">
        <v>13</v>
      </c>
      <c r="O108" s="12">
        <f t="shared" si="45"/>
        <v>100</v>
      </c>
      <c r="P108" s="17">
        <v>24.137931034482758</v>
      </c>
      <c r="Q108" s="16">
        <f t="shared" si="46"/>
        <v>100</v>
      </c>
      <c r="R108" s="53">
        <v>23.81</v>
      </c>
      <c r="S108" s="54">
        <f t="shared" si="47"/>
        <v>100</v>
      </c>
    </row>
    <row r="109" spans="1:19">
      <c r="A109" s="3"/>
      <c r="B109" s="243"/>
      <c r="C109" s="238"/>
      <c r="D109" s="243"/>
      <c r="E109" s="238"/>
      <c r="F109" s="83"/>
      <c r="G109" s="60"/>
      <c r="H109" s="70"/>
      <c r="I109" s="72"/>
      <c r="J109" s="43"/>
      <c r="K109" s="47"/>
      <c r="L109" s="36"/>
      <c r="M109" s="37"/>
      <c r="N109" s="11"/>
      <c r="O109" s="12"/>
      <c r="P109" s="17"/>
      <c r="Q109" s="16"/>
      <c r="R109" s="53"/>
      <c r="S109" s="54"/>
    </row>
    <row r="110" spans="1:19" ht="25.5">
      <c r="A110" s="5" t="s">
        <v>55</v>
      </c>
      <c r="B110" s="244"/>
      <c r="C110" s="238"/>
      <c r="D110" s="244"/>
      <c r="E110" s="238"/>
      <c r="F110" s="84"/>
      <c r="G110" s="60"/>
      <c r="H110" s="73"/>
      <c r="I110" s="72"/>
      <c r="J110" s="45"/>
      <c r="K110" s="47"/>
      <c r="L110" s="36"/>
      <c r="M110" s="37"/>
      <c r="N110" s="11"/>
      <c r="O110" s="12"/>
      <c r="P110" s="17"/>
      <c r="Q110" s="16"/>
      <c r="R110" s="53"/>
      <c r="S110" s="54"/>
    </row>
    <row r="111" spans="1:19">
      <c r="A111" s="4">
        <v>1</v>
      </c>
      <c r="B111" s="243">
        <v>0</v>
      </c>
      <c r="C111" s="238">
        <f>B111</f>
        <v>0</v>
      </c>
      <c r="D111" s="243">
        <v>0</v>
      </c>
      <c r="E111" s="238">
        <f>D111</f>
        <v>0</v>
      </c>
      <c r="F111" s="83">
        <v>0</v>
      </c>
      <c r="G111" s="60">
        <f>F111</f>
        <v>0</v>
      </c>
      <c r="H111" s="70"/>
      <c r="I111" s="72">
        <f>H111</f>
        <v>0</v>
      </c>
      <c r="J111" s="43">
        <v>0</v>
      </c>
      <c r="K111" s="47">
        <f>J111</f>
        <v>0</v>
      </c>
      <c r="L111" s="36">
        <v>0</v>
      </c>
      <c r="M111" s="37">
        <f>L111</f>
        <v>0</v>
      </c>
      <c r="N111" s="11">
        <v>0</v>
      </c>
      <c r="O111" s="12">
        <f>N111</f>
        <v>0</v>
      </c>
      <c r="P111" s="17"/>
      <c r="Q111" s="16"/>
      <c r="R111" s="53"/>
      <c r="S111" s="54"/>
    </row>
    <row r="112" spans="1:19">
      <c r="A112" s="4">
        <v>2</v>
      </c>
      <c r="B112" s="243">
        <v>0</v>
      </c>
      <c r="C112" s="238">
        <f t="shared" ref="C112:C120" si="50">C111+B112</f>
        <v>0</v>
      </c>
      <c r="D112" s="243">
        <v>4.5999999999999996</v>
      </c>
      <c r="E112" s="238">
        <f t="shared" ref="E112:E120" si="51">E111+D112</f>
        <v>4.5999999999999996</v>
      </c>
      <c r="F112" s="83">
        <v>0</v>
      </c>
      <c r="G112" s="60">
        <f t="shared" ref="G112:G120" si="52">G111+F112</f>
        <v>0</v>
      </c>
      <c r="H112" s="70"/>
      <c r="I112" s="72">
        <f>I111+H112</f>
        <v>0</v>
      </c>
      <c r="J112" s="43">
        <v>0</v>
      </c>
      <c r="K112" s="47">
        <f>K111+J112</f>
        <v>0</v>
      </c>
      <c r="L112" s="36">
        <v>0</v>
      </c>
      <c r="M112" s="37">
        <f>M111+L112</f>
        <v>0</v>
      </c>
      <c r="N112" s="11">
        <v>0</v>
      </c>
      <c r="O112" s="12">
        <f t="shared" ref="O112:O120" si="53">O111+N112</f>
        <v>0</v>
      </c>
      <c r="P112" s="17"/>
      <c r="Q112" s="16"/>
      <c r="R112" s="53"/>
      <c r="S112" s="54"/>
    </row>
    <row r="113" spans="1:19">
      <c r="A113" s="4">
        <v>3</v>
      </c>
      <c r="B113" s="243">
        <v>0</v>
      </c>
      <c r="C113" s="238">
        <f t="shared" si="50"/>
        <v>0</v>
      </c>
      <c r="D113" s="243">
        <v>0</v>
      </c>
      <c r="E113" s="238">
        <f t="shared" si="51"/>
        <v>4.5999999999999996</v>
      </c>
      <c r="F113" s="83">
        <v>0</v>
      </c>
      <c r="G113" s="60">
        <f t="shared" si="52"/>
        <v>0</v>
      </c>
      <c r="H113" s="70">
        <v>5.9</v>
      </c>
      <c r="I113" s="72">
        <f t="shared" ref="I113:I120" si="54">I112+H113</f>
        <v>5.9</v>
      </c>
      <c r="J113" s="43">
        <v>0</v>
      </c>
      <c r="K113" s="47">
        <f t="shared" ref="K113:M120" si="55">K112+J113</f>
        <v>0</v>
      </c>
      <c r="L113" s="36">
        <v>0</v>
      </c>
      <c r="M113" s="37">
        <f t="shared" si="55"/>
        <v>0</v>
      </c>
      <c r="N113" s="11">
        <v>3</v>
      </c>
      <c r="O113" s="12">
        <f t="shared" si="53"/>
        <v>3</v>
      </c>
      <c r="P113" s="17"/>
      <c r="Q113" s="16"/>
      <c r="R113" s="53"/>
      <c r="S113" s="54"/>
    </row>
    <row r="114" spans="1:19">
      <c r="A114" s="4">
        <v>4</v>
      </c>
      <c r="B114" s="243">
        <v>0</v>
      </c>
      <c r="C114" s="238">
        <f t="shared" si="50"/>
        <v>0</v>
      </c>
      <c r="D114" s="243">
        <v>0</v>
      </c>
      <c r="E114" s="238">
        <f t="shared" si="51"/>
        <v>4.5999999999999996</v>
      </c>
      <c r="F114" s="83">
        <v>0</v>
      </c>
      <c r="G114" s="60">
        <f t="shared" si="52"/>
        <v>0</v>
      </c>
      <c r="H114" s="70"/>
      <c r="I114" s="72">
        <f t="shared" si="54"/>
        <v>5.9</v>
      </c>
      <c r="J114" s="43">
        <v>3.2</v>
      </c>
      <c r="K114" s="47">
        <f t="shared" si="55"/>
        <v>3.2</v>
      </c>
      <c r="L114" s="36">
        <v>0</v>
      </c>
      <c r="M114" s="37">
        <f t="shared" si="55"/>
        <v>0</v>
      </c>
      <c r="N114" s="11">
        <v>0</v>
      </c>
      <c r="O114" s="12">
        <f t="shared" si="53"/>
        <v>3</v>
      </c>
      <c r="P114" s="17"/>
      <c r="Q114" s="16"/>
      <c r="R114" s="53"/>
      <c r="S114" s="54"/>
    </row>
    <row r="115" spans="1:19">
      <c r="A115" s="4">
        <v>5</v>
      </c>
      <c r="B115" s="243">
        <v>28.5</v>
      </c>
      <c r="C115" s="238">
        <f t="shared" si="50"/>
        <v>28.5</v>
      </c>
      <c r="D115" s="243">
        <v>0</v>
      </c>
      <c r="E115" s="238">
        <f t="shared" si="51"/>
        <v>4.5999999999999996</v>
      </c>
      <c r="F115" s="83">
        <v>7.7</v>
      </c>
      <c r="G115" s="60">
        <f t="shared" si="52"/>
        <v>7.7</v>
      </c>
      <c r="H115" s="70"/>
      <c r="I115" s="72">
        <f t="shared" si="54"/>
        <v>5.9</v>
      </c>
      <c r="J115" s="43">
        <v>4.8</v>
      </c>
      <c r="K115" s="47">
        <f t="shared" si="55"/>
        <v>8</v>
      </c>
      <c r="L115" s="36">
        <v>2.1</v>
      </c>
      <c r="M115" s="37">
        <f t="shared" si="55"/>
        <v>2.1</v>
      </c>
      <c r="N115" s="11">
        <v>5</v>
      </c>
      <c r="O115" s="12">
        <f t="shared" si="53"/>
        <v>8</v>
      </c>
      <c r="P115" s="17"/>
      <c r="Q115" s="16"/>
      <c r="R115" s="53"/>
      <c r="S115" s="54"/>
    </row>
    <row r="116" spans="1:19">
      <c r="A116" s="4">
        <v>6</v>
      </c>
      <c r="B116" s="243">
        <v>0</v>
      </c>
      <c r="C116" s="238">
        <f t="shared" si="50"/>
        <v>28.5</v>
      </c>
      <c r="D116" s="243">
        <v>4.5</v>
      </c>
      <c r="E116" s="238">
        <f t="shared" si="51"/>
        <v>9.1</v>
      </c>
      <c r="F116" s="83">
        <v>3.8</v>
      </c>
      <c r="G116" s="60">
        <f t="shared" si="52"/>
        <v>11.5</v>
      </c>
      <c r="H116" s="70">
        <v>11.8</v>
      </c>
      <c r="I116" s="72">
        <f t="shared" si="54"/>
        <v>17.700000000000003</v>
      </c>
      <c r="J116" s="43">
        <v>3.2</v>
      </c>
      <c r="K116" s="47">
        <f t="shared" si="55"/>
        <v>11.2</v>
      </c>
      <c r="L116" s="36">
        <v>10.6</v>
      </c>
      <c r="M116" s="37">
        <f t="shared" si="55"/>
        <v>12.7</v>
      </c>
      <c r="N116" s="11">
        <v>10</v>
      </c>
      <c r="O116" s="12">
        <f t="shared" si="53"/>
        <v>18</v>
      </c>
      <c r="P116" s="17"/>
      <c r="Q116" s="16"/>
      <c r="R116" s="53"/>
      <c r="S116" s="54"/>
    </row>
    <row r="117" spans="1:19">
      <c r="A117" s="4">
        <v>7</v>
      </c>
      <c r="B117" s="243">
        <v>0</v>
      </c>
      <c r="C117" s="238">
        <f t="shared" si="50"/>
        <v>28.5</v>
      </c>
      <c r="D117" s="243">
        <v>0</v>
      </c>
      <c r="E117" s="238">
        <f t="shared" si="51"/>
        <v>9.1</v>
      </c>
      <c r="F117" s="83">
        <v>15.4</v>
      </c>
      <c r="G117" s="60">
        <f t="shared" si="52"/>
        <v>26.9</v>
      </c>
      <c r="H117" s="70">
        <v>5.9</v>
      </c>
      <c r="I117" s="72">
        <f t="shared" si="54"/>
        <v>23.6</v>
      </c>
      <c r="J117" s="43">
        <v>12.7</v>
      </c>
      <c r="K117" s="47">
        <f t="shared" si="55"/>
        <v>23.9</v>
      </c>
      <c r="L117" s="36">
        <v>6.4</v>
      </c>
      <c r="M117" s="37">
        <f t="shared" si="55"/>
        <v>19.100000000000001</v>
      </c>
      <c r="N117" s="11">
        <v>15</v>
      </c>
      <c r="O117" s="12">
        <f t="shared" si="53"/>
        <v>33</v>
      </c>
      <c r="P117" s="17"/>
      <c r="Q117" s="16"/>
      <c r="R117" s="53"/>
      <c r="S117" s="54"/>
    </row>
    <row r="118" spans="1:19">
      <c r="A118" s="4">
        <v>8</v>
      </c>
      <c r="B118" s="243">
        <v>14.3</v>
      </c>
      <c r="C118" s="237">
        <f t="shared" si="50"/>
        <v>42.8</v>
      </c>
      <c r="D118" s="243">
        <v>18.2</v>
      </c>
      <c r="E118" s="238">
        <f t="shared" si="51"/>
        <v>27.299999999999997</v>
      </c>
      <c r="F118" s="83">
        <v>7.7</v>
      </c>
      <c r="G118" s="60">
        <f t="shared" si="52"/>
        <v>34.6</v>
      </c>
      <c r="H118" s="70">
        <v>23.5</v>
      </c>
      <c r="I118" s="204">
        <f t="shared" si="54"/>
        <v>47.1</v>
      </c>
      <c r="J118" s="43">
        <v>23.8</v>
      </c>
      <c r="K118" s="200">
        <f t="shared" si="55"/>
        <v>47.7</v>
      </c>
      <c r="L118" s="36">
        <v>21.3</v>
      </c>
      <c r="M118" s="201">
        <f t="shared" si="55"/>
        <v>40.400000000000006</v>
      </c>
      <c r="N118" s="11">
        <v>18</v>
      </c>
      <c r="O118" s="202">
        <f t="shared" si="53"/>
        <v>51</v>
      </c>
      <c r="P118" s="17"/>
      <c r="Q118" s="16"/>
      <c r="R118" s="53"/>
      <c r="S118" s="54"/>
    </row>
    <row r="119" spans="1:19">
      <c r="A119" s="4">
        <v>9</v>
      </c>
      <c r="B119" s="243">
        <v>28.6</v>
      </c>
      <c r="C119" s="341">
        <f t="shared" si="50"/>
        <v>71.400000000000006</v>
      </c>
      <c r="D119" s="243">
        <v>22.7</v>
      </c>
      <c r="E119" s="237">
        <f t="shared" si="51"/>
        <v>50</v>
      </c>
      <c r="F119" s="83">
        <v>15.4</v>
      </c>
      <c r="G119" s="198">
        <f t="shared" si="52"/>
        <v>50</v>
      </c>
      <c r="H119" s="70">
        <v>47.1</v>
      </c>
      <c r="I119" s="72">
        <f t="shared" si="54"/>
        <v>94.2</v>
      </c>
      <c r="J119" s="43">
        <v>25.4</v>
      </c>
      <c r="K119" s="47">
        <f t="shared" si="55"/>
        <v>73.099999999999994</v>
      </c>
      <c r="L119" s="36">
        <v>36.200000000000003</v>
      </c>
      <c r="M119" s="37">
        <f t="shared" si="55"/>
        <v>76.600000000000009</v>
      </c>
      <c r="N119" s="11">
        <v>28</v>
      </c>
      <c r="O119" s="12">
        <f t="shared" si="53"/>
        <v>79</v>
      </c>
      <c r="P119" s="17"/>
      <c r="Q119" s="16"/>
      <c r="R119" s="53"/>
      <c r="S119" s="54"/>
    </row>
    <row r="120" spans="1:19">
      <c r="A120" s="4">
        <v>10</v>
      </c>
      <c r="B120" s="243">
        <v>28.6</v>
      </c>
      <c r="C120" s="238">
        <f t="shared" si="50"/>
        <v>100</v>
      </c>
      <c r="D120" s="243">
        <v>50</v>
      </c>
      <c r="E120" s="238">
        <f t="shared" si="51"/>
        <v>100</v>
      </c>
      <c r="F120" s="83">
        <v>50</v>
      </c>
      <c r="G120" s="60">
        <f t="shared" si="52"/>
        <v>100</v>
      </c>
      <c r="H120" s="70">
        <v>5.9</v>
      </c>
      <c r="I120" s="72">
        <f t="shared" si="54"/>
        <v>100.10000000000001</v>
      </c>
      <c r="J120" s="43">
        <v>27</v>
      </c>
      <c r="K120" s="47">
        <f t="shared" si="55"/>
        <v>100.1</v>
      </c>
      <c r="L120" s="36">
        <v>23.4</v>
      </c>
      <c r="M120" s="37">
        <f t="shared" si="55"/>
        <v>100</v>
      </c>
      <c r="N120" s="11">
        <v>21</v>
      </c>
      <c r="O120" s="12">
        <f t="shared" si="53"/>
        <v>100</v>
      </c>
      <c r="P120" s="17"/>
      <c r="Q120" s="16"/>
      <c r="R120" s="53"/>
      <c r="S120" s="54"/>
    </row>
    <row r="121" spans="1:19">
      <c r="A121" s="3"/>
      <c r="B121" s="243"/>
      <c r="C121" s="238"/>
      <c r="D121" s="243"/>
      <c r="E121" s="238"/>
      <c r="F121" s="83"/>
      <c r="G121" s="60"/>
      <c r="H121" s="70"/>
      <c r="I121" s="72"/>
      <c r="J121" s="43"/>
      <c r="K121" s="47"/>
      <c r="L121" s="36"/>
      <c r="M121" s="37"/>
      <c r="N121" s="11"/>
      <c r="O121" s="12"/>
      <c r="P121" s="17"/>
      <c r="Q121" s="16"/>
      <c r="R121" s="53"/>
      <c r="S121" s="54"/>
    </row>
    <row r="122" spans="1:19" ht="25.5">
      <c r="A122" s="5" t="s">
        <v>56</v>
      </c>
      <c r="B122" s="244"/>
      <c r="C122" s="238"/>
      <c r="D122" s="244"/>
      <c r="E122" s="238"/>
      <c r="F122" s="84"/>
      <c r="G122" s="60"/>
      <c r="H122" s="73"/>
      <c r="I122" s="72"/>
      <c r="J122" s="45"/>
      <c r="K122" s="47"/>
      <c r="L122" s="36"/>
      <c r="M122" s="37"/>
      <c r="N122" s="11"/>
      <c r="O122" s="12"/>
      <c r="P122" s="17"/>
      <c r="Q122" s="16"/>
      <c r="R122" s="53"/>
      <c r="S122" s="54"/>
    </row>
    <row r="123" spans="1:19">
      <c r="A123" s="4">
        <v>1</v>
      </c>
      <c r="B123" s="243">
        <v>0</v>
      </c>
      <c r="C123" s="238">
        <f>B123</f>
        <v>0</v>
      </c>
      <c r="D123" s="243">
        <v>4.5</v>
      </c>
      <c r="E123" s="238">
        <f>D123</f>
        <v>4.5</v>
      </c>
      <c r="F123" s="83">
        <v>3.9</v>
      </c>
      <c r="G123" s="60">
        <f>F123</f>
        <v>3.9</v>
      </c>
      <c r="H123" s="70">
        <v>11.8</v>
      </c>
      <c r="I123" s="72">
        <f>H123</f>
        <v>11.8</v>
      </c>
      <c r="J123" s="43">
        <v>4.8</v>
      </c>
      <c r="K123" s="47">
        <f>J123</f>
        <v>4.8</v>
      </c>
      <c r="L123" s="36">
        <v>0</v>
      </c>
      <c r="M123" s="37">
        <f>L123</f>
        <v>0</v>
      </c>
      <c r="N123" s="11">
        <v>0</v>
      </c>
      <c r="O123" s="12">
        <f>N123</f>
        <v>0</v>
      </c>
      <c r="P123" s="17"/>
      <c r="Q123" s="16"/>
      <c r="R123" s="53"/>
      <c r="S123" s="54"/>
    </row>
    <row r="124" spans="1:19">
      <c r="A124" s="4">
        <v>2</v>
      </c>
      <c r="B124" s="243">
        <v>14.2</v>
      </c>
      <c r="C124" s="238">
        <f t="shared" ref="C124:C132" si="56">C123+B124</f>
        <v>14.2</v>
      </c>
      <c r="D124" s="243">
        <v>9.1</v>
      </c>
      <c r="E124" s="238">
        <f t="shared" ref="E124:E132" si="57">E123+D124</f>
        <v>13.6</v>
      </c>
      <c r="F124" s="83">
        <v>7.7</v>
      </c>
      <c r="G124" s="60">
        <f t="shared" ref="G124:G132" si="58">G123+F124</f>
        <v>11.6</v>
      </c>
      <c r="H124" s="70">
        <v>5.9</v>
      </c>
      <c r="I124" s="72">
        <f>I123+H124</f>
        <v>17.700000000000003</v>
      </c>
      <c r="J124" s="43">
        <v>4.8</v>
      </c>
      <c r="K124" s="47">
        <f>K123+J124</f>
        <v>9.6</v>
      </c>
      <c r="L124" s="36">
        <v>6.4</v>
      </c>
      <c r="M124" s="37">
        <f>M123+L124</f>
        <v>6.4</v>
      </c>
      <c r="N124" s="11">
        <v>8</v>
      </c>
      <c r="O124" s="12">
        <f t="shared" ref="O124:O132" si="59">O123+N124</f>
        <v>8</v>
      </c>
      <c r="P124" s="17"/>
      <c r="Q124" s="16"/>
      <c r="R124" s="53"/>
      <c r="S124" s="54"/>
    </row>
    <row r="125" spans="1:19">
      <c r="A125" s="4">
        <v>3</v>
      </c>
      <c r="B125" s="243">
        <v>0</v>
      </c>
      <c r="C125" s="238">
        <f t="shared" si="56"/>
        <v>14.2</v>
      </c>
      <c r="D125" s="243">
        <v>4.5</v>
      </c>
      <c r="E125" s="238">
        <f t="shared" si="57"/>
        <v>18.100000000000001</v>
      </c>
      <c r="F125" s="83">
        <v>11.5</v>
      </c>
      <c r="G125" s="60">
        <f t="shared" si="58"/>
        <v>23.1</v>
      </c>
      <c r="H125" s="70">
        <v>5.9</v>
      </c>
      <c r="I125" s="72">
        <f t="shared" ref="I125:I132" si="60">I124+H125</f>
        <v>23.6</v>
      </c>
      <c r="J125" s="43">
        <v>9.5</v>
      </c>
      <c r="K125" s="47">
        <f t="shared" ref="K125:M132" si="61">K124+J125</f>
        <v>19.100000000000001</v>
      </c>
      <c r="L125" s="36">
        <v>10.6</v>
      </c>
      <c r="M125" s="37">
        <f t="shared" si="61"/>
        <v>17</v>
      </c>
      <c r="N125" s="11">
        <v>5</v>
      </c>
      <c r="O125" s="12">
        <f t="shared" si="59"/>
        <v>13</v>
      </c>
      <c r="P125" s="17"/>
      <c r="Q125" s="16"/>
      <c r="R125" s="53"/>
      <c r="S125" s="54"/>
    </row>
    <row r="126" spans="1:19">
      <c r="A126" s="4">
        <v>4</v>
      </c>
      <c r="B126" s="243">
        <v>14.3</v>
      </c>
      <c r="C126" s="238">
        <f t="shared" si="56"/>
        <v>28.5</v>
      </c>
      <c r="D126" s="243">
        <v>9.1</v>
      </c>
      <c r="E126" s="238">
        <f t="shared" si="57"/>
        <v>27.200000000000003</v>
      </c>
      <c r="F126" s="83">
        <v>3.8</v>
      </c>
      <c r="G126" s="60">
        <f t="shared" si="58"/>
        <v>26.900000000000002</v>
      </c>
      <c r="H126" s="70">
        <v>23.5</v>
      </c>
      <c r="I126" s="204">
        <f t="shared" si="60"/>
        <v>47.1</v>
      </c>
      <c r="J126" s="43">
        <v>3.2</v>
      </c>
      <c r="K126" s="47">
        <f t="shared" si="61"/>
        <v>22.3</v>
      </c>
      <c r="L126" s="36">
        <v>4.3</v>
      </c>
      <c r="M126" s="37">
        <f t="shared" si="61"/>
        <v>21.3</v>
      </c>
      <c r="N126" s="11">
        <v>3</v>
      </c>
      <c r="O126" s="12">
        <f t="shared" si="59"/>
        <v>16</v>
      </c>
      <c r="P126" s="17"/>
      <c r="Q126" s="16"/>
      <c r="R126" s="53"/>
      <c r="S126" s="54"/>
    </row>
    <row r="127" spans="1:19">
      <c r="A127" s="4">
        <v>5</v>
      </c>
      <c r="B127" s="243">
        <v>0</v>
      </c>
      <c r="C127" s="238">
        <f t="shared" si="56"/>
        <v>28.5</v>
      </c>
      <c r="D127" s="243">
        <v>13.6</v>
      </c>
      <c r="E127" s="238">
        <f t="shared" si="57"/>
        <v>40.800000000000004</v>
      </c>
      <c r="F127" s="83">
        <v>7.7</v>
      </c>
      <c r="G127" s="60">
        <f t="shared" si="58"/>
        <v>34.6</v>
      </c>
      <c r="H127" s="70">
        <v>23.5</v>
      </c>
      <c r="I127" s="72">
        <f t="shared" si="60"/>
        <v>70.599999999999994</v>
      </c>
      <c r="J127" s="43">
        <v>14.3</v>
      </c>
      <c r="K127" s="47">
        <f t="shared" si="61"/>
        <v>36.6</v>
      </c>
      <c r="L127" s="36">
        <v>8.5</v>
      </c>
      <c r="M127" s="37">
        <f t="shared" si="61"/>
        <v>29.8</v>
      </c>
      <c r="N127" s="11">
        <v>5</v>
      </c>
      <c r="O127" s="12">
        <f t="shared" si="59"/>
        <v>21</v>
      </c>
      <c r="P127" s="17"/>
      <c r="Q127" s="16"/>
      <c r="R127" s="53"/>
      <c r="S127" s="54"/>
    </row>
    <row r="128" spans="1:19">
      <c r="A128" s="4">
        <v>6</v>
      </c>
      <c r="B128" s="243">
        <v>0</v>
      </c>
      <c r="C128" s="238">
        <f t="shared" si="56"/>
        <v>28.5</v>
      </c>
      <c r="D128" s="243">
        <v>13.6</v>
      </c>
      <c r="E128" s="238">
        <f t="shared" si="57"/>
        <v>54.400000000000006</v>
      </c>
      <c r="F128" s="83">
        <v>3.8</v>
      </c>
      <c r="G128" s="60">
        <f t="shared" si="58"/>
        <v>38.4</v>
      </c>
      <c r="H128" s="70">
        <v>5.9</v>
      </c>
      <c r="I128" s="72">
        <f t="shared" si="60"/>
        <v>76.5</v>
      </c>
      <c r="J128" s="43">
        <v>20.6</v>
      </c>
      <c r="K128" s="200">
        <f t="shared" si="61"/>
        <v>57.2</v>
      </c>
      <c r="L128" s="36">
        <v>8.5</v>
      </c>
      <c r="M128" s="37">
        <f t="shared" si="61"/>
        <v>38.299999999999997</v>
      </c>
      <c r="N128" s="11">
        <v>13</v>
      </c>
      <c r="O128" s="12">
        <f t="shared" si="59"/>
        <v>34</v>
      </c>
      <c r="P128" s="17"/>
      <c r="Q128" s="16"/>
      <c r="R128" s="53"/>
      <c r="S128" s="54"/>
    </row>
    <row r="129" spans="1:19">
      <c r="A129" s="4">
        <v>7</v>
      </c>
      <c r="B129" s="243">
        <v>14.3</v>
      </c>
      <c r="C129" s="341">
        <f t="shared" si="56"/>
        <v>42.8</v>
      </c>
      <c r="D129" s="243">
        <v>4.5</v>
      </c>
      <c r="E129" s="237">
        <f t="shared" si="57"/>
        <v>58.900000000000006</v>
      </c>
      <c r="F129" s="83">
        <v>15.4</v>
      </c>
      <c r="G129" s="198">
        <f t="shared" si="58"/>
        <v>53.8</v>
      </c>
      <c r="H129" s="70">
        <v>11.8</v>
      </c>
      <c r="I129" s="72">
        <f t="shared" si="60"/>
        <v>88.3</v>
      </c>
      <c r="J129" s="43">
        <v>12.7</v>
      </c>
      <c r="K129" s="47">
        <f t="shared" si="61"/>
        <v>69.900000000000006</v>
      </c>
      <c r="L129" s="36">
        <v>12.8</v>
      </c>
      <c r="M129" s="201">
        <f t="shared" si="61"/>
        <v>51.099999999999994</v>
      </c>
      <c r="N129" s="11">
        <v>18</v>
      </c>
      <c r="O129" s="202">
        <f t="shared" si="59"/>
        <v>52</v>
      </c>
      <c r="P129" s="17"/>
      <c r="Q129" s="16"/>
      <c r="R129" s="53"/>
      <c r="S129" s="54"/>
    </row>
    <row r="130" spans="1:19">
      <c r="A130" s="4">
        <v>8</v>
      </c>
      <c r="B130" s="243">
        <v>14.3</v>
      </c>
      <c r="C130" s="237">
        <f t="shared" si="56"/>
        <v>57.099999999999994</v>
      </c>
      <c r="D130" s="243">
        <v>13.8</v>
      </c>
      <c r="E130" s="238">
        <f t="shared" si="57"/>
        <v>72.7</v>
      </c>
      <c r="F130" s="83">
        <v>15.4</v>
      </c>
      <c r="G130" s="60">
        <f t="shared" si="58"/>
        <v>69.2</v>
      </c>
      <c r="H130" s="70"/>
      <c r="I130" s="72">
        <f t="shared" si="60"/>
        <v>88.3</v>
      </c>
      <c r="J130" s="43">
        <v>12.7</v>
      </c>
      <c r="K130" s="47">
        <f t="shared" si="61"/>
        <v>82.600000000000009</v>
      </c>
      <c r="L130" s="36">
        <v>19.100000000000001</v>
      </c>
      <c r="M130" s="37">
        <f t="shared" si="61"/>
        <v>70.199999999999989</v>
      </c>
      <c r="N130" s="11">
        <v>26</v>
      </c>
      <c r="O130" s="12">
        <f t="shared" si="59"/>
        <v>78</v>
      </c>
      <c r="P130" s="17"/>
      <c r="Q130" s="16"/>
      <c r="R130" s="53"/>
      <c r="S130" s="54"/>
    </row>
    <row r="131" spans="1:19">
      <c r="A131" s="4">
        <v>9</v>
      </c>
      <c r="B131" s="243">
        <v>28.6</v>
      </c>
      <c r="C131" s="238">
        <f t="shared" si="56"/>
        <v>85.699999999999989</v>
      </c>
      <c r="D131" s="243">
        <v>18.2</v>
      </c>
      <c r="E131" s="238">
        <f t="shared" si="57"/>
        <v>90.9</v>
      </c>
      <c r="F131" s="83">
        <v>15.4</v>
      </c>
      <c r="G131" s="60">
        <f t="shared" si="58"/>
        <v>84.600000000000009</v>
      </c>
      <c r="H131" s="70">
        <v>11.8</v>
      </c>
      <c r="I131" s="72">
        <f t="shared" si="60"/>
        <v>100.1</v>
      </c>
      <c r="J131" s="43">
        <v>11.1</v>
      </c>
      <c r="K131" s="47">
        <f t="shared" si="61"/>
        <v>93.7</v>
      </c>
      <c r="L131" s="36">
        <v>19.100000000000001</v>
      </c>
      <c r="M131" s="37">
        <f t="shared" si="61"/>
        <v>89.299999999999983</v>
      </c>
      <c r="N131" s="11">
        <v>21</v>
      </c>
      <c r="O131" s="12">
        <f t="shared" si="59"/>
        <v>99</v>
      </c>
      <c r="P131" s="17"/>
      <c r="Q131" s="16"/>
      <c r="R131" s="53"/>
      <c r="S131" s="54"/>
    </row>
    <row r="132" spans="1:19">
      <c r="A132" s="4">
        <v>10</v>
      </c>
      <c r="B132" s="243">
        <v>14.3</v>
      </c>
      <c r="C132" s="238">
        <f t="shared" si="56"/>
        <v>99.999999999999986</v>
      </c>
      <c r="D132" s="243">
        <v>9.1</v>
      </c>
      <c r="E132" s="238">
        <f t="shared" si="57"/>
        <v>100</v>
      </c>
      <c r="F132" s="83">
        <v>15.4</v>
      </c>
      <c r="G132" s="60">
        <f t="shared" si="58"/>
        <v>100.00000000000001</v>
      </c>
      <c r="H132" s="70"/>
      <c r="I132" s="72">
        <f t="shared" si="60"/>
        <v>100.1</v>
      </c>
      <c r="J132" s="43">
        <v>6.3</v>
      </c>
      <c r="K132" s="47">
        <f t="shared" si="61"/>
        <v>100</v>
      </c>
      <c r="L132" s="36">
        <v>10.7</v>
      </c>
      <c r="M132" s="37">
        <f t="shared" si="61"/>
        <v>99.999999999999986</v>
      </c>
      <c r="N132" s="11">
        <v>26</v>
      </c>
      <c r="O132" s="12">
        <f t="shared" si="59"/>
        <v>125</v>
      </c>
      <c r="P132" s="17"/>
      <c r="Q132" s="16"/>
      <c r="R132" s="53"/>
      <c r="S132" s="54"/>
    </row>
    <row r="133" spans="1:19">
      <c r="A133" s="3"/>
      <c r="B133" s="243"/>
      <c r="C133" s="238"/>
      <c r="D133" s="243"/>
      <c r="E133" s="238"/>
      <c r="F133" s="83"/>
      <c r="G133" s="60"/>
      <c r="H133" s="70"/>
      <c r="I133" s="72"/>
      <c r="J133" s="43"/>
      <c r="K133" s="47"/>
      <c r="L133" s="36"/>
      <c r="M133" s="37"/>
      <c r="N133" s="11"/>
      <c r="O133" s="12"/>
      <c r="P133" s="17"/>
      <c r="Q133" s="16"/>
      <c r="R133" s="53"/>
      <c r="S133" s="54"/>
    </row>
    <row r="134" spans="1:19" ht="25.5">
      <c r="A134" s="5" t="s">
        <v>93</v>
      </c>
      <c r="B134" s="244"/>
      <c r="C134" s="238"/>
      <c r="D134" s="244"/>
      <c r="E134" s="238"/>
      <c r="F134" s="84"/>
      <c r="G134" s="60"/>
      <c r="H134" s="73"/>
      <c r="I134" s="72"/>
      <c r="J134" s="45"/>
      <c r="K134" s="47"/>
      <c r="L134" s="36"/>
      <c r="M134" s="37"/>
      <c r="N134" s="11"/>
      <c r="O134" s="12"/>
      <c r="P134" s="17"/>
      <c r="Q134" s="16"/>
      <c r="R134" s="53"/>
      <c r="S134" s="54"/>
    </row>
    <row r="135" spans="1:19">
      <c r="A135" s="4">
        <v>1</v>
      </c>
      <c r="B135" s="243">
        <v>14.3</v>
      </c>
      <c r="C135" s="238">
        <f>B135</f>
        <v>14.3</v>
      </c>
      <c r="D135" s="243">
        <v>32</v>
      </c>
      <c r="E135" s="238">
        <f>D135</f>
        <v>32</v>
      </c>
      <c r="F135" s="83">
        <v>23.1</v>
      </c>
      <c r="G135" s="60">
        <f>F135</f>
        <v>23.1</v>
      </c>
      <c r="H135" s="70">
        <v>29.4</v>
      </c>
      <c r="I135" s="72">
        <f>H135</f>
        <v>29.4</v>
      </c>
      <c r="J135" s="43">
        <v>36.5</v>
      </c>
      <c r="K135" s="47">
        <f>J135</f>
        <v>36.5</v>
      </c>
      <c r="L135" s="36">
        <v>27.7</v>
      </c>
      <c r="M135" s="37">
        <f>L135</f>
        <v>27.7</v>
      </c>
      <c r="N135" s="11">
        <v>18</v>
      </c>
      <c r="O135" s="12">
        <f>N135</f>
        <v>18</v>
      </c>
      <c r="P135" s="17">
        <v>15.517241379310345</v>
      </c>
      <c r="Q135" s="16">
        <f>P135</f>
        <v>15.517241379310345</v>
      </c>
      <c r="R135" s="53">
        <v>29.13</v>
      </c>
      <c r="S135" s="54">
        <f>R135</f>
        <v>29.13</v>
      </c>
    </row>
    <row r="136" spans="1:19">
      <c r="A136" s="4">
        <v>2</v>
      </c>
      <c r="B136" s="243">
        <v>28.5</v>
      </c>
      <c r="C136" s="238">
        <f t="shared" ref="C136:C144" si="62">C135+B136</f>
        <v>42.8</v>
      </c>
      <c r="D136" s="243">
        <v>13.6</v>
      </c>
      <c r="E136" s="238">
        <f t="shared" ref="E136:E144" si="63">E135+D136</f>
        <v>45.6</v>
      </c>
      <c r="F136" s="83">
        <v>15.4</v>
      </c>
      <c r="G136" s="60">
        <f t="shared" ref="G136:G144" si="64">G135+F136</f>
        <v>38.5</v>
      </c>
      <c r="H136" s="70">
        <v>23.5</v>
      </c>
      <c r="I136" s="204">
        <f>I135+H136</f>
        <v>52.9</v>
      </c>
      <c r="J136" s="43">
        <v>6.3</v>
      </c>
      <c r="K136" s="47">
        <f>K135+J136</f>
        <v>42.8</v>
      </c>
      <c r="L136" s="36">
        <v>8.5</v>
      </c>
      <c r="M136" s="37">
        <f>M135+L136</f>
        <v>36.200000000000003</v>
      </c>
      <c r="N136" s="11">
        <v>13</v>
      </c>
      <c r="O136" s="12">
        <f t="shared" ref="O136:O144" si="65">O135+N136</f>
        <v>31</v>
      </c>
      <c r="P136" s="17">
        <v>15.517241379310345</v>
      </c>
      <c r="Q136" s="16">
        <f t="shared" ref="Q136:Q144" si="66">Q135+P136</f>
        <v>31.03448275862069</v>
      </c>
      <c r="R136" s="53">
        <v>12.6</v>
      </c>
      <c r="S136" s="54">
        <f t="shared" ref="S136:S144" si="67">S135+R136</f>
        <v>41.73</v>
      </c>
    </row>
    <row r="137" spans="1:19">
      <c r="A137" s="4">
        <v>3</v>
      </c>
      <c r="B137" s="243">
        <v>0</v>
      </c>
      <c r="C137" s="238">
        <f t="shared" si="62"/>
        <v>42.8</v>
      </c>
      <c r="D137" s="243">
        <v>9.1</v>
      </c>
      <c r="E137" s="238">
        <f t="shared" si="63"/>
        <v>54.7</v>
      </c>
      <c r="F137" s="83">
        <v>7.9</v>
      </c>
      <c r="G137" s="60">
        <f t="shared" si="64"/>
        <v>46.4</v>
      </c>
      <c r="H137" s="70">
        <v>5.9</v>
      </c>
      <c r="I137" s="72">
        <f t="shared" ref="I137:I144" si="68">I136+H137</f>
        <v>58.8</v>
      </c>
      <c r="J137" s="43">
        <v>4.8</v>
      </c>
      <c r="K137" s="200">
        <f t="shared" ref="K137:M144" si="69">K136+J137</f>
        <v>47.599999999999994</v>
      </c>
      <c r="L137" s="36">
        <v>10.6</v>
      </c>
      <c r="M137" s="201">
        <f t="shared" si="69"/>
        <v>46.800000000000004</v>
      </c>
      <c r="N137" s="11">
        <v>13</v>
      </c>
      <c r="O137" s="12">
        <f t="shared" si="65"/>
        <v>44</v>
      </c>
      <c r="P137" s="17">
        <v>8.6206896551724146</v>
      </c>
      <c r="Q137" s="16">
        <f t="shared" si="66"/>
        <v>39.655172413793103</v>
      </c>
      <c r="R137" s="53">
        <v>17.32</v>
      </c>
      <c r="S137" s="205">
        <f t="shared" si="67"/>
        <v>59.05</v>
      </c>
    </row>
    <row r="138" spans="1:19">
      <c r="A138" s="4">
        <v>4</v>
      </c>
      <c r="B138" s="243">
        <v>14.3</v>
      </c>
      <c r="C138" s="237">
        <f t="shared" si="62"/>
        <v>57.099999999999994</v>
      </c>
      <c r="D138" s="243">
        <v>0</v>
      </c>
      <c r="E138" s="237">
        <f t="shared" si="63"/>
        <v>54.7</v>
      </c>
      <c r="F138" s="83">
        <v>3.8</v>
      </c>
      <c r="G138" s="198">
        <f t="shared" si="64"/>
        <v>50.199999999999996</v>
      </c>
      <c r="H138" s="70">
        <v>11.8</v>
      </c>
      <c r="I138" s="72">
        <f t="shared" si="68"/>
        <v>70.599999999999994</v>
      </c>
      <c r="J138" s="43">
        <v>6.3</v>
      </c>
      <c r="K138" s="47">
        <f t="shared" si="69"/>
        <v>53.899999999999991</v>
      </c>
      <c r="L138" s="36">
        <v>8.5</v>
      </c>
      <c r="M138" s="37">
        <f t="shared" si="69"/>
        <v>55.300000000000004</v>
      </c>
      <c r="N138" s="11">
        <v>8</v>
      </c>
      <c r="O138" s="202">
        <f t="shared" si="65"/>
        <v>52</v>
      </c>
      <c r="P138" s="17">
        <v>5.1724137931034484</v>
      </c>
      <c r="Q138" s="16">
        <f t="shared" si="66"/>
        <v>44.827586206896555</v>
      </c>
      <c r="R138" s="53">
        <v>8.66</v>
      </c>
      <c r="S138" s="54">
        <f t="shared" si="67"/>
        <v>67.709999999999994</v>
      </c>
    </row>
    <row r="139" spans="1:19">
      <c r="A139" s="4">
        <v>5</v>
      </c>
      <c r="B139" s="243">
        <v>0</v>
      </c>
      <c r="C139" s="238">
        <f t="shared" si="62"/>
        <v>57.099999999999994</v>
      </c>
      <c r="D139" s="243">
        <v>0</v>
      </c>
      <c r="E139" s="238">
        <f t="shared" si="63"/>
        <v>54.7</v>
      </c>
      <c r="F139" s="83">
        <v>11.5</v>
      </c>
      <c r="G139" s="60">
        <f t="shared" si="64"/>
        <v>61.699999999999996</v>
      </c>
      <c r="H139" s="70"/>
      <c r="I139" s="72">
        <f t="shared" si="68"/>
        <v>70.599999999999994</v>
      </c>
      <c r="J139" s="43">
        <v>11.1</v>
      </c>
      <c r="K139" s="47">
        <f t="shared" si="69"/>
        <v>64.999999999999986</v>
      </c>
      <c r="L139" s="36">
        <v>10.6</v>
      </c>
      <c r="M139" s="37">
        <f t="shared" si="69"/>
        <v>65.900000000000006</v>
      </c>
      <c r="N139" s="11">
        <v>5</v>
      </c>
      <c r="O139" s="12">
        <f t="shared" si="65"/>
        <v>57</v>
      </c>
      <c r="P139" s="17">
        <v>5.1724137931034484</v>
      </c>
      <c r="Q139" s="203">
        <f t="shared" si="66"/>
        <v>50</v>
      </c>
      <c r="R139" s="53">
        <v>8.66</v>
      </c>
      <c r="S139" s="54">
        <f t="shared" si="67"/>
        <v>76.36999999999999</v>
      </c>
    </row>
    <row r="140" spans="1:19">
      <c r="A140" s="4">
        <v>6</v>
      </c>
      <c r="B140" s="243">
        <v>0</v>
      </c>
      <c r="C140" s="238">
        <f t="shared" si="62"/>
        <v>57.099999999999994</v>
      </c>
      <c r="D140" s="243">
        <v>4.5</v>
      </c>
      <c r="E140" s="238">
        <f t="shared" si="63"/>
        <v>59.2</v>
      </c>
      <c r="F140" s="83">
        <v>0</v>
      </c>
      <c r="G140" s="60">
        <f t="shared" si="64"/>
        <v>61.699999999999996</v>
      </c>
      <c r="H140" s="70">
        <v>17.600000000000001</v>
      </c>
      <c r="I140" s="72">
        <f t="shared" si="68"/>
        <v>88.199999999999989</v>
      </c>
      <c r="J140" s="43">
        <v>12.7</v>
      </c>
      <c r="K140" s="47">
        <f t="shared" si="69"/>
        <v>77.699999999999989</v>
      </c>
      <c r="L140" s="36">
        <v>4.3</v>
      </c>
      <c r="M140" s="37">
        <f t="shared" si="69"/>
        <v>70.2</v>
      </c>
      <c r="N140" s="11">
        <v>21</v>
      </c>
      <c r="O140" s="12">
        <f t="shared" si="65"/>
        <v>78</v>
      </c>
      <c r="P140" s="17">
        <v>6.8965517241379306</v>
      </c>
      <c r="Q140" s="16">
        <f t="shared" si="66"/>
        <v>56.896551724137929</v>
      </c>
      <c r="R140" s="53">
        <v>5.51</v>
      </c>
      <c r="S140" s="54">
        <f t="shared" si="67"/>
        <v>81.88</v>
      </c>
    </row>
    <row r="141" spans="1:19">
      <c r="A141" s="4">
        <v>7</v>
      </c>
      <c r="B141" s="243">
        <v>14.3</v>
      </c>
      <c r="C141" s="238">
        <f t="shared" si="62"/>
        <v>71.399999999999991</v>
      </c>
      <c r="D141" s="243">
        <v>9.1</v>
      </c>
      <c r="E141" s="238">
        <f t="shared" si="63"/>
        <v>68.3</v>
      </c>
      <c r="F141" s="83">
        <v>11.5</v>
      </c>
      <c r="G141" s="60">
        <f t="shared" si="64"/>
        <v>73.199999999999989</v>
      </c>
      <c r="H141" s="70"/>
      <c r="I141" s="72">
        <f t="shared" si="68"/>
        <v>88.199999999999989</v>
      </c>
      <c r="J141" s="43">
        <v>3.2</v>
      </c>
      <c r="K141" s="47">
        <f t="shared" si="69"/>
        <v>80.899999999999991</v>
      </c>
      <c r="L141" s="36">
        <v>4.3</v>
      </c>
      <c r="M141" s="37">
        <f t="shared" si="69"/>
        <v>74.5</v>
      </c>
      <c r="N141" s="11">
        <v>5</v>
      </c>
      <c r="O141" s="12">
        <f t="shared" si="65"/>
        <v>83</v>
      </c>
      <c r="P141" s="17">
        <v>12.068965517241379</v>
      </c>
      <c r="Q141" s="16">
        <f t="shared" si="66"/>
        <v>68.965517241379303</v>
      </c>
      <c r="R141" s="53">
        <v>4.72</v>
      </c>
      <c r="S141" s="54">
        <f t="shared" si="67"/>
        <v>86.6</v>
      </c>
    </row>
    <row r="142" spans="1:19">
      <c r="A142" s="4">
        <v>8</v>
      </c>
      <c r="B142" s="243">
        <v>14.3</v>
      </c>
      <c r="C142" s="238">
        <f t="shared" si="62"/>
        <v>85.699999999999989</v>
      </c>
      <c r="D142" s="243">
        <v>4.5</v>
      </c>
      <c r="E142" s="238">
        <f t="shared" si="63"/>
        <v>72.8</v>
      </c>
      <c r="F142" s="83">
        <v>3.8</v>
      </c>
      <c r="G142" s="60">
        <f t="shared" si="64"/>
        <v>76.999999999999986</v>
      </c>
      <c r="H142" s="70"/>
      <c r="I142" s="72">
        <f t="shared" si="68"/>
        <v>88.199999999999989</v>
      </c>
      <c r="J142" s="43">
        <v>6.3</v>
      </c>
      <c r="K142" s="47">
        <f t="shared" si="69"/>
        <v>87.199999999999989</v>
      </c>
      <c r="L142" s="36">
        <v>6.4</v>
      </c>
      <c r="M142" s="37">
        <f t="shared" si="69"/>
        <v>80.900000000000006</v>
      </c>
      <c r="N142" s="11">
        <v>0</v>
      </c>
      <c r="O142" s="12">
        <f t="shared" si="65"/>
        <v>83</v>
      </c>
      <c r="P142" s="17">
        <v>12.068965517241379</v>
      </c>
      <c r="Q142" s="16">
        <f t="shared" si="66"/>
        <v>81.034482758620683</v>
      </c>
      <c r="R142" s="53">
        <v>6.3</v>
      </c>
      <c r="S142" s="54">
        <f t="shared" si="67"/>
        <v>92.899999999999991</v>
      </c>
    </row>
    <row r="143" spans="1:19">
      <c r="A143" s="4">
        <v>9</v>
      </c>
      <c r="B143" s="243">
        <v>0</v>
      </c>
      <c r="C143" s="238">
        <f t="shared" si="62"/>
        <v>85.699999999999989</v>
      </c>
      <c r="D143" s="243">
        <v>13.6</v>
      </c>
      <c r="E143" s="238">
        <f t="shared" si="63"/>
        <v>86.399999999999991</v>
      </c>
      <c r="F143" s="83">
        <v>3.8</v>
      </c>
      <c r="G143" s="60">
        <f t="shared" si="64"/>
        <v>80.799999999999983</v>
      </c>
      <c r="H143" s="70">
        <v>5.9</v>
      </c>
      <c r="I143" s="72">
        <f t="shared" si="68"/>
        <v>94.1</v>
      </c>
      <c r="J143" s="43">
        <v>9.5</v>
      </c>
      <c r="K143" s="47">
        <f t="shared" si="69"/>
        <v>96.699999999999989</v>
      </c>
      <c r="L143" s="36">
        <v>12.8</v>
      </c>
      <c r="M143" s="37">
        <f t="shared" si="69"/>
        <v>93.7</v>
      </c>
      <c r="N143" s="11">
        <v>10</v>
      </c>
      <c r="O143" s="12">
        <f t="shared" si="65"/>
        <v>93</v>
      </c>
      <c r="P143" s="17">
        <v>3.4482758620689653</v>
      </c>
      <c r="Q143" s="16">
        <f t="shared" si="66"/>
        <v>84.482758620689651</v>
      </c>
      <c r="R143" s="53">
        <v>1.57</v>
      </c>
      <c r="S143" s="54">
        <f t="shared" si="67"/>
        <v>94.469999999999985</v>
      </c>
    </row>
    <row r="144" spans="1:19">
      <c r="A144" s="4">
        <v>10</v>
      </c>
      <c r="B144" s="243">
        <v>14.3</v>
      </c>
      <c r="C144" s="238">
        <f t="shared" si="62"/>
        <v>99.999999999999986</v>
      </c>
      <c r="D144" s="243">
        <v>13.6</v>
      </c>
      <c r="E144" s="238">
        <f t="shared" si="63"/>
        <v>99.999999999999986</v>
      </c>
      <c r="F144" s="83">
        <v>19.2</v>
      </c>
      <c r="G144" s="60">
        <f t="shared" si="64"/>
        <v>99.999999999999986</v>
      </c>
      <c r="H144" s="70">
        <v>5.9</v>
      </c>
      <c r="I144" s="72">
        <f t="shared" si="68"/>
        <v>100</v>
      </c>
      <c r="J144" s="43">
        <v>3.2</v>
      </c>
      <c r="K144" s="47">
        <f t="shared" si="69"/>
        <v>99.899999999999991</v>
      </c>
      <c r="L144" s="36">
        <v>6.4</v>
      </c>
      <c r="M144" s="37">
        <f t="shared" si="69"/>
        <v>100.10000000000001</v>
      </c>
      <c r="N144" s="11">
        <v>8</v>
      </c>
      <c r="O144" s="12">
        <f t="shared" si="65"/>
        <v>101</v>
      </c>
      <c r="P144" s="17">
        <v>15.517241379310345</v>
      </c>
      <c r="Q144" s="16">
        <f t="shared" si="66"/>
        <v>100</v>
      </c>
      <c r="R144" s="53">
        <v>5.51</v>
      </c>
      <c r="S144" s="54">
        <f t="shared" si="67"/>
        <v>99.97999999999999</v>
      </c>
    </row>
    <row r="145" spans="1:19">
      <c r="A145" s="3"/>
      <c r="B145" s="243"/>
      <c r="C145" s="238"/>
      <c r="D145" s="243"/>
      <c r="E145" s="238"/>
      <c r="F145" s="83"/>
      <c r="G145" s="60"/>
      <c r="H145" s="70"/>
      <c r="I145" s="72"/>
      <c r="J145" s="43"/>
      <c r="K145" s="47"/>
      <c r="L145" s="36"/>
      <c r="M145" s="37"/>
      <c r="N145" s="11"/>
      <c r="O145" s="12"/>
      <c r="P145" s="17"/>
      <c r="Q145" s="16"/>
      <c r="R145" s="53"/>
      <c r="S145" s="54"/>
    </row>
    <row r="146" spans="1:19" ht="25.5">
      <c r="A146" s="5" t="s">
        <v>57</v>
      </c>
      <c r="B146" s="343"/>
      <c r="C146" s="238"/>
      <c r="D146" s="244"/>
      <c r="E146" s="238"/>
      <c r="F146" s="84"/>
      <c r="G146" s="60"/>
      <c r="H146" s="73"/>
      <c r="I146" s="72"/>
      <c r="J146" s="45"/>
      <c r="K146" s="47"/>
      <c r="L146" s="36"/>
      <c r="M146" s="37"/>
      <c r="N146" s="11"/>
      <c r="O146" s="12"/>
      <c r="P146" s="17"/>
      <c r="Q146" s="16"/>
      <c r="R146" s="53"/>
      <c r="S146" s="54"/>
    </row>
    <row r="147" spans="1:19">
      <c r="A147" s="4">
        <v>1</v>
      </c>
      <c r="B147" s="243">
        <v>0</v>
      </c>
      <c r="C147" s="238">
        <f>B147</f>
        <v>0</v>
      </c>
      <c r="D147" s="243">
        <v>4.5</v>
      </c>
      <c r="E147" s="238">
        <f>D147</f>
        <v>4.5</v>
      </c>
      <c r="F147" s="83">
        <v>0</v>
      </c>
      <c r="G147" s="60">
        <f>F147</f>
        <v>0</v>
      </c>
      <c r="H147" s="70"/>
      <c r="I147" s="72">
        <f>H147</f>
        <v>0</v>
      </c>
      <c r="J147" s="43">
        <v>3.2</v>
      </c>
      <c r="K147" s="47">
        <f>J147</f>
        <v>3.2</v>
      </c>
      <c r="L147" s="36">
        <v>0</v>
      </c>
      <c r="M147" s="37">
        <f>L147</f>
        <v>0</v>
      </c>
      <c r="N147" s="11">
        <v>3</v>
      </c>
      <c r="O147" s="12">
        <f>N147</f>
        <v>3</v>
      </c>
      <c r="P147" s="17">
        <v>1.7241379310344827</v>
      </c>
      <c r="Q147" s="16">
        <f>P147</f>
        <v>1.7241379310344827</v>
      </c>
      <c r="R147" s="53">
        <v>3.94</v>
      </c>
      <c r="S147" s="54">
        <f>R147</f>
        <v>3.94</v>
      </c>
    </row>
    <row r="148" spans="1:19">
      <c r="A148" s="4">
        <v>2</v>
      </c>
      <c r="B148" s="243">
        <v>0</v>
      </c>
      <c r="C148" s="238">
        <f t="shared" ref="C148:C156" si="70">C147+B148</f>
        <v>0</v>
      </c>
      <c r="D148" s="243">
        <v>0</v>
      </c>
      <c r="E148" s="238">
        <f t="shared" ref="E148:E156" si="71">E147+D148</f>
        <v>4.5</v>
      </c>
      <c r="F148" s="83">
        <v>0</v>
      </c>
      <c r="G148" s="60">
        <f t="shared" ref="G148:G156" si="72">G147+F148</f>
        <v>0</v>
      </c>
      <c r="H148" s="70">
        <v>5.9</v>
      </c>
      <c r="I148" s="72">
        <f>I147+H148</f>
        <v>5.9</v>
      </c>
      <c r="J148" s="43">
        <v>1.6</v>
      </c>
      <c r="K148" s="47">
        <f>K147+J148</f>
        <v>4.8000000000000007</v>
      </c>
      <c r="L148" s="36">
        <v>0</v>
      </c>
      <c r="M148" s="37">
        <f>M147+L148</f>
        <v>0</v>
      </c>
      <c r="N148" s="11">
        <v>3</v>
      </c>
      <c r="O148" s="12">
        <f t="shared" ref="O148:O156" si="73">O147+N148</f>
        <v>6</v>
      </c>
      <c r="P148" s="17">
        <v>3.4482758620689653</v>
      </c>
      <c r="Q148" s="16">
        <f t="shared" ref="Q148:Q156" si="74">Q147+P148</f>
        <v>5.1724137931034484</v>
      </c>
      <c r="R148" s="53">
        <v>7.09</v>
      </c>
      <c r="S148" s="54">
        <f t="shared" ref="S148:S156" si="75">S147+R148</f>
        <v>11.03</v>
      </c>
    </row>
    <row r="149" spans="1:19">
      <c r="A149" s="4">
        <v>3</v>
      </c>
      <c r="B149" s="243">
        <v>0</v>
      </c>
      <c r="C149" s="238">
        <f t="shared" si="70"/>
        <v>0</v>
      </c>
      <c r="D149" s="243">
        <v>0</v>
      </c>
      <c r="E149" s="238">
        <f t="shared" si="71"/>
        <v>4.5</v>
      </c>
      <c r="F149" s="83">
        <v>0</v>
      </c>
      <c r="G149" s="60">
        <f t="shared" si="72"/>
        <v>0</v>
      </c>
      <c r="H149" s="70">
        <v>5.9</v>
      </c>
      <c r="I149" s="72">
        <f t="shared" ref="I149:I156" si="76">I148+H149</f>
        <v>11.8</v>
      </c>
      <c r="J149" s="43">
        <v>7.9</v>
      </c>
      <c r="K149" s="47">
        <f t="shared" ref="K149:M156" si="77">K148+J149</f>
        <v>12.700000000000001</v>
      </c>
      <c r="L149" s="36">
        <v>4.3</v>
      </c>
      <c r="M149" s="37">
        <f t="shared" si="77"/>
        <v>4.3</v>
      </c>
      <c r="N149" s="11">
        <v>3</v>
      </c>
      <c r="O149" s="12">
        <f t="shared" si="73"/>
        <v>9</v>
      </c>
      <c r="P149" s="17">
        <v>3.4482758620689653</v>
      </c>
      <c r="Q149" s="16">
        <f t="shared" si="74"/>
        <v>8.6206896551724128</v>
      </c>
      <c r="R149" s="53">
        <v>6.3</v>
      </c>
      <c r="S149" s="54">
        <f t="shared" si="75"/>
        <v>17.329999999999998</v>
      </c>
    </row>
    <row r="150" spans="1:19">
      <c r="A150" s="4">
        <v>4</v>
      </c>
      <c r="B150" s="243">
        <v>0</v>
      </c>
      <c r="C150" s="238">
        <f t="shared" si="70"/>
        <v>0</v>
      </c>
      <c r="D150" s="243">
        <v>0</v>
      </c>
      <c r="E150" s="238">
        <f t="shared" si="71"/>
        <v>4.5</v>
      </c>
      <c r="F150" s="83">
        <v>0</v>
      </c>
      <c r="G150" s="60">
        <f t="shared" si="72"/>
        <v>0</v>
      </c>
      <c r="H150" s="70">
        <v>5.9</v>
      </c>
      <c r="I150" s="72">
        <f t="shared" si="76"/>
        <v>17.700000000000003</v>
      </c>
      <c r="J150" s="43">
        <v>6.3</v>
      </c>
      <c r="K150" s="47">
        <f t="shared" si="77"/>
        <v>19</v>
      </c>
      <c r="L150" s="36">
        <v>2.1</v>
      </c>
      <c r="M150" s="37">
        <f t="shared" si="77"/>
        <v>6.4</v>
      </c>
      <c r="N150" s="11">
        <v>3</v>
      </c>
      <c r="O150" s="12">
        <f t="shared" si="73"/>
        <v>12</v>
      </c>
      <c r="P150" s="17">
        <v>6.8965517241379306</v>
      </c>
      <c r="Q150" s="16">
        <f t="shared" si="74"/>
        <v>15.517241379310343</v>
      </c>
      <c r="R150" s="53">
        <v>5.51</v>
      </c>
      <c r="S150" s="54">
        <f t="shared" si="75"/>
        <v>22.839999999999996</v>
      </c>
    </row>
    <row r="151" spans="1:19">
      <c r="A151" s="4">
        <v>5</v>
      </c>
      <c r="B151" s="243">
        <v>0</v>
      </c>
      <c r="C151" s="238">
        <f t="shared" si="70"/>
        <v>0</v>
      </c>
      <c r="D151" s="243">
        <v>13.6</v>
      </c>
      <c r="E151" s="238">
        <f t="shared" si="71"/>
        <v>18.100000000000001</v>
      </c>
      <c r="F151" s="83">
        <v>11.5</v>
      </c>
      <c r="G151" s="60">
        <f t="shared" si="72"/>
        <v>11.5</v>
      </c>
      <c r="H151" s="70">
        <v>17.600000000000001</v>
      </c>
      <c r="I151" s="72">
        <f t="shared" si="76"/>
        <v>35.300000000000004</v>
      </c>
      <c r="J151" s="43">
        <v>11.1</v>
      </c>
      <c r="K151" s="47">
        <f t="shared" si="77"/>
        <v>30.1</v>
      </c>
      <c r="L151" s="36">
        <v>6.4</v>
      </c>
      <c r="M151" s="37">
        <f t="shared" si="77"/>
        <v>12.8</v>
      </c>
      <c r="N151" s="11">
        <v>18</v>
      </c>
      <c r="O151" s="12">
        <f t="shared" si="73"/>
        <v>30</v>
      </c>
      <c r="P151" s="17">
        <v>12.068965517241379</v>
      </c>
      <c r="Q151" s="16">
        <f t="shared" si="74"/>
        <v>27.586206896551722</v>
      </c>
      <c r="R151" s="53">
        <v>15.75</v>
      </c>
      <c r="S151" s="54">
        <f t="shared" si="75"/>
        <v>38.589999999999996</v>
      </c>
    </row>
    <row r="152" spans="1:19">
      <c r="A152" s="4">
        <v>6</v>
      </c>
      <c r="B152" s="243">
        <v>0</v>
      </c>
      <c r="C152" s="238">
        <f t="shared" si="70"/>
        <v>0</v>
      </c>
      <c r="D152" s="243">
        <v>4.5</v>
      </c>
      <c r="E152" s="238">
        <f t="shared" si="71"/>
        <v>22.6</v>
      </c>
      <c r="F152" s="83">
        <v>0</v>
      </c>
      <c r="G152" s="60">
        <f t="shared" si="72"/>
        <v>11.5</v>
      </c>
      <c r="H152" s="70">
        <v>5.9</v>
      </c>
      <c r="I152" s="72">
        <f t="shared" si="76"/>
        <v>41.2</v>
      </c>
      <c r="J152" s="43">
        <v>0</v>
      </c>
      <c r="K152" s="47">
        <f t="shared" si="77"/>
        <v>30.1</v>
      </c>
      <c r="L152" s="36">
        <v>12.8</v>
      </c>
      <c r="M152" s="37">
        <f t="shared" si="77"/>
        <v>25.6</v>
      </c>
      <c r="N152" s="11">
        <v>10</v>
      </c>
      <c r="O152" s="12">
        <f t="shared" si="73"/>
        <v>40</v>
      </c>
      <c r="P152" s="17">
        <v>3.4482758620689653</v>
      </c>
      <c r="Q152" s="16">
        <f t="shared" si="74"/>
        <v>31.034482758620687</v>
      </c>
      <c r="R152" s="53">
        <v>11.02</v>
      </c>
      <c r="S152" s="205">
        <f t="shared" si="75"/>
        <v>49.61</v>
      </c>
    </row>
    <row r="153" spans="1:19">
      <c r="A153" s="4">
        <v>7</v>
      </c>
      <c r="B153" s="243">
        <v>0</v>
      </c>
      <c r="C153" s="238">
        <f t="shared" si="70"/>
        <v>0</v>
      </c>
      <c r="D153" s="243">
        <v>4.5</v>
      </c>
      <c r="E153" s="238">
        <f t="shared" si="71"/>
        <v>27.1</v>
      </c>
      <c r="F153" s="83">
        <v>7.7</v>
      </c>
      <c r="G153" s="60">
        <f t="shared" si="72"/>
        <v>19.2</v>
      </c>
      <c r="H153" s="70"/>
      <c r="I153" s="72">
        <f t="shared" si="76"/>
        <v>41.2</v>
      </c>
      <c r="J153" s="43">
        <v>12.7</v>
      </c>
      <c r="K153" s="200">
        <f t="shared" si="77"/>
        <v>42.8</v>
      </c>
      <c r="L153" s="36">
        <v>10.6</v>
      </c>
      <c r="M153" s="37">
        <f t="shared" si="77"/>
        <v>36.200000000000003</v>
      </c>
      <c r="N153" s="11">
        <v>5</v>
      </c>
      <c r="O153" s="202">
        <f t="shared" si="73"/>
        <v>45</v>
      </c>
      <c r="P153" s="17">
        <v>15.517241379310345</v>
      </c>
      <c r="Q153" s="203">
        <f t="shared" si="74"/>
        <v>46.551724137931032</v>
      </c>
      <c r="R153" s="53">
        <v>7.87</v>
      </c>
      <c r="S153" s="54">
        <f t="shared" si="75"/>
        <v>57.48</v>
      </c>
    </row>
    <row r="154" spans="1:19">
      <c r="A154" s="4">
        <v>8</v>
      </c>
      <c r="B154" s="243">
        <v>0</v>
      </c>
      <c r="C154" s="341">
        <f t="shared" si="70"/>
        <v>0</v>
      </c>
      <c r="D154" s="243">
        <v>9.1</v>
      </c>
      <c r="E154" s="237">
        <f t="shared" si="71"/>
        <v>36.200000000000003</v>
      </c>
      <c r="F154" s="83">
        <v>34.6</v>
      </c>
      <c r="G154" s="198">
        <f t="shared" si="72"/>
        <v>53.8</v>
      </c>
      <c r="H154" s="70">
        <v>17.600000000000001</v>
      </c>
      <c r="I154" s="204">
        <f t="shared" si="76"/>
        <v>58.800000000000004</v>
      </c>
      <c r="J154" s="43">
        <v>19</v>
      </c>
      <c r="K154" s="47">
        <f t="shared" si="77"/>
        <v>61.8</v>
      </c>
      <c r="L154" s="36">
        <v>19.100000000000001</v>
      </c>
      <c r="M154" s="201">
        <f t="shared" si="77"/>
        <v>55.300000000000004</v>
      </c>
      <c r="N154" s="11">
        <v>18</v>
      </c>
      <c r="O154" s="12">
        <f t="shared" si="73"/>
        <v>63</v>
      </c>
      <c r="P154" s="17">
        <v>20.689655172413794</v>
      </c>
      <c r="Q154" s="16">
        <f t="shared" si="74"/>
        <v>67.241379310344826</v>
      </c>
      <c r="R154" s="53">
        <v>14.96</v>
      </c>
      <c r="S154" s="54">
        <f t="shared" si="75"/>
        <v>72.44</v>
      </c>
    </row>
    <row r="155" spans="1:19">
      <c r="A155" s="4">
        <v>9</v>
      </c>
      <c r="B155" s="243">
        <v>28.6</v>
      </c>
      <c r="C155" s="237">
        <f t="shared" si="70"/>
        <v>28.6</v>
      </c>
      <c r="D155" s="243">
        <v>18.2</v>
      </c>
      <c r="E155" s="238">
        <f t="shared" si="71"/>
        <v>54.400000000000006</v>
      </c>
      <c r="F155" s="83">
        <v>7.7</v>
      </c>
      <c r="G155" s="60">
        <f t="shared" si="72"/>
        <v>61.5</v>
      </c>
      <c r="H155" s="70">
        <v>17.600000000000001</v>
      </c>
      <c r="I155" s="72">
        <f t="shared" si="76"/>
        <v>76.400000000000006</v>
      </c>
      <c r="J155" s="43">
        <v>15.9</v>
      </c>
      <c r="K155" s="47">
        <f t="shared" si="77"/>
        <v>77.7</v>
      </c>
      <c r="L155" s="36">
        <v>23.4</v>
      </c>
      <c r="M155" s="37">
        <f t="shared" si="77"/>
        <v>78.7</v>
      </c>
      <c r="N155" s="11">
        <v>18</v>
      </c>
      <c r="O155" s="12">
        <f t="shared" si="73"/>
        <v>81</v>
      </c>
      <c r="P155" s="17">
        <v>17.241379310344829</v>
      </c>
      <c r="Q155" s="16">
        <f t="shared" si="74"/>
        <v>84.482758620689651</v>
      </c>
      <c r="R155" s="53">
        <v>9.42</v>
      </c>
      <c r="S155" s="54">
        <f t="shared" si="75"/>
        <v>81.86</v>
      </c>
    </row>
    <row r="156" spans="1:19">
      <c r="A156" s="4">
        <v>10</v>
      </c>
      <c r="B156" s="243">
        <v>71.400000000000006</v>
      </c>
      <c r="C156" s="238">
        <f t="shared" si="70"/>
        <v>100</v>
      </c>
      <c r="D156" s="243">
        <v>45.6</v>
      </c>
      <c r="E156" s="238">
        <f t="shared" si="71"/>
        <v>100</v>
      </c>
      <c r="F156" s="83">
        <v>38.5</v>
      </c>
      <c r="G156" s="60">
        <f t="shared" si="72"/>
        <v>100</v>
      </c>
      <c r="H156" s="70">
        <v>23.5</v>
      </c>
      <c r="I156" s="72">
        <f t="shared" si="76"/>
        <v>99.9</v>
      </c>
      <c r="J156" s="43">
        <v>22.2</v>
      </c>
      <c r="K156" s="47">
        <f t="shared" si="77"/>
        <v>99.9</v>
      </c>
      <c r="L156" s="36">
        <v>21.3</v>
      </c>
      <c r="M156" s="37">
        <f t="shared" si="77"/>
        <v>100</v>
      </c>
      <c r="N156" s="11">
        <v>21</v>
      </c>
      <c r="O156" s="12">
        <f t="shared" si="73"/>
        <v>102</v>
      </c>
      <c r="P156" s="17">
        <v>15.517241379310345</v>
      </c>
      <c r="Q156" s="16">
        <f t="shared" si="74"/>
        <v>100</v>
      </c>
      <c r="R156" s="53">
        <v>18.11</v>
      </c>
      <c r="S156" s="54">
        <f t="shared" si="75"/>
        <v>99.97</v>
      </c>
    </row>
    <row r="157" spans="1:19">
      <c r="A157" s="3"/>
      <c r="B157" s="243"/>
      <c r="C157" s="238"/>
      <c r="D157" s="243"/>
      <c r="E157" s="238"/>
      <c r="F157" s="83"/>
      <c r="G157" s="60"/>
      <c r="H157" s="70"/>
      <c r="I157" s="72"/>
      <c r="J157" s="43"/>
      <c r="K157" s="47"/>
      <c r="L157" s="36"/>
      <c r="M157" s="37"/>
      <c r="N157" s="11"/>
      <c r="O157" s="12"/>
      <c r="P157" s="17"/>
      <c r="Q157" s="16"/>
      <c r="R157" s="53"/>
      <c r="S157" s="54"/>
    </row>
    <row r="158" spans="1:19">
      <c r="A158" s="5" t="s">
        <v>73</v>
      </c>
      <c r="B158" s="244"/>
      <c r="C158" s="238"/>
      <c r="D158" s="244"/>
      <c r="E158" s="238"/>
      <c r="F158" s="84"/>
      <c r="G158" s="60"/>
      <c r="H158" s="73"/>
      <c r="I158" s="72"/>
      <c r="J158" s="45"/>
      <c r="K158" s="47"/>
      <c r="L158" s="36"/>
      <c r="M158" s="37"/>
      <c r="N158" s="11"/>
      <c r="O158" s="12"/>
      <c r="P158" s="17"/>
      <c r="Q158" s="16"/>
      <c r="R158" s="53"/>
      <c r="S158" s="54"/>
    </row>
    <row r="159" spans="1:19">
      <c r="A159" s="4" t="s">
        <v>58</v>
      </c>
      <c r="B159" s="243">
        <v>0</v>
      </c>
      <c r="C159" s="238">
        <f>B159</f>
        <v>0</v>
      </c>
      <c r="D159" s="243">
        <v>4.7</v>
      </c>
      <c r="E159" s="238">
        <f>D159</f>
        <v>4.7</v>
      </c>
      <c r="F159" s="83">
        <v>3.9</v>
      </c>
      <c r="G159" s="60">
        <f>F159</f>
        <v>3.9</v>
      </c>
      <c r="H159" s="70"/>
      <c r="I159" s="72">
        <f>H159</f>
        <v>0</v>
      </c>
      <c r="J159" s="43">
        <v>1.6</v>
      </c>
      <c r="K159" s="47">
        <f>J159</f>
        <v>1.6</v>
      </c>
      <c r="L159" s="36">
        <v>2.1</v>
      </c>
      <c r="M159" s="37">
        <f>L159</f>
        <v>2.1</v>
      </c>
      <c r="N159" s="11"/>
      <c r="O159" s="12"/>
      <c r="P159" s="17"/>
      <c r="Q159" s="16"/>
      <c r="R159" s="53"/>
      <c r="S159" s="54"/>
    </row>
    <row r="160" spans="1:19">
      <c r="A160" s="4">
        <v>1</v>
      </c>
      <c r="B160" s="243">
        <v>0</v>
      </c>
      <c r="C160" s="238">
        <f t="shared" ref="C160:C169" si="78">C159+B160</f>
        <v>0</v>
      </c>
      <c r="D160" s="243">
        <v>0</v>
      </c>
      <c r="E160" s="238">
        <f t="shared" ref="E160:E169" si="79">E159+D160</f>
        <v>4.7</v>
      </c>
      <c r="F160" s="83">
        <v>0</v>
      </c>
      <c r="G160" s="60">
        <f t="shared" ref="G160:G169" si="80">G159+F160</f>
        <v>3.9</v>
      </c>
      <c r="H160" s="70">
        <v>5.9</v>
      </c>
      <c r="I160" s="72">
        <f>I159+H160</f>
        <v>5.9</v>
      </c>
      <c r="J160" s="43">
        <v>4.9000000000000004</v>
      </c>
      <c r="K160" s="47">
        <f>K159+J160</f>
        <v>6.5</v>
      </c>
      <c r="L160" s="36">
        <v>0</v>
      </c>
      <c r="M160" s="37">
        <f>M159+L160</f>
        <v>2.1</v>
      </c>
      <c r="N160" s="11"/>
      <c r="O160" s="12"/>
      <c r="P160" s="17"/>
      <c r="Q160" s="16"/>
      <c r="R160" s="53"/>
      <c r="S160" s="54"/>
    </row>
    <row r="161" spans="1:19">
      <c r="A161" s="4">
        <v>2</v>
      </c>
      <c r="B161" s="243">
        <v>14.2</v>
      </c>
      <c r="C161" s="238">
        <f t="shared" si="78"/>
        <v>14.2</v>
      </c>
      <c r="D161" s="243">
        <v>0</v>
      </c>
      <c r="E161" s="238">
        <f t="shared" si="79"/>
        <v>4.7</v>
      </c>
      <c r="F161" s="83">
        <v>3.8</v>
      </c>
      <c r="G161" s="60">
        <f t="shared" si="80"/>
        <v>7.6999999999999993</v>
      </c>
      <c r="H161" s="70">
        <v>5.9</v>
      </c>
      <c r="I161" s="72">
        <f t="shared" ref="I161:I169" si="81">I160+H161</f>
        <v>11.8</v>
      </c>
      <c r="J161" s="43">
        <v>1.6</v>
      </c>
      <c r="K161" s="47">
        <f t="shared" ref="K161:M169" si="82">K160+J161</f>
        <v>8.1</v>
      </c>
      <c r="L161" s="36">
        <v>4.3</v>
      </c>
      <c r="M161" s="37">
        <f t="shared" si="82"/>
        <v>6.4</v>
      </c>
      <c r="N161" s="11"/>
      <c r="O161" s="12"/>
      <c r="P161" s="17"/>
      <c r="Q161" s="16"/>
      <c r="R161" s="53"/>
      <c r="S161" s="54"/>
    </row>
    <row r="162" spans="1:19">
      <c r="A162" s="4">
        <v>3</v>
      </c>
      <c r="B162" s="243">
        <v>0</v>
      </c>
      <c r="C162" s="238">
        <f t="shared" si="78"/>
        <v>14.2</v>
      </c>
      <c r="D162" s="243">
        <v>0</v>
      </c>
      <c r="E162" s="238">
        <f t="shared" si="79"/>
        <v>4.7</v>
      </c>
      <c r="F162" s="83">
        <v>0</v>
      </c>
      <c r="G162" s="60">
        <f t="shared" si="80"/>
        <v>7.6999999999999993</v>
      </c>
      <c r="H162" s="70">
        <v>17.600000000000001</v>
      </c>
      <c r="I162" s="72">
        <f t="shared" si="81"/>
        <v>29.400000000000002</v>
      </c>
      <c r="J162" s="43">
        <v>1.6</v>
      </c>
      <c r="K162" s="47">
        <f t="shared" si="82"/>
        <v>9.6999999999999993</v>
      </c>
      <c r="L162" s="36">
        <v>0</v>
      </c>
      <c r="M162" s="37">
        <f t="shared" si="82"/>
        <v>6.4</v>
      </c>
      <c r="N162" s="11"/>
      <c r="O162" s="12"/>
      <c r="P162" s="17"/>
      <c r="Q162" s="16"/>
      <c r="R162" s="53"/>
      <c r="S162" s="54"/>
    </row>
    <row r="163" spans="1:19">
      <c r="A163" s="4">
        <v>4</v>
      </c>
      <c r="B163" s="243">
        <v>14.3</v>
      </c>
      <c r="C163" s="238">
        <f t="shared" si="78"/>
        <v>28.5</v>
      </c>
      <c r="D163" s="243">
        <v>0</v>
      </c>
      <c r="E163" s="238">
        <f t="shared" si="79"/>
        <v>4.7</v>
      </c>
      <c r="F163" s="83">
        <v>7.7</v>
      </c>
      <c r="G163" s="60">
        <f t="shared" si="80"/>
        <v>15.399999999999999</v>
      </c>
      <c r="H163" s="70">
        <v>17.600000000000001</v>
      </c>
      <c r="I163" s="72">
        <f t="shared" si="81"/>
        <v>47</v>
      </c>
      <c r="J163" s="43">
        <v>3.2</v>
      </c>
      <c r="K163" s="47">
        <f t="shared" si="82"/>
        <v>12.899999999999999</v>
      </c>
      <c r="L163" s="36">
        <v>0</v>
      </c>
      <c r="M163" s="37">
        <f t="shared" si="82"/>
        <v>6.4</v>
      </c>
      <c r="N163" s="11"/>
      <c r="O163" s="12"/>
      <c r="P163" s="17"/>
      <c r="Q163" s="16"/>
      <c r="R163" s="53"/>
      <c r="S163" s="54"/>
    </row>
    <row r="164" spans="1:19">
      <c r="A164" s="4">
        <v>5</v>
      </c>
      <c r="B164" s="243">
        <v>0</v>
      </c>
      <c r="C164" s="238">
        <f t="shared" si="78"/>
        <v>28.5</v>
      </c>
      <c r="D164" s="243">
        <v>4.5</v>
      </c>
      <c r="E164" s="238">
        <f t="shared" si="79"/>
        <v>9.1999999999999993</v>
      </c>
      <c r="F164" s="83">
        <v>0</v>
      </c>
      <c r="G164" s="60">
        <f t="shared" si="80"/>
        <v>15.399999999999999</v>
      </c>
      <c r="H164" s="70">
        <v>5.9</v>
      </c>
      <c r="I164" s="204">
        <f t="shared" si="81"/>
        <v>52.9</v>
      </c>
      <c r="J164" s="43">
        <v>1.6</v>
      </c>
      <c r="K164" s="47">
        <f t="shared" si="82"/>
        <v>14.499999999999998</v>
      </c>
      <c r="L164" s="36">
        <v>6.4</v>
      </c>
      <c r="M164" s="37">
        <f t="shared" si="82"/>
        <v>12.8</v>
      </c>
      <c r="N164" s="11"/>
      <c r="O164" s="12"/>
      <c r="P164" s="17"/>
      <c r="Q164" s="16"/>
      <c r="R164" s="53"/>
      <c r="S164" s="54"/>
    </row>
    <row r="165" spans="1:19">
      <c r="A165" s="4">
        <v>6</v>
      </c>
      <c r="B165" s="243">
        <v>0</v>
      </c>
      <c r="C165" s="238">
        <f t="shared" si="78"/>
        <v>28.5</v>
      </c>
      <c r="D165" s="243">
        <v>4.5</v>
      </c>
      <c r="E165" s="238">
        <f t="shared" si="79"/>
        <v>13.7</v>
      </c>
      <c r="F165" s="83">
        <v>15.4</v>
      </c>
      <c r="G165" s="60">
        <f t="shared" si="80"/>
        <v>30.799999999999997</v>
      </c>
      <c r="H165" s="70"/>
      <c r="I165" s="72">
        <f t="shared" si="81"/>
        <v>52.9</v>
      </c>
      <c r="J165" s="43">
        <v>4.8</v>
      </c>
      <c r="K165" s="47">
        <f t="shared" si="82"/>
        <v>19.299999999999997</v>
      </c>
      <c r="L165" s="36">
        <v>6.4</v>
      </c>
      <c r="M165" s="37">
        <f t="shared" si="82"/>
        <v>19.200000000000003</v>
      </c>
      <c r="N165" s="11"/>
      <c r="O165" s="12"/>
      <c r="P165" s="17"/>
      <c r="Q165" s="16"/>
      <c r="R165" s="53"/>
      <c r="S165" s="54"/>
    </row>
    <row r="166" spans="1:19">
      <c r="A166" s="4">
        <v>7</v>
      </c>
      <c r="B166" s="243">
        <v>0</v>
      </c>
      <c r="C166" s="238">
        <f t="shared" si="78"/>
        <v>28.5</v>
      </c>
      <c r="D166" s="243">
        <v>9.1</v>
      </c>
      <c r="E166" s="238">
        <f t="shared" si="79"/>
        <v>22.799999999999997</v>
      </c>
      <c r="F166" s="83">
        <v>0</v>
      </c>
      <c r="G166" s="60">
        <f t="shared" si="80"/>
        <v>30.799999999999997</v>
      </c>
      <c r="H166" s="70">
        <v>5.9</v>
      </c>
      <c r="I166" s="72">
        <f t="shared" si="81"/>
        <v>58.8</v>
      </c>
      <c r="J166" s="43">
        <v>1.6</v>
      </c>
      <c r="K166" s="47">
        <f t="shared" si="82"/>
        <v>20.9</v>
      </c>
      <c r="L166" s="36">
        <v>2.1</v>
      </c>
      <c r="M166" s="201">
        <f t="shared" si="82"/>
        <v>21.300000000000004</v>
      </c>
      <c r="N166" s="11"/>
      <c r="O166" s="12"/>
      <c r="P166" s="17"/>
      <c r="Q166" s="16"/>
      <c r="R166" s="53"/>
      <c r="S166" s="54"/>
    </row>
    <row r="167" spans="1:19">
      <c r="A167" s="4">
        <v>8</v>
      </c>
      <c r="B167" s="243">
        <v>14.3</v>
      </c>
      <c r="C167" s="238">
        <f t="shared" si="78"/>
        <v>42.8</v>
      </c>
      <c r="D167" s="243">
        <v>0</v>
      </c>
      <c r="E167" s="238">
        <f t="shared" si="79"/>
        <v>22.799999999999997</v>
      </c>
      <c r="F167" s="83">
        <v>0</v>
      </c>
      <c r="G167" s="60">
        <f t="shared" si="80"/>
        <v>30.799999999999997</v>
      </c>
      <c r="H167" s="70"/>
      <c r="I167" s="72">
        <f t="shared" si="81"/>
        <v>58.8</v>
      </c>
      <c r="J167" s="43">
        <v>1.6</v>
      </c>
      <c r="K167" s="47">
        <f t="shared" si="82"/>
        <v>22.5</v>
      </c>
      <c r="L167" s="36">
        <v>0</v>
      </c>
      <c r="M167" s="37">
        <f t="shared" si="82"/>
        <v>21.300000000000004</v>
      </c>
      <c r="N167" s="11"/>
      <c r="O167" s="12"/>
      <c r="P167" s="17"/>
      <c r="Q167" s="16"/>
      <c r="R167" s="53"/>
      <c r="S167" s="54"/>
    </row>
    <row r="168" spans="1:19">
      <c r="A168" s="4">
        <v>9</v>
      </c>
      <c r="B168" s="243">
        <v>14.3</v>
      </c>
      <c r="C168" s="237">
        <f t="shared" si="78"/>
        <v>57.099999999999994</v>
      </c>
      <c r="D168" s="243">
        <v>4.5</v>
      </c>
      <c r="E168" s="237">
        <f t="shared" si="79"/>
        <v>27.299999999999997</v>
      </c>
      <c r="F168" s="83">
        <v>3.8</v>
      </c>
      <c r="G168" s="198">
        <f t="shared" si="80"/>
        <v>34.599999999999994</v>
      </c>
      <c r="H168" s="70">
        <v>5.9</v>
      </c>
      <c r="I168" s="72">
        <f t="shared" si="81"/>
        <v>64.7</v>
      </c>
      <c r="J168" s="43">
        <v>1.6</v>
      </c>
      <c r="K168" s="200">
        <f t="shared" si="82"/>
        <v>24.1</v>
      </c>
      <c r="L168" s="36">
        <v>0</v>
      </c>
      <c r="M168" s="37">
        <f t="shared" si="82"/>
        <v>21.300000000000004</v>
      </c>
      <c r="N168" s="11"/>
      <c r="O168" s="12"/>
      <c r="P168" s="17"/>
      <c r="Q168" s="16"/>
      <c r="R168" s="53"/>
      <c r="S168" s="54"/>
    </row>
    <row r="169" spans="1:19">
      <c r="A169" s="4" t="s">
        <v>59</v>
      </c>
      <c r="B169" s="243">
        <v>42.9</v>
      </c>
      <c r="C169" s="238">
        <f t="shared" si="78"/>
        <v>100</v>
      </c>
      <c r="D169" s="243">
        <v>72.7</v>
      </c>
      <c r="E169" s="238">
        <f t="shared" si="79"/>
        <v>100</v>
      </c>
      <c r="F169" s="83">
        <v>65.400000000000006</v>
      </c>
      <c r="G169" s="60">
        <f t="shared" si="80"/>
        <v>100</v>
      </c>
      <c r="H169" s="70">
        <v>35.299999999999997</v>
      </c>
      <c r="I169" s="72">
        <f t="shared" si="81"/>
        <v>100</v>
      </c>
      <c r="J169" s="43">
        <v>77.8</v>
      </c>
      <c r="K169" s="47">
        <f t="shared" si="82"/>
        <v>101.9</v>
      </c>
      <c r="L169" s="36">
        <v>78.7</v>
      </c>
      <c r="M169" s="37">
        <f t="shared" si="82"/>
        <v>100</v>
      </c>
      <c r="N169" s="11"/>
      <c r="O169" s="12"/>
      <c r="P169" s="17"/>
      <c r="Q169" s="16"/>
      <c r="R169" s="53"/>
      <c r="S169" s="54"/>
    </row>
    <row r="170" spans="1:19">
      <c r="A170" s="3"/>
      <c r="B170" s="243"/>
      <c r="C170" s="238"/>
      <c r="D170" s="243"/>
      <c r="E170" s="238"/>
      <c r="F170" s="83"/>
      <c r="G170" s="60"/>
      <c r="H170" s="70"/>
      <c r="I170" s="72"/>
      <c r="J170" s="43"/>
      <c r="K170" s="47"/>
      <c r="L170" s="36"/>
      <c r="M170" s="37"/>
      <c r="N170" s="11"/>
      <c r="O170" s="12"/>
      <c r="P170" s="17"/>
      <c r="Q170" s="16"/>
      <c r="R170" s="53"/>
      <c r="S170" s="54"/>
    </row>
    <row r="171" spans="1:19">
      <c r="A171" s="5" t="s">
        <v>61</v>
      </c>
      <c r="B171" s="244"/>
      <c r="C171" s="238"/>
      <c r="D171" s="244"/>
      <c r="E171" s="238"/>
      <c r="F171" s="84"/>
      <c r="G171" s="60"/>
      <c r="H171" s="73"/>
      <c r="I171" s="72"/>
      <c r="J171" s="45"/>
      <c r="K171" s="47"/>
      <c r="L171" s="36"/>
      <c r="M171" s="37"/>
      <c r="N171" s="11"/>
      <c r="O171" s="12"/>
      <c r="P171" s="17"/>
      <c r="Q171" s="16"/>
      <c r="R171" s="53"/>
      <c r="S171" s="54"/>
    </row>
    <row r="172" spans="1:19">
      <c r="A172" s="4" t="s">
        <v>60</v>
      </c>
      <c r="B172" s="243">
        <v>100</v>
      </c>
      <c r="C172" s="238"/>
      <c r="D172" s="243">
        <v>90.9</v>
      </c>
      <c r="E172" s="238"/>
      <c r="F172" s="83">
        <v>96.2</v>
      </c>
      <c r="G172" s="60"/>
      <c r="H172" s="70">
        <v>88.2</v>
      </c>
      <c r="I172" s="72"/>
      <c r="J172" s="43">
        <v>85.7</v>
      </c>
      <c r="K172" s="47"/>
      <c r="L172" s="36">
        <v>83</v>
      </c>
      <c r="M172" s="37"/>
      <c r="N172" s="11"/>
      <c r="O172" s="12"/>
      <c r="P172" s="17"/>
      <c r="Q172" s="16"/>
      <c r="R172" s="53"/>
      <c r="S172" s="54"/>
    </row>
    <row r="173" spans="1:19">
      <c r="A173" s="4" t="s">
        <v>8</v>
      </c>
      <c r="B173" s="243">
        <v>0</v>
      </c>
      <c r="C173" s="238"/>
      <c r="D173" s="243">
        <v>9.1</v>
      </c>
      <c r="E173" s="238"/>
      <c r="F173" s="83">
        <v>3.8</v>
      </c>
      <c r="G173" s="60"/>
      <c r="H173" s="70">
        <v>11.8</v>
      </c>
      <c r="I173" s="72"/>
      <c r="J173" s="43">
        <v>14.3</v>
      </c>
      <c r="K173" s="47"/>
      <c r="L173" s="36">
        <v>17</v>
      </c>
      <c r="M173" s="37"/>
      <c r="N173" s="11"/>
      <c r="O173" s="12"/>
      <c r="P173" s="17"/>
      <c r="Q173" s="16"/>
      <c r="R173" s="53"/>
      <c r="S173" s="54"/>
    </row>
    <row r="174" spans="1:19">
      <c r="A174" s="3"/>
      <c r="B174" s="243"/>
      <c r="C174" s="238"/>
      <c r="D174" s="243"/>
      <c r="E174" s="238"/>
      <c r="F174" s="83"/>
      <c r="G174" s="60"/>
      <c r="H174" s="70"/>
      <c r="I174" s="72"/>
      <c r="J174" s="43"/>
      <c r="K174" s="47"/>
      <c r="L174" s="36"/>
      <c r="M174" s="37"/>
      <c r="N174" s="11"/>
      <c r="O174" s="12"/>
      <c r="P174" s="17"/>
      <c r="Q174" s="16"/>
      <c r="R174" s="53"/>
      <c r="S174" s="54"/>
    </row>
    <row r="175" spans="1:19" ht="25.5">
      <c r="A175" s="5" t="s">
        <v>74</v>
      </c>
      <c r="B175" s="244"/>
      <c r="C175" s="238"/>
      <c r="D175" s="244"/>
      <c r="E175" s="238"/>
      <c r="F175" s="84"/>
      <c r="G175" s="60"/>
      <c r="H175" s="73"/>
      <c r="I175" s="72"/>
      <c r="J175" s="45"/>
      <c r="K175" s="47"/>
      <c r="L175" s="36"/>
      <c r="M175" s="37"/>
      <c r="N175" s="11"/>
      <c r="O175" s="12"/>
      <c r="P175" s="17"/>
      <c r="Q175" s="16"/>
      <c r="R175" s="53"/>
      <c r="S175" s="54"/>
    </row>
    <row r="176" spans="1:19">
      <c r="A176" s="4" t="s">
        <v>63</v>
      </c>
      <c r="B176" s="243">
        <v>14.3</v>
      </c>
      <c r="C176" s="238"/>
      <c r="D176" s="243">
        <v>50</v>
      </c>
      <c r="E176" s="238"/>
      <c r="F176" s="83">
        <v>34.6</v>
      </c>
      <c r="G176" s="60"/>
      <c r="H176" s="70">
        <v>17.600000000000001</v>
      </c>
      <c r="I176" s="72"/>
      <c r="J176" s="43">
        <v>38.1</v>
      </c>
      <c r="K176" s="47"/>
      <c r="L176" s="36">
        <v>29.8</v>
      </c>
      <c r="M176" s="37"/>
      <c r="N176" s="11"/>
      <c r="O176" s="12"/>
      <c r="P176" s="17"/>
      <c r="Q176" s="16"/>
      <c r="R176" s="53"/>
      <c r="S176" s="54"/>
    </row>
    <row r="177" spans="1:19">
      <c r="A177" s="4" t="s">
        <v>62</v>
      </c>
      <c r="B177" s="243">
        <v>85.7</v>
      </c>
      <c r="C177" s="238"/>
      <c r="D177" s="243">
        <v>50</v>
      </c>
      <c r="E177" s="238"/>
      <c r="F177" s="83">
        <v>65.400000000000006</v>
      </c>
      <c r="G177" s="60"/>
      <c r="H177" s="70">
        <v>82.4</v>
      </c>
      <c r="I177" s="72"/>
      <c r="J177" s="43">
        <v>61.9</v>
      </c>
      <c r="K177" s="47"/>
      <c r="L177" s="36">
        <v>70.2</v>
      </c>
      <c r="M177" s="37"/>
      <c r="N177" s="11"/>
      <c r="O177" s="12"/>
      <c r="P177" s="17"/>
      <c r="Q177" s="16"/>
      <c r="R177" s="53"/>
      <c r="S177" s="54"/>
    </row>
    <row r="178" spans="1:19">
      <c r="A178" s="3"/>
      <c r="B178" s="243"/>
      <c r="C178" s="238"/>
      <c r="D178" s="243"/>
      <c r="E178" s="238"/>
      <c r="F178" s="83"/>
      <c r="G178" s="60"/>
      <c r="H178" s="70"/>
      <c r="I178" s="72"/>
      <c r="J178" s="43"/>
      <c r="K178" s="47"/>
      <c r="L178" s="36"/>
      <c r="M178" s="37"/>
      <c r="N178" s="11"/>
      <c r="O178" s="12"/>
      <c r="P178" s="17"/>
      <c r="Q178" s="16"/>
      <c r="R178" s="53"/>
      <c r="S178" s="54"/>
    </row>
    <row r="179" spans="1:19">
      <c r="A179" s="3"/>
      <c r="B179" s="243"/>
      <c r="C179" s="238"/>
      <c r="D179" s="243"/>
      <c r="E179" s="238"/>
      <c r="F179" s="83"/>
      <c r="G179" s="60"/>
      <c r="H179" s="70"/>
      <c r="I179" s="72"/>
      <c r="J179" s="43"/>
      <c r="K179" s="47"/>
      <c r="L179" s="36"/>
      <c r="M179" s="37"/>
      <c r="N179" s="11"/>
      <c r="O179" s="12"/>
      <c r="P179" s="17"/>
      <c r="Q179" s="16"/>
      <c r="R179" s="53"/>
      <c r="S179" s="54"/>
    </row>
    <row r="180" spans="1:19">
      <c r="A180" s="5" t="s">
        <v>94</v>
      </c>
      <c r="B180" s="244"/>
      <c r="C180" s="238"/>
      <c r="D180" s="244"/>
      <c r="E180" s="238"/>
      <c r="F180" s="84"/>
      <c r="G180" s="60"/>
      <c r="H180" s="73"/>
      <c r="I180" s="72"/>
      <c r="J180" s="45"/>
      <c r="K180" s="47"/>
      <c r="L180" s="36"/>
      <c r="M180" s="37"/>
      <c r="N180" s="11"/>
      <c r="O180" s="12"/>
      <c r="P180" s="17"/>
      <c r="Q180" s="16"/>
      <c r="R180" s="53"/>
      <c r="S180" s="54"/>
    </row>
    <row r="181" spans="1:19">
      <c r="A181" s="4" t="s">
        <v>64</v>
      </c>
      <c r="B181" s="243">
        <v>28.6</v>
      </c>
      <c r="C181" s="238">
        <f>B181</f>
        <v>28.6</v>
      </c>
      <c r="D181" s="243">
        <v>31.8</v>
      </c>
      <c r="E181" s="238">
        <f>D181</f>
        <v>31.8</v>
      </c>
      <c r="F181" s="83">
        <v>23.1</v>
      </c>
      <c r="G181" s="60">
        <f>F181</f>
        <v>23.1</v>
      </c>
      <c r="H181" s="70">
        <v>35.299999999999997</v>
      </c>
      <c r="I181" s="72">
        <f>H181</f>
        <v>35.299999999999997</v>
      </c>
      <c r="J181" s="43">
        <v>27</v>
      </c>
      <c r="K181" s="47">
        <f>J181</f>
        <v>27</v>
      </c>
      <c r="L181" s="36">
        <v>19.100000000000001</v>
      </c>
      <c r="M181" s="37">
        <f>L181</f>
        <v>19.100000000000001</v>
      </c>
      <c r="N181" s="11">
        <v>13</v>
      </c>
      <c r="O181" s="12">
        <f>N181</f>
        <v>13</v>
      </c>
      <c r="P181" s="17"/>
      <c r="Q181" s="16"/>
      <c r="R181" s="53"/>
      <c r="S181" s="54"/>
    </row>
    <row r="182" spans="1:19">
      <c r="A182" s="4" t="s">
        <v>65</v>
      </c>
      <c r="B182" s="243">
        <v>0</v>
      </c>
      <c r="C182" s="341">
        <f t="shared" ref="C182:C187" si="83">B182+C181</f>
        <v>28.6</v>
      </c>
      <c r="D182" s="243">
        <v>4.5</v>
      </c>
      <c r="E182" s="238">
        <f t="shared" ref="E182:E187" si="84">D182+E181</f>
        <v>36.299999999999997</v>
      </c>
      <c r="F182" s="83">
        <v>19.2</v>
      </c>
      <c r="G182" s="60">
        <f t="shared" ref="G182:G187" si="85">F182+G181</f>
        <v>42.3</v>
      </c>
      <c r="H182" s="70">
        <v>17.600000000000001</v>
      </c>
      <c r="I182" s="204">
        <f t="shared" ref="I182:I187" si="86">H182+I181</f>
        <v>52.9</v>
      </c>
      <c r="J182" s="43">
        <v>11.1</v>
      </c>
      <c r="K182" s="47">
        <f t="shared" ref="K182:M187" si="87">J182+K181</f>
        <v>38.1</v>
      </c>
      <c r="L182" s="36">
        <v>21.3</v>
      </c>
      <c r="M182" s="37">
        <f t="shared" si="87"/>
        <v>40.400000000000006</v>
      </c>
      <c r="N182" s="11">
        <v>28</v>
      </c>
      <c r="O182" s="12">
        <f t="shared" ref="O182:O187" si="88">N182+O181</f>
        <v>41</v>
      </c>
      <c r="P182" s="17"/>
      <c r="Q182" s="16"/>
      <c r="R182" s="53"/>
      <c r="S182" s="54"/>
    </row>
    <row r="183" spans="1:19">
      <c r="A183" s="4" t="s">
        <v>66</v>
      </c>
      <c r="B183" s="243">
        <v>0</v>
      </c>
      <c r="C183" s="341">
        <f t="shared" si="83"/>
        <v>28.6</v>
      </c>
      <c r="D183" s="243">
        <v>13.6</v>
      </c>
      <c r="E183" s="237">
        <f t="shared" si="84"/>
        <v>49.9</v>
      </c>
      <c r="F183" s="83">
        <v>3.8</v>
      </c>
      <c r="G183" s="198">
        <f t="shared" si="85"/>
        <v>46.099999999999994</v>
      </c>
      <c r="H183" s="70">
        <v>11.8</v>
      </c>
      <c r="I183" s="72">
        <f t="shared" si="86"/>
        <v>64.7</v>
      </c>
      <c r="J183" s="43">
        <v>14.3</v>
      </c>
      <c r="K183" s="200">
        <f t="shared" si="87"/>
        <v>52.400000000000006</v>
      </c>
      <c r="L183" s="36">
        <v>12.8</v>
      </c>
      <c r="M183" s="201">
        <f t="shared" si="87"/>
        <v>53.2</v>
      </c>
      <c r="N183" s="11">
        <v>13</v>
      </c>
      <c r="O183" s="202">
        <f t="shared" si="88"/>
        <v>54</v>
      </c>
      <c r="P183" s="17"/>
      <c r="Q183" s="16"/>
      <c r="R183" s="53"/>
      <c r="S183" s="54"/>
    </row>
    <row r="184" spans="1:19">
      <c r="A184" s="4" t="s">
        <v>67</v>
      </c>
      <c r="B184" s="243">
        <v>0</v>
      </c>
      <c r="C184" s="238">
        <f t="shared" si="83"/>
        <v>28.6</v>
      </c>
      <c r="D184" s="243">
        <v>9.1</v>
      </c>
      <c r="E184" s="238">
        <f t="shared" si="84"/>
        <v>59</v>
      </c>
      <c r="F184" s="83">
        <v>11.5</v>
      </c>
      <c r="G184" s="60">
        <f t="shared" si="85"/>
        <v>57.599999999999994</v>
      </c>
      <c r="H184" s="70">
        <v>5.9</v>
      </c>
      <c r="I184" s="72">
        <f t="shared" si="86"/>
        <v>70.600000000000009</v>
      </c>
      <c r="J184" s="43">
        <v>3.2</v>
      </c>
      <c r="K184" s="47">
        <f t="shared" si="87"/>
        <v>55.600000000000009</v>
      </c>
      <c r="L184" s="36">
        <v>10.6</v>
      </c>
      <c r="M184" s="37">
        <f t="shared" si="87"/>
        <v>63.800000000000004</v>
      </c>
      <c r="N184" s="11">
        <v>10</v>
      </c>
      <c r="O184" s="12">
        <f t="shared" si="88"/>
        <v>64</v>
      </c>
      <c r="P184" s="17"/>
      <c r="Q184" s="16"/>
      <c r="R184" s="53"/>
      <c r="S184" s="54"/>
    </row>
    <row r="185" spans="1:19">
      <c r="A185" s="4" t="s">
        <v>68</v>
      </c>
      <c r="B185" s="243">
        <v>14.3</v>
      </c>
      <c r="C185" s="237">
        <f t="shared" si="83"/>
        <v>42.900000000000006</v>
      </c>
      <c r="D185" s="243">
        <v>9.1</v>
      </c>
      <c r="E185" s="238">
        <f t="shared" si="84"/>
        <v>68.099999999999994</v>
      </c>
      <c r="F185" s="83">
        <v>3.8</v>
      </c>
      <c r="G185" s="60">
        <f t="shared" si="85"/>
        <v>61.399999999999991</v>
      </c>
      <c r="H185" s="70">
        <v>17.600000000000001</v>
      </c>
      <c r="I185" s="72">
        <f t="shared" si="86"/>
        <v>88.200000000000017</v>
      </c>
      <c r="J185" s="43">
        <v>14.3</v>
      </c>
      <c r="K185" s="47">
        <f t="shared" si="87"/>
        <v>69.900000000000006</v>
      </c>
      <c r="L185" s="36">
        <v>12.8</v>
      </c>
      <c r="M185" s="37">
        <f t="shared" si="87"/>
        <v>76.600000000000009</v>
      </c>
      <c r="N185" s="11">
        <v>36</v>
      </c>
      <c r="O185" s="12">
        <f t="shared" si="88"/>
        <v>100</v>
      </c>
      <c r="P185" s="17"/>
      <c r="Q185" s="16"/>
      <c r="R185" s="53"/>
      <c r="S185" s="54"/>
    </row>
    <row r="186" spans="1:19">
      <c r="A186" s="4" t="s">
        <v>69</v>
      </c>
      <c r="B186" s="243">
        <v>42.9</v>
      </c>
      <c r="C186" s="238">
        <f t="shared" si="83"/>
        <v>85.800000000000011</v>
      </c>
      <c r="D186" s="243">
        <v>27.3</v>
      </c>
      <c r="E186" s="238">
        <f t="shared" si="84"/>
        <v>95.399999999999991</v>
      </c>
      <c r="F186" s="83">
        <v>30.8</v>
      </c>
      <c r="G186" s="60">
        <f t="shared" si="85"/>
        <v>92.199999999999989</v>
      </c>
      <c r="H186" s="70">
        <v>5.9</v>
      </c>
      <c r="I186" s="72">
        <f t="shared" si="86"/>
        <v>94.100000000000023</v>
      </c>
      <c r="J186" s="43">
        <v>22.2</v>
      </c>
      <c r="K186" s="47">
        <f t="shared" si="87"/>
        <v>92.100000000000009</v>
      </c>
      <c r="L186" s="36">
        <v>21.3</v>
      </c>
      <c r="M186" s="37">
        <f t="shared" si="87"/>
        <v>97.9</v>
      </c>
      <c r="N186" s="11">
        <v>0</v>
      </c>
      <c r="O186" s="12">
        <f t="shared" si="88"/>
        <v>100</v>
      </c>
      <c r="P186" s="17"/>
      <c r="Q186" s="16"/>
      <c r="R186" s="53"/>
      <c r="S186" s="54"/>
    </row>
    <row r="187" spans="1:19">
      <c r="A187" s="4" t="s">
        <v>75</v>
      </c>
      <c r="B187" s="243">
        <v>14.2</v>
      </c>
      <c r="C187" s="238">
        <f t="shared" si="83"/>
        <v>100.00000000000001</v>
      </c>
      <c r="D187" s="243">
        <v>4.5999999999999996</v>
      </c>
      <c r="E187" s="238">
        <f t="shared" si="84"/>
        <v>99.999999999999986</v>
      </c>
      <c r="F187" s="83">
        <v>7.8</v>
      </c>
      <c r="G187" s="60">
        <f t="shared" si="85"/>
        <v>99.999999999999986</v>
      </c>
      <c r="H187" s="70">
        <v>5.9</v>
      </c>
      <c r="I187" s="72">
        <f t="shared" si="86"/>
        <v>100.00000000000003</v>
      </c>
      <c r="J187" s="43">
        <v>7.9</v>
      </c>
      <c r="K187" s="47">
        <f t="shared" si="87"/>
        <v>100.00000000000001</v>
      </c>
      <c r="L187" s="36">
        <v>2.1</v>
      </c>
      <c r="M187" s="37">
        <f t="shared" si="87"/>
        <v>100</v>
      </c>
      <c r="N187" s="11">
        <v>0</v>
      </c>
      <c r="O187" s="12">
        <f t="shared" si="88"/>
        <v>100</v>
      </c>
      <c r="P187" s="17"/>
      <c r="Q187" s="16"/>
      <c r="R187" s="53"/>
      <c r="S187" s="54"/>
    </row>
    <row r="188" spans="1:19">
      <c r="A188" s="3"/>
      <c r="B188" s="243"/>
      <c r="C188" s="238"/>
      <c r="D188" s="243"/>
      <c r="E188" s="238"/>
      <c r="F188" s="83"/>
      <c r="G188" s="60"/>
      <c r="H188" s="70"/>
      <c r="I188" s="72"/>
      <c r="J188" s="43"/>
      <c r="K188" s="47"/>
      <c r="L188" s="36"/>
      <c r="M188" s="37"/>
      <c r="N188" s="11"/>
      <c r="O188" s="12"/>
      <c r="P188" s="17"/>
      <c r="Q188" s="16"/>
      <c r="R188" s="53"/>
      <c r="S188" s="54"/>
    </row>
    <row r="189" spans="1:19" ht="25.5">
      <c r="A189" s="5" t="s">
        <v>76</v>
      </c>
      <c r="B189" s="244"/>
      <c r="C189" s="238"/>
      <c r="D189" s="244"/>
      <c r="E189" s="238"/>
      <c r="F189" s="84"/>
      <c r="G189" s="60"/>
      <c r="H189" s="73"/>
      <c r="I189" s="72"/>
      <c r="J189" s="45"/>
      <c r="K189" s="47"/>
      <c r="L189" s="36"/>
      <c r="M189" s="37"/>
      <c r="N189" s="11"/>
      <c r="O189" s="12"/>
      <c r="P189" s="17"/>
      <c r="Q189" s="16"/>
      <c r="R189" s="53"/>
      <c r="S189" s="54"/>
    </row>
    <row r="190" spans="1:19">
      <c r="A190" s="4" t="s">
        <v>60</v>
      </c>
      <c r="B190" s="243">
        <v>42.9</v>
      </c>
      <c r="C190" s="238"/>
      <c r="D190" s="243">
        <v>72.7</v>
      </c>
      <c r="E190" s="238"/>
      <c r="F190" s="83">
        <v>80.8</v>
      </c>
      <c r="G190" s="60"/>
      <c r="H190" s="70">
        <v>64.7</v>
      </c>
      <c r="I190" s="72"/>
      <c r="J190" s="43">
        <v>84.1</v>
      </c>
      <c r="K190" s="47"/>
      <c r="L190" s="36">
        <v>93</v>
      </c>
      <c r="M190" s="37"/>
      <c r="N190" s="11"/>
      <c r="O190" s="12"/>
      <c r="P190" s="17"/>
      <c r="Q190" s="16"/>
      <c r="R190" s="53"/>
      <c r="S190" s="54"/>
    </row>
    <row r="191" spans="1:19">
      <c r="A191" s="4" t="s">
        <v>8</v>
      </c>
      <c r="B191" s="243">
        <v>57.1</v>
      </c>
      <c r="C191" s="238"/>
      <c r="D191" s="243">
        <v>27.3</v>
      </c>
      <c r="E191" s="238"/>
      <c r="F191" s="83">
        <v>19.2</v>
      </c>
      <c r="G191" s="60"/>
      <c r="H191" s="70">
        <v>35.299999999999997</v>
      </c>
      <c r="I191" s="72"/>
      <c r="J191" s="43">
        <v>15.9</v>
      </c>
      <c r="K191" s="47"/>
      <c r="L191" s="36">
        <v>7</v>
      </c>
      <c r="M191" s="37"/>
      <c r="N191" s="11"/>
      <c r="O191" s="12"/>
      <c r="P191" s="17"/>
      <c r="Q191" s="16"/>
      <c r="R191" s="53"/>
      <c r="S191" s="54"/>
    </row>
    <row r="192" spans="1:19">
      <c r="A192" s="3"/>
      <c r="B192" s="243"/>
      <c r="C192" s="238"/>
      <c r="D192" s="243"/>
      <c r="E192" s="238"/>
      <c r="F192" s="83"/>
      <c r="G192" s="60"/>
      <c r="H192" s="70"/>
      <c r="I192" s="72"/>
      <c r="J192" s="43"/>
      <c r="K192" s="47"/>
      <c r="L192" s="36"/>
      <c r="M192" s="37"/>
      <c r="N192" s="11"/>
      <c r="O192" s="12"/>
      <c r="P192" s="17"/>
      <c r="Q192" s="16"/>
      <c r="R192" s="53"/>
      <c r="S192" s="54"/>
    </row>
    <row r="193" spans="1:19" ht="25.5">
      <c r="A193" s="5" t="s">
        <v>105</v>
      </c>
      <c r="B193" s="244"/>
      <c r="C193" s="238"/>
      <c r="D193" s="244"/>
      <c r="E193" s="238"/>
      <c r="F193" s="84"/>
      <c r="G193" s="60"/>
      <c r="H193" s="73"/>
      <c r="I193" s="72"/>
      <c r="J193" s="45"/>
      <c r="K193" s="47"/>
      <c r="L193" s="36"/>
      <c r="M193" s="37"/>
      <c r="N193" s="11"/>
      <c r="O193" s="12"/>
      <c r="P193" s="17"/>
      <c r="Q193" s="16"/>
      <c r="R193" s="53"/>
      <c r="S193" s="54"/>
    </row>
    <row r="194" spans="1:19">
      <c r="A194" s="4" t="s">
        <v>70</v>
      </c>
      <c r="B194" s="243">
        <v>28.5</v>
      </c>
      <c r="C194" s="238"/>
      <c r="D194" s="243">
        <v>9.1</v>
      </c>
      <c r="E194" s="238"/>
      <c r="F194" s="83">
        <v>19.2</v>
      </c>
      <c r="G194" s="60"/>
      <c r="H194" s="70">
        <v>11.8</v>
      </c>
      <c r="I194" s="72"/>
      <c r="J194" s="43">
        <v>17.5</v>
      </c>
      <c r="K194" s="47"/>
      <c r="L194" s="36">
        <v>12.8</v>
      </c>
      <c r="M194" s="37"/>
      <c r="N194" s="11"/>
      <c r="O194" s="12"/>
      <c r="P194" s="17"/>
      <c r="Q194" s="16"/>
      <c r="R194" s="53"/>
      <c r="S194" s="54"/>
    </row>
    <row r="195" spans="1:19">
      <c r="A195" s="4" t="s">
        <v>60</v>
      </c>
      <c r="B195" s="243">
        <v>14.3</v>
      </c>
      <c r="C195" s="238"/>
      <c r="D195" s="243">
        <v>36.4</v>
      </c>
      <c r="E195" s="238"/>
      <c r="F195" s="83">
        <v>23.1</v>
      </c>
      <c r="G195" s="60"/>
      <c r="H195" s="70">
        <v>35.299999999999997</v>
      </c>
      <c r="I195" s="72"/>
      <c r="J195" s="43">
        <v>50.8</v>
      </c>
      <c r="K195" s="47"/>
      <c r="L195" s="36">
        <v>53.2</v>
      </c>
      <c r="M195" s="37"/>
      <c r="N195" s="11"/>
      <c r="O195" s="12"/>
      <c r="P195" s="17"/>
      <c r="Q195" s="16"/>
      <c r="R195" s="53"/>
      <c r="S195" s="54"/>
    </row>
    <row r="196" spans="1:19">
      <c r="A196" s="4" t="s">
        <v>8</v>
      </c>
      <c r="B196" s="243">
        <v>42.9</v>
      </c>
      <c r="C196" s="238"/>
      <c r="D196" s="243">
        <v>31.8</v>
      </c>
      <c r="E196" s="238"/>
      <c r="F196" s="83">
        <v>34.6</v>
      </c>
      <c r="G196" s="60"/>
      <c r="H196" s="70">
        <v>35.299999999999997</v>
      </c>
      <c r="I196" s="72"/>
      <c r="J196" s="43">
        <v>23.8</v>
      </c>
      <c r="K196" s="47"/>
      <c r="L196" s="36">
        <v>27.7</v>
      </c>
      <c r="M196" s="37"/>
      <c r="N196" s="11"/>
      <c r="O196" s="12"/>
      <c r="P196" s="17"/>
      <c r="Q196" s="16"/>
      <c r="R196" s="53"/>
      <c r="S196" s="54"/>
    </row>
    <row r="197" spans="1:19">
      <c r="A197" s="4" t="s">
        <v>71</v>
      </c>
      <c r="B197" s="243">
        <v>14.3</v>
      </c>
      <c r="C197" s="238"/>
      <c r="D197" s="243">
        <v>22.7</v>
      </c>
      <c r="E197" s="238"/>
      <c r="F197" s="83">
        <v>23.1</v>
      </c>
      <c r="G197" s="60"/>
      <c r="H197" s="70">
        <v>17.600000000000001</v>
      </c>
      <c r="I197" s="72"/>
      <c r="J197" s="43">
        <v>7.9</v>
      </c>
      <c r="K197" s="47"/>
      <c r="L197" s="36">
        <v>6.4</v>
      </c>
      <c r="M197" s="37"/>
      <c r="N197" s="11"/>
      <c r="O197" s="12"/>
      <c r="P197" s="17"/>
      <c r="Q197" s="16"/>
      <c r="R197" s="53"/>
      <c r="S197" s="54"/>
    </row>
    <row r="198" spans="1:19">
      <c r="A198" s="3"/>
      <c r="B198" s="243"/>
      <c r="C198" s="238"/>
      <c r="D198" s="243"/>
      <c r="E198" s="238"/>
      <c r="F198" s="83"/>
      <c r="G198" s="60"/>
      <c r="H198" s="70"/>
      <c r="I198" s="72"/>
      <c r="J198" s="43"/>
      <c r="K198" s="47"/>
      <c r="L198" s="36"/>
      <c r="M198" s="37"/>
      <c r="N198" s="11"/>
      <c r="O198" s="12"/>
      <c r="P198" s="17"/>
      <c r="Q198" s="16"/>
      <c r="R198" s="53"/>
      <c r="S198" s="54"/>
    </row>
    <row r="199" spans="1:19" ht="25.5">
      <c r="A199" s="5" t="s">
        <v>72</v>
      </c>
      <c r="B199" s="244"/>
      <c r="C199" s="238"/>
      <c r="D199" s="244"/>
      <c r="E199" s="238"/>
      <c r="F199" s="84"/>
      <c r="G199" s="60"/>
      <c r="H199" s="73"/>
      <c r="I199" s="72"/>
      <c r="J199" s="45"/>
      <c r="K199" s="47"/>
      <c r="L199" s="36"/>
      <c r="M199" s="37"/>
      <c r="N199" s="11"/>
      <c r="O199" s="12"/>
      <c r="P199" s="17"/>
      <c r="Q199" s="16"/>
      <c r="R199" s="53"/>
      <c r="S199" s="54"/>
    </row>
    <row r="200" spans="1:19">
      <c r="A200" s="4" t="s">
        <v>77</v>
      </c>
      <c r="B200" s="243">
        <v>0</v>
      </c>
      <c r="C200" s="238">
        <f>B200</f>
        <v>0</v>
      </c>
      <c r="D200" s="243">
        <v>22.7</v>
      </c>
      <c r="E200" s="238">
        <f>D200</f>
        <v>22.7</v>
      </c>
      <c r="F200" s="83">
        <v>7.8</v>
      </c>
      <c r="G200" s="60">
        <f>F200</f>
        <v>7.8</v>
      </c>
      <c r="H200" s="70">
        <v>23.5</v>
      </c>
      <c r="I200" s="72">
        <f>H200</f>
        <v>23.5</v>
      </c>
      <c r="J200" s="43">
        <v>12.7</v>
      </c>
      <c r="K200" s="47">
        <f>J200</f>
        <v>12.7</v>
      </c>
      <c r="L200" s="36">
        <v>8.5</v>
      </c>
      <c r="M200" s="37">
        <f>L200</f>
        <v>8.5</v>
      </c>
      <c r="N200" s="11">
        <v>15</v>
      </c>
      <c r="O200" s="12">
        <f>N200</f>
        <v>15</v>
      </c>
      <c r="P200" s="17">
        <v>15.517241379310345</v>
      </c>
      <c r="Q200" s="16">
        <f>P200</f>
        <v>15.517241379310345</v>
      </c>
      <c r="R200" s="53">
        <v>3.5</v>
      </c>
      <c r="S200" s="54">
        <f>R200</f>
        <v>3.5</v>
      </c>
    </row>
    <row r="201" spans="1:19">
      <c r="A201" s="4" t="s">
        <v>78</v>
      </c>
      <c r="B201" s="243">
        <v>0</v>
      </c>
      <c r="C201" s="238">
        <f t="shared" ref="C201:C208" si="89">B201+C200</f>
        <v>0</v>
      </c>
      <c r="D201" s="243">
        <v>13.6</v>
      </c>
      <c r="E201" s="238">
        <f t="shared" ref="E201:E208" si="90">D201+E200</f>
        <v>36.299999999999997</v>
      </c>
      <c r="F201" s="83">
        <v>23.1</v>
      </c>
      <c r="G201" s="60">
        <f t="shared" ref="G201:G208" si="91">F201+G200</f>
        <v>30.900000000000002</v>
      </c>
      <c r="H201" s="70">
        <v>5.9</v>
      </c>
      <c r="I201" s="72">
        <f>H201+I200</f>
        <v>29.4</v>
      </c>
      <c r="J201" s="43">
        <v>19</v>
      </c>
      <c r="K201" s="47">
        <f>J201+K200</f>
        <v>31.7</v>
      </c>
      <c r="L201" s="36">
        <v>25.5</v>
      </c>
      <c r="M201" s="37">
        <f>L201+M200</f>
        <v>34</v>
      </c>
      <c r="N201" s="11">
        <v>18</v>
      </c>
      <c r="O201" s="12">
        <f t="shared" ref="O201:O208" si="92">N201+O200</f>
        <v>33</v>
      </c>
      <c r="P201" s="17">
        <v>17.241379310344829</v>
      </c>
      <c r="Q201" s="16">
        <f t="shared" ref="Q201:Q208" si="93">P201+Q200</f>
        <v>32.758620689655174</v>
      </c>
      <c r="R201" s="53">
        <v>18.600000000000001</v>
      </c>
      <c r="S201" s="54">
        <f t="shared" ref="S201:S208" si="94">R201+S200</f>
        <v>22.1</v>
      </c>
    </row>
    <row r="202" spans="1:19">
      <c r="A202" s="4" t="s">
        <v>79</v>
      </c>
      <c r="B202" s="243">
        <v>0</v>
      </c>
      <c r="C202" s="341">
        <f t="shared" si="89"/>
        <v>0</v>
      </c>
      <c r="D202" s="243">
        <v>9.3000000000000007</v>
      </c>
      <c r="E202" s="237">
        <f t="shared" si="90"/>
        <v>45.599999999999994</v>
      </c>
      <c r="F202" s="83">
        <v>23.1</v>
      </c>
      <c r="G202" s="198">
        <f t="shared" si="91"/>
        <v>54</v>
      </c>
      <c r="H202" s="70">
        <v>17.600000000000001</v>
      </c>
      <c r="I202" s="204">
        <f t="shared" ref="I202:I208" si="95">H202+I201</f>
        <v>47</v>
      </c>
      <c r="J202" s="43">
        <v>25.4</v>
      </c>
      <c r="K202" s="200">
        <f t="shared" ref="K202:M208" si="96">J202+K201</f>
        <v>57.099999999999994</v>
      </c>
      <c r="L202" s="36">
        <v>8.5</v>
      </c>
      <c r="M202" s="37">
        <f t="shared" si="96"/>
        <v>42.5</v>
      </c>
      <c r="N202" s="11">
        <v>15</v>
      </c>
      <c r="O202" s="202">
        <f t="shared" si="92"/>
        <v>48</v>
      </c>
      <c r="P202" s="17">
        <v>22.413793103448278</v>
      </c>
      <c r="Q202" s="203">
        <f t="shared" si="93"/>
        <v>55.172413793103452</v>
      </c>
      <c r="R202" s="53">
        <v>27.4</v>
      </c>
      <c r="S202" s="205">
        <f t="shared" si="94"/>
        <v>49.5</v>
      </c>
    </row>
    <row r="203" spans="1:19">
      <c r="A203" s="4" t="s">
        <v>80</v>
      </c>
      <c r="B203" s="243">
        <v>0</v>
      </c>
      <c r="C203" s="238">
        <f t="shared" si="89"/>
        <v>0</v>
      </c>
      <c r="D203" s="243">
        <v>18.2</v>
      </c>
      <c r="E203" s="238">
        <f t="shared" si="90"/>
        <v>63.8</v>
      </c>
      <c r="F203" s="83">
        <v>7.7</v>
      </c>
      <c r="G203" s="60">
        <f t="shared" si="91"/>
        <v>61.7</v>
      </c>
      <c r="H203" s="70">
        <v>11.8</v>
      </c>
      <c r="I203" s="72">
        <f t="shared" si="95"/>
        <v>58.8</v>
      </c>
      <c r="J203" s="43">
        <v>12.7</v>
      </c>
      <c r="K203" s="47">
        <f t="shared" si="96"/>
        <v>69.8</v>
      </c>
      <c r="L203" s="36">
        <v>10.6</v>
      </c>
      <c r="M203" s="201">
        <f t="shared" si="96"/>
        <v>53.1</v>
      </c>
      <c r="N203" s="11">
        <v>10</v>
      </c>
      <c r="O203" s="12">
        <f t="shared" si="92"/>
        <v>58</v>
      </c>
      <c r="P203" s="17">
        <v>13.793103448275861</v>
      </c>
      <c r="Q203" s="16">
        <f t="shared" si="93"/>
        <v>68.965517241379317</v>
      </c>
      <c r="R203" s="53">
        <v>15</v>
      </c>
      <c r="S203" s="54">
        <f t="shared" si="94"/>
        <v>64.5</v>
      </c>
    </row>
    <row r="204" spans="1:19">
      <c r="A204" s="4" t="s">
        <v>81</v>
      </c>
      <c r="B204" s="243">
        <v>14.2</v>
      </c>
      <c r="C204" s="341">
        <f t="shared" si="89"/>
        <v>14.2</v>
      </c>
      <c r="D204" s="243">
        <v>9.1</v>
      </c>
      <c r="E204" s="238">
        <f t="shared" si="90"/>
        <v>72.899999999999991</v>
      </c>
      <c r="F204" s="83">
        <v>11.5</v>
      </c>
      <c r="G204" s="60">
        <f t="shared" si="91"/>
        <v>73.2</v>
      </c>
      <c r="H204" s="70">
        <v>29.4</v>
      </c>
      <c r="I204" s="72">
        <f t="shared" si="95"/>
        <v>88.199999999999989</v>
      </c>
      <c r="J204" s="43">
        <v>12.7</v>
      </c>
      <c r="K204" s="47">
        <f t="shared" si="96"/>
        <v>82.5</v>
      </c>
      <c r="L204" s="36">
        <v>23.4</v>
      </c>
      <c r="M204" s="37">
        <f t="shared" si="96"/>
        <v>76.5</v>
      </c>
      <c r="N204" s="11">
        <v>15</v>
      </c>
      <c r="O204" s="12">
        <f t="shared" si="92"/>
        <v>73</v>
      </c>
      <c r="P204" s="17">
        <v>10.344827586206897</v>
      </c>
      <c r="Q204" s="16">
        <f t="shared" si="93"/>
        <v>79.310344827586221</v>
      </c>
      <c r="R204" s="53">
        <v>4.3</v>
      </c>
      <c r="S204" s="54">
        <f t="shared" si="94"/>
        <v>68.8</v>
      </c>
    </row>
    <row r="205" spans="1:19">
      <c r="A205" s="4" t="s">
        <v>82</v>
      </c>
      <c r="B205" s="243">
        <v>28.6</v>
      </c>
      <c r="C205" s="237">
        <f t="shared" si="89"/>
        <v>42.8</v>
      </c>
      <c r="D205" s="243">
        <v>13.6</v>
      </c>
      <c r="E205" s="238">
        <f t="shared" si="90"/>
        <v>86.499999999999986</v>
      </c>
      <c r="F205" s="83">
        <v>0</v>
      </c>
      <c r="G205" s="60">
        <f t="shared" si="91"/>
        <v>73.2</v>
      </c>
      <c r="H205" s="70"/>
      <c r="I205" s="72">
        <f t="shared" si="95"/>
        <v>88.199999999999989</v>
      </c>
      <c r="J205" s="43">
        <v>4.8</v>
      </c>
      <c r="K205" s="47">
        <f t="shared" si="96"/>
        <v>87.3</v>
      </c>
      <c r="L205" s="36">
        <v>17</v>
      </c>
      <c r="M205" s="37">
        <f t="shared" si="96"/>
        <v>93.5</v>
      </c>
      <c r="N205" s="11">
        <v>18</v>
      </c>
      <c r="O205" s="12">
        <f t="shared" si="92"/>
        <v>91</v>
      </c>
      <c r="P205" s="17">
        <v>6.8965517241379306</v>
      </c>
      <c r="Q205" s="16">
        <f t="shared" si="93"/>
        <v>86.206896551724157</v>
      </c>
      <c r="R205" s="53">
        <v>10.199999999999999</v>
      </c>
      <c r="S205" s="54">
        <f t="shared" si="94"/>
        <v>79</v>
      </c>
    </row>
    <row r="206" spans="1:19">
      <c r="A206" s="4" t="s">
        <v>83</v>
      </c>
      <c r="B206" s="243">
        <v>28.6</v>
      </c>
      <c r="C206" s="238">
        <f t="shared" si="89"/>
        <v>71.400000000000006</v>
      </c>
      <c r="D206" s="243">
        <v>4.5</v>
      </c>
      <c r="E206" s="238">
        <f t="shared" si="90"/>
        <v>90.999999999999986</v>
      </c>
      <c r="F206" s="83">
        <v>11.5</v>
      </c>
      <c r="G206" s="60">
        <f t="shared" si="91"/>
        <v>84.7</v>
      </c>
      <c r="H206" s="70">
        <v>5.9</v>
      </c>
      <c r="I206" s="72">
        <f t="shared" si="95"/>
        <v>94.1</v>
      </c>
      <c r="J206" s="43">
        <v>9.5</v>
      </c>
      <c r="K206" s="47">
        <f t="shared" si="96"/>
        <v>96.8</v>
      </c>
      <c r="L206" s="36">
        <v>2.1</v>
      </c>
      <c r="M206" s="37">
        <f t="shared" si="96"/>
        <v>95.6</v>
      </c>
      <c r="N206" s="11">
        <v>3</v>
      </c>
      <c r="O206" s="12">
        <f t="shared" si="92"/>
        <v>94</v>
      </c>
      <c r="P206" s="17">
        <v>6.8965517241379306</v>
      </c>
      <c r="Q206" s="16">
        <f t="shared" si="93"/>
        <v>93.103448275862092</v>
      </c>
      <c r="R206" s="53">
        <v>9.5</v>
      </c>
      <c r="S206" s="54">
        <f t="shared" si="94"/>
        <v>88.5</v>
      </c>
    </row>
    <row r="207" spans="1:19">
      <c r="A207" s="4" t="s">
        <v>84</v>
      </c>
      <c r="B207" s="243">
        <v>0</v>
      </c>
      <c r="C207" s="238">
        <f t="shared" si="89"/>
        <v>71.400000000000006</v>
      </c>
      <c r="D207" s="243">
        <v>4.5</v>
      </c>
      <c r="E207" s="238">
        <f t="shared" si="90"/>
        <v>95.499999999999986</v>
      </c>
      <c r="F207" s="83">
        <v>11.5</v>
      </c>
      <c r="G207" s="60">
        <f t="shared" si="91"/>
        <v>96.2</v>
      </c>
      <c r="H207" s="70">
        <v>5.9</v>
      </c>
      <c r="I207" s="72">
        <f t="shared" si="95"/>
        <v>100</v>
      </c>
      <c r="J207" s="43">
        <v>3.2</v>
      </c>
      <c r="K207" s="47">
        <f t="shared" si="96"/>
        <v>100</v>
      </c>
      <c r="L207" s="36">
        <v>4.3</v>
      </c>
      <c r="M207" s="37">
        <f t="shared" si="96"/>
        <v>99.899999999999991</v>
      </c>
      <c r="N207" s="11">
        <v>3</v>
      </c>
      <c r="O207" s="12">
        <f t="shared" si="92"/>
        <v>97</v>
      </c>
      <c r="P207" s="17">
        <v>3.4482758620689653</v>
      </c>
      <c r="Q207" s="16">
        <f t="shared" si="93"/>
        <v>96.55172413793106</v>
      </c>
      <c r="R207" s="53">
        <v>8.4600000000000009</v>
      </c>
      <c r="S207" s="54">
        <f t="shared" si="94"/>
        <v>96.960000000000008</v>
      </c>
    </row>
    <row r="208" spans="1:19">
      <c r="A208" s="4" t="s">
        <v>85</v>
      </c>
      <c r="B208" s="245">
        <v>28.6</v>
      </c>
      <c r="C208" s="238">
        <f t="shared" si="89"/>
        <v>100</v>
      </c>
      <c r="D208" s="245">
        <v>4.5</v>
      </c>
      <c r="E208" s="238">
        <f t="shared" si="90"/>
        <v>99.999999999999986</v>
      </c>
      <c r="F208" s="85">
        <v>3.8</v>
      </c>
      <c r="G208" s="60">
        <f t="shared" si="91"/>
        <v>100</v>
      </c>
      <c r="H208" s="74"/>
      <c r="I208" s="72">
        <f t="shared" si="95"/>
        <v>100</v>
      </c>
      <c r="J208" s="52">
        <v>0</v>
      </c>
      <c r="K208" s="47">
        <f t="shared" si="96"/>
        <v>100</v>
      </c>
      <c r="L208" s="36">
        <v>0</v>
      </c>
      <c r="M208" s="37">
        <f t="shared" si="96"/>
        <v>99.899999999999991</v>
      </c>
      <c r="N208" s="11">
        <v>3</v>
      </c>
      <c r="O208" s="12">
        <f t="shared" si="92"/>
        <v>100</v>
      </c>
      <c r="P208" s="17">
        <v>3.4482758620689653</v>
      </c>
      <c r="Q208" s="16">
        <f t="shared" si="93"/>
        <v>100.00000000000003</v>
      </c>
      <c r="R208" s="53">
        <v>3.08</v>
      </c>
      <c r="S208" s="54">
        <f t="shared" si="94"/>
        <v>100.04</v>
      </c>
    </row>
    <row r="209" spans="1:19">
      <c r="A209" s="4"/>
      <c r="B209" s="243"/>
      <c r="C209" s="238"/>
      <c r="D209" s="243"/>
      <c r="E209" s="238"/>
      <c r="F209" s="83"/>
      <c r="G209" s="60"/>
      <c r="H209" s="70"/>
      <c r="I209" s="72"/>
      <c r="J209" s="43"/>
      <c r="K209" s="47"/>
      <c r="L209" s="36"/>
      <c r="M209" s="37"/>
      <c r="N209" s="11"/>
      <c r="O209" s="12"/>
      <c r="P209" s="17"/>
      <c r="Q209" s="16"/>
      <c r="R209" s="53"/>
      <c r="S209" s="54"/>
    </row>
    <row r="210" spans="1:19">
      <c r="A210" s="5" t="s">
        <v>9</v>
      </c>
      <c r="B210" s="244"/>
      <c r="C210" s="238"/>
      <c r="D210" s="244"/>
      <c r="E210" s="238"/>
      <c r="F210" s="84"/>
      <c r="G210" s="60"/>
      <c r="H210" s="73"/>
      <c r="I210" s="72"/>
      <c r="J210" s="45"/>
      <c r="K210" s="47"/>
      <c r="L210" s="36"/>
      <c r="M210" s="37"/>
      <c r="N210" s="11"/>
      <c r="O210" s="12"/>
      <c r="P210" s="17"/>
      <c r="Q210" s="16"/>
      <c r="R210" s="53"/>
      <c r="S210" s="54"/>
    </row>
    <row r="211" spans="1:19">
      <c r="A211" s="4" t="s">
        <v>77</v>
      </c>
      <c r="B211" s="243">
        <v>0</v>
      </c>
      <c r="C211" s="238">
        <f>B211</f>
        <v>0</v>
      </c>
      <c r="D211" s="243">
        <v>0</v>
      </c>
      <c r="E211" s="238">
        <f>D211</f>
        <v>0</v>
      </c>
      <c r="F211" s="83">
        <v>3.9</v>
      </c>
      <c r="G211" s="60">
        <f>F211</f>
        <v>3.9</v>
      </c>
      <c r="H211" s="70">
        <v>11.8</v>
      </c>
      <c r="I211" s="72">
        <f>H211</f>
        <v>11.8</v>
      </c>
      <c r="J211" s="43">
        <v>1.6</v>
      </c>
      <c r="K211" s="47">
        <f>J211</f>
        <v>1.6</v>
      </c>
      <c r="L211" s="36">
        <v>2.1</v>
      </c>
      <c r="M211" s="37">
        <f>L211</f>
        <v>2.1</v>
      </c>
      <c r="N211" s="11">
        <v>0</v>
      </c>
      <c r="O211" s="12">
        <f>N211</f>
        <v>0</v>
      </c>
      <c r="P211" s="17">
        <v>5.1724137931034484</v>
      </c>
      <c r="Q211" s="16">
        <f>P211</f>
        <v>5.1724137931034484</v>
      </c>
      <c r="R211" s="53">
        <v>8.9</v>
      </c>
      <c r="S211" s="54">
        <f>R211</f>
        <v>8.9</v>
      </c>
    </row>
    <row r="212" spans="1:19">
      <c r="A212" s="4" t="s">
        <v>78</v>
      </c>
      <c r="B212" s="243">
        <v>0</v>
      </c>
      <c r="C212" s="238">
        <f t="shared" ref="C212:C219" si="97">B212+C211</f>
        <v>0</v>
      </c>
      <c r="D212" s="243">
        <v>0</v>
      </c>
      <c r="E212" s="238">
        <f t="shared" ref="E212:E219" si="98">D212+E211</f>
        <v>0</v>
      </c>
      <c r="F212" s="83">
        <v>0</v>
      </c>
      <c r="G212" s="60">
        <f t="shared" ref="G212:G219" si="99">F212+G211</f>
        <v>3.9</v>
      </c>
      <c r="H212" s="70"/>
      <c r="I212" s="72">
        <f>H212+I211</f>
        <v>11.8</v>
      </c>
      <c r="J212" s="43">
        <v>1.6</v>
      </c>
      <c r="K212" s="47">
        <f>J212+K211</f>
        <v>3.2</v>
      </c>
      <c r="L212" s="36">
        <v>4.3</v>
      </c>
      <c r="M212" s="37">
        <f>L212+M211</f>
        <v>6.4</v>
      </c>
      <c r="N212" s="11">
        <v>5</v>
      </c>
      <c r="O212" s="12">
        <f t="shared" ref="O212:O219" si="100">N212+O211</f>
        <v>5</v>
      </c>
      <c r="P212" s="17">
        <v>3.4482758620689653</v>
      </c>
      <c r="Q212" s="16">
        <f t="shared" ref="Q212:Q219" si="101">P212+Q211</f>
        <v>8.6206896551724128</v>
      </c>
      <c r="R212" s="53">
        <v>6.8</v>
      </c>
      <c r="S212" s="54">
        <f t="shared" ref="S212:S219" si="102">R212+S211</f>
        <v>15.7</v>
      </c>
    </row>
    <row r="213" spans="1:19">
      <c r="A213" s="4" t="s">
        <v>79</v>
      </c>
      <c r="B213" s="243">
        <v>14.3</v>
      </c>
      <c r="C213" s="238">
        <f t="shared" si="97"/>
        <v>14.3</v>
      </c>
      <c r="D213" s="243">
        <v>4.5</v>
      </c>
      <c r="E213" s="238">
        <f t="shared" si="98"/>
        <v>4.5</v>
      </c>
      <c r="F213" s="83">
        <v>0</v>
      </c>
      <c r="G213" s="60">
        <f t="shared" si="99"/>
        <v>3.9</v>
      </c>
      <c r="H213" s="70">
        <v>5.9</v>
      </c>
      <c r="I213" s="72">
        <f t="shared" ref="I213:I219" si="103">H213+I212</f>
        <v>17.700000000000003</v>
      </c>
      <c r="J213" s="43">
        <v>4.8</v>
      </c>
      <c r="K213" s="47">
        <f t="shared" ref="K213:M219" si="104">J213+K212</f>
        <v>8</v>
      </c>
      <c r="L213" s="36">
        <v>2.1</v>
      </c>
      <c r="M213" s="37">
        <f t="shared" si="104"/>
        <v>8.5</v>
      </c>
      <c r="N213" s="11">
        <v>8</v>
      </c>
      <c r="O213" s="12">
        <f t="shared" si="100"/>
        <v>13</v>
      </c>
      <c r="P213" s="17">
        <v>3.4482758620689653</v>
      </c>
      <c r="Q213" s="16">
        <f t="shared" si="101"/>
        <v>12.068965517241377</v>
      </c>
      <c r="R213" s="53">
        <v>11.7</v>
      </c>
      <c r="S213" s="54">
        <f t="shared" si="102"/>
        <v>27.4</v>
      </c>
    </row>
    <row r="214" spans="1:19">
      <c r="A214" s="4" t="s">
        <v>80</v>
      </c>
      <c r="B214" s="243">
        <v>0</v>
      </c>
      <c r="C214" s="238">
        <f t="shared" si="97"/>
        <v>14.3</v>
      </c>
      <c r="D214" s="243">
        <v>0</v>
      </c>
      <c r="E214" s="238">
        <f t="shared" si="98"/>
        <v>4.5</v>
      </c>
      <c r="F214" s="83">
        <v>3.8</v>
      </c>
      <c r="G214" s="60">
        <f t="shared" si="99"/>
        <v>7.6999999999999993</v>
      </c>
      <c r="H214" s="70">
        <v>5.9</v>
      </c>
      <c r="I214" s="72">
        <f t="shared" si="103"/>
        <v>23.6</v>
      </c>
      <c r="J214" s="43">
        <v>7.9</v>
      </c>
      <c r="K214" s="47">
        <f t="shared" si="104"/>
        <v>15.9</v>
      </c>
      <c r="L214" s="36">
        <v>0</v>
      </c>
      <c r="M214" s="37">
        <f t="shared" si="104"/>
        <v>8.5</v>
      </c>
      <c r="N214" s="11">
        <v>8</v>
      </c>
      <c r="O214" s="12">
        <f t="shared" si="100"/>
        <v>21</v>
      </c>
      <c r="P214" s="17">
        <v>3.4482758620689653</v>
      </c>
      <c r="Q214" s="16">
        <f t="shared" si="101"/>
        <v>15.517241379310342</v>
      </c>
      <c r="R214" s="53">
        <v>8.9</v>
      </c>
      <c r="S214" s="54">
        <f t="shared" si="102"/>
        <v>36.299999999999997</v>
      </c>
    </row>
    <row r="215" spans="1:19">
      <c r="A215" s="4" t="s">
        <v>81</v>
      </c>
      <c r="B215" s="243">
        <v>0</v>
      </c>
      <c r="C215" s="238">
        <f t="shared" si="97"/>
        <v>14.3</v>
      </c>
      <c r="D215" s="243">
        <v>13.6</v>
      </c>
      <c r="E215" s="238">
        <f t="shared" si="98"/>
        <v>18.100000000000001</v>
      </c>
      <c r="F215" s="83">
        <v>15.4</v>
      </c>
      <c r="G215" s="60">
        <f t="shared" si="99"/>
        <v>23.1</v>
      </c>
      <c r="H215" s="70">
        <v>23.5</v>
      </c>
      <c r="I215" s="204">
        <f t="shared" si="103"/>
        <v>47.1</v>
      </c>
      <c r="J215" s="43">
        <v>4.8</v>
      </c>
      <c r="K215" s="47">
        <f t="shared" si="104"/>
        <v>20.7</v>
      </c>
      <c r="L215" s="36">
        <v>4.3</v>
      </c>
      <c r="M215" s="37">
        <f t="shared" si="104"/>
        <v>12.8</v>
      </c>
      <c r="N215" s="11">
        <v>3</v>
      </c>
      <c r="O215" s="12">
        <f t="shared" si="100"/>
        <v>24</v>
      </c>
      <c r="P215" s="17">
        <v>5.1724137931034484</v>
      </c>
      <c r="Q215" s="16">
        <f t="shared" si="101"/>
        <v>20.68965517241379</v>
      </c>
      <c r="R215" s="53">
        <v>9.5</v>
      </c>
      <c r="S215" s="205">
        <f t="shared" si="102"/>
        <v>45.8</v>
      </c>
    </row>
    <row r="216" spans="1:19">
      <c r="A216" s="4" t="s">
        <v>82</v>
      </c>
      <c r="B216" s="243">
        <v>0</v>
      </c>
      <c r="C216" s="341">
        <f t="shared" si="97"/>
        <v>14.3</v>
      </c>
      <c r="D216" s="243">
        <v>27.3</v>
      </c>
      <c r="E216" s="238">
        <f t="shared" si="98"/>
        <v>45.400000000000006</v>
      </c>
      <c r="F216" s="83">
        <v>15.4</v>
      </c>
      <c r="G216" s="60">
        <f t="shared" si="99"/>
        <v>38.5</v>
      </c>
      <c r="H216" s="70">
        <v>29.4</v>
      </c>
      <c r="I216" s="72">
        <f t="shared" si="103"/>
        <v>76.5</v>
      </c>
      <c r="J216" s="43">
        <v>22.2</v>
      </c>
      <c r="K216" s="47">
        <f t="shared" si="104"/>
        <v>42.9</v>
      </c>
      <c r="L216" s="36">
        <v>21.3</v>
      </c>
      <c r="M216" s="37">
        <f t="shared" si="104"/>
        <v>34.1</v>
      </c>
      <c r="N216" s="11">
        <v>21</v>
      </c>
      <c r="O216" s="202">
        <f t="shared" si="100"/>
        <v>45</v>
      </c>
      <c r="P216" s="17">
        <v>15.517241379310345</v>
      </c>
      <c r="Q216" s="16">
        <f t="shared" si="101"/>
        <v>36.206896551724135</v>
      </c>
      <c r="R216" s="53">
        <v>9.5</v>
      </c>
      <c r="S216" s="54">
        <f t="shared" si="102"/>
        <v>55.3</v>
      </c>
    </row>
    <row r="217" spans="1:19">
      <c r="A217" s="4" t="s">
        <v>83</v>
      </c>
      <c r="B217" s="243">
        <v>28.6</v>
      </c>
      <c r="C217" s="237">
        <f t="shared" si="97"/>
        <v>42.900000000000006</v>
      </c>
      <c r="D217" s="243">
        <v>9.1</v>
      </c>
      <c r="E217" s="237">
        <f t="shared" si="98"/>
        <v>54.500000000000007</v>
      </c>
      <c r="F217" s="83">
        <v>19.2</v>
      </c>
      <c r="G217" s="198">
        <f t="shared" si="99"/>
        <v>57.7</v>
      </c>
      <c r="H217" s="70">
        <v>11.8</v>
      </c>
      <c r="I217" s="72">
        <f t="shared" si="103"/>
        <v>88.3</v>
      </c>
      <c r="J217" s="43">
        <v>12.7</v>
      </c>
      <c r="K217" s="200">
        <f t="shared" si="104"/>
        <v>55.599999999999994</v>
      </c>
      <c r="L217" s="36">
        <v>19.100000000000001</v>
      </c>
      <c r="M217" s="201">
        <f t="shared" si="104"/>
        <v>53.2</v>
      </c>
      <c r="N217" s="11">
        <v>18</v>
      </c>
      <c r="O217" s="12">
        <f t="shared" si="100"/>
        <v>63</v>
      </c>
      <c r="P217" s="17">
        <v>13.793103448275861</v>
      </c>
      <c r="Q217" s="203">
        <f t="shared" si="101"/>
        <v>50</v>
      </c>
      <c r="R217" s="53">
        <v>12.8</v>
      </c>
      <c r="S217" s="54">
        <f t="shared" si="102"/>
        <v>68.099999999999994</v>
      </c>
    </row>
    <row r="218" spans="1:19">
      <c r="A218" s="4" t="s">
        <v>84</v>
      </c>
      <c r="B218" s="243">
        <v>28.6</v>
      </c>
      <c r="C218" s="238">
        <f t="shared" si="97"/>
        <v>71.5</v>
      </c>
      <c r="D218" s="243">
        <v>27.3</v>
      </c>
      <c r="E218" s="238">
        <f t="shared" si="98"/>
        <v>81.800000000000011</v>
      </c>
      <c r="F218" s="83">
        <v>26.9</v>
      </c>
      <c r="G218" s="60">
        <f t="shared" si="99"/>
        <v>84.6</v>
      </c>
      <c r="H218" s="70">
        <v>11.8</v>
      </c>
      <c r="I218" s="72">
        <f t="shared" si="103"/>
        <v>100.1</v>
      </c>
      <c r="J218" s="43">
        <v>25.4</v>
      </c>
      <c r="K218" s="47">
        <f t="shared" si="104"/>
        <v>81</v>
      </c>
      <c r="L218" s="36">
        <v>27.7</v>
      </c>
      <c r="M218" s="37">
        <f t="shared" si="104"/>
        <v>80.900000000000006</v>
      </c>
      <c r="N218" s="11">
        <v>15</v>
      </c>
      <c r="O218" s="12">
        <f t="shared" si="100"/>
        <v>78</v>
      </c>
      <c r="P218" s="17">
        <v>17.241379310344829</v>
      </c>
      <c r="Q218" s="16">
        <f t="shared" si="101"/>
        <v>67.241379310344826</v>
      </c>
      <c r="R218" s="53">
        <v>23</v>
      </c>
      <c r="S218" s="54">
        <f t="shared" si="102"/>
        <v>91.1</v>
      </c>
    </row>
    <row r="219" spans="1:19">
      <c r="A219" s="4" t="s">
        <v>85</v>
      </c>
      <c r="B219" s="243">
        <v>28.5</v>
      </c>
      <c r="C219" s="238">
        <f t="shared" si="97"/>
        <v>100</v>
      </c>
      <c r="D219" s="243">
        <v>18.2</v>
      </c>
      <c r="E219" s="238">
        <f t="shared" si="98"/>
        <v>100.00000000000001</v>
      </c>
      <c r="F219" s="83">
        <v>15.4</v>
      </c>
      <c r="G219" s="60">
        <f t="shared" si="99"/>
        <v>100</v>
      </c>
      <c r="H219" s="70"/>
      <c r="I219" s="72">
        <f t="shared" si="103"/>
        <v>100.1</v>
      </c>
      <c r="J219" s="43">
        <v>19</v>
      </c>
      <c r="K219" s="47">
        <f t="shared" si="104"/>
        <v>100</v>
      </c>
      <c r="L219" s="36">
        <v>19.100000000000001</v>
      </c>
      <c r="M219" s="37">
        <f t="shared" si="104"/>
        <v>100</v>
      </c>
      <c r="N219" s="11">
        <v>23</v>
      </c>
      <c r="O219" s="12">
        <f t="shared" si="100"/>
        <v>101</v>
      </c>
      <c r="P219" s="17">
        <v>32.758620689655174</v>
      </c>
      <c r="Q219" s="16">
        <f t="shared" si="101"/>
        <v>100</v>
      </c>
      <c r="R219" s="53">
        <v>9.23</v>
      </c>
      <c r="S219" s="54">
        <f t="shared" si="102"/>
        <v>100.33</v>
      </c>
    </row>
    <row r="220" spans="1:19">
      <c r="A220" s="3"/>
      <c r="B220" s="243"/>
      <c r="C220" s="238"/>
      <c r="D220" s="243"/>
      <c r="E220" s="238"/>
      <c r="F220" s="83"/>
      <c r="G220" s="60"/>
      <c r="H220" s="70"/>
      <c r="I220" s="72"/>
      <c r="J220" s="43"/>
      <c r="K220" s="47"/>
      <c r="L220" s="36"/>
      <c r="M220" s="37"/>
      <c r="N220" s="11"/>
      <c r="O220" s="12"/>
      <c r="P220" s="17"/>
      <c r="Q220" s="16"/>
      <c r="R220" s="53"/>
      <c r="S220" s="54"/>
    </row>
    <row r="221" spans="1:19" ht="25.5">
      <c r="A221" s="5" t="s">
        <v>10</v>
      </c>
      <c r="B221" s="244"/>
      <c r="C221" s="238"/>
      <c r="D221" s="244"/>
      <c r="E221" s="238"/>
      <c r="F221" s="84"/>
      <c r="G221" s="60"/>
      <c r="H221" s="73"/>
      <c r="I221" s="72"/>
      <c r="J221" s="45"/>
      <c r="K221" s="47"/>
      <c r="L221" s="36"/>
      <c r="M221" s="37"/>
      <c r="N221" s="11"/>
      <c r="O221" s="12"/>
      <c r="P221" s="17"/>
      <c r="Q221" s="16"/>
      <c r="R221" s="53"/>
      <c r="S221" s="54"/>
    </row>
    <row r="222" spans="1:19">
      <c r="A222" s="4" t="s">
        <v>11</v>
      </c>
      <c r="B222" s="243">
        <v>42.8</v>
      </c>
      <c r="C222" s="238">
        <f>B222</f>
        <v>42.8</v>
      </c>
      <c r="D222" s="243">
        <v>0</v>
      </c>
      <c r="E222" s="238">
        <f>D222</f>
        <v>0</v>
      </c>
      <c r="F222" s="83">
        <v>15.5</v>
      </c>
      <c r="G222" s="60">
        <f>F222</f>
        <v>15.5</v>
      </c>
      <c r="H222" s="70">
        <v>23.5</v>
      </c>
      <c r="I222" s="72">
        <f>H222</f>
        <v>23.5</v>
      </c>
      <c r="J222" s="43">
        <v>14.3</v>
      </c>
      <c r="K222" s="47">
        <f>J222</f>
        <v>14.3</v>
      </c>
      <c r="L222" s="36">
        <v>4.3</v>
      </c>
      <c r="M222" s="37">
        <f>L222</f>
        <v>4.3</v>
      </c>
      <c r="N222" s="11">
        <v>3</v>
      </c>
      <c r="O222" s="12">
        <f>N222</f>
        <v>3</v>
      </c>
      <c r="P222" s="17">
        <v>1.7241379310344827</v>
      </c>
      <c r="Q222" s="16">
        <f>P222</f>
        <v>1.7241379310344827</v>
      </c>
      <c r="R222" s="53">
        <v>3.85</v>
      </c>
      <c r="S222" s="54">
        <f>R222</f>
        <v>3.85</v>
      </c>
    </row>
    <row r="223" spans="1:19">
      <c r="A223" s="6">
        <v>0.05</v>
      </c>
      <c r="B223" s="243">
        <v>0</v>
      </c>
      <c r="C223" s="238">
        <f t="shared" ref="C223:C230" si="105">B223+C222</f>
        <v>42.8</v>
      </c>
      <c r="D223" s="243">
        <v>13.7</v>
      </c>
      <c r="E223" s="238">
        <f t="shared" ref="E223:E230" si="106">D223+E222</f>
        <v>13.7</v>
      </c>
      <c r="F223" s="83">
        <v>19.2</v>
      </c>
      <c r="G223" s="60">
        <f t="shared" ref="G223:G230" si="107">F223+G222</f>
        <v>34.700000000000003</v>
      </c>
      <c r="H223" s="70">
        <v>11.8</v>
      </c>
      <c r="I223" s="72">
        <f>H223+I222</f>
        <v>35.299999999999997</v>
      </c>
      <c r="J223" s="43">
        <v>7.9</v>
      </c>
      <c r="K223" s="47">
        <f>J223+K222</f>
        <v>22.200000000000003</v>
      </c>
      <c r="L223" s="36">
        <v>8.5</v>
      </c>
      <c r="M223" s="37">
        <f>L223+M222</f>
        <v>12.8</v>
      </c>
      <c r="N223" s="11">
        <v>21</v>
      </c>
      <c r="O223" s="12">
        <f t="shared" ref="O223:O230" si="108">N223+O222</f>
        <v>24</v>
      </c>
      <c r="P223" s="17">
        <v>27.586206896551722</v>
      </c>
      <c r="Q223" s="16">
        <f t="shared" ref="Q223:Q230" si="109">P223+Q222</f>
        <v>29.310344827586206</v>
      </c>
      <c r="R223" s="53">
        <v>12.31</v>
      </c>
      <c r="S223" s="54">
        <f t="shared" ref="S223:S230" si="110">R223+S222</f>
        <v>16.16</v>
      </c>
    </row>
    <row r="224" spans="1:19">
      <c r="A224" s="6">
        <v>0.06</v>
      </c>
      <c r="B224" s="243">
        <v>0</v>
      </c>
      <c r="C224" s="341">
        <f t="shared" si="105"/>
        <v>42.8</v>
      </c>
      <c r="D224" s="243">
        <v>27.3</v>
      </c>
      <c r="E224" s="237">
        <f t="shared" si="106"/>
        <v>41</v>
      </c>
      <c r="F224" s="83">
        <v>15.4</v>
      </c>
      <c r="G224" s="198">
        <f t="shared" si="107"/>
        <v>50.1</v>
      </c>
      <c r="H224" s="70">
        <v>17.600000000000001</v>
      </c>
      <c r="I224" s="204">
        <f t="shared" ref="I224:I230" si="111">H224+I223</f>
        <v>52.9</v>
      </c>
      <c r="J224" s="43">
        <v>0</v>
      </c>
      <c r="K224" s="47">
        <f t="shared" ref="K224:M230" si="112">J224+K223</f>
        <v>22.200000000000003</v>
      </c>
      <c r="L224" s="36">
        <v>6.4</v>
      </c>
      <c r="M224" s="37">
        <f t="shared" si="112"/>
        <v>19.200000000000003</v>
      </c>
      <c r="N224" s="11">
        <v>8</v>
      </c>
      <c r="O224" s="12">
        <f t="shared" si="108"/>
        <v>32</v>
      </c>
      <c r="P224" s="17">
        <v>29.310344827586203</v>
      </c>
      <c r="Q224" s="203">
        <f t="shared" si="109"/>
        <v>58.620689655172413</v>
      </c>
      <c r="R224" s="53">
        <v>17.8</v>
      </c>
      <c r="S224" s="54">
        <f t="shared" si="110"/>
        <v>33.96</v>
      </c>
    </row>
    <row r="225" spans="1:19">
      <c r="A225" s="6">
        <v>7.0000000000000007E-2</v>
      </c>
      <c r="B225" s="243">
        <v>14.3</v>
      </c>
      <c r="C225" s="237">
        <f t="shared" si="105"/>
        <v>57.099999999999994</v>
      </c>
      <c r="D225" s="243">
        <v>27.3</v>
      </c>
      <c r="E225" s="238">
        <f t="shared" si="106"/>
        <v>68.3</v>
      </c>
      <c r="F225" s="83">
        <v>19.2</v>
      </c>
      <c r="G225" s="60">
        <f t="shared" si="107"/>
        <v>69.3</v>
      </c>
      <c r="H225" s="70">
        <v>17.600000000000001</v>
      </c>
      <c r="I225" s="72">
        <f t="shared" si="111"/>
        <v>70.5</v>
      </c>
      <c r="J225" s="43">
        <v>9.5</v>
      </c>
      <c r="K225" s="47">
        <f t="shared" si="112"/>
        <v>31.700000000000003</v>
      </c>
      <c r="L225" s="36">
        <v>19.100000000000001</v>
      </c>
      <c r="M225" s="37">
        <f t="shared" si="112"/>
        <v>38.300000000000004</v>
      </c>
      <c r="N225" s="11">
        <v>33</v>
      </c>
      <c r="O225" s="202">
        <f t="shared" si="108"/>
        <v>65</v>
      </c>
      <c r="P225" s="17">
        <v>17.241379310344829</v>
      </c>
      <c r="Q225" s="16">
        <f t="shared" si="109"/>
        <v>75.862068965517238</v>
      </c>
      <c r="R225" s="53">
        <v>16.920000000000002</v>
      </c>
      <c r="S225" s="205">
        <f t="shared" si="110"/>
        <v>50.88</v>
      </c>
    </row>
    <row r="226" spans="1:19">
      <c r="A226" s="6">
        <v>0.08</v>
      </c>
      <c r="B226" s="243">
        <v>14.3</v>
      </c>
      <c r="C226" s="238">
        <f t="shared" si="105"/>
        <v>71.399999999999991</v>
      </c>
      <c r="D226" s="243">
        <v>18.2</v>
      </c>
      <c r="E226" s="238">
        <f t="shared" si="106"/>
        <v>86.5</v>
      </c>
      <c r="F226" s="83">
        <v>19.2</v>
      </c>
      <c r="G226" s="60">
        <f t="shared" si="107"/>
        <v>88.5</v>
      </c>
      <c r="H226" s="70">
        <v>11.8</v>
      </c>
      <c r="I226" s="72">
        <f t="shared" si="111"/>
        <v>82.3</v>
      </c>
      <c r="J226" s="43">
        <v>23.8</v>
      </c>
      <c r="K226" s="200">
        <f t="shared" si="112"/>
        <v>55.5</v>
      </c>
      <c r="L226" s="36">
        <v>25.5</v>
      </c>
      <c r="M226" s="201">
        <f t="shared" si="112"/>
        <v>63.800000000000004</v>
      </c>
      <c r="N226" s="11">
        <v>13</v>
      </c>
      <c r="O226" s="12">
        <f t="shared" si="108"/>
        <v>78</v>
      </c>
      <c r="P226" s="17">
        <v>8.6206896551724146</v>
      </c>
      <c r="Q226" s="16">
        <f t="shared" si="109"/>
        <v>84.482758620689651</v>
      </c>
      <c r="R226" s="53">
        <v>20.77</v>
      </c>
      <c r="S226" s="54">
        <f t="shared" si="110"/>
        <v>71.650000000000006</v>
      </c>
    </row>
    <row r="227" spans="1:19">
      <c r="A227" s="6">
        <v>0.09</v>
      </c>
      <c r="B227" s="243">
        <v>28.6</v>
      </c>
      <c r="C227" s="238">
        <f t="shared" si="105"/>
        <v>100</v>
      </c>
      <c r="D227" s="243">
        <v>4.5</v>
      </c>
      <c r="E227" s="238">
        <f t="shared" si="106"/>
        <v>91</v>
      </c>
      <c r="F227" s="83">
        <v>0</v>
      </c>
      <c r="G227" s="60">
        <f t="shared" si="107"/>
        <v>88.5</v>
      </c>
      <c r="H227" s="70">
        <v>5.9</v>
      </c>
      <c r="I227" s="72">
        <f t="shared" si="111"/>
        <v>88.2</v>
      </c>
      <c r="J227" s="43">
        <v>6.3</v>
      </c>
      <c r="K227" s="47">
        <f t="shared" si="112"/>
        <v>61.8</v>
      </c>
      <c r="L227" s="36">
        <v>4.3</v>
      </c>
      <c r="M227" s="37">
        <f t="shared" si="112"/>
        <v>68.100000000000009</v>
      </c>
      <c r="N227" s="11">
        <v>10</v>
      </c>
      <c r="O227" s="12">
        <f t="shared" si="108"/>
        <v>88</v>
      </c>
      <c r="P227" s="17">
        <v>1.7241379310344827</v>
      </c>
      <c r="Q227" s="16">
        <f t="shared" si="109"/>
        <v>86.206896551724128</v>
      </c>
      <c r="R227" s="53">
        <v>3.5</v>
      </c>
      <c r="S227" s="54">
        <f t="shared" si="110"/>
        <v>75.150000000000006</v>
      </c>
    </row>
    <row r="228" spans="1:19">
      <c r="A228" s="6">
        <v>0.1</v>
      </c>
      <c r="B228" s="243">
        <v>0</v>
      </c>
      <c r="C228" s="238">
        <f t="shared" si="105"/>
        <v>100</v>
      </c>
      <c r="D228" s="243">
        <v>4.5</v>
      </c>
      <c r="E228" s="238">
        <f t="shared" si="106"/>
        <v>95.5</v>
      </c>
      <c r="F228" s="83">
        <v>11.5</v>
      </c>
      <c r="G228" s="60">
        <f t="shared" si="107"/>
        <v>100</v>
      </c>
      <c r="H228" s="70">
        <v>5.9</v>
      </c>
      <c r="I228" s="72">
        <f t="shared" si="111"/>
        <v>94.100000000000009</v>
      </c>
      <c r="J228" s="43">
        <v>28.6</v>
      </c>
      <c r="K228" s="47">
        <f t="shared" si="112"/>
        <v>90.4</v>
      </c>
      <c r="L228" s="36">
        <v>19.100000000000001</v>
      </c>
      <c r="M228" s="37">
        <f t="shared" si="112"/>
        <v>87.200000000000017</v>
      </c>
      <c r="N228" s="11">
        <v>8</v>
      </c>
      <c r="O228" s="12">
        <f t="shared" si="108"/>
        <v>96</v>
      </c>
      <c r="P228" s="17">
        <v>8.6206896551724146</v>
      </c>
      <c r="Q228" s="16">
        <f t="shared" si="109"/>
        <v>94.827586206896541</v>
      </c>
      <c r="R228" s="53">
        <v>22.5</v>
      </c>
      <c r="S228" s="54">
        <f t="shared" si="110"/>
        <v>97.65</v>
      </c>
    </row>
    <row r="229" spans="1:19">
      <c r="A229" s="6">
        <v>0.11</v>
      </c>
      <c r="B229" s="243">
        <v>0</v>
      </c>
      <c r="C229" s="238">
        <f t="shared" si="105"/>
        <v>100</v>
      </c>
      <c r="D229" s="243">
        <v>0</v>
      </c>
      <c r="E229" s="238">
        <f t="shared" si="106"/>
        <v>95.5</v>
      </c>
      <c r="F229" s="83">
        <v>0</v>
      </c>
      <c r="G229" s="60">
        <f t="shared" si="107"/>
        <v>100</v>
      </c>
      <c r="H229" s="70"/>
      <c r="I229" s="72">
        <f t="shared" si="111"/>
        <v>94.100000000000009</v>
      </c>
      <c r="J229" s="43">
        <v>7.9</v>
      </c>
      <c r="K229" s="47">
        <f t="shared" si="112"/>
        <v>98.300000000000011</v>
      </c>
      <c r="L229" s="36">
        <v>6.4</v>
      </c>
      <c r="M229" s="37">
        <f t="shared" si="112"/>
        <v>93.600000000000023</v>
      </c>
      <c r="N229" s="11">
        <v>5</v>
      </c>
      <c r="O229" s="12">
        <f t="shared" si="108"/>
        <v>101</v>
      </c>
      <c r="P229" s="17">
        <v>1.7241379310344827</v>
      </c>
      <c r="Q229" s="16">
        <f t="shared" si="109"/>
        <v>96.551724137931018</v>
      </c>
      <c r="R229" s="53">
        <v>1.54</v>
      </c>
      <c r="S229" s="54">
        <f t="shared" si="110"/>
        <v>99.190000000000012</v>
      </c>
    </row>
    <row r="230" spans="1:19">
      <c r="A230" s="4" t="s">
        <v>96</v>
      </c>
      <c r="B230" s="243">
        <v>0</v>
      </c>
      <c r="C230" s="238">
        <f t="shared" si="105"/>
        <v>100</v>
      </c>
      <c r="D230" s="243">
        <v>4.5</v>
      </c>
      <c r="E230" s="238">
        <f t="shared" si="106"/>
        <v>100</v>
      </c>
      <c r="F230" s="83">
        <v>0</v>
      </c>
      <c r="G230" s="60">
        <f t="shared" si="107"/>
        <v>100</v>
      </c>
      <c r="H230" s="70">
        <v>5.9</v>
      </c>
      <c r="I230" s="72">
        <f t="shared" si="111"/>
        <v>100.00000000000001</v>
      </c>
      <c r="J230" s="43">
        <v>1.6</v>
      </c>
      <c r="K230" s="47">
        <f t="shared" si="112"/>
        <v>99.9</v>
      </c>
      <c r="L230" s="36">
        <v>6.4</v>
      </c>
      <c r="M230" s="37">
        <f t="shared" si="112"/>
        <v>100.00000000000003</v>
      </c>
      <c r="N230" s="11">
        <v>0</v>
      </c>
      <c r="O230" s="12">
        <f t="shared" si="108"/>
        <v>101</v>
      </c>
      <c r="P230" s="17">
        <v>3.4482758620689653</v>
      </c>
      <c r="Q230" s="16">
        <f t="shared" si="109"/>
        <v>99.999999999999986</v>
      </c>
      <c r="R230" s="53">
        <v>0.77</v>
      </c>
      <c r="S230" s="54">
        <f t="shared" si="110"/>
        <v>99.960000000000008</v>
      </c>
    </row>
    <row r="231" spans="1:19">
      <c r="A231" s="3"/>
      <c r="B231" s="243"/>
      <c r="C231" s="238"/>
      <c r="D231" s="243"/>
      <c r="E231" s="238"/>
      <c r="F231" s="83"/>
      <c r="G231" s="60"/>
      <c r="H231" s="70"/>
      <c r="I231" s="72"/>
      <c r="J231" s="43"/>
      <c r="K231" s="47"/>
      <c r="L231" s="36"/>
      <c r="M231" s="37"/>
      <c r="N231" s="11"/>
      <c r="O231" s="12"/>
      <c r="P231" s="17"/>
      <c r="Q231" s="16"/>
      <c r="R231" s="53"/>
      <c r="S231" s="54"/>
    </row>
    <row r="232" spans="1:19" ht="25.5">
      <c r="A232" s="5" t="s">
        <v>12</v>
      </c>
      <c r="B232" s="244"/>
      <c r="C232" s="238"/>
      <c r="D232" s="244"/>
      <c r="E232" s="238"/>
      <c r="F232" s="84"/>
      <c r="G232" s="60"/>
      <c r="H232" s="73"/>
      <c r="I232" s="72"/>
      <c r="J232" s="45"/>
      <c r="K232" s="47"/>
      <c r="L232" s="36"/>
      <c r="M232" s="37"/>
      <c r="N232" s="11"/>
      <c r="O232" s="12"/>
      <c r="P232" s="17"/>
      <c r="Q232" s="16"/>
      <c r="R232" s="53"/>
      <c r="S232" s="54"/>
    </row>
    <row r="233" spans="1:19">
      <c r="A233" s="4" t="s">
        <v>86</v>
      </c>
      <c r="B233" s="243">
        <v>42.8</v>
      </c>
      <c r="C233" s="238">
        <f>B233</f>
        <v>42.8</v>
      </c>
      <c r="D233" s="243">
        <v>27.3</v>
      </c>
      <c r="E233" s="238">
        <f>D233</f>
        <v>27.3</v>
      </c>
      <c r="F233" s="83">
        <v>15.5</v>
      </c>
      <c r="G233" s="60">
        <f>F233</f>
        <v>15.5</v>
      </c>
      <c r="H233" s="70">
        <v>23.5</v>
      </c>
      <c r="I233" s="72">
        <f>H233</f>
        <v>23.5</v>
      </c>
      <c r="J233" s="43">
        <v>30.2</v>
      </c>
      <c r="K233" s="47">
        <f>J233</f>
        <v>30.2</v>
      </c>
      <c r="L233" s="36">
        <v>19.100000000000001</v>
      </c>
      <c r="M233" s="37">
        <f>L233</f>
        <v>19.100000000000001</v>
      </c>
      <c r="N233" s="11">
        <v>0</v>
      </c>
      <c r="O233" s="12">
        <f>N233</f>
        <v>0</v>
      </c>
      <c r="P233" s="17">
        <v>6.8965517241379306</v>
      </c>
      <c r="Q233" s="16">
        <f>P233</f>
        <v>6.8965517241379306</v>
      </c>
      <c r="R233" s="53">
        <v>7.69</v>
      </c>
      <c r="S233" s="54">
        <f>R233</f>
        <v>7.69</v>
      </c>
    </row>
    <row r="234" spans="1:19">
      <c r="A234" s="6">
        <v>0.04</v>
      </c>
      <c r="B234" s="243">
        <v>0</v>
      </c>
      <c r="C234" s="238">
        <f t="shared" ref="C234:C243" si="113">B234+C233</f>
        <v>42.8</v>
      </c>
      <c r="D234" s="243">
        <v>4.5</v>
      </c>
      <c r="E234" s="238">
        <f t="shared" ref="E234:E243" si="114">D234+E233</f>
        <v>31.8</v>
      </c>
      <c r="F234" s="83">
        <v>7.7</v>
      </c>
      <c r="G234" s="60">
        <f t="shared" ref="G234:G243" si="115">F234+G233</f>
        <v>23.2</v>
      </c>
      <c r="H234" s="70">
        <v>5.9</v>
      </c>
      <c r="I234" s="72">
        <f t="shared" ref="I234:I243" si="116">H234+I233</f>
        <v>29.4</v>
      </c>
      <c r="J234" s="43">
        <v>4.8</v>
      </c>
      <c r="K234" s="47">
        <f t="shared" ref="K234:M243" si="117">J234+K233</f>
        <v>35</v>
      </c>
      <c r="L234" s="36">
        <v>2.1</v>
      </c>
      <c r="M234" s="37">
        <f t="shared" si="117"/>
        <v>21.200000000000003</v>
      </c>
      <c r="N234" s="11">
        <v>0</v>
      </c>
      <c r="O234" s="12">
        <f t="shared" ref="O234:O243" si="118">N234+O233</f>
        <v>0</v>
      </c>
      <c r="P234" s="17">
        <v>3.4482758620689653</v>
      </c>
      <c r="Q234" s="16">
        <f>P234+Q233</f>
        <v>10.344827586206897</v>
      </c>
      <c r="R234" s="53">
        <v>5.38</v>
      </c>
      <c r="S234" s="54">
        <f t="shared" ref="S234:S243" si="119">R234+S233</f>
        <v>13.07</v>
      </c>
    </row>
    <row r="235" spans="1:19">
      <c r="A235" s="6">
        <v>0.05</v>
      </c>
      <c r="B235" s="243">
        <v>14.3</v>
      </c>
      <c r="C235" s="238">
        <f t="shared" si="113"/>
        <v>57.099999999999994</v>
      </c>
      <c r="D235" s="243">
        <v>4.5</v>
      </c>
      <c r="E235" s="238">
        <f t="shared" si="114"/>
        <v>36.299999999999997</v>
      </c>
      <c r="F235" s="83">
        <v>11.5</v>
      </c>
      <c r="G235" s="60">
        <f t="shared" si="115"/>
        <v>34.700000000000003</v>
      </c>
      <c r="H235" s="70">
        <v>23.5</v>
      </c>
      <c r="I235" s="204">
        <f t="shared" si="116"/>
        <v>52.9</v>
      </c>
      <c r="J235" s="43">
        <v>12.7</v>
      </c>
      <c r="K235" s="47">
        <f t="shared" si="117"/>
        <v>47.7</v>
      </c>
      <c r="L235" s="36">
        <v>12.8</v>
      </c>
      <c r="M235" s="37">
        <f t="shared" si="117"/>
        <v>34</v>
      </c>
      <c r="N235" s="11">
        <v>5</v>
      </c>
      <c r="O235" s="12">
        <f t="shared" si="118"/>
        <v>5</v>
      </c>
      <c r="P235" s="17">
        <v>1.7241379310344827</v>
      </c>
      <c r="Q235" s="16">
        <f t="shared" ref="Q235:Q243" si="120">P235+Q234</f>
        <v>12.068965517241379</v>
      </c>
      <c r="R235" s="53">
        <v>5.0999999999999996</v>
      </c>
      <c r="S235" s="54">
        <f t="shared" si="119"/>
        <v>18.170000000000002</v>
      </c>
    </row>
    <row r="236" spans="1:19">
      <c r="A236" s="6">
        <v>0.06</v>
      </c>
      <c r="B236" s="243">
        <v>0</v>
      </c>
      <c r="C236" s="237">
        <f t="shared" si="113"/>
        <v>57.099999999999994</v>
      </c>
      <c r="D236" s="243">
        <v>0</v>
      </c>
      <c r="E236" s="238">
        <f t="shared" si="114"/>
        <v>36.299999999999997</v>
      </c>
      <c r="F236" s="83">
        <v>11.5</v>
      </c>
      <c r="G236" s="60">
        <f t="shared" si="115"/>
        <v>46.2</v>
      </c>
      <c r="H236" s="70"/>
      <c r="I236" s="72">
        <f t="shared" si="116"/>
        <v>52.9</v>
      </c>
      <c r="J236" s="43">
        <v>3.2</v>
      </c>
      <c r="K236" s="200">
        <f t="shared" si="117"/>
        <v>50.900000000000006</v>
      </c>
      <c r="L236" s="36">
        <v>2.1</v>
      </c>
      <c r="M236" s="37">
        <f t="shared" si="117"/>
        <v>36.1</v>
      </c>
      <c r="N236" s="11">
        <v>3</v>
      </c>
      <c r="O236" s="12">
        <f t="shared" si="118"/>
        <v>8</v>
      </c>
      <c r="P236" s="17">
        <v>3.4482758620689653</v>
      </c>
      <c r="Q236" s="16">
        <f t="shared" si="120"/>
        <v>15.517241379310345</v>
      </c>
      <c r="R236" s="53">
        <v>1.8</v>
      </c>
      <c r="S236" s="54">
        <f t="shared" si="119"/>
        <v>19.970000000000002</v>
      </c>
    </row>
    <row r="237" spans="1:19">
      <c r="A237" s="6">
        <v>7.0000000000000007E-2</v>
      </c>
      <c r="B237" s="243">
        <v>14.3</v>
      </c>
      <c r="C237" s="341">
        <f t="shared" si="113"/>
        <v>71.399999999999991</v>
      </c>
      <c r="D237" s="243">
        <v>4.5</v>
      </c>
      <c r="E237" s="237">
        <f t="shared" si="114"/>
        <v>40.799999999999997</v>
      </c>
      <c r="F237" s="83">
        <v>3.8</v>
      </c>
      <c r="G237" s="198">
        <f t="shared" si="115"/>
        <v>50</v>
      </c>
      <c r="H237" s="70"/>
      <c r="I237" s="72">
        <f t="shared" si="116"/>
        <v>52.9</v>
      </c>
      <c r="J237" s="43">
        <v>3.2</v>
      </c>
      <c r="K237" s="47">
        <f t="shared" si="117"/>
        <v>54.100000000000009</v>
      </c>
      <c r="L237" s="36">
        <v>6.4</v>
      </c>
      <c r="M237" s="37">
        <f t="shared" si="117"/>
        <v>42.5</v>
      </c>
      <c r="N237" s="11">
        <v>10</v>
      </c>
      <c r="O237" s="12">
        <f t="shared" si="118"/>
        <v>18</v>
      </c>
      <c r="P237" s="17">
        <v>15.517241379310345</v>
      </c>
      <c r="Q237" s="16">
        <f t="shared" si="120"/>
        <v>31.03448275862069</v>
      </c>
      <c r="R237" s="53">
        <v>13.85</v>
      </c>
      <c r="S237" s="54">
        <f t="shared" si="119"/>
        <v>33.82</v>
      </c>
    </row>
    <row r="238" spans="1:19">
      <c r="A238" s="6">
        <v>0.08</v>
      </c>
      <c r="B238" s="243">
        <v>0</v>
      </c>
      <c r="C238" s="238">
        <f t="shared" si="113"/>
        <v>71.399999999999991</v>
      </c>
      <c r="D238" s="243">
        <v>4.5</v>
      </c>
      <c r="E238" s="238">
        <f t="shared" si="114"/>
        <v>45.3</v>
      </c>
      <c r="F238" s="83">
        <v>7.7</v>
      </c>
      <c r="G238" s="60">
        <f t="shared" si="115"/>
        <v>57.7</v>
      </c>
      <c r="H238" s="70"/>
      <c r="I238" s="72">
        <f t="shared" si="116"/>
        <v>52.9</v>
      </c>
      <c r="J238" s="43">
        <v>0</v>
      </c>
      <c r="K238" s="47">
        <f t="shared" si="117"/>
        <v>54.100000000000009</v>
      </c>
      <c r="L238" s="36">
        <v>10.6</v>
      </c>
      <c r="M238" s="201">
        <f t="shared" si="117"/>
        <v>53.1</v>
      </c>
      <c r="N238" s="11">
        <v>8</v>
      </c>
      <c r="O238" s="12">
        <f t="shared" si="118"/>
        <v>26</v>
      </c>
      <c r="P238" s="17">
        <v>5.1724137931034484</v>
      </c>
      <c r="Q238" s="16">
        <f t="shared" si="120"/>
        <v>36.206896551724142</v>
      </c>
      <c r="R238" s="53">
        <v>5.9</v>
      </c>
      <c r="S238" s="54">
        <f t="shared" si="119"/>
        <v>39.72</v>
      </c>
    </row>
    <row r="239" spans="1:19">
      <c r="A239" s="6">
        <v>0.09</v>
      </c>
      <c r="B239" s="243">
        <v>28.6</v>
      </c>
      <c r="C239" s="238">
        <f t="shared" si="113"/>
        <v>100</v>
      </c>
      <c r="D239" s="243">
        <v>0</v>
      </c>
      <c r="E239" s="238">
        <f t="shared" si="114"/>
        <v>45.3</v>
      </c>
      <c r="F239" s="83">
        <v>0</v>
      </c>
      <c r="G239" s="60">
        <f t="shared" si="115"/>
        <v>57.7</v>
      </c>
      <c r="H239" s="70">
        <v>5.9</v>
      </c>
      <c r="I239" s="72">
        <f t="shared" si="116"/>
        <v>58.8</v>
      </c>
      <c r="J239" s="43">
        <v>3.2</v>
      </c>
      <c r="K239" s="47">
        <f t="shared" si="117"/>
        <v>57.300000000000011</v>
      </c>
      <c r="L239" s="36">
        <v>0</v>
      </c>
      <c r="M239" s="37">
        <f t="shared" si="117"/>
        <v>53.1</v>
      </c>
      <c r="N239" s="11">
        <v>8</v>
      </c>
      <c r="O239" s="12">
        <f t="shared" si="118"/>
        <v>34</v>
      </c>
      <c r="P239" s="17">
        <v>1.7241379310344827</v>
      </c>
      <c r="Q239" s="16">
        <f t="shared" si="120"/>
        <v>37.931034482758626</v>
      </c>
      <c r="R239" s="53">
        <v>6.7</v>
      </c>
      <c r="S239" s="54">
        <f t="shared" si="119"/>
        <v>46.42</v>
      </c>
    </row>
    <row r="240" spans="1:19">
      <c r="A240" s="6">
        <v>0.1</v>
      </c>
      <c r="B240" s="243">
        <v>0</v>
      </c>
      <c r="C240" s="238">
        <f t="shared" si="113"/>
        <v>100</v>
      </c>
      <c r="D240" s="243">
        <v>18.3</v>
      </c>
      <c r="E240" s="238">
        <f t="shared" si="114"/>
        <v>63.599999999999994</v>
      </c>
      <c r="F240" s="83">
        <v>30.8</v>
      </c>
      <c r="G240" s="60">
        <f t="shared" si="115"/>
        <v>88.5</v>
      </c>
      <c r="H240" s="70">
        <v>17.600000000000001</v>
      </c>
      <c r="I240" s="72">
        <f t="shared" si="116"/>
        <v>76.400000000000006</v>
      </c>
      <c r="J240" s="43">
        <v>28.6</v>
      </c>
      <c r="K240" s="47">
        <f t="shared" si="117"/>
        <v>85.9</v>
      </c>
      <c r="L240" s="36">
        <v>17</v>
      </c>
      <c r="M240" s="37">
        <f t="shared" si="117"/>
        <v>70.099999999999994</v>
      </c>
      <c r="N240" s="11">
        <v>33</v>
      </c>
      <c r="O240" s="202">
        <f t="shared" si="118"/>
        <v>67</v>
      </c>
      <c r="P240" s="17">
        <v>10.344827586206897</v>
      </c>
      <c r="Q240" s="16">
        <f t="shared" si="120"/>
        <v>48.275862068965523</v>
      </c>
      <c r="R240" s="53">
        <v>6</v>
      </c>
      <c r="S240" s="205">
        <f t="shared" si="119"/>
        <v>52.42</v>
      </c>
    </row>
    <row r="241" spans="1:19">
      <c r="A241" s="6">
        <v>0.11</v>
      </c>
      <c r="B241" s="243">
        <v>0</v>
      </c>
      <c r="C241" s="238">
        <f t="shared" si="113"/>
        <v>100</v>
      </c>
      <c r="D241" s="243">
        <v>0</v>
      </c>
      <c r="E241" s="238">
        <f t="shared" si="114"/>
        <v>63.599999999999994</v>
      </c>
      <c r="F241" s="83">
        <v>0</v>
      </c>
      <c r="G241" s="60">
        <f t="shared" si="115"/>
        <v>88.5</v>
      </c>
      <c r="H241" s="70"/>
      <c r="I241" s="72">
        <f t="shared" si="116"/>
        <v>76.400000000000006</v>
      </c>
      <c r="J241" s="43">
        <v>1.6</v>
      </c>
      <c r="K241" s="47">
        <f t="shared" si="117"/>
        <v>87.5</v>
      </c>
      <c r="L241" s="36">
        <v>0</v>
      </c>
      <c r="M241" s="37">
        <f t="shared" si="117"/>
        <v>70.099999999999994</v>
      </c>
      <c r="N241" s="11">
        <v>8</v>
      </c>
      <c r="O241" s="12">
        <f t="shared" si="118"/>
        <v>75</v>
      </c>
      <c r="P241" s="17">
        <v>1.7241379310344827</v>
      </c>
      <c r="Q241" s="203">
        <f t="shared" si="120"/>
        <v>50.000000000000007</v>
      </c>
      <c r="R241" s="53">
        <v>1.54</v>
      </c>
      <c r="S241" s="54">
        <f t="shared" si="119"/>
        <v>53.96</v>
      </c>
    </row>
    <row r="242" spans="1:19">
      <c r="A242" s="6">
        <v>0.12</v>
      </c>
      <c r="B242" s="243">
        <v>0</v>
      </c>
      <c r="C242" s="238">
        <f t="shared" si="113"/>
        <v>100</v>
      </c>
      <c r="D242" s="243">
        <v>0</v>
      </c>
      <c r="E242" s="238">
        <f t="shared" si="114"/>
        <v>63.599999999999994</v>
      </c>
      <c r="F242" s="83">
        <v>0</v>
      </c>
      <c r="G242" s="60">
        <f t="shared" si="115"/>
        <v>88.5</v>
      </c>
      <c r="H242" s="70"/>
      <c r="I242" s="72">
        <f t="shared" si="116"/>
        <v>76.400000000000006</v>
      </c>
      <c r="J242" s="43">
        <v>4.8</v>
      </c>
      <c r="K242" s="47">
        <f t="shared" si="117"/>
        <v>92.3</v>
      </c>
      <c r="L242" s="36">
        <v>2.1</v>
      </c>
      <c r="M242" s="37">
        <f t="shared" si="117"/>
        <v>72.199999999999989</v>
      </c>
      <c r="N242" s="11">
        <v>13</v>
      </c>
      <c r="O242" s="12">
        <f t="shared" si="118"/>
        <v>88</v>
      </c>
      <c r="P242" s="17">
        <v>20.689655172413794</v>
      </c>
      <c r="Q242" s="16">
        <f t="shared" si="120"/>
        <v>70.689655172413808</v>
      </c>
      <c r="R242" s="53">
        <v>22.31</v>
      </c>
      <c r="S242" s="54">
        <f t="shared" si="119"/>
        <v>76.27</v>
      </c>
    </row>
    <row r="243" spans="1:19">
      <c r="A243" s="4" t="s">
        <v>87</v>
      </c>
      <c r="B243" s="243">
        <v>0</v>
      </c>
      <c r="C243" s="238">
        <f t="shared" si="113"/>
        <v>100</v>
      </c>
      <c r="D243" s="243">
        <v>36.4</v>
      </c>
      <c r="E243" s="238">
        <f t="shared" si="114"/>
        <v>100</v>
      </c>
      <c r="F243" s="83">
        <v>11.5</v>
      </c>
      <c r="G243" s="60">
        <f t="shared" si="115"/>
        <v>100</v>
      </c>
      <c r="H243" s="70">
        <v>23.5</v>
      </c>
      <c r="I243" s="72">
        <f t="shared" si="116"/>
        <v>99.9</v>
      </c>
      <c r="J243" s="43">
        <v>7.9</v>
      </c>
      <c r="K243" s="47">
        <f t="shared" si="117"/>
        <v>100.2</v>
      </c>
      <c r="L243" s="36">
        <v>27.7</v>
      </c>
      <c r="M243" s="37">
        <f t="shared" si="117"/>
        <v>99.899999999999991</v>
      </c>
      <c r="N243" s="11">
        <v>12</v>
      </c>
      <c r="O243" s="12">
        <f t="shared" si="118"/>
        <v>100</v>
      </c>
      <c r="P243" s="17">
        <v>29.310344827586203</v>
      </c>
      <c r="Q243" s="16">
        <f t="shared" si="120"/>
        <v>100.00000000000001</v>
      </c>
      <c r="R243" s="53">
        <v>23.85</v>
      </c>
      <c r="S243" s="54">
        <f t="shared" si="119"/>
        <v>100.12</v>
      </c>
    </row>
    <row r="244" spans="1:19">
      <c r="A244" s="3"/>
      <c r="B244" s="243"/>
      <c r="C244" s="238"/>
      <c r="D244" s="243"/>
      <c r="E244" s="238"/>
      <c r="F244" s="83"/>
      <c r="G244" s="60"/>
      <c r="H244" s="70"/>
      <c r="I244" s="72"/>
      <c r="J244" s="43"/>
      <c r="K244" s="47"/>
      <c r="L244" s="36"/>
      <c r="M244" s="37"/>
      <c r="N244" s="11"/>
      <c r="O244" s="12"/>
      <c r="P244" s="17"/>
      <c r="Q244" s="16"/>
      <c r="R244" s="53"/>
      <c r="S244" s="54"/>
    </row>
    <row r="245" spans="1:19">
      <c r="A245" s="5" t="s">
        <v>13</v>
      </c>
      <c r="B245" s="243"/>
      <c r="C245" s="238"/>
      <c r="D245" s="243"/>
      <c r="E245" s="238"/>
      <c r="F245" s="83"/>
      <c r="G245" s="60"/>
      <c r="H245" s="70"/>
      <c r="I245" s="72"/>
      <c r="J245" s="43"/>
      <c r="K245" s="47"/>
      <c r="L245" s="36"/>
      <c r="M245" s="37"/>
      <c r="N245" s="11"/>
      <c r="O245" s="12"/>
      <c r="P245" s="17"/>
      <c r="Q245" s="16"/>
      <c r="R245" s="53"/>
      <c r="S245" s="54"/>
    </row>
    <row r="246" spans="1:19">
      <c r="A246" s="4" t="s">
        <v>14</v>
      </c>
      <c r="B246" s="243">
        <v>0</v>
      </c>
      <c r="C246" s="238">
        <f>B246</f>
        <v>0</v>
      </c>
      <c r="D246" s="243">
        <v>4.5</v>
      </c>
      <c r="E246" s="238">
        <f>D246</f>
        <v>4.5</v>
      </c>
      <c r="F246" s="83">
        <v>0</v>
      </c>
      <c r="G246" s="60">
        <f>F246</f>
        <v>0</v>
      </c>
      <c r="H246" s="70">
        <v>17.600000000000001</v>
      </c>
      <c r="I246" s="72">
        <f>H246</f>
        <v>17.600000000000001</v>
      </c>
      <c r="J246" s="43">
        <v>4.8</v>
      </c>
      <c r="K246" s="47">
        <f>J246</f>
        <v>4.8</v>
      </c>
      <c r="L246" s="36">
        <v>6.4</v>
      </c>
      <c r="M246" s="37">
        <f>L246</f>
        <v>6.4</v>
      </c>
      <c r="N246" s="11">
        <v>8</v>
      </c>
      <c r="O246" s="12">
        <f>N246</f>
        <v>8</v>
      </c>
      <c r="P246" s="17">
        <v>3.4482758620689653</v>
      </c>
      <c r="Q246" s="16">
        <f>P246</f>
        <v>3.4482758620689653</v>
      </c>
      <c r="R246" s="53">
        <v>12</v>
      </c>
      <c r="S246" s="54">
        <f>R246</f>
        <v>12</v>
      </c>
    </row>
    <row r="247" spans="1:19">
      <c r="A247" s="4" t="s">
        <v>15</v>
      </c>
      <c r="B247" s="243">
        <v>0</v>
      </c>
      <c r="C247" s="238">
        <f>B247+C246</f>
        <v>0</v>
      </c>
      <c r="D247" s="243">
        <v>22.7</v>
      </c>
      <c r="E247" s="238">
        <f>D247+E246</f>
        <v>27.2</v>
      </c>
      <c r="F247" s="83">
        <v>26.9</v>
      </c>
      <c r="G247" s="60">
        <f>F247+G246</f>
        <v>26.9</v>
      </c>
      <c r="H247" s="70">
        <v>11.8</v>
      </c>
      <c r="I247" s="204">
        <f>H247+I246</f>
        <v>29.400000000000002</v>
      </c>
      <c r="J247" s="43">
        <v>14.3</v>
      </c>
      <c r="K247" s="47">
        <f>J247+K246</f>
        <v>19.100000000000001</v>
      </c>
      <c r="L247" s="36">
        <v>25.5</v>
      </c>
      <c r="M247" s="37">
        <f>L247+M246</f>
        <v>31.9</v>
      </c>
      <c r="N247" s="11">
        <v>54</v>
      </c>
      <c r="O247" s="202">
        <f>N247+O246</f>
        <v>62</v>
      </c>
      <c r="P247" s="17">
        <v>44.827586206896555</v>
      </c>
      <c r="Q247" s="203">
        <f>P247+Q246</f>
        <v>48.275862068965523</v>
      </c>
      <c r="R247" s="53">
        <v>39.229999999999997</v>
      </c>
      <c r="S247" s="205">
        <f>R247+S246</f>
        <v>51.23</v>
      </c>
    </row>
    <row r="248" spans="1:19">
      <c r="A248" s="4" t="s">
        <v>16</v>
      </c>
      <c r="B248" s="243">
        <v>42.8</v>
      </c>
      <c r="C248" s="237">
        <f>B248+C247</f>
        <v>42.8</v>
      </c>
      <c r="D248" s="243">
        <v>45.5</v>
      </c>
      <c r="E248" s="237">
        <f>D248+E247</f>
        <v>72.7</v>
      </c>
      <c r="F248" s="83">
        <v>26.9</v>
      </c>
      <c r="G248" s="198">
        <f>F248+G247</f>
        <v>53.8</v>
      </c>
      <c r="H248" s="70">
        <v>47.1</v>
      </c>
      <c r="I248" s="72">
        <f>H248+I247</f>
        <v>76.5</v>
      </c>
      <c r="J248" s="43">
        <v>50.8</v>
      </c>
      <c r="K248" s="200">
        <f>J248+K247</f>
        <v>69.900000000000006</v>
      </c>
      <c r="L248" s="36">
        <v>44.7</v>
      </c>
      <c r="M248" s="201">
        <f>L248+M247</f>
        <v>76.599999999999994</v>
      </c>
      <c r="N248" s="11">
        <v>33</v>
      </c>
      <c r="O248" s="12">
        <f>N248+O247</f>
        <v>95</v>
      </c>
      <c r="P248" s="17">
        <v>44.827586206896555</v>
      </c>
      <c r="Q248" s="16">
        <f>P248+Q247</f>
        <v>93.103448275862078</v>
      </c>
      <c r="R248" s="53">
        <v>37.1</v>
      </c>
      <c r="S248" s="54">
        <f>R248+S247</f>
        <v>88.33</v>
      </c>
    </row>
    <row r="249" spans="1:19">
      <c r="A249" s="4" t="s">
        <v>17</v>
      </c>
      <c r="B249" s="243">
        <v>42.9</v>
      </c>
      <c r="C249" s="238">
        <f>B249+C248</f>
        <v>85.699999999999989</v>
      </c>
      <c r="D249" s="243">
        <v>18.2</v>
      </c>
      <c r="E249" s="238">
        <f>D249+E248</f>
        <v>90.9</v>
      </c>
      <c r="F249" s="83">
        <v>38.5</v>
      </c>
      <c r="G249" s="60">
        <f>F249+G248</f>
        <v>92.3</v>
      </c>
      <c r="H249" s="70">
        <v>5.9</v>
      </c>
      <c r="I249" s="72">
        <f>H249+I248</f>
        <v>82.4</v>
      </c>
      <c r="J249" s="43">
        <v>23.8</v>
      </c>
      <c r="K249" s="47">
        <f>J249+K248</f>
        <v>93.7</v>
      </c>
      <c r="L249" s="36">
        <v>19.100000000000001</v>
      </c>
      <c r="M249" s="37">
        <f>L249+M248</f>
        <v>95.699999999999989</v>
      </c>
      <c r="N249" s="11">
        <v>5</v>
      </c>
      <c r="O249" s="12">
        <f>N249+O248</f>
        <v>100</v>
      </c>
      <c r="P249" s="17">
        <v>3.4482758620689653</v>
      </c>
      <c r="Q249" s="16">
        <f>P249+Q248</f>
        <v>96.551724137931046</v>
      </c>
      <c r="R249" s="53">
        <v>8.4600000000000009</v>
      </c>
      <c r="S249" s="54">
        <f>R249+S248</f>
        <v>96.789999999999992</v>
      </c>
    </row>
    <row r="250" spans="1:19">
      <c r="A250" s="4" t="s">
        <v>18</v>
      </c>
      <c r="B250" s="243">
        <v>14.3</v>
      </c>
      <c r="C250" s="238">
        <f>B250+C249</f>
        <v>99.999999999999986</v>
      </c>
      <c r="D250" s="243">
        <v>9.1</v>
      </c>
      <c r="E250" s="238">
        <f>D250+E249</f>
        <v>100</v>
      </c>
      <c r="F250" s="83">
        <v>7.7</v>
      </c>
      <c r="G250" s="60">
        <f>F250+G249</f>
        <v>100</v>
      </c>
      <c r="H250" s="70">
        <v>17.600000000000001</v>
      </c>
      <c r="I250" s="72">
        <f>H250+I249</f>
        <v>100</v>
      </c>
      <c r="J250" s="43">
        <v>6.3</v>
      </c>
      <c r="K250" s="47">
        <f>J250+K249</f>
        <v>100</v>
      </c>
      <c r="L250" s="36">
        <v>4.3</v>
      </c>
      <c r="M250" s="37">
        <f>L250+M249</f>
        <v>99.999999999999986</v>
      </c>
      <c r="N250" s="11">
        <v>0</v>
      </c>
      <c r="O250" s="12">
        <f>N250+O249</f>
        <v>100</v>
      </c>
      <c r="P250" s="17">
        <v>3.4482758620689653</v>
      </c>
      <c r="Q250" s="16">
        <f>P250+Q249</f>
        <v>100.00000000000001</v>
      </c>
      <c r="R250" s="53">
        <v>3.2</v>
      </c>
      <c r="S250" s="54">
        <f>R250+S249</f>
        <v>99.99</v>
      </c>
    </row>
    <row r="251" spans="1:19">
      <c r="A251" s="3"/>
      <c r="B251" s="243"/>
      <c r="C251" s="238"/>
      <c r="D251" s="243"/>
      <c r="E251" s="238"/>
      <c r="F251" s="83"/>
      <c r="G251" s="60"/>
      <c r="H251" s="70"/>
      <c r="I251" s="72"/>
      <c r="J251" s="43"/>
      <c r="K251" s="47"/>
      <c r="L251" s="36"/>
      <c r="M251" s="37"/>
      <c r="N251" s="11"/>
      <c r="O251" s="12"/>
      <c r="P251" s="17"/>
      <c r="Q251" s="16"/>
      <c r="R251" s="53"/>
      <c r="S251" s="54"/>
    </row>
    <row r="252" spans="1:19">
      <c r="A252" s="5" t="s">
        <v>97</v>
      </c>
      <c r="B252" s="243"/>
      <c r="C252" s="238"/>
      <c r="D252" s="243"/>
      <c r="E252" s="238"/>
      <c r="F252" s="83"/>
      <c r="G252" s="60"/>
      <c r="H252" s="70"/>
      <c r="I252" s="72"/>
      <c r="J252" s="43"/>
      <c r="K252" s="47"/>
      <c r="L252" s="36"/>
      <c r="M252" s="37"/>
      <c r="N252" s="11"/>
      <c r="O252" s="12"/>
      <c r="P252" s="17"/>
      <c r="Q252" s="16"/>
      <c r="R252" s="53"/>
      <c r="S252" s="54"/>
    </row>
    <row r="253" spans="1:19">
      <c r="A253" s="4" t="s">
        <v>19</v>
      </c>
      <c r="B253" s="243">
        <v>0</v>
      </c>
      <c r="C253" s="238">
        <f>B253</f>
        <v>0</v>
      </c>
      <c r="D253" s="243">
        <v>13.6</v>
      </c>
      <c r="E253" s="238">
        <f>D253</f>
        <v>13.6</v>
      </c>
      <c r="F253" s="83">
        <v>11.6</v>
      </c>
      <c r="G253" s="60">
        <f>F253</f>
        <v>11.6</v>
      </c>
      <c r="H253" s="70">
        <v>17.600000000000001</v>
      </c>
      <c r="I253" s="72">
        <f>H253</f>
        <v>17.600000000000001</v>
      </c>
      <c r="J253" s="43">
        <v>4.8</v>
      </c>
      <c r="K253" s="47">
        <f>J253</f>
        <v>4.8</v>
      </c>
      <c r="L253" s="36">
        <v>6.4</v>
      </c>
      <c r="M253" s="37">
        <f>L253</f>
        <v>6.4</v>
      </c>
      <c r="N253" s="11">
        <v>15</v>
      </c>
      <c r="O253" s="12">
        <f>N253</f>
        <v>15</v>
      </c>
      <c r="P253" s="15">
        <v>15.517241379310345</v>
      </c>
      <c r="Q253" s="16">
        <f>P253</f>
        <v>15.517241379310345</v>
      </c>
      <c r="R253" s="55">
        <v>9.6</v>
      </c>
      <c r="S253" s="54">
        <f>R253</f>
        <v>9.6</v>
      </c>
    </row>
    <row r="254" spans="1:19">
      <c r="A254" s="4" t="s">
        <v>20</v>
      </c>
      <c r="B254" s="243">
        <v>28.5</v>
      </c>
      <c r="C254" s="341">
        <f>B254+C253</f>
        <v>28.5</v>
      </c>
      <c r="D254" s="243">
        <v>59.1</v>
      </c>
      <c r="E254" s="237">
        <f>D254+E253</f>
        <v>72.7</v>
      </c>
      <c r="F254" s="83">
        <v>34.6</v>
      </c>
      <c r="G254" s="198">
        <f>F254+G253</f>
        <v>46.2</v>
      </c>
      <c r="H254" s="70">
        <v>35.299999999999997</v>
      </c>
      <c r="I254" s="204">
        <f>H254+I253</f>
        <v>52.9</v>
      </c>
      <c r="J254" s="43">
        <v>28.6</v>
      </c>
      <c r="K254" s="47">
        <f>J254+K253</f>
        <v>33.4</v>
      </c>
      <c r="L254" s="36">
        <v>46.8</v>
      </c>
      <c r="M254" s="201">
        <f>L254+M253</f>
        <v>53.199999999999996</v>
      </c>
      <c r="N254" s="11">
        <v>64</v>
      </c>
      <c r="O254" s="202">
        <f>N254+O253</f>
        <v>79</v>
      </c>
      <c r="P254" s="15">
        <v>48.275862068965516</v>
      </c>
      <c r="Q254" s="203">
        <f>P254+Q253</f>
        <v>63.793103448275858</v>
      </c>
      <c r="R254" s="55">
        <v>43.85</v>
      </c>
      <c r="S254" s="205">
        <f>R254+S253</f>
        <v>53.45</v>
      </c>
    </row>
    <row r="255" spans="1:19">
      <c r="A255" s="4" t="s">
        <v>21</v>
      </c>
      <c r="B255" s="243">
        <v>28.6</v>
      </c>
      <c r="C255" s="237">
        <f>B255+C254</f>
        <v>57.1</v>
      </c>
      <c r="D255" s="243">
        <v>9.1</v>
      </c>
      <c r="E255" s="238">
        <f>D255+E254</f>
        <v>81.8</v>
      </c>
      <c r="F255" s="83">
        <v>38.5</v>
      </c>
      <c r="G255" s="60">
        <f>F255+G254</f>
        <v>84.7</v>
      </c>
      <c r="H255" s="70">
        <v>23.5</v>
      </c>
      <c r="I255" s="72">
        <f>H255+I254</f>
        <v>76.400000000000006</v>
      </c>
      <c r="J255" s="43">
        <v>33.299999999999997</v>
      </c>
      <c r="K255" s="200">
        <f>J255+K254</f>
        <v>66.699999999999989</v>
      </c>
      <c r="L255" s="36">
        <v>14.9</v>
      </c>
      <c r="M255" s="37">
        <f>L255+M254</f>
        <v>68.099999999999994</v>
      </c>
      <c r="N255" s="11">
        <v>15</v>
      </c>
      <c r="O255" s="12">
        <f>N255+O254</f>
        <v>94</v>
      </c>
      <c r="P255" s="15">
        <v>29.310344827586203</v>
      </c>
      <c r="Q255" s="16">
        <f>P255+Q254</f>
        <v>93.103448275862064</v>
      </c>
      <c r="R255" s="55">
        <v>38</v>
      </c>
      <c r="S255" s="54">
        <f>R255+S254</f>
        <v>91.45</v>
      </c>
    </row>
    <row r="256" spans="1:19">
      <c r="A256" s="4" t="s">
        <v>22</v>
      </c>
      <c r="B256" s="243">
        <v>28.6</v>
      </c>
      <c r="C256" s="238">
        <f>B256+C255</f>
        <v>85.7</v>
      </c>
      <c r="D256" s="243">
        <v>18.2</v>
      </c>
      <c r="E256" s="238">
        <f>D256+E255</f>
        <v>100</v>
      </c>
      <c r="F256" s="83">
        <v>11.5</v>
      </c>
      <c r="G256" s="60">
        <f>F256+G255</f>
        <v>96.2</v>
      </c>
      <c r="H256" s="70">
        <v>17.600000000000001</v>
      </c>
      <c r="I256" s="72">
        <f>H256+I255</f>
        <v>94</v>
      </c>
      <c r="J256" s="43">
        <v>25.4</v>
      </c>
      <c r="K256" s="47">
        <f>J256+K255</f>
        <v>92.1</v>
      </c>
      <c r="L256" s="36">
        <v>21.3</v>
      </c>
      <c r="M256" s="37">
        <f>L256+M255</f>
        <v>89.399999999999991</v>
      </c>
      <c r="N256" s="11">
        <v>6</v>
      </c>
      <c r="O256" s="12">
        <f>N256+O255</f>
        <v>100</v>
      </c>
      <c r="P256" s="15">
        <v>6.8965517241379306</v>
      </c>
      <c r="Q256" s="16">
        <f>P256+Q255</f>
        <v>100</v>
      </c>
      <c r="R256" s="55">
        <v>5.6</v>
      </c>
      <c r="S256" s="54">
        <f>R256+S255</f>
        <v>97.05</v>
      </c>
    </row>
    <row r="257" spans="1:19">
      <c r="A257" s="4" t="s">
        <v>23</v>
      </c>
      <c r="B257" s="243">
        <v>14.3</v>
      </c>
      <c r="C257" s="238">
        <f>B257+C256</f>
        <v>100</v>
      </c>
      <c r="D257" s="243">
        <v>0</v>
      </c>
      <c r="E257" s="238">
        <f>D257+E256</f>
        <v>100</v>
      </c>
      <c r="F257" s="83">
        <v>3.8</v>
      </c>
      <c r="G257" s="60">
        <f>F257+G256</f>
        <v>100</v>
      </c>
      <c r="H257" s="70">
        <v>5.9</v>
      </c>
      <c r="I257" s="72">
        <f>H257+I256</f>
        <v>99.9</v>
      </c>
      <c r="J257" s="43">
        <v>7.9</v>
      </c>
      <c r="K257" s="47">
        <f>J257+K256</f>
        <v>100</v>
      </c>
      <c r="L257" s="36">
        <v>10.6</v>
      </c>
      <c r="M257" s="37">
        <f>L257+M256</f>
        <v>99.999999999999986</v>
      </c>
      <c r="N257" s="11">
        <v>0</v>
      </c>
      <c r="O257" s="12">
        <f>N257+O256</f>
        <v>100</v>
      </c>
      <c r="P257" s="15">
        <v>0</v>
      </c>
      <c r="Q257" s="16">
        <f>P257+Q256</f>
        <v>100</v>
      </c>
      <c r="R257" s="55">
        <v>3.08</v>
      </c>
      <c r="S257" s="54">
        <f>R257+S256</f>
        <v>100.13</v>
      </c>
    </row>
    <row r="258" spans="1:19">
      <c r="A258" s="4"/>
      <c r="B258" s="243"/>
      <c r="C258" s="238"/>
      <c r="D258" s="243"/>
      <c r="E258" s="238"/>
      <c r="F258" s="83">
        <v>26</v>
      </c>
      <c r="G258" s="60"/>
      <c r="H258" s="70"/>
      <c r="I258" s="72"/>
      <c r="J258" s="43"/>
      <c r="K258" s="47"/>
      <c r="L258" s="36"/>
      <c r="M258" s="37"/>
      <c r="N258" s="11"/>
      <c r="O258" s="12"/>
      <c r="P258" s="17"/>
      <c r="Q258" s="16"/>
      <c r="R258" s="53"/>
      <c r="S258" s="54"/>
    </row>
    <row r="259" spans="1:19" ht="25.5">
      <c r="A259" s="5" t="s">
        <v>88</v>
      </c>
      <c r="B259" s="244"/>
      <c r="C259" s="238"/>
      <c r="D259" s="244"/>
      <c r="E259" s="238"/>
      <c r="F259" s="84"/>
      <c r="G259" s="60"/>
      <c r="H259" s="73"/>
      <c r="I259" s="72"/>
      <c r="J259" s="45"/>
      <c r="K259" s="47"/>
      <c r="L259" s="36"/>
      <c r="M259" s="37"/>
      <c r="N259" s="11"/>
      <c r="O259" s="12"/>
      <c r="P259" s="17"/>
      <c r="Q259" s="16"/>
      <c r="R259" s="53"/>
      <c r="S259" s="54"/>
    </row>
    <row r="260" spans="1:19">
      <c r="A260" s="4" t="s">
        <v>95</v>
      </c>
      <c r="B260" s="243">
        <v>0</v>
      </c>
      <c r="C260" s="238">
        <f>B260</f>
        <v>0</v>
      </c>
      <c r="D260" s="243">
        <v>13.7</v>
      </c>
      <c r="E260" s="238">
        <f>D260</f>
        <v>13.7</v>
      </c>
      <c r="F260" s="83">
        <v>3.9</v>
      </c>
      <c r="G260" s="60">
        <f>F260</f>
        <v>3.9</v>
      </c>
      <c r="H260" s="70">
        <v>17.600000000000001</v>
      </c>
      <c r="I260" s="72">
        <f>H260</f>
        <v>17.600000000000001</v>
      </c>
      <c r="J260" s="43">
        <v>6.3</v>
      </c>
      <c r="K260" s="47">
        <f>J260</f>
        <v>6.3</v>
      </c>
      <c r="L260" s="36">
        <v>17</v>
      </c>
      <c r="M260" s="37">
        <f>L260</f>
        <v>17</v>
      </c>
      <c r="N260" s="11">
        <v>10</v>
      </c>
      <c r="O260" s="12">
        <f>N260</f>
        <v>10</v>
      </c>
      <c r="P260" s="17"/>
      <c r="Q260" s="16"/>
      <c r="R260" s="53"/>
      <c r="S260" s="54"/>
    </row>
    <row r="261" spans="1:19">
      <c r="A261" s="4" t="s">
        <v>60</v>
      </c>
      <c r="B261" s="243">
        <v>28.5</v>
      </c>
      <c r="C261" s="341">
        <f>B261+C260</f>
        <v>28.5</v>
      </c>
      <c r="D261" s="243">
        <v>18.2</v>
      </c>
      <c r="E261" s="237">
        <f>D261+E260</f>
        <v>31.9</v>
      </c>
      <c r="F261" s="83">
        <v>50</v>
      </c>
      <c r="G261" s="198">
        <f>F261+G260</f>
        <v>53.9</v>
      </c>
      <c r="H261" s="70">
        <v>11.8</v>
      </c>
      <c r="I261" s="72">
        <f>H261+I260</f>
        <v>29.400000000000002</v>
      </c>
      <c r="J261" s="43">
        <v>19</v>
      </c>
      <c r="K261" s="47">
        <f>J261+K260</f>
        <v>25.3</v>
      </c>
      <c r="L261" s="36">
        <v>25.5</v>
      </c>
      <c r="M261" s="201">
        <f>L261+M260</f>
        <v>42.5</v>
      </c>
      <c r="N261" s="11">
        <v>62</v>
      </c>
      <c r="O261" s="202">
        <f>N261+O260</f>
        <v>72</v>
      </c>
      <c r="P261" s="17"/>
      <c r="Q261" s="16"/>
      <c r="R261" s="53"/>
      <c r="S261" s="54"/>
    </row>
    <row r="262" spans="1:19">
      <c r="A262" s="4" t="s">
        <v>89</v>
      </c>
      <c r="B262" s="243">
        <v>28.6</v>
      </c>
      <c r="C262" s="237">
        <f>B262+C261</f>
        <v>57.1</v>
      </c>
      <c r="D262" s="243">
        <v>40.9</v>
      </c>
      <c r="E262" s="238">
        <f>D262+E261</f>
        <v>72.8</v>
      </c>
      <c r="F262" s="83">
        <v>19.2</v>
      </c>
      <c r="G262" s="60">
        <f>F262+G261</f>
        <v>73.099999999999994</v>
      </c>
      <c r="H262" s="70">
        <v>11.8</v>
      </c>
      <c r="I262" s="204">
        <f>H262+I261</f>
        <v>41.2</v>
      </c>
      <c r="J262" s="43">
        <v>23.8</v>
      </c>
      <c r="K262" s="200">
        <f>J262+K261</f>
        <v>49.1</v>
      </c>
      <c r="L262" s="36">
        <v>21.3</v>
      </c>
      <c r="M262" s="37">
        <f>L262+M261</f>
        <v>63.8</v>
      </c>
      <c r="N262" s="11">
        <v>15</v>
      </c>
      <c r="O262" s="12">
        <f>N262+O261</f>
        <v>87</v>
      </c>
      <c r="P262" s="17"/>
      <c r="Q262" s="16"/>
      <c r="R262" s="53"/>
      <c r="S262" s="54"/>
    </row>
    <row r="263" spans="1:19">
      <c r="A263" s="4" t="s">
        <v>8</v>
      </c>
      <c r="B263" s="243">
        <v>28.6</v>
      </c>
      <c r="C263" s="238">
        <f>B263+C262</f>
        <v>85.7</v>
      </c>
      <c r="D263" s="243">
        <v>22.7</v>
      </c>
      <c r="E263" s="238">
        <f>D263+E262</f>
        <v>95.5</v>
      </c>
      <c r="F263" s="83">
        <v>19.2</v>
      </c>
      <c r="G263" s="60">
        <f>F263+G262</f>
        <v>92.3</v>
      </c>
      <c r="H263" s="70">
        <v>47.1</v>
      </c>
      <c r="I263" s="72">
        <f>H263+I262</f>
        <v>88.300000000000011</v>
      </c>
      <c r="J263" s="43">
        <v>46</v>
      </c>
      <c r="K263" s="47">
        <f>J263+K262</f>
        <v>95.1</v>
      </c>
      <c r="L263" s="36">
        <v>25.5</v>
      </c>
      <c r="M263" s="37">
        <f>L263+M262</f>
        <v>89.3</v>
      </c>
      <c r="N263" s="11">
        <v>13</v>
      </c>
      <c r="O263" s="12">
        <f>N263+O262</f>
        <v>100</v>
      </c>
      <c r="P263" s="17"/>
      <c r="Q263" s="16"/>
      <c r="R263" s="53"/>
      <c r="S263" s="54"/>
    </row>
    <row r="264" spans="1:19">
      <c r="A264" s="4" t="s">
        <v>98</v>
      </c>
      <c r="B264" s="243">
        <v>14.3</v>
      </c>
      <c r="C264" s="238">
        <f>B264+C263</f>
        <v>100</v>
      </c>
      <c r="D264" s="243">
        <v>4.5</v>
      </c>
      <c r="E264" s="238">
        <f>D264+E263</f>
        <v>100</v>
      </c>
      <c r="F264" s="83">
        <v>7.7</v>
      </c>
      <c r="G264" s="60">
        <f>F264+G263</f>
        <v>100</v>
      </c>
      <c r="H264" s="70">
        <v>11.8</v>
      </c>
      <c r="I264" s="72">
        <f>H264+I263</f>
        <v>100.10000000000001</v>
      </c>
      <c r="J264" s="43">
        <v>4.8</v>
      </c>
      <c r="K264" s="47">
        <f>J264+K263</f>
        <v>99.899999999999991</v>
      </c>
      <c r="L264" s="36">
        <v>10.6</v>
      </c>
      <c r="M264" s="37">
        <f>L264+M263</f>
        <v>99.899999999999991</v>
      </c>
      <c r="N264" s="11">
        <v>0</v>
      </c>
      <c r="O264" s="12">
        <f>N264+O263</f>
        <v>100</v>
      </c>
      <c r="P264" s="17"/>
      <c r="Q264" s="16"/>
      <c r="R264" s="53"/>
      <c r="S264" s="54"/>
    </row>
    <row r="265" spans="1:19">
      <c r="A265" s="4"/>
      <c r="B265" s="243"/>
      <c r="C265" s="238"/>
      <c r="D265" s="243"/>
      <c r="E265" s="238"/>
      <c r="F265" s="83"/>
      <c r="G265" s="60"/>
      <c r="H265" s="70"/>
      <c r="I265" s="72"/>
      <c r="J265" s="43"/>
      <c r="K265" s="47"/>
      <c r="L265" s="36"/>
      <c r="M265" s="37"/>
      <c r="N265" s="11"/>
      <c r="O265" s="12"/>
      <c r="P265" s="17"/>
      <c r="Q265" s="16"/>
      <c r="R265" s="53"/>
      <c r="S265" s="54"/>
    </row>
    <row r="266" spans="1:19">
      <c r="A266" s="5" t="s">
        <v>91</v>
      </c>
      <c r="B266" s="343"/>
      <c r="C266" s="238"/>
      <c r="D266" s="244"/>
      <c r="E266" s="238"/>
      <c r="F266" s="84"/>
      <c r="G266" s="60"/>
      <c r="H266" s="73"/>
      <c r="I266" s="72"/>
      <c r="J266" s="45"/>
      <c r="K266" s="47"/>
      <c r="L266" s="36"/>
      <c r="M266" s="37"/>
      <c r="N266" s="11"/>
      <c r="O266" s="12"/>
      <c r="P266" s="17"/>
      <c r="Q266" s="16"/>
      <c r="R266" s="53"/>
      <c r="S266" s="54"/>
    </row>
    <row r="267" spans="1:19">
      <c r="A267" s="4" t="s">
        <v>95</v>
      </c>
      <c r="B267" s="243">
        <v>0</v>
      </c>
      <c r="C267" s="238">
        <f>B267</f>
        <v>0</v>
      </c>
      <c r="D267" s="243">
        <v>4.5</v>
      </c>
      <c r="E267" s="238">
        <f>D267</f>
        <v>4.5</v>
      </c>
      <c r="F267" s="83">
        <v>3.8</v>
      </c>
      <c r="G267" s="60">
        <f>F267</f>
        <v>3.8</v>
      </c>
      <c r="H267" s="70">
        <v>11.8</v>
      </c>
      <c r="I267" s="72">
        <f>H267</f>
        <v>11.8</v>
      </c>
      <c r="J267" s="43">
        <v>6.3</v>
      </c>
      <c r="K267" s="47">
        <f>J267</f>
        <v>6.3</v>
      </c>
      <c r="L267" s="36">
        <v>6.4</v>
      </c>
      <c r="M267" s="37">
        <f>L267</f>
        <v>6.4</v>
      </c>
      <c r="N267" s="11">
        <v>5</v>
      </c>
      <c r="O267" s="12">
        <f>N267</f>
        <v>5</v>
      </c>
      <c r="P267" s="17"/>
      <c r="Q267" s="16"/>
      <c r="R267" s="53"/>
      <c r="S267" s="54"/>
    </row>
    <row r="268" spans="1:19">
      <c r="A268" s="4" t="s">
        <v>60</v>
      </c>
      <c r="B268" s="243">
        <v>0</v>
      </c>
      <c r="C268" s="238">
        <f>B268+C267</f>
        <v>0</v>
      </c>
      <c r="D268" s="243">
        <v>18.2</v>
      </c>
      <c r="E268" s="238">
        <f>D268+E267</f>
        <v>22.7</v>
      </c>
      <c r="F268" s="83">
        <v>23.1</v>
      </c>
      <c r="G268" s="60">
        <f>F268+G267</f>
        <v>26.900000000000002</v>
      </c>
      <c r="H268" s="70">
        <v>17.600000000000001</v>
      </c>
      <c r="I268" s="204">
        <f>H268+I267</f>
        <v>29.400000000000002</v>
      </c>
      <c r="J268" s="43">
        <v>4.8</v>
      </c>
      <c r="K268" s="47">
        <f>J268+K267</f>
        <v>11.1</v>
      </c>
      <c r="L268" s="36">
        <v>12.8</v>
      </c>
      <c r="M268" s="37">
        <f>L268+M267</f>
        <v>19.200000000000003</v>
      </c>
      <c r="N268" s="11">
        <v>49</v>
      </c>
      <c r="O268" s="202">
        <f>N268+O267</f>
        <v>54</v>
      </c>
      <c r="P268" s="17"/>
      <c r="Q268" s="16"/>
      <c r="R268" s="53"/>
      <c r="S268" s="54"/>
    </row>
    <row r="269" spans="1:19">
      <c r="A269" s="4" t="s">
        <v>89</v>
      </c>
      <c r="B269" s="243">
        <v>14.3</v>
      </c>
      <c r="C269" s="341">
        <f>B269+C268</f>
        <v>14.3</v>
      </c>
      <c r="D269" s="243">
        <v>22.7</v>
      </c>
      <c r="E269" s="237">
        <f>D269+E268</f>
        <v>45.4</v>
      </c>
      <c r="F269" s="83">
        <v>15.4</v>
      </c>
      <c r="G269" s="198">
        <f>F269+G268</f>
        <v>42.300000000000004</v>
      </c>
      <c r="H269" s="70">
        <v>58.8</v>
      </c>
      <c r="I269" s="72">
        <f>H269+I268</f>
        <v>88.2</v>
      </c>
      <c r="J269" s="43">
        <v>14.3</v>
      </c>
      <c r="K269" s="200">
        <f>J269+K268</f>
        <v>25.4</v>
      </c>
      <c r="L269" s="36">
        <v>25.5</v>
      </c>
      <c r="M269" s="201">
        <f>L269+M268</f>
        <v>44.7</v>
      </c>
      <c r="N269" s="11">
        <v>26</v>
      </c>
      <c r="O269" s="12">
        <f>N269+O268</f>
        <v>80</v>
      </c>
      <c r="P269" s="17"/>
      <c r="Q269" s="16"/>
      <c r="R269" s="53"/>
      <c r="S269" s="54"/>
    </row>
    <row r="270" spans="1:19">
      <c r="A270" s="4" t="s">
        <v>8</v>
      </c>
      <c r="B270" s="243">
        <v>57.1</v>
      </c>
      <c r="C270" s="237">
        <f>B270+C269</f>
        <v>71.400000000000006</v>
      </c>
      <c r="D270" s="243">
        <v>36.4</v>
      </c>
      <c r="E270" s="238">
        <f>D270+E269</f>
        <v>81.8</v>
      </c>
      <c r="F270" s="83">
        <v>46.2</v>
      </c>
      <c r="G270" s="60">
        <f>F270+G269</f>
        <v>88.5</v>
      </c>
      <c r="H270" s="70">
        <v>11.8</v>
      </c>
      <c r="I270" s="72">
        <f>H270+I269</f>
        <v>100</v>
      </c>
      <c r="J270" s="43">
        <v>68.3</v>
      </c>
      <c r="K270" s="47">
        <f>J270+K269</f>
        <v>93.699999999999989</v>
      </c>
      <c r="L270" s="36">
        <v>44.7</v>
      </c>
      <c r="M270" s="37">
        <f>L270+M269</f>
        <v>89.4</v>
      </c>
      <c r="N270" s="11">
        <v>15</v>
      </c>
      <c r="O270" s="12">
        <f>N270+O269</f>
        <v>95</v>
      </c>
      <c r="P270" s="17"/>
      <c r="Q270" s="16"/>
      <c r="R270" s="53"/>
      <c r="S270" s="54"/>
    </row>
    <row r="271" spans="1:19">
      <c r="A271" s="4" t="s">
        <v>98</v>
      </c>
      <c r="B271" s="245">
        <v>28.6</v>
      </c>
      <c r="C271" s="238">
        <f>B271+C270</f>
        <v>100</v>
      </c>
      <c r="D271" s="245">
        <v>18.2</v>
      </c>
      <c r="E271" s="238">
        <f>D271+E270</f>
        <v>100</v>
      </c>
      <c r="F271" s="85">
        <v>11.5</v>
      </c>
      <c r="G271" s="60">
        <f>F271+G270</f>
        <v>100</v>
      </c>
      <c r="H271" s="74">
        <v>0</v>
      </c>
      <c r="I271" s="72">
        <f>H271+I270</f>
        <v>100</v>
      </c>
      <c r="J271" s="43">
        <v>6.3</v>
      </c>
      <c r="K271" s="47">
        <f>J271+K270</f>
        <v>99.999999999999986</v>
      </c>
      <c r="L271" s="36">
        <v>10.6</v>
      </c>
      <c r="M271" s="37">
        <f>L271+M270</f>
        <v>100</v>
      </c>
      <c r="N271" s="11">
        <v>5</v>
      </c>
      <c r="O271" s="12">
        <f>N271+O270</f>
        <v>100</v>
      </c>
      <c r="P271" s="17"/>
      <c r="Q271" s="16"/>
      <c r="R271" s="53"/>
      <c r="S271" s="54"/>
    </row>
    <row r="272" spans="1:19">
      <c r="A272" s="4"/>
      <c r="B272" s="243"/>
      <c r="C272" s="238"/>
      <c r="D272" s="243"/>
      <c r="E272" s="238"/>
      <c r="F272" s="83"/>
      <c r="G272" s="60"/>
      <c r="H272" s="70"/>
      <c r="I272" s="72"/>
      <c r="J272" s="43"/>
      <c r="K272" s="47"/>
      <c r="L272" s="36"/>
      <c r="M272" s="37"/>
      <c r="N272" s="11"/>
      <c r="O272" s="12"/>
      <c r="P272" s="17"/>
      <c r="Q272" s="16"/>
      <c r="R272" s="53"/>
      <c r="S272" s="54"/>
    </row>
    <row r="273" spans="1:19" ht="25.5">
      <c r="A273" s="5" t="s">
        <v>92</v>
      </c>
      <c r="B273" s="244"/>
      <c r="C273" s="238"/>
      <c r="D273" s="244"/>
      <c r="E273" s="238"/>
      <c r="F273" s="84"/>
      <c r="G273" s="60"/>
      <c r="H273" s="73"/>
      <c r="I273" s="72"/>
      <c r="J273" s="45"/>
      <c r="K273" s="47"/>
      <c r="L273" s="36"/>
      <c r="M273" s="37"/>
      <c r="N273" s="11"/>
      <c r="O273" s="12"/>
      <c r="P273" s="17"/>
      <c r="Q273" s="16"/>
      <c r="R273" s="53"/>
      <c r="S273" s="54"/>
    </row>
    <row r="274" spans="1:19">
      <c r="A274" s="4" t="s">
        <v>95</v>
      </c>
      <c r="B274" s="344">
        <v>0</v>
      </c>
      <c r="C274" s="238">
        <f>B274</f>
        <v>0</v>
      </c>
      <c r="D274" s="245">
        <v>0</v>
      </c>
      <c r="E274" s="238">
        <f>D274</f>
        <v>0</v>
      </c>
      <c r="F274" s="85">
        <v>3.9</v>
      </c>
      <c r="G274" s="60">
        <f>F274</f>
        <v>3.9</v>
      </c>
      <c r="H274" s="74">
        <v>0</v>
      </c>
      <c r="I274" s="72">
        <f>H274</f>
        <v>0</v>
      </c>
      <c r="J274" s="43">
        <v>11.1</v>
      </c>
      <c r="K274" s="47">
        <f>J274</f>
        <v>11.1</v>
      </c>
      <c r="L274" s="36">
        <v>6.4</v>
      </c>
      <c r="M274" s="37">
        <f>L274</f>
        <v>6.4</v>
      </c>
      <c r="N274" s="11">
        <v>10</v>
      </c>
      <c r="O274" s="12">
        <f>N274</f>
        <v>10</v>
      </c>
      <c r="P274" s="17"/>
      <c r="Q274" s="16"/>
      <c r="R274" s="53"/>
      <c r="S274" s="54"/>
    </row>
    <row r="275" spans="1:19">
      <c r="A275" s="4" t="s">
        <v>60</v>
      </c>
      <c r="B275" s="243">
        <v>0</v>
      </c>
      <c r="C275" s="238">
        <f>B275+C274</f>
        <v>0</v>
      </c>
      <c r="D275" s="243">
        <v>22.7</v>
      </c>
      <c r="E275" s="238">
        <f>D275+E274</f>
        <v>22.7</v>
      </c>
      <c r="F275" s="83">
        <v>15.4</v>
      </c>
      <c r="G275" s="60">
        <f>F275+G274</f>
        <v>19.3</v>
      </c>
      <c r="H275" s="70">
        <v>29.4</v>
      </c>
      <c r="I275" s="72">
        <f>H275+I274</f>
        <v>29.4</v>
      </c>
      <c r="J275" s="43">
        <v>47.6</v>
      </c>
      <c r="K275" s="200">
        <f>J275+K274</f>
        <v>58.7</v>
      </c>
      <c r="L275" s="36">
        <v>29.8</v>
      </c>
      <c r="M275" s="37">
        <f>L275+M274</f>
        <v>36.200000000000003</v>
      </c>
      <c r="N275" s="11">
        <v>49</v>
      </c>
      <c r="O275" s="202">
        <f>N275+O274</f>
        <v>59</v>
      </c>
      <c r="P275" s="17"/>
      <c r="Q275" s="16"/>
      <c r="R275" s="53"/>
      <c r="S275" s="54"/>
    </row>
    <row r="276" spans="1:19">
      <c r="A276" s="4" t="s">
        <v>89</v>
      </c>
      <c r="B276" s="243">
        <v>14.3</v>
      </c>
      <c r="C276" s="341">
        <f>B276+C275</f>
        <v>14.3</v>
      </c>
      <c r="D276" s="243">
        <v>9.1</v>
      </c>
      <c r="E276" s="237">
        <f>D276+E275</f>
        <v>31.799999999999997</v>
      </c>
      <c r="F276" s="83">
        <v>26.9</v>
      </c>
      <c r="G276" s="198">
        <f>F276+G275</f>
        <v>46.2</v>
      </c>
      <c r="H276" s="70">
        <v>23.5</v>
      </c>
      <c r="I276" s="204">
        <f>H276+I275</f>
        <v>52.9</v>
      </c>
      <c r="J276" s="43">
        <v>20.6</v>
      </c>
      <c r="K276" s="47">
        <f>J276+K275</f>
        <v>79.300000000000011</v>
      </c>
      <c r="L276" s="36">
        <v>25.5</v>
      </c>
      <c r="M276" s="201">
        <f>L276+M275</f>
        <v>61.7</v>
      </c>
      <c r="N276" s="11">
        <v>15</v>
      </c>
      <c r="O276" s="12">
        <f>N276+O275</f>
        <v>74</v>
      </c>
      <c r="P276" s="17"/>
      <c r="Q276" s="16"/>
      <c r="R276" s="53"/>
      <c r="S276" s="54"/>
    </row>
    <row r="277" spans="1:19">
      <c r="A277" s="4" t="s">
        <v>8</v>
      </c>
      <c r="B277" s="243">
        <v>57.1</v>
      </c>
      <c r="C277" s="237">
        <f>B277+C276</f>
        <v>71.400000000000006</v>
      </c>
      <c r="D277" s="243">
        <v>40.9</v>
      </c>
      <c r="E277" s="238">
        <f>D277+E276</f>
        <v>72.699999999999989</v>
      </c>
      <c r="F277" s="83">
        <v>34.6</v>
      </c>
      <c r="G277" s="60">
        <f>F277+G276</f>
        <v>80.800000000000011</v>
      </c>
      <c r="H277" s="70">
        <v>29.4</v>
      </c>
      <c r="I277" s="72">
        <f>H277+I276</f>
        <v>82.3</v>
      </c>
      <c r="J277" s="43">
        <v>14.3</v>
      </c>
      <c r="K277" s="47">
        <f>J277+K276</f>
        <v>93.600000000000009</v>
      </c>
      <c r="L277" s="36">
        <v>31.9</v>
      </c>
      <c r="M277" s="37">
        <f>L277+M276</f>
        <v>93.6</v>
      </c>
      <c r="N277" s="11">
        <v>21</v>
      </c>
      <c r="O277" s="12">
        <f>N277+O276</f>
        <v>95</v>
      </c>
      <c r="P277" s="17"/>
      <c r="Q277" s="16"/>
      <c r="R277" s="53"/>
      <c r="S277" s="54"/>
    </row>
    <row r="278" spans="1:19" ht="13.5" thickBot="1">
      <c r="A278" s="4" t="s">
        <v>90</v>
      </c>
      <c r="B278" s="246">
        <v>28.6</v>
      </c>
      <c r="C278" s="242">
        <f>B278+C277</f>
        <v>100</v>
      </c>
      <c r="D278" s="246">
        <v>27.3</v>
      </c>
      <c r="E278" s="242">
        <f>D278+E277</f>
        <v>99.999999999999986</v>
      </c>
      <c r="F278" s="86">
        <v>19.2</v>
      </c>
      <c r="G278" s="64">
        <f>F278+G277</f>
        <v>100.00000000000001</v>
      </c>
      <c r="H278" s="75">
        <v>17.600000000000001</v>
      </c>
      <c r="I278" s="76">
        <f>H278+I277</f>
        <v>99.9</v>
      </c>
      <c r="J278" s="48">
        <v>6.3</v>
      </c>
      <c r="K278" s="49">
        <f>J278+K277</f>
        <v>99.9</v>
      </c>
      <c r="L278" s="38">
        <v>6.4</v>
      </c>
      <c r="M278" s="39">
        <f>L278+M277</f>
        <v>100</v>
      </c>
      <c r="N278" s="13">
        <v>5</v>
      </c>
      <c r="O278" s="14">
        <f>N278+O277</f>
        <v>100</v>
      </c>
      <c r="P278" s="18"/>
      <c r="Q278" s="19"/>
      <c r="R278" s="56"/>
      <c r="S278" s="57"/>
    </row>
    <row r="279" spans="1:19" ht="13.5" thickBot="1">
      <c r="A279" s="3"/>
      <c r="B279" s="3"/>
      <c r="C279" s="3"/>
      <c r="D279" s="3"/>
      <c r="E279" s="3"/>
      <c r="F279" s="3"/>
      <c r="G279" s="3"/>
      <c r="H279" s="3"/>
      <c r="I279" s="3"/>
      <c r="J279" s="2"/>
      <c r="K279" s="2"/>
      <c r="L279" s="8"/>
      <c r="M279" s="9"/>
      <c r="N279" s="8"/>
      <c r="O279" s="9"/>
      <c r="P279" s="8"/>
      <c r="Q279" s="9"/>
      <c r="R279" s="8"/>
      <c r="S279" s="9"/>
    </row>
    <row r="280" spans="1:19" ht="39" thickBot="1">
      <c r="A280" s="5" t="s">
        <v>24</v>
      </c>
      <c r="B280" s="342">
        <f>C297/C296*100</f>
        <v>49.949999999999996</v>
      </c>
      <c r="C280" s="5"/>
      <c r="D280" s="10">
        <f>E297/E296*100</f>
        <v>68.199999999999989</v>
      </c>
      <c r="E280" s="5"/>
      <c r="F280" s="10">
        <f>G297/G296*100</f>
        <v>63.45</v>
      </c>
      <c r="G280" s="5"/>
      <c r="H280" s="10">
        <f>I297/I296*100</f>
        <v>58.879439719859924</v>
      </c>
      <c r="I280" s="5"/>
      <c r="J280" s="10">
        <f>K297/K296*100</f>
        <v>63.499999999999993</v>
      </c>
      <c r="K280" s="20"/>
      <c r="L280" s="10">
        <f>M297/M296*100</f>
        <v>65.95</v>
      </c>
      <c r="M280" s="9"/>
      <c r="N280" s="10">
        <f>O297/O296*100</f>
        <v>83</v>
      </c>
      <c r="O280" s="9"/>
      <c r="P280" s="10">
        <f>Q297/Q296*100</f>
        <v>83.620689655172413</v>
      </c>
      <c r="Q280" s="9"/>
      <c r="R280" s="10">
        <f>S297/S296*100</f>
        <v>79.042574455326815</v>
      </c>
      <c r="S280" s="9"/>
    </row>
    <row r="281" spans="1:19" hidden="1">
      <c r="A281" s="3"/>
      <c r="B281" s="3"/>
      <c r="C281" s="8">
        <v>7</v>
      </c>
      <c r="D281" s="2"/>
      <c r="E281" s="2">
        <v>22</v>
      </c>
      <c r="F281" s="2"/>
      <c r="G281" s="2">
        <v>26</v>
      </c>
      <c r="H281" s="2"/>
      <c r="I281" s="2">
        <v>17</v>
      </c>
      <c r="J281" s="2"/>
      <c r="K281" s="2">
        <v>63</v>
      </c>
      <c r="L281" s="8"/>
      <c r="M281" s="9">
        <v>47</v>
      </c>
      <c r="N281" s="8"/>
      <c r="O281" s="9">
        <v>48</v>
      </c>
      <c r="P281" s="8"/>
      <c r="Q281" s="9">
        <v>169</v>
      </c>
      <c r="R281" s="8"/>
      <c r="S281" s="9">
        <v>169</v>
      </c>
    </row>
    <row r="282" spans="1:19" hidden="1">
      <c r="A282" s="5"/>
      <c r="B282" s="5"/>
      <c r="C282" s="345">
        <f>B246*C$281/100</f>
        <v>0</v>
      </c>
      <c r="D282" s="5"/>
      <c r="E282" s="9">
        <f>D246*E$281/100</f>
        <v>0.99</v>
      </c>
      <c r="F282" s="9"/>
      <c r="G282" s="9">
        <f>F246*G$281/100</f>
        <v>0</v>
      </c>
      <c r="H282" s="5"/>
      <c r="I282" s="9">
        <f>H246*I$281/100</f>
        <v>2.9920000000000004</v>
      </c>
      <c r="J282" s="20"/>
      <c r="K282" s="9">
        <f>J246*K$281/100</f>
        <v>3.0239999999999996</v>
      </c>
      <c r="L282" s="8"/>
      <c r="M282" s="9">
        <f>L246*M$281/100</f>
        <v>3.008</v>
      </c>
      <c r="N282" s="8"/>
      <c r="O282" s="9">
        <f>N246*O$281/100</f>
        <v>3.84</v>
      </c>
      <c r="P282" s="8"/>
      <c r="Q282" s="9">
        <f>P246*Q$281/100</f>
        <v>5.8275862068965516</v>
      </c>
      <c r="R282" s="8"/>
      <c r="S282" s="9">
        <f>R246*S$281/100</f>
        <v>20.28</v>
      </c>
    </row>
    <row r="283" spans="1:19" hidden="1">
      <c r="A283" s="4"/>
      <c r="B283" s="4"/>
      <c r="C283" s="345">
        <f t="shared" ref="C283:C286" si="121">B247*C$281/100</f>
        <v>0</v>
      </c>
      <c r="D283" s="4"/>
      <c r="E283" s="9">
        <f>D247*E$281/100</f>
        <v>4.9939999999999998</v>
      </c>
      <c r="F283" s="9"/>
      <c r="G283" s="9">
        <f>F247*G$281/100</f>
        <v>6.9939999999999998</v>
      </c>
      <c r="H283" s="4"/>
      <c r="I283" s="9">
        <f>H247*I$281/100</f>
        <v>2.0060000000000002</v>
      </c>
      <c r="J283" s="2"/>
      <c r="K283" s="9">
        <f>J247*K$281/100</f>
        <v>9.0090000000000003</v>
      </c>
      <c r="L283" s="8"/>
      <c r="M283" s="9">
        <f>L247*M$281/100</f>
        <v>11.984999999999999</v>
      </c>
      <c r="N283" s="8"/>
      <c r="O283" s="9">
        <f>N247*O$281/100</f>
        <v>25.92</v>
      </c>
      <c r="P283" s="8"/>
      <c r="Q283" s="9">
        <f>P247*Q$281/100</f>
        <v>75.758620689655174</v>
      </c>
      <c r="R283" s="8"/>
      <c r="S283" s="9">
        <f>R247*S$281/100</f>
        <v>66.298699999999997</v>
      </c>
    </row>
    <row r="284" spans="1:19" hidden="1">
      <c r="A284" s="4"/>
      <c r="B284" s="4"/>
      <c r="C284" s="345">
        <f t="shared" si="121"/>
        <v>2.9959999999999996</v>
      </c>
      <c r="D284" s="4"/>
      <c r="E284" s="9">
        <f>D248*E$281/100</f>
        <v>10.01</v>
      </c>
      <c r="F284" s="9"/>
      <c r="G284" s="9">
        <f>F248*G$281/100</f>
        <v>6.9939999999999998</v>
      </c>
      <c r="H284" s="4"/>
      <c r="I284" s="9">
        <f>H248*I$281/100</f>
        <v>8.0069999999999997</v>
      </c>
      <c r="J284" s="2"/>
      <c r="K284" s="9">
        <f>J248*K$281/100</f>
        <v>32.003999999999998</v>
      </c>
      <c r="L284" s="8"/>
      <c r="M284" s="9">
        <f>L248*M$281/100</f>
        <v>21.009</v>
      </c>
      <c r="N284" s="8"/>
      <c r="O284" s="9">
        <f>N248*O$281/100</f>
        <v>15.84</v>
      </c>
      <c r="P284" s="8"/>
      <c r="Q284" s="9">
        <f>P248*Q$281/100</f>
        <v>75.758620689655174</v>
      </c>
      <c r="R284" s="8"/>
      <c r="S284" s="9">
        <f>R248*S$281/100</f>
        <v>62.699000000000005</v>
      </c>
    </row>
    <row r="285" spans="1:19" hidden="1">
      <c r="C285" s="345">
        <f t="shared" si="121"/>
        <v>3.0030000000000001</v>
      </c>
      <c r="E285" s="9">
        <f>D249*E$281/100</f>
        <v>4.0039999999999996</v>
      </c>
      <c r="F285" s="9"/>
      <c r="G285" s="9">
        <f>F249*G$281/100</f>
        <v>10.01</v>
      </c>
      <c r="I285" s="9">
        <f>H249*I$281/100</f>
        <v>1.0030000000000001</v>
      </c>
      <c r="K285" s="9">
        <f>J249*K$281/100</f>
        <v>14.994000000000002</v>
      </c>
      <c r="L285" s="9"/>
      <c r="M285" s="9">
        <f>L249*M$281/100</f>
        <v>8.9770000000000003</v>
      </c>
      <c r="N285" s="9"/>
      <c r="O285" s="9">
        <f>N249*O$281/100</f>
        <v>2.4</v>
      </c>
      <c r="P285" s="9"/>
      <c r="Q285" s="9">
        <f>P249*Q$281/100</f>
        <v>5.8275862068965516</v>
      </c>
      <c r="R285" s="9"/>
      <c r="S285" s="9">
        <f>R249*S$281/100</f>
        <v>14.297400000000003</v>
      </c>
    </row>
    <row r="286" spans="1:19" hidden="1">
      <c r="C286" s="345">
        <f t="shared" si="121"/>
        <v>1.0010000000000001</v>
      </c>
      <c r="E286" s="9">
        <f>D250*E$281/100</f>
        <v>2.0019999999999998</v>
      </c>
      <c r="F286" s="9"/>
      <c r="G286" s="9">
        <f>F250*G$281/100</f>
        <v>2.0020000000000002</v>
      </c>
      <c r="H286" s="103"/>
      <c r="I286" s="9">
        <f>H250*I$281/100</f>
        <v>2.9920000000000004</v>
      </c>
      <c r="K286" s="9">
        <f>J250*K$281/100</f>
        <v>3.9689999999999999</v>
      </c>
      <c r="L286" s="9"/>
      <c r="M286" s="9">
        <f>L250*M$281/100</f>
        <v>2.0209999999999999</v>
      </c>
      <c r="N286" s="9"/>
      <c r="O286" s="9">
        <f>N250*O$281/100</f>
        <v>0</v>
      </c>
      <c r="P286" s="9"/>
      <c r="Q286" s="9">
        <f>P250*Q$281/100</f>
        <v>5.8275862068965516</v>
      </c>
      <c r="R286" s="9"/>
      <c r="S286" s="9">
        <f>R250*S$281/100</f>
        <v>5.4080000000000004</v>
      </c>
    </row>
    <row r="287" spans="1:19" hidden="1">
      <c r="C287" s="9"/>
      <c r="E287" s="9"/>
      <c r="F287" s="9"/>
      <c r="G287" s="9"/>
      <c r="I287" s="9"/>
      <c r="K287" s="9"/>
      <c r="L287" s="9"/>
      <c r="M287" s="9"/>
      <c r="N287" s="9"/>
      <c r="O287" s="9"/>
      <c r="P287" s="9"/>
      <c r="Q287" s="9"/>
      <c r="R287" s="9"/>
      <c r="S287" s="9"/>
    </row>
    <row r="288" spans="1:19" hidden="1">
      <c r="C288" s="9"/>
      <c r="E288" s="9"/>
      <c r="F288" s="9"/>
      <c r="G288" s="9"/>
      <c r="I288" s="9"/>
      <c r="K288" s="9"/>
      <c r="L288" s="9"/>
      <c r="M288" s="9"/>
      <c r="N288" s="9"/>
      <c r="O288" s="9"/>
      <c r="P288" s="9"/>
      <c r="Q288" s="9"/>
      <c r="R288" s="9"/>
      <c r="S288" s="9"/>
    </row>
    <row r="289" spans="1:19" hidden="1">
      <c r="C289" s="9"/>
      <c r="E289" s="9"/>
      <c r="F289" s="9"/>
      <c r="G289" s="9"/>
      <c r="I289" s="9"/>
      <c r="K289" s="9"/>
      <c r="L289" s="9"/>
      <c r="M289" s="9"/>
      <c r="N289" s="9"/>
      <c r="O289" s="9"/>
      <c r="P289" s="9"/>
      <c r="Q289" s="9"/>
      <c r="R289" s="9"/>
      <c r="S289" s="9"/>
    </row>
    <row r="290" spans="1:19" hidden="1">
      <c r="C290" s="9">
        <f>B253*C$281/100</f>
        <v>0</v>
      </c>
      <c r="E290" s="9">
        <f>D253*E$281/100</f>
        <v>2.992</v>
      </c>
      <c r="F290" s="9"/>
      <c r="G290" s="9">
        <f>F253*G$281/100</f>
        <v>3.0159999999999996</v>
      </c>
      <c r="I290" s="9">
        <f>H253*I$281/100</f>
        <v>2.9920000000000004</v>
      </c>
      <c r="K290" s="9">
        <f>J253*K$281/100</f>
        <v>3.0239999999999996</v>
      </c>
      <c r="L290" s="9"/>
      <c r="M290" s="9">
        <f>L253*M$281/100</f>
        <v>3.008</v>
      </c>
      <c r="N290" s="9"/>
      <c r="O290" s="9">
        <f>N253*O$281/100</f>
        <v>7.2</v>
      </c>
      <c r="P290" s="9"/>
      <c r="Q290" s="9">
        <f>P253*Q$281/100</f>
        <v>26.224137931034484</v>
      </c>
      <c r="R290" s="9"/>
      <c r="S290" s="9">
        <f>R253*S$281/100</f>
        <v>16.224</v>
      </c>
    </row>
    <row r="291" spans="1:19" hidden="1">
      <c r="C291" s="9">
        <f t="shared" ref="C291:C294" si="122">B254*C$281/100</f>
        <v>1.9950000000000001</v>
      </c>
      <c r="E291" s="9">
        <f>D254*E$281/100</f>
        <v>13.002000000000001</v>
      </c>
      <c r="F291" s="9"/>
      <c r="G291" s="9">
        <f>F254*G$281/100</f>
        <v>8.9960000000000004</v>
      </c>
      <c r="I291" s="9">
        <f>H254*I$281/100</f>
        <v>6.0009999999999994</v>
      </c>
      <c r="K291" s="9">
        <f>J254*K$281/100</f>
        <v>18.018000000000001</v>
      </c>
      <c r="L291" s="9"/>
      <c r="M291" s="9">
        <f>L254*M$281/100</f>
        <v>21.995999999999999</v>
      </c>
      <c r="N291" s="9"/>
      <c r="O291" s="9">
        <f>N254*O$281/100</f>
        <v>30.72</v>
      </c>
      <c r="P291" s="9"/>
      <c r="Q291" s="9">
        <f>P254*Q$281/100</f>
        <v>81.586206896551715</v>
      </c>
      <c r="R291" s="9"/>
      <c r="S291" s="9">
        <f>R254*S$281/100</f>
        <v>74.106500000000011</v>
      </c>
    </row>
    <row r="292" spans="1:19" hidden="1">
      <c r="C292" s="9">
        <f t="shared" si="122"/>
        <v>2.0020000000000002</v>
      </c>
      <c r="E292" s="9">
        <f>D255*E$281/100</f>
        <v>2.0019999999999998</v>
      </c>
      <c r="F292" s="9"/>
      <c r="G292" s="9">
        <f>F255*G$281/100</f>
        <v>10.01</v>
      </c>
      <c r="I292" s="9">
        <f>H255*I$281/100</f>
        <v>3.9950000000000001</v>
      </c>
      <c r="K292" s="9">
        <f>J255*K$281/100</f>
        <v>20.978999999999996</v>
      </c>
      <c r="L292" s="9"/>
      <c r="M292" s="9">
        <f>L255*M$281/100</f>
        <v>7.003000000000001</v>
      </c>
      <c r="N292" s="9"/>
      <c r="O292" s="9">
        <f>N255*O$281/100</f>
        <v>7.2</v>
      </c>
      <c r="P292" s="9"/>
      <c r="Q292" s="9">
        <f>P255*Q$281/100</f>
        <v>49.534482758620676</v>
      </c>
      <c r="R292" s="9"/>
      <c r="S292" s="9">
        <f>R255*S$281/100</f>
        <v>64.22</v>
      </c>
    </row>
    <row r="293" spans="1:19" hidden="1">
      <c r="C293" s="9">
        <f t="shared" si="122"/>
        <v>2.0020000000000002</v>
      </c>
      <c r="E293" s="9">
        <f>D256*E$281/100</f>
        <v>4.0039999999999996</v>
      </c>
      <c r="F293" s="9"/>
      <c r="G293" s="9">
        <f>F256*G$281/100</f>
        <v>2.99</v>
      </c>
      <c r="I293" s="9">
        <f>H256*I$281/100</f>
        <v>2.9920000000000004</v>
      </c>
      <c r="K293" s="9">
        <f>J256*K$281/100</f>
        <v>16.001999999999999</v>
      </c>
      <c r="L293" s="9"/>
      <c r="M293" s="9">
        <f>L256*M$281/100</f>
        <v>10.011000000000001</v>
      </c>
      <c r="N293" s="9"/>
      <c r="O293" s="9">
        <f>N256*O$281/100</f>
        <v>2.88</v>
      </c>
      <c r="P293" s="9"/>
      <c r="Q293" s="9">
        <f>P256*Q$281/100</f>
        <v>11.655172413793103</v>
      </c>
      <c r="R293" s="9"/>
      <c r="S293" s="9">
        <f>R256*S$281/100</f>
        <v>9.4640000000000004</v>
      </c>
    </row>
    <row r="294" spans="1:19" hidden="1">
      <c r="C294" s="9">
        <f t="shared" si="122"/>
        <v>1.0010000000000001</v>
      </c>
      <c r="E294" s="9">
        <f>D257*E$281/100</f>
        <v>0</v>
      </c>
      <c r="F294" s="9"/>
      <c r="G294" s="9">
        <f>F257*G$281/100</f>
        <v>0.98799999999999999</v>
      </c>
      <c r="H294" s="103"/>
      <c r="I294" s="9">
        <f>H257*I$281/100</f>
        <v>1.0030000000000001</v>
      </c>
      <c r="K294" s="9">
        <f>J257*K$281/100</f>
        <v>4.9770000000000003</v>
      </c>
      <c r="L294" s="9"/>
      <c r="M294" s="9">
        <f>L257*M$281/100</f>
        <v>4.9820000000000002</v>
      </c>
      <c r="N294" s="9"/>
      <c r="O294" s="9">
        <f>N257*O$281/100</f>
        <v>0</v>
      </c>
      <c r="P294" s="9"/>
      <c r="Q294" s="9">
        <f>P257*Q$281/100</f>
        <v>0</v>
      </c>
      <c r="R294" s="9"/>
      <c r="S294" s="9">
        <f>R257*S$281/100</f>
        <v>5.2051999999999996</v>
      </c>
    </row>
    <row r="295" spans="1:19" hidden="1">
      <c r="E295" s="9"/>
      <c r="F295" s="9"/>
      <c r="G295" s="9"/>
      <c r="I295" s="9"/>
      <c r="K295" s="9"/>
      <c r="L295" s="9"/>
      <c r="M295" s="9"/>
      <c r="N295" s="9"/>
      <c r="O295" s="9"/>
      <c r="P295" s="9"/>
      <c r="Q295" s="9"/>
      <c r="R295" s="9"/>
      <c r="S295" s="9"/>
    </row>
    <row r="296" spans="1:19" hidden="1">
      <c r="C296" s="9">
        <f>SUM(C282:C294)</f>
        <v>14.000000000000002</v>
      </c>
      <c r="E296" s="9">
        <f>SUM(E282:E294)</f>
        <v>44</v>
      </c>
      <c r="F296" s="9"/>
      <c r="G296" s="9">
        <f>SUM(G282:G294)</f>
        <v>51.999999999999993</v>
      </c>
      <c r="I296" s="9">
        <f>SUM(I282:I294)</f>
        <v>33.983000000000004</v>
      </c>
      <c r="K296" s="9">
        <f>SUM(K282:K294)</f>
        <v>126</v>
      </c>
      <c r="L296" s="9"/>
      <c r="M296" s="9">
        <f>SUM(M282:M294)</f>
        <v>94</v>
      </c>
      <c r="N296" s="9"/>
      <c r="O296" s="9">
        <f>SUM(O282:O294)</f>
        <v>96</v>
      </c>
      <c r="P296" s="9"/>
      <c r="Q296" s="9">
        <f>SUM(Q282:Q294)</f>
        <v>337.99999999999994</v>
      </c>
      <c r="R296" s="9"/>
      <c r="S296" s="9">
        <f>SUM(S282:S294)</f>
        <v>338.20279999999997</v>
      </c>
    </row>
    <row r="297" spans="1:19" hidden="1">
      <c r="C297" s="9">
        <f>C283+C284+C291+C292</f>
        <v>6.9930000000000003</v>
      </c>
      <c r="E297" s="9">
        <f>E283+E284+E291+E292</f>
        <v>30.007999999999999</v>
      </c>
      <c r="F297" s="9"/>
      <c r="G297" s="9">
        <f>G283+G284+G291+G292</f>
        <v>32.994</v>
      </c>
      <c r="I297" s="9">
        <f>I283+I284+I291+I292</f>
        <v>20.009</v>
      </c>
      <c r="K297" s="9">
        <f>K283+K284+K291+K292</f>
        <v>80.009999999999991</v>
      </c>
      <c r="L297" s="9"/>
      <c r="M297" s="9">
        <f>M283+M284+M291+M292</f>
        <v>61.992999999999995</v>
      </c>
      <c r="N297" s="9"/>
      <c r="O297" s="9">
        <f>O283+O284+O291+O292</f>
        <v>79.680000000000007</v>
      </c>
      <c r="P297" s="9"/>
      <c r="Q297" s="9">
        <f>Q283+Q284+Q291+Q292</f>
        <v>282.63793103448273</v>
      </c>
      <c r="R297" s="9"/>
      <c r="S297" s="9">
        <f>S283+S284+S291+S292</f>
        <v>267.32420000000002</v>
      </c>
    </row>
    <row r="298" spans="1:19" hidden="1"/>
    <row r="300" spans="1:19">
      <c r="A300" s="22" t="s">
        <v>101</v>
      </c>
      <c r="B300" s="22"/>
      <c r="C300" s="22"/>
    </row>
  </sheetData>
  <mergeCells count="10">
    <mergeCell ref="L2:M2"/>
    <mergeCell ref="N2:O2"/>
    <mergeCell ref="R2:S2"/>
    <mergeCell ref="A1:S1"/>
    <mergeCell ref="P2:Q2"/>
    <mergeCell ref="J2:K2"/>
    <mergeCell ref="H2:I2"/>
    <mergeCell ref="D2:E2"/>
    <mergeCell ref="F2:G2"/>
    <mergeCell ref="B2:C2"/>
  </mergeCells>
  <phoneticPr fontId="1" type="noConversion"/>
  <pageMargins left="0.75" right="0.75" top="1" bottom="1" header="0.5" footer="0.5"/>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dimension ref="A1:Q305"/>
  <sheetViews>
    <sheetView workbookViewId="0">
      <selection sqref="A1:Q1"/>
    </sheetView>
  </sheetViews>
  <sheetFormatPr defaultRowHeight="12.75"/>
  <cols>
    <col min="1" max="1" width="51" customWidth="1"/>
    <col min="2" max="3" width="11.7109375" customWidth="1"/>
    <col min="4" max="9" width="13.5703125" customWidth="1"/>
    <col min="10" max="17" width="13.5703125" style="1" customWidth="1"/>
  </cols>
  <sheetData>
    <row r="1" spans="1:17" ht="35.25" customHeight="1" thickBot="1">
      <c r="A1" s="396" t="s">
        <v>121</v>
      </c>
      <c r="B1" s="397"/>
      <c r="C1" s="397"/>
      <c r="D1" s="397"/>
      <c r="E1" s="397"/>
      <c r="F1" s="397"/>
      <c r="G1" s="397"/>
      <c r="H1" s="397"/>
      <c r="I1" s="397"/>
      <c r="J1" s="397"/>
      <c r="K1" s="397"/>
      <c r="L1" s="398"/>
      <c r="M1" s="398"/>
      <c r="N1" s="398"/>
      <c r="O1" s="398"/>
      <c r="P1" s="398"/>
      <c r="Q1" s="398"/>
    </row>
    <row r="2" spans="1:17" ht="18">
      <c r="A2" s="7"/>
      <c r="B2" s="419">
        <v>2013</v>
      </c>
      <c r="C2" s="420"/>
      <c r="D2" s="410">
        <v>2012</v>
      </c>
      <c r="E2" s="411"/>
      <c r="F2" s="408">
        <v>2011</v>
      </c>
      <c r="G2" s="409"/>
      <c r="H2" s="406">
        <v>2010</v>
      </c>
      <c r="I2" s="407"/>
      <c r="J2" s="404">
        <v>2009</v>
      </c>
      <c r="K2" s="405"/>
      <c r="L2" s="399">
        <v>2008</v>
      </c>
      <c r="M2" s="400"/>
      <c r="N2" s="401">
        <v>2007</v>
      </c>
      <c r="O2" s="412"/>
      <c r="P2" s="403">
        <v>2005</v>
      </c>
      <c r="Q2" s="415"/>
    </row>
    <row r="3" spans="1:17" ht="24" customHeight="1" thickBot="1">
      <c r="B3" s="346" t="str">
        <f t="shared" ref="B3:G3" si="0">F3</f>
        <v>As a percentage</v>
      </c>
      <c r="C3" s="347" t="str">
        <f t="shared" si="0"/>
        <v>Less than Ogive</v>
      </c>
      <c r="D3" s="231" t="str">
        <f t="shared" si="0"/>
        <v>As a percentage</v>
      </c>
      <c r="E3" s="232" t="str">
        <f t="shared" si="0"/>
        <v>Less than Ogive</v>
      </c>
      <c r="F3" s="87" t="str">
        <f t="shared" si="0"/>
        <v>As a percentage</v>
      </c>
      <c r="G3" s="88" t="str">
        <f t="shared" si="0"/>
        <v>Less than Ogive</v>
      </c>
      <c r="H3" s="89" t="str">
        <f t="shared" ref="H3:K3" si="1">J3</f>
        <v>As a percentage</v>
      </c>
      <c r="I3" s="90" t="str">
        <f t="shared" si="1"/>
        <v>Less than Ogive</v>
      </c>
      <c r="J3" s="91" t="str">
        <f t="shared" si="1"/>
        <v>As a percentage</v>
      </c>
      <c r="K3" s="92" t="str">
        <f t="shared" si="1"/>
        <v>Less than Ogive</v>
      </c>
      <c r="L3" s="93" t="s">
        <v>25</v>
      </c>
      <c r="M3" s="94" t="s">
        <v>100</v>
      </c>
      <c r="N3" s="95" t="s">
        <v>25</v>
      </c>
      <c r="O3" s="96" t="s">
        <v>100</v>
      </c>
      <c r="P3" s="97" t="s">
        <v>25</v>
      </c>
      <c r="Q3" s="98" t="s">
        <v>100</v>
      </c>
    </row>
    <row r="4" spans="1:17">
      <c r="A4" s="3" t="s">
        <v>0</v>
      </c>
      <c r="B4" s="348"/>
      <c r="C4" s="349"/>
      <c r="D4" s="233"/>
      <c r="E4" s="236"/>
      <c r="F4" s="58"/>
      <c r="G4" s="59"/>
      <c r="H4" s="70"/>
      <c r="I4" s="71"/>
      <c r="J4" s="43"/>
      <c r="K4" s="44"/>
      <c r="L4" s="36"/>
      <c r="M4" s="37"/>
      <c r="N4" s="11"/>
      <c r="O4" s="12"/>
      <c r="P4" s="15"/>
      <c r="Q4" s="16"/>
    </row>
    <row r="5" spans="1:17">
      <c r="A5" s="4" t="s">
        <v>53</v>
      </c>
      <c r="B5" s="348"/>
      <c r="C5" s="349"/>
      <c r="D5" s="233"/>
      <c r="E5" s="236"/>
      <c r="F5" s="58"/>
      <c r="G5" s="59"/>
      <c r="H5" s="70"/>
      <c r="I5" s="71"/>
      <c r="J5" s="43"/>
      <c r="K5" s="44"/>
      <c r="L5" s="36"/>
      <c r="M5" s="37"/>
      <c r="N5" s="11"/>
      <c r="O5" s="12"/>
      <c r="P5" s="15"/>
      <c r="Q5" s="16"/>
    </row>
    <row r="6" spans="1:17">
      <c r="A6" s="4" t="s">
        <v>54</v>
      </c>
      <c r="B6" s="348"/>
      <c r="C6" s="349"/>
      <c r="D6" s="233"/>
      <c r="E6" s="236"/>
      <c r="F6" s="58"/>
      <c r="G6" s="59"/>
      <c r="H6" s="70"/>
      <c r="I6" s="71"/>
      <c r="J6" s="43"/>
      <c r="K6" s="44"/>
      <c r="L6" s="36"/>
      <c r="M6" s="37"/>
      <c r="N6" s="11"/>
      <c r="O6" s="12"/>
      <c r="P6" s="15"/>
      <c r="Q6" s="16"/>
    </row>
    <row r="7" spans="1:17">
      <c r="A7" s="4" t="s">
        <v>26</v>
      </c>
      <c r="B7" s="348"/>
      <c r="C7" s="349"/>
      <c r="D7" s="233"/>
      <c r="E7" s="236"/>
      <c r="F7" s="58">
        <v>5.3</v>
      </c>
      <c r="G7" s="59"/>
      <c r="H7" s="70"/>
      <c r="I7" s="71"/>
      <c r="J7" s="43"/>
      <c r="K7" s="44"/>
      <c r="L7" s="36"/>
      <c r="M7" s="37"/>
      <c r="N7" s="11"/>
      <c r="O7" s="12"/>
      <c r="P7" s="15"/>
      <c r="Q7" s="16"/>
    </row>
    <row r="8" spans="1:17">
      <c r="A8" s="4" t="s">
        <v>27</v>
      </c>
      <c r="B8" s="348"/>
      <c r="C8" s="349"/>
      <c r="D8" s="233"/>
      <c r="E8" s="236"/>
      <c r="F8" s="58"/>
      <c r="G8" s="59"/>
      <c r="H8" s="70"/>
      <c r="I8" s="71"/>
      <c r="J8" s="43"/>
      <c r="K8" s="44"/>
      <c r="L8" s="36"/>
      <c r="M8" s="37"/>
      <c r="N8" s="11"/>
      <c r="O8" s="12"/>
      <c r="P8" s="15"/>
      <c r="Q8" s="16"/>
    </row>
    <row r="9" spans="1:17">
      <c r="A9" s="4" t="s">
        <v>28</v>
      </c>
      <c r="B9" s="348">
        <v>16.7</v>
      </c>
      <c r="C9" s="349"/>
      <c r="D9" s="233">
        <v>14.3</v>
      </c>
      <c r="E9" s="236"/>
      <c r="F9" s="58">
        <v>10.5</v>
      </c>
      <c r="G9" s="59"/>
      <c r="H9" s="70">
        <v>13.3</v>
      </c>
      <c r="I9" s="71"/>
      <c r="J9" s="43"/>
      <c r="K9" s="44"/>
      <c r="L9" s="36">
        <v>13.6</v>
      </c>
      <c r="M9" s="37"/>
      <c r="N9" s="11">
        <v>10</v>
      </c>
      <c r="O9" s="12"/>
      <c r="P9" s="15"/>
      <c r="Q9" s="16"/>
    </row>
    <row r="10" spans="1:17">
      <c r="A10" s="4" t="s">
        <v>29</v>
      </c>
      <c r="B10" s="348"/>
      <c r="C10" s="349"/>
      <c r="D10" s="233"/>
      <c r="E10" s="236"/>
      <c r="F10" s="58"/>
      <c r="G10" s="59"/>
      <c r="H10" s="70">
        <v>6.7</v>
      </c>
      <c r="I10" s="71"/>
      <c r="J10" s="43"/>
      <c r="K10" s="44"/>
      <c r="L10" s="36"/>
      <c r="M10" s="37"/>
      <c r="N10" s="11">
        <v>10</v>
      </c>
      <c r="O10" s="12"/>
      <c r="P10" s="15"/>
      <c r="Q10" s="16"/>
    </row>
    <row r="11" spans="1:17">
      <c r="A11" s="4" t="s">
        <v>30</v>
      </c>
      <c r="B11" s="348">
        <v>12.5</v>
      </c>
      <c r="C11" s="349"/>
      <c r="D11" s="233">
        <v>28.5</v>
      </c>
      <c r="E11" s="236"/>
      <c r="F11" s="58">
        <v>10.5</v>
      </c>
      <c r="G11" s="59"/>
      <c r="H11" s="70">
        <v>26.7</v>
      </c>
      <c r="I11" s="71"/>
      <c r="J11" s="43">
        <v>9.5</v>
      </c>
      <c r="K11" s="44"/>
      <c r="L11" s="36">
        <v>13.6</v>
      </c>
      <c r="M11" s="37"/>
      <c r="N11" s="11">
        <v>24</v>
      </c>
      <c r="O11" s="12"/>
      <c r="P11" s="15"/>
      <c r="Q11" s="16"/>
    </row>
    <row r="12" spans="1:17">
      <c r="A12" s="4" t="s">
        <v>31</v>
      </c>
      <c r="B12" s="348"/>
      <c r="C12" s="349"/>
      <c r="D12" s="233">
        <v>14.3</v>
      </c>
      <c r="E12" s="236"/>
      <c r="F12" s="58"/>
      <c r="G12" s="59"/>
      <c r="H12" s="70"/>
      <c r="I12" s="71"/>
      <c r="J12" s="43">
        <v>4.8</v>
      </c>
      <c r="K12" s="44"/>
      <c r="L12" s="36">
        <v>4.5</v>
      </c>
      <c r="M12" s="37"/>
      <c r="N12" s="11"/>
      <c r="O12" s="12"/>
      <c r="P12" s="15"/>
      <c r="Q12" s="16"/>
    </row>
    <row r="13" spans="1:17">
      <c r="A13" s="4" t="s">
        <v>32</v>
      </c>
      <c r="B13" s="348"/>
      <c r="C13" s="349"/>
      <c r="D13" s="233"/>
      <c r="E13" s="236"/>
      <c r="F13" s="58">
        <v>5.3</v>
      </c>
      <c r="G13" s="59"/>
      <c r="H13" s="70"/>
      <c r="I13" s="71"/>
      <c r="J13" s="43"/>
      <c r="K13" s="44"/>
      <c r="L13" s="36">
        <v>9.1</v>
      </c>
      <c r="M13" s="37"/>
      <c r="N13" s="11">
        <v>5</v>
      </c>
      <c r="O13" s="12"/>
      <c r="P13" s="15"/>
      <c r="Q13" s="16"/>
    </row>
    <row r="14" spans="1:17">
      <c r="A14" s="4" t="s">
        <v>33</v>
      </c>
      <c r="B14" s="348">
        <v>16.7</v>
      </c>
      <c r="C14" s="349"/>
      <c r="D14" s="233">
        <v>14.3</v>
      </c>
      <c r="E14" s="236"/>
      <c r="F14" s="58">
        <v>15.8</v>
      </c>
      <c r="G14" s="59"/>
      <c r="H14" s="70"/>
      <c r="I14" s="71"/>
      <c r="J14" s="43">
        <v>19</v>
      </c>
      <c r="K14" s="44"/>
      <c r="L14" s="36">
        <v>13.6</v>
      </c>
      <c r="M14" s="37"/>
      <c r="N14" s="11">
        <v>10</v>
      </c>
      <c r="O14" s="12"/>
      <c r="P14" s="15">
        <v>28.57</v>
      </c>
      <c r="Q14" s="16"/>
    </row>
    <row r="15" spans="1:17">
      <c r="A15" s="4" t="s">
        <v>34</v>
      </c>
      <c r="B15" s="348"/>
      <c r="C15" s="349"/>
      <c r="D15" s="233"/>
      <c r="E15" s="236"/>
      <c r="F15" s="58">
        <v>5.3</v>
      </c>
      <c r="G15" s="59"/>
      <c r="H15" s="70"/>
      <c r="I15" s="71"/>
      <c r="J15" s="43"/>
      <c r="K15" s="44"/>
      <c r="L15" s="36"/>
      <c r="M15" s="37"/>
      <c r="N15" s="11"/>
      <c r="O15" s="12"/>
      <c r="P15" s="15"/>
      <c r="Q15" s="16"/>
    </row>
    <row r="16" spans="1:17">
      <c r="A16" s="4" t="s">
        <v>35</v>
      </c>
      <c r="B16" s="348">
        <v>4.2</v>
      </c>
      <c r="C16" s="349"/>
      <c r="D16" s="233"/>
      <c r="E16" s="236"/>
      <c r="F16" s="58"/>
      <c r="G16" s="59"/>
      <c r="H16" s="70"/>
      <c r="I16" s="71"/>
      <c r="J16" s="43">
        <v>4.8</v>
      </c>
      <c r="K16" s="44"/>
      <c r="L16" s="36"/>
      <c r="M16" s="37"/>
      <c r="N16" s="11"/>
      <c r="O16" s="12"/>
      <c r="P16" s="15">
        <v>7.14</v>
      </c>
      <c r="Q16" s="16"/>
    </row>
    <row r="17" spans="1:17">
      <c r="A17" s="4" t="s">
        <v>36</v>
      </c>
      <c r="B17" s="348">
        <v>4</v>
      </c>
      <c r="C17" s="349"/>
      <c r="D17" s="233"/>
      <c r="E17" s="236"/>
      <c r="F17" s="58">
        <v>5.2</v>
      </c>
      <c r="G17" s="59"/>
      <c r="H17" s="70">
        <v>6.7</v>
      </c>
      <c r="I17" s="71"/>
      <c r="J17" s="43">
        <v>9.5</v>
      </c>
      <c r="K17" s="44"/>
      <c r="L17" s="36">
        <v>4.5</v>
      </c>
      <c r="M17" s="37"/>
      <c r="N17" s="11">
        <v>10</v>
      </c>
      <c r="O17" s="12"/>
      <c r="P17" s="15">
        <v>15.97</v>
      </c>
      <c r="Q17" s="16"/>
    </row>
    <row r="18" spans="1:17">
      <c r="A18" s="4" t="s">
        <v>37</v>
      </c>
      <c r="B18" s="348"/>
      <c r="C18" s="349"/>
      <c r="D18" s="233">
        <v>14.3</v>
      </c>
      <c r="E18" s="236"/>
      <c r="F18" s="58"/>
      <c r="G18" s="59"/>
      <c r="H18" s="70">
        <v>6.7</v>
      </c>
      <c r="I18" s="71"/>
      <c r="J18" s="43">
        <v>4.8</v>
      </c>
      <c r="K18" s="44"/>
      <c r="L18" s="36">
        <v>4.5</v>
      </c>
      <c r="M18" s="37"/>
      <c r="N18" s="11">
        <v>5</v>
      </c>
      <c r="O18" s="12"/>
      <c r="P18" s="15">
        <v>4</v>
      </c>
      <c r="Q18" s="16"/>
    </row>
    <row r="19" spans="1:17">
      <c r="A19" s="4" t="s">
        <v>38</v>
      </c>
      <c r="B19" s="348"/>
      <c r="C19" s="349"/>
      <c r="D19" s="233"/>
      <c r="E19" s="236"/>
      <c r="F19" s="58"/>
      <c r="G19" s="59"/>
      <c r="H19" s="70"/>
      <c r="I19" s="71"/>
      <c r="J19" s="43"/>
      <c r="K19" s="44"/>
      <c r="L19" s="36">
        <v>2.1</v>
      </c>
      <c r="M19" s="37"/>
      <c r="N19" s="11"/>
      <c r="O19" s="12"/>
      <c r="P19" s="15"/>
      <c r="Q19" s="16"/>
    </row>
    <row r="20" spans="1:17">
      <c r="A20" s="4" t="s">
        <v>39</v>
      </c>
      <c r="B20" s="348">
        <v>4.2</v>
      </c>
      <c r="C20" s="349"/>
      <c r="D20" s="233"/>
      <c r="E20" s="236"/>
      <c r="F20" s="58"/>
      <c r="G20" s="59"/>
      <c r="H20" s="70"/>
      <c r="I20" s="71"/>
      <c r="J20" s="43"/>
      <c r="K20" s="44"/>
      <c r="L20" s="36"/>
      <c r="M20" s="37"/>
      <c r="N20" s="11"/>
      <c r="O20" s="12"/>
      <c r="P20" s="15">
        <v>7.14</v>
      </c>
      <c r="Q20" s="16"/>
    </row>
    <row r="21" spans="1:17">
      <c r="A21" s="4" t="s">
        <v>40</v>
      </c>
      <c r="B21" s="348">
        <v>12.5</v>
      </c>
      <c r="C21" s="349"/>
      <c r="D21" s="233"/>
      <c r="E21" s="236"/>
      <c r="F21" s="58">
        <v>15.8</v>
      </c>
      <c r="G21" s="59"/>
      <c r="H21" s="70">
        <v>6.7</v>
      </c>
      <c r="I21" s="71"/>
      <c r="J21" s="43">
        <v>9.5</v>
      </c>
      <c r="K21" s="44"/>
      <c r="L21" s="36">
        <v>9.1</v>
      </c>
      <c r="M21" s="37"/>
      <c r="N21" s="11"/>
      <c r="O21" s="12"/>
      <c r="P21" s="15">
        <v>2</v>
      </c>
      <c r="Q21" s="16"/>
    </row>
    <row r="22" spans="1:17">
      <c r="A22" s="4" t="s">
        <v>41</v>
      </c>
      <c r="B22" s="348"/>
      <c r="C22" s="349"/>
      <c r="D22" s="233"/>
      <c r="E22" s="236"/>
      <c r="F22" s="58"/>
      <c r="G22" s="59"/>
      <c r="H22" s="70"/>
      <c r="I22" s="71"/>
      <c r="J22" s="43"/>
      <c r="K22" s="44"/>
      <c r="L22" s="36"/>
      <c r="M22" s="37"/>
      <c r="N22" s="11"/>
      <c r="O22" s="12"/>
      <c r="P22" s="15"/>
      <c r="Q22" s="16"/>
    </row>
    <row r="23" spans="1:17">
      <c r="A23" s="4" t="s">
        <v>42</v>
      </c>
      <c r="B23" s="348"/>
      <c r="C23" s="349"/>
      <c r="D23" s="233"/>
      <c r="E23" s="236"/>
      <c r="F23" s="58"/>
      <c r="G23" s="59"/>
      <c r="H23" s="70"/>
      <c r="I23" s="71"/>
      <c r="J23" s="43">
        <v>4.8</v>
      </c>
      <c r="K23" s="44"/>
      <c r="L23" s="36"/>
      <c r="M23" s="37"/>
      <c r="N23" s="11"/>
      <c r="O23" s="12"/>
      <c r="P23" s="15"/>
      <c r="Q23" s="16"/>
    </row>
    <row r="24" spans="1:17">
      <c r="A24" s="4" t="s">
        <v>43</v>
      </c>
      <c r="B24" s="348"/>
      <c r="C24" s="349"/>
      <c r="D24" s="233"/>
      <c r="E24" s="236"/>
      <c r="F24" s="58"/>
      <c r="G24" s="59"/>
      <c r="H24" s="70"/>
      <c r="I24" s="71"/>
      <c r="J24" s="43"/>
      <c r="K24" s="44"/>
      <c r="L24" s="36"/>
      <c r="M24" s="37"/>
      <c r="N24" s="11"/>
      <c r="O24" s="12"/>
      <c r="P24" s="15"/>
      <c r="Q24" s="16"/>
    </row>
    <row r="25" spans="1:17">
      <c r="A25" s="4" t="s">
        <v>44</v>
      </c>
      <c r="B25" s="348">
        <v>4.2</v>
      </c>
      <c r="C25" s="349"/>
      <c r="D25" s="233">
        <v>14.3</v>
      </c>
      <c r="E25" s="236"/>
      <c r="F25" s="58"/>
      <c r="G25" s="59"/>
      <c r="H25" s="70"/>
      <c r="I25" s="71"/>
      <c r="J25" s="43"/>
      <c r="K25" s="44"/>
      <c r="L25" s="36">
        <v>4.5</v>
      </c>
      <c r="M25" s="37"/>
      <c r="N25" s="11">
        <v>5</v>
      </c>
      <c r="O25" s="12"/>
      <c r="P25" s="15"/>
      <c r="Q25" s="16"/>
    </row>
    <row r="26" spans="1:17">
      <c r="A26" s="4" t="s">
        <v>45</v>
      </c>
      <c r="B26" s="348"/>
      <c r="C26" s="349"/>
      <c r="D26" s="233"/>
      <c r="E26" s="236"/>
      <c r="F26" s="58">
        <v>10.5</v>
      </c>
      <c r="G26" s="59"/>
      <c r="H26" s="70"/>
      <c r="I26" s="71"/>
      <c r="J26" s="43">
        <v>4.8</v>
      </c>
      <c r="K26" s="44"/>
      <c r="L26" s="36"/>
      <c r="M26" s="37"/>
      <c r="N26" s="11">
        <v>5</v>
      </c>
      <c r="O26" s="12"/>
      <c r="P26" s="15"/>
      <c r="Q26" s="16"/>
    </row>
    <row r="27" spans="1:17">
      <c r="A27" s="4" t="s">
        <v>46</v>
      </c>
      <c r="B27" s="348"/>
      <c r="C27" s="349"/>
      <c r="D27" s="233"/>
      <c r="E27" s="236"/>
      <c r="F27" s="58"/>
      <c r="G27" s="59"/>
      <c r="H27" s="70"/>
      <c r="I27" s="71"/>
      <c r="J27" s="43"/>
      <c r="K27" s="44"/>
      <c r="L27" s="36"/>
      <c r="M27" s="37"/>
      <c r="N27" s="11"/>
      <c r="O27" s="12"/>
      <c r="P27" s="15"/>
      <c r="Q27" s="16"/>
    </row>
    <row r="28" spans="1:17">
      <c r="A28" s="4" t="s">
        <v>47</v>
      </c>
      <c r="B28" s="348">
        <v>20.8</v>
      </c>
      <c r="C28" s="349"/>
      <c r="D28" s="233"/>
      <c r="E28" s="236"/>
      <c r="F28" s="58">
        <v>15.8</v>
      </c>
      <c r="G28" s="59"/>
      <c r="H28" s="70">
        <v>33.299999999999997</v>
      </c>
      <c r="I28" s="71"/>
      <c r="J28" s="43">
        <v>28.6</v>
      </c>
      <c r="K28" s="44"/>
      <c r="L28" s="36">
        <v>22.7</v>
      </c>
      <c r="M28" s="37"/>
      <c r="N28" s="11">
        <v>19</v>
      </c>
      <c r="O28" s="12"/>
      <c r="P28" s="15">
        <v>28.57</v>
      </c>
      <c r="Q28" s="16"/>
    </row>
    <row r="29" spans="1:17">
      <c r="A29" s="3"/>
      <c r="B29" s="348"/>
      <c r="C29" s="349"/>
      <c r="D29" s="233"/>
      <c r="E29" s="236"/>
      <c r="F29" s="58"/>
      <c r="G29" s="59"/>
      <c r="H29" s="70"/>
      <c r="I29" s="71"/>
      <c r="J29" s="43"/>
      <c r="K29" s="44"/>
      <c r="L29" s="36"/>
      <c r="M29" s="37"/>
      <c r="N29" s="11"/>
      <c r="O29" s="12"/>
      <c r="P29" s="15"/>
      <c r="Q29" s="16"/>
    </row>
    <row r="30" spans="1:17">
      <c r="A30" s="3" t="s">
        <v>1</v>
      </c>
      <c r="B30" s="348"/>
      <c r="C30" s="349"/>
      <c r="D30" s="233"/>
      <c r="E30" s="236"/>
      <c r="F30" s="58"/>
      <c r="G30" s="59"/>
      <c r="H30" s="70"/>
      <c r="I30" s="71"/>
      <c r="J30" s="43"/>
      <c r="K30" s="44"/>
      <c r="L30" s="36"/>
      <c r="M30" s="37"/>
      <c r="N30" s="11"/>
      <c r="O30" s="12"/>
      <c r="P30" s="15"/>
      <c r="Q30" s="16"/>
    </row>
    <row r="31" spans="1:17">
      <c r="A31" s="4" t="s">
        <v>99</v>
      </c>
      <c r="B31" s="348">
        <v>29.1</v>
      </c>
      <c r="C31" s="349">
        <f>B31</f>
        <v>29.1</v>
      </c>
      <c r="D31" s="233">
        <v>28.5</v>
      </c>
      <c r="E31" s="236">
        <f>D31</f>
        <v>28.5</v>
      </c>
      <c r="F31" s="58">
        <v>42.1</v>
      </c>
      <c r="G31" s="59">
        <f>F31</f>
        <v>42.1</v>
      </c>
      <c r="H31" s="70">
        <v>20</v>
      </c>
      <c r="I31" s="71">
        <f>H31</f>
        <v>20</v>
      </c>
      <c r="J31" s="43">
        <v>42.9</v>
      </c>
      <c r="K31" s="207">
        <f>J31</f>
        <v>42.9</v>
      </c>
      <c r="L31" s="36">
        <v>54.5</v>
      </c>
      <c r="M31" s="201">
        <f>L31</f>
        <v>54.5</v>
      </c>
      <c r="N31" s="11">
        <v>33</v>
      </c>
      <c r="O31" s="202">
        <f>N31</f>
        <v>33</v>
      </c>
      <c r="P31" s="17">
        <v>61</v>
      </c>
      <c r="Q31" s="203">
        <f>P31</f>
        <v>61</v>
      </c>
    </row>
    <row r="32" spans="1:17">
      <c r="A32" s="4" t="s">
        <v>52</v>
      </c>
      <c r="B32" s="348">
        <v>29.2</v>
      </c>
      <c r="C32" s="357">
        <f>C31+B32</f>
        <v>58.3</v>
      </c>
      <c r="D32" s="233">
        <v>14.3</v>
      </c>
      <c r="E32" s="247">
        <f>E31+D32</f>
        <v>42.8</v>
      </c>
      <c r="F32" s="58">
        <v>10.5</v>
      </c>
      <c r="G32" s="206">
        <f>G31+F32</f>
        <v>52.6</v>
      </c>
      <c r="H32" s="70">
        <v>46.7</v>
      </c>
      <c r="I32" s="199">
        <f>I31+H32</f>
        <v>66.7</v>
      </c>
      <c r="J32" s="43">
        <v>33.299999999999997</v>
      </c>
      <c r="K32" s="44">
        <f>K31+J32</f>
        <v>76.199999999999989</v>
      </c>
      <c r="L32" s="36">
        <v>13.6</v>
      </c>
      <c r="M32" s="37">
        <f>M31+L32</f>
        <v>68.099999999999994</v>
      </c>
      <c r="N32" s="11">
        <v>33</v>
      </c>
      <c r="O32" s="12">
        <f>O31+N32</f>
        <v>66</v>
      </c>
      <c r="P32" s="17">
        <v>23</v>
      </c>
      <c r="Q32" s="16">
        <f>Q31+P32</f>
        <v>84</v>
      </c>
    </row>
    <row r="33" spans="1:17">
      <c r="A33" s="4" t="s">
        <v>48</v>
      </c>
      <c r="B33" s="348">
        <v>16.7</v>
      </c>
      <c r="C33" s="349">
        <f>C32+B33</f>
        <v>75</v>
      </c>
      <c r="D33" s="233">
        <v>0</v>
      </c>
      <c r="E33" s="236">
        <f>E32+D33</f>
        <v>42.8</v>
      </c>
      <c r="F33" s="58">
        <v>15.8</v>
      </c>
      <c r="G33" s="59">
        <f>G32+F33</f>
        <v>68.400000000000006</v>
      </c>
      <c r="H33" s="70">
        <v>6.7</v>
      </c>
      <c r="I33" s="71">
        <f>I32+H33</f>
        <v>73.400000000000006</v>
      </c>
      <c r="J33" s="43">
        <v>9.5</v>
      </c>
      <c r="K33" s="44">
        <f>K32+J33</f>
        <v>85.699999999999989</v>
      </c>
      <c r="L33" s="36">
        <v>18.2</v>
      </c>
      <c r="M33" s="37">
        <f>M32+L33</f>
        <v>86.3</v>
      </c>
      <c r="N33" s="11">
        <v>10</v>
      </c>
      <c r="O33" s="12">
        <f>O32+N33</f>
        <v>76</v>
      </c>
      <c r="P33" s="17">
        <v>10</v>
      </c>
      <c r="Q33" s="16">
        <f>Q32+P33</f>
        <v>94</v>
      </c>
    </row>
    <row r="34" spans="1:17">
      <c r="A34" s="4" t="s">
        <v>49</v>
      </c>
      <c r="B34" s="348">
        <v>4.2</v>
      </c>
      <c r="C34" s="349">
        <f>C33+B34</f>
        <v>79.2</v>
      </c>
      <c r="D34" s="233">
        <v>28.6</v>
      </c>
      <c r="E34" s="236">
        <f>E33+D34</f>
        <v>71.400000000000006</v>
      </c>
      <c r="F34" s="58">
        <v>15.8</v>
      </c>
      <c r="G34" s="59">
        <f>G33+F34</f>
        <v>84.2</v>
      </c>
      <c r="H34" s="70">
        <v>6.7</v>
      </c>
      <c r="I34" s="71">
        <f>I33+H34</f>
        <v>80.100000000000009</v>
      </c>
      <c r="J34" s="43">
        <v>14.3</v>
      </c>
      <c r="K34" s="44">
        <f>K33+J34</f>
        <v>99.999999999999986</v>
      </c>
      <c r="L34" s="36">
        <v>9.1</v>
      </c>
      <c r="M34" s="37">
        <f>M33+L34</f>
        <v>95.399999999999991</v>
      </c>
      <c r="N34" s="11">
        <v>5</v>
      </c>
      <c r="O34" s="12">
        <f>O33+N34</f>
        <v>81</v>
      </c>
      <c r="P34" s="17">
        <v>2.5</v>
      </c>
      <c r="Q34" s="16">
        <f>Q33+P34</f>
        <v>96.5</v>
      </c>
    </row>
    <row r="35" spans="1:17">
      <c r="A35" s="4" t="s">
        <v>50</v>
      </c>
      <c r="B35" s="348">
        <v>12.5</v>
      </c>
      <c r="C35" s="349">
        <f>C34+B35</f>
        <v>91.7</v>
      </c>
      <c r="D35" s="233">
        <v>14.3</v>
      </c>
      <c r="E35" s="236">
        <f>E34+D35</f>
        <v>85.7</v>
      </c>
      <c r="F35" s="58">
        <v>0</v>
      </c>
      <c r="G35" s="59">
        <f>G34+F35</f>
        <v>84.2</v>
      </c>
      <c r="H35" s="70">
        <v>6.7</v>
      </c>
      <c r="I35" s="71">
        <f>I34+H35</f>
        <v>86.800000000000011</v>
      </c>
      <c r="J35" s="43">
        <v>0</v>
      </c>
      <c r="K35" s="44">
        <f>K34+J35</f>
        <v>99.999999999999986</v>
      </c>
      <c r="L35" s="36">
        <v>0</v>
      </c>
      <c r="M35" s="37">
        <f>M34+L35</f>
        <v>95.399999999999991</v>
      </c>
      <c r="N35" s="11">
        <v>14</v>
      </c>
      <c r="O35" s="12">
        <f>O34+N35</f>
        <v>95</v>
      </c>
      <c r="P35" s="17">
        <v>3.1</v>
      </c>
      <c r="Q35" s="16">
        <f>Q34+P35</f>
        <v>99.6</v>
      </c>
    </row>
    <row r="36" spans="1:17">
      <c r="A36" s="4" t="s">
        <v>51</v>
      </c>
      <c r="B36" s="348">
        <v>8.3000000000000007</v>
      </c>
      <c r="C36" s="349">
        <f>C35+B36</f>
        <v>100</v>
      </c>
      <c r="D36" s="233">
        <v>14.3</v>
      </c>
      <c r="E36" s="236">
        <f>E35+D36</f>
        <v>100</v>
      </c>
      <c r="F36" s="58">
        <v>15.8</v>
      </c>
      <c r="G36" s="59">
        <f>G35+F36</f>
        <v>100</v>
      </c>
      <c r="H36" s="70">
        <v>13.3</v>
      </c>
      <c r="I36" s="71">
        <f>I35+H36</f>
        <v>100.10000000000001</v>
      </c>
      <c r="J36" s="43">
        <v>0</v>
      </c>
      <c r="K36" s="44">
        <f>K35+J36</f>
        <v>99.999999999999986</v>
      </c>
      <c r="L36" s="36">
        <v>4.5</v>
      </c>
      <c r="M36" s="37">
        <f>M35+L36</f>
        <v>99.899999999999991</v>
      </c>
      <c r="N36" s="11">
        <v>5</v>
      </c>
      <c r="O36" s="12">
        <f>O35+N36</f>
        <v>100</v>
      </c>
      <c r="P36" s="17">
        <v>1</v>
      </c>
      <c r="Q36" s="16">
        <f>Q35+P36</f>
        <v>100.6</v>
      </c>
    </row>
    <row r="37" spans="1:17">
      <c r="A37" s="2"/>
      <c r="B37" s="348"/>
      <c r="C37" s="349"/>
      <c r="D37" s="233"/>
      <c r="E37" s="236"/>
      <c r="F37" s="58"/>
      <c r="G37" s="59"/>
      <c r="H37" s="70"/>
      <c r="I37" s="71"/>
      <c r="J37" s="43"/>
      <c r="K37" s="44"/>
      <c r="L37" s="36"/>
      <c r="M37" s="37"/>
      <c r="N37" s="11"/>
      <c r="O37" s="12"/>
      <c r="P37" s="17"/>
      <c r="Q37" s="16"/>
    </row>
    <row r="38" spans="1:17" ht="25.5">
      <c r="A38" s="5" t="s">
        <v>2</v>
      </c>
      <c r="B38" s="362"/>
      <c r="C38" s="353"/>
      <c r="D38" s="239"/>
      <c r="E38" s="248"/>
      <c r="F38" s="61"/>
      <c r="G38" s="67"/>
      <c r="H38" s="73"/>
      <c r="I38" s="79"/>
      <c r="J38" s="45"/>
      <c r="K38" s="46"/>
      <c r="L38" s="36"/>
      <c r="M38" s="37"/>
      <c r="N38" s="11"/>
      <c r="O38" s="12"/>
      <c r="P38" s="17"/>
      <c r="Q38" s="16"/>
    </row>
    <row r="39" spans="1:17">
      <c r="A39" s="4">
        <v>1</v>
      </c>
      <c r="B39" s="348">
        <v>4.3</v>
      </c>
      <c r="C39" s="354">
        <f>B39</f>
        <v>4.3</v>
      </c>
      <c r="D39" s="233">
        <v>0</v>
      </c>
      <c r="E39" s="238">
        <f>D39</f>
        <v>0</v>
      </c>
      <c r="F39" s="58">
        <v>10.5</v>
      </c>
      <c r="G39" s="60">
        <f>F39</f>
        <v>10.5</v>
      </c>
      <c r="H39" s="70">
        <v>0</v>
      </c>
      <c r="I39" s="72">
        <f>H39</f>
        <v>0</v>
      </c>
      <c r="J39" s="43">
        <v>4.8</v>
      </c>
      <c r="K39" s="47">
        <f>J39</f>
        <v>4.8</v>
      </c>
      <c r="L39" s="36">
        <v>4.5</v>
      </c>
      <c r="M39" s="37">
        <f>L39</f>
        <v>4.5</v>
      </c>
      <c r="N39" s="11">
        <v>5</v>
      </c>
      <c r="O39" s="12">
        <f>N39</f>
        <v>5</v>
      </c>
      <c r="P39" s="17">
        <v>13.33</v>
      </c>
      <c r="Q39" s="16">
        <f>P39</f>
        <v>13.33</v>
      </c>
    </row>
    <row r="40" spans="1:17">
      <c r="A40" s="4">
        <v>2</v>
      </c>
      <c r="B40" s="348">
        <v>0</v>
      </c>
      <c r="C40" s="354">
        <f t="shared" ref="C40:C48" si="2">C39+B40</f>
        <v>4.3</v>
      </c>
      <c r="D40" s="233">
        <v>14.2</v>
      </c>
      <c r="E40" s="238">
        <f t="shared" ref="E40:E48" si="3">E39+D40</f>
        <v>14.2</v>
      </c>
      <c r="F40" s="58">
        <v>5.3</v>
      </c>
      <c r="G40" s="60">
        <f t="shared" ref="G40:G48" si="4">G39+F40</f>
        <v>15.8</v>
      </c>
      <c r="H40" s="70">
        <v>20</v>
      </c>
      <c r="I40" s="72">
        <f>I39+H40</f>
        <v>20</v>
      </c>
      <c r="J40" s="43">
        <v>4.8</v>
      </c>
      <c r="K40" s="47">
        <f>K39+J40</f>
        <v>9.6</v>
      </c>
      <c r="L40" s="36">
        <v>4.5</v>
      </c>
      <c r="M40" s="37">
        <f>M39+L40</f>
        <v>9</v>
      </c>
      <c r="N40" s="11">
        <v>10</v>
      </c>
      <c r="O40" s="12">
        <f>O39+N40</f>
        <v>15</v>
      </c>
      <c r="P40" s="17">
        <v>6.67</v>
      </c>
      <c r="Q40" s="16">
        <f t="shared" ref="Q40:Q48" si="5">Q39+P40</f>
        <v>20</v>
      </c>
    </row>
    <row r="41" spans="1:17">
      <c r="A41" s="4">
        <v>3</v>
      </c>
      <c r="B41" s="348">
        <v>8.3000000000000007</v>
      </c>
      <c r="C41" s="354">
        <f t="shared" si="2"/>
        <v>12.600000000000001</v>
      </c>
      <c r="D41" s="233">
        <v>0</v>
      </c>
      <c r="E41" s="238">
        <f t="shared" si="3"/>
        <v>14.2</v>
      </c>
      <c r="F41" s="58">
        <v>10.5</v>
      </c>
      <c r="G41" s="60">
        <f t="shared" si="4"/>
        <v>26.3</v>
      </c>
      <c r="H41" s="70">
        <v>6.7</v>
      </c>
      <c r="I41" s="72">
        <f t="shared" ref="I41:I48" si="6">I40+H41</f>
        <v>26.7</v>
      </c>
      <c r="J41" s="43">
        <v>9.5</v>
      </c>
      <c r="K41" s="47">
        <f t="shared" ref="K41:M48" si="7">K40+J41</f>
        <v>19.100000000000001</v>
      </c>
      <c r="L41" s="36">
        <v>13.6</v>
      </c>
      <c r="M41" s="37">
        <f t="shared" si="7"/>
        <v>22.6</v>
      </c>
      <c r="N41" s="11">
        <v>5</v>
      </c>
      <c r="O41" s="12">
        <f t="shared" ref="O41:O48" si="8">O40+N41</f>
        <v>20</v>
      </c>
      <c r="P41" s="17">
        <v>0</v>
      </c>
      <c r="Q41" s="16">
        <f t="shared" si="5"/>
        <v>20</v>
      </c>
    </row>
    <row r="42" spans="1:17">
      <c r="A42" s="4">
        <v>4</v>
      </c>
      <c r="B42" s="348">
        <v>8.3000000000000007</v>
      </c>
      <c r="C42" s="354">
        <f t="shared" si="2"/>
        <v>20.900000000000002</v>
      </c>
      <c r="D42" s="233">
        <v>0</v>
      </c>
      <c r="E42" s="238">
        <f t="shared" si="3"/>
        <v>14.2</v>
      </c>
      <c r="F42" s="58">
        <v>0</v>
      </c>
      <c r="G42" s="60">
        <f t="shared" si="4"/>
        <v>26.3</v>
      </c>
      <c r="H42" s="70">
        <v>13.3</v>
      </c>
      <c r="I42" s="72">
        <f t="shared" si="6"/>
        <v>40</v>
      </c>
      <c r="J42" s="43">
        <v>9.5</v>
      </c>
      <c r="K42" s="47">
        <f t="shared" si="7"/>
        <v>28.6</v>
      </c>
      <c r="L42" s="36">
        <v>4.5</v>
      </c>
      <c r="M42" s="37">
        <f t="shared" si="7"/>
        <v>27.1</v>
      </c>
      <c r="N42" s="11">
        <v>0</v>
      </c>
      <c r="O42" s="12">
        <f t="shared" si="8"/>
        <v>20</v>
      </c>
      <c r="P42" s="17">
        <v>0</v>
      </c>
      <c r="Q42" s="16">
        <f t="shared" si="5"/>
        <v>20</v>
      </c>
    </row>
    <row r="43" spans="1:17">
      <c r="A43" s="4">
        <v>5</v>
      </c>
      <c r="B43" s="348">
        <v>8.3000000000000007</v>
      </c>
      <c r="C43" s="354">
        <f t="shared" si="2"/>
        <v>29.200000000000003</v>
      </c>
      <c r="D43" s="233">
        <v>28.6</v>
      </c>
      <c r="E43" s="238">
        <f t="shared" si="3"/>
        <v>42.8</v>
      </c>
      <c r="F43" s="58">
        <v>10.5</v>
      </c>
      <c r="G43" s="60">
        <f t="shared" si="4"/>
        <v>36.799999999999997</v>
      </c>
      <c r="H43" s="70">
        <v>0</v>
      </c>
      <c r="I43" s="72">
        <f t="shared" si="6"/>
        <v>40</v>
      </c>
      <c r="J43" s="43">
        <v>9.5</v>
      </c>
      <c r="K43" s="47">
        <f t="shared" si="7"/>
        <v>38.1</v>
      </c>
      <c r="L43" s="36">
        <v>9.1</v>
      </c>
      <c r="M43" s="37">
        <f t="shared" si="7"/>
        <v>36.200000000000003</v>
      </c>
      <c r="N43" s="11">
        <v>10</v>
      </c>
      <c r="O43" s="12">
        <f t="shared" si="8"/>
        <v>30</v>
      </c>
      <c r="P43" s="17">
        <v>26.67</v>
      </c>
      <c r="Q43" s="16">
        <f t="shared" si="5"/>
        <v>46.67</v>
      </c>
    </row>
    <row r="44" spans="1:17">
      <c r="A44" s="4">
        <v>6</v>
      </c>
      <c r="B44" s="348">
        <v>4.2</v>
      </c>
      <c r="C44" s="357">
        <f t="shared" si="2"/>
        <v>33.400000000000006</v>
      </c>
      <c r="D44" s="233">
        <v>14.3</v>
      </c>
      <c r="E44" s="247">
        <f t="shared" si="3"/>
        <v>57.099999999999994</v>
      </c>
      <c r="F44" s="58">
        <v>15.8</v>
      </c>
      <c r="G44" s="206">
        <f t="shared" si="4"/>
        <v>52.599999999999994</v>
      </c>
      <c r="H44" s="70">
        <v>6.7</v>
      </c>
      <c r="I44" s="199">
        <f t="shared" si="6"/>
        <v>46.7</v>
      </c>
      <c r="J44" s="43">
        <v>4.8</v>
      </c>
      <c r="K44" s="47">
        <f t="shared" si="7"/>
        <v>42.9</v>
      </c>
      <c r="L44" s="36">
        <v>4.5</v>
      </c>
      <c r="M44" s="37">
        <f t="shared" si="7"/>
        <v>40.700000000000003</v>
      </c>
      <c r="N44" s="11">
        <v>19</v>
      </c>
      <c r="O44" s="202">
        <f t="shared" si="8"/>
        <v>49</v>
      </c>
      <c r="P44" s="17">
        <v>6.67</v>
      </c>
      <c r="Q44" s="203">
        <f t="shared" si="5"/>
        <v>53.34</v>
      </c>
    </row>
    <row r="45" spans="1:17">
      <c r="A45" s="4">
        <v>7</v>
      </c>
      <c r="B45" s="348">
        <v>8.3000000000000007</v>
      </c>
      <c r="C45" s="354">
        <f t="shared" si="2"/>
        <v>41.7</v>
      </c>
      <c r="D45" s="233">
        <v>28.6</v>
      </c>
      <c r="E45" s="238">
        <f t="shared" si="3"/>
        <v>85.699999999999989</v>
      </c>
      <c r="F45" s="58">
        <v>10.5</v>
      </c>
      <c r="G45" s="60">
        <f t="shared" si="4"/>
        <v>63.099999999999994</v>
      </c>
      <c r="H45" s="70">
        <v>0</v>
      </c>
      <c r="I45" s="72">
        <f t="shared" si="6"/>
        <v>46.7</v>
      </c>
      <c r="J45" s="43">
        <v>4.8</v>
      </c>
      <c r="K45" s="207">
        <f t="shared" si="7"/>
        <v>47.699999999999996</v>
      </c>
      <c r="L45" s="36">
        <v>4.5</v>
      </c>
      <c r="M45" s="201">
        <f t="shared" si="7"/>
        <v>45.2</v>
      </c>
      <c r="N45" s="11">
        <v>14</v>
      </c>
      <c r="O45" s="12">
        <f t="shared" si="8"/>
        <v>63</v>
      </c>
      <c r="P45" s="17">
        <v>6.67</v>
      </c>
      <c r="Q45" s="16">
        <f t="shared" si="5"/>
        <v>60.010000000000005</v>
      </c>
    </row>
    <row r="46" spans="1:17">
      <c r="A46" s="4">
        <v>8</v>
      </c>
      <c r="B46" s="348">
        <v>8.3000000000000007</v>
      </c>
      <c r="C46" s="354">
        <f t="shared" si="2"/>
        <v>50</v>
      </c>
      <c r="D46" s="233">
        <v>14.3</v>
      </c>
      <c r="E46" s="238">
        <f t="shared" si="3"/>
        <v>99.999999999999986</v>
      </c>
      <c r="F46" s="58">
        <v>21.1</v>
      </c>
      <c r="G46" s="60">
        <f t="shared" si="4"/>
        <v>84.199999999999989</v>
      </c>
      <c r="H46" s="70">
        <v>13.3</v>
      </c>
      <c r="I46" s="72">
        <f t="shared" si="6"/>
        <v>60</v>
      </c>
      <c r="J46" s="43">
        <v>23.8</v>
      </c>
      <c r="K46" s="47">
        <f t="shared" si="7"/>
        <v>71.5</v>
      </c>
      <c r="L46" s="36">
        <v>22.7</v>
      </c>
      <c r="M46" s="37">
        <f t="shared" si="7"/>
        <v>67.900000000000006</v>
      </c>
      <c r="N46" s="11">
        <v>14</v>
      </c>
      <c r="O46" s="12">
        <f t="shared" si="8"/>
        <v>77</v>
      </c>
      <c r="P46" s="17">
        <v>0</v>
      </c>
      <c r="Q46" s="16">
        <f t="shared" si="5"/>
        <v>60.010000000000005</v>
      </c>
    </row>
    <row r="47" spans="1:17">
      <c r="A47" s="4">
        <v>9</v>
      </c>
      <c r="B47" s="348">
        <v>20.8</v>
      </c>
      <c r="C47" s="354">
        <f t="shared" si="2"/>
        <v>70.8</v>
      </c>
      <c r="D47" s="233">
        <v>0</v>
      </c>
      <c r="E47" s="238">
        <f t="shared" si="3"/>
        <v>99.999999999999986</v>
      </c>
      <c r="F47" s="58">
        <v>5.3</v>
      </c>
      <c r="G47" s="60">
        <f t="shared" si="4"/>
        <v>89.499999999999986</v>
      </c>
      <c r="H47" s="70">
        <v>20</v>
      </c>
      <c r="I47" s="72">
        <f t="shared" si="6"/>
        <v>80</v>
      </c>
      <c r="J47" s="43">
        <v>19</v>
      </c>
      <c r="K47" s="47">
        <f t="shared" si="7"/>
        <v>90.5</v>
      </c>
      <c r="L47" s="36">
        <v>4.5</v>
      </c>
      <c r="M47" s="37">
        <f t="shared" si="7"/>
        <v>72.400000000000006</v>
      </c>
      <c r="N47" s="11">
        <v>14</v>
      </c>
      <c r="O47" s="12">
        <f t="shared" si="8"/>
        <v>91</v>
      </c>
      <c r="P47" s="17">
        <v>6.67</v>
      </c>
      <c r="Q47" s="16">
        <f t="shared" si="5"/>
        <v>66.680000000000007</v>
      </c>
    </row>
    <row r="48" spans="1:17">
      <c r="A48" s="4">
        <v>10</v>
      </c>
      <c r="B48" s="348">
        <v>29.2</v>
      </c>
      <c r="C48" s="354">
        <f t="shared" si="2"/>
        <v>100</v>
      </c>
      <c r="D48" s="233">
        <v>0</v>
      </c>
      <c r="E48" s="238">
        <f t="shared" si="3"/>
        <v>99.999999999999986</v>
      </c>
      <c r="F48" s="58">
        <v>10.5</v>
      </c>
      <c r="G48" s="60">
        <f t="shared" si="4"/>
        <v>99.999999999999986</v>
      </c>
      <c r="H48" s="70">
        <v>20</v>
      </c>
      <c r="I48" s="72">
        <f t="shared" si="6"/>
        <v>100</v>
      </c>
      <c r="J48" s="43">
        <v>9.5</v>
      </c>
      <c r="K48" s="47">
        <f t="shared" si="7"/>
        <v>100</v>
      </c>
      <c r="L48" s="36">
        <v>27.3</v>
      </c>
      <c r="M48" s="37">
        <f t="shared" si="7"/>
        <v>99.7</v>
      </c>
      <c r="N48" s="11">
        <v>10</v>
      </c>
      <c r="O48" s="12">
        <f t="shared" si="8"/>
        <v>101</v>
      </c>
      <c r="P48" s="17">
        <v>33.33</v>
      </c>
      <c r="Q48" s="16">
        <f t="shared" si="5"/>
        <v>100.01</v>
      </c>
    </row>
    <row r="49" spans="1:17">
      <c r="A49" s="3"/>
      <c r="B49" s="348"/>
      <c r="C49" s="354"/>
      <c r="D49" s="233"/>
      <c r="E49" s="238"/>
      <c r="F49" s="58"/>
      <c r="G49" s="60"/>
      <c r="H49" s="70"/>
      <c r="I49" s="72"/>
      <c r="J49" s="43"/>
      <c r="K49" s="47"/>
      <c r="L49" s="36"/>
      <c r="M49" s="37"/>
      <c r="N49" s="11"/>
      <c r="O49" s="12"/>
      <c r="P49" s="17"/>
      <c r="Q49" s="16"/>
    </row>
    <row r="50" spans="1:17" ht="25.5">
      <c r="A50" s="5" t="s">
        <v>3</v>
      </c>
      <c r="B50" s="362"/>
      <c r="C50" s="354"/>
      <c r="D50" s="239"/>
      <c r="E50" s="238"/>
      <c r="F50" s="61"/>
      <c r="G50" s="60"/>
      <c r="H50" s="73"/>
      <c r="I50" s="72"/>
      <c r="J50" s="45"/>
      <c r="K50" s="47"/>
      <c r="L50" s="36"/>
      <c r="M50" s="37"/>
      <c r="N50" s="11"/>
      <c r="O50" s="12"/>
      <c r="P50" s="17"/>
      <c r="Q50" s="16"/>
    </row>
    <row r="51" spans="1:17">
      <c r="A51" s="4">
        <v>1</v>
      </c>
      <c r="B51" s="348">
        <v>0</v>
      </c>
      <c r="C51" s="354">
        <f>B51</f>
        <v>0</v>
      </c>
      <c r="D51" s="233">
        <v>0</v>
      </c>
      <c r="E51" s="238">
        <f>D51</f>
        <v>0</v>
      </c>
      <c r="F51" s="58">
        <v>5.3</v>
      </c>
      <c r="G51" s="60">
        <f>F51</f>
        <v>5.3</v>
      </c>
      <c r="H51" s="70"/>
      <c r="I51" s="72">
        <f>H51</f>
        <v>0</v>
      </c>
      <c r="J51" s="43">
        <v>0</v>
      </c>
      <c r="K51" s="47">
        <f>J51</f>
        <v>0</v>
      </c>
      <c r="L51" s="36">
        <v>4.5</v>
      </c>
      <c r="M51" s="37">
        <f>L51</f>
        <v>4.5</v>
      </c>
      <c r="N51" s="11">
        <v>0</v>
      </c>
      <c r="O51" s="12">
        <f>N51</f>
        <v>0</v>
      </c>
      <c r="P51" s="17">
        <v>6.7</v>
      </c>
      <c r="Q51" s="16">
        <f>P51</f>
        <v>6.7</v>
      </c>
    </row>
    <row r="52" spans="1:17">
      <c r="A52" s="4">
        <v>2</v>
      </c>
      <c r="B52" s="348">
        <v>0</v>
      </c>
      <c r="C52" s="354">
        <f t="shared" ref="C52:C60" si="9">C51+B52</f>
        <v>0</v>
      </c>
      <c r="D52" s="233">
        <v>0</v>
      </c>
      <c r="E52" s="238">
        <f t="shared" ref="E52:E60" si="10">E51+D52</f>
        <v>0</v>
      </c>
      <c r="F52" s="58">
        <v>0</v>
      </c>
      <c r="G52" s="60">
        <f t="shared" ref="G52:G60" si="11">G51+F52</f>
        <v>5.3</v>
      </c>
      <c r="H52" s="70">
        <v>13.3</v>
      </c>
      <c r="I52" s="72">
        <f>I51+H52</f>
        <v>13.3</v>
      </c>
      <c r="J52" s="43">
        <v>4.8</v>
      </c>
      <c r="K52" s="47">
        <f>K51+J52</f>
        <v>4.8</v>
      </c>
      <c r="L52" s="36">
        <v>4.5</v>
      </c>
      <c r="M52" s="37">
        <f>M51+L52</f>
        <v>9</v>
      </c>
      <c r="N52" s="11">
        <v>0</v>
      </c>
      <c r="O52" s="12">
        <f t="shared" ref="O52:Q60" si="12">O51+N52</f>
        <v>0</v>
      </c>
      <c r="P52" s="17">
        <v>0</v>
      </c>
      <c r="Q52" s="16">
        <f t="shared" si="12"/>
        <v>6.7</v>
      </c>
    </row>
    <row r="53" spans="1:17">
      <c r="A53" s="4">
        <v>3</v>
      </c>
      <c r="B53" s="348">
        <v>0</v>
      </c>
      <c r="C53" s="354">
        <f t="shared" si="9"/>
        <v>0</v>
      </c>
      <c r="D53" s="233">
        <v>0</v>
      </c>
      <c r="E53" s="238">
        <f t="shared" si="10"/>
        <v>0</v>
      </c>
      <c r="F53" s="58">
        <v>15.8</v>
      </c>
      <c r="G53" s="60">
        <f t="shared" si="11"/>
        <v>21.1</v>
      </c>
      <c r="H53" s="70">
        <v>6.7</v>
      </c>
      <c r="I53" s="72">
        <f t="shared" ref="I53:I60" si="13">I52+H53</f>
        <v>20</v>
      </c>
      <c r="J53" s="43">
        <v>4.8</v>
      </c>
      <c r="K53" s="47">
        <f t="shared" ref="K53:M60" si="14">K52+J53</f>
        <v>9.6</v>
      </c>
      <c r="L53" s="36">
        <v>0</v>
      </c>
      <c r="M53" s="37">
        <f t="shared" si="14"/>
        <v>9</v>
      </c>
      <c r="N53" s="11">
        <v>5</v>
      </c>
      <c r="O53" s="12">
        <f t="shared" si="12"/>
        <v>5</v>
      </c>
      <c r="P53" s="17">
        <v>6.7</v>
      </c>
      <c r="Q53" s="16">
        <f t="shared" si="12"/>
        <v>13.4</v>
      </c>
    </row>
    <row r="54" spans="1:17">
      <c r="A54" s="4">
        <v>4</v>
      </c>
      <c r="B54" s="348">
        <v>0</v>
      </c>
      <c r="C54" s="354">
        <f t="shared" si="9"/>
        <v>0</v>
      </c>
      <c r="D54" s="233">
        <v>14.3</v>
      </c>
      <c r="E54" s="238">
        <f t="shared" si="10"/>
        <v>14.3</v>
      </c>
      <c r="F54" s="58">
        <v>0</v>
      </c>
      <c r="G54" s="60">
        <f t="shared" si="11"/>
        <v>21.1</v>
      </c>
      <c r="H54" s="70">
        <v>6.7</v>
      </c>
      <c r="I54" s="72">
        <f t="shared" si="13"/>
        <v>26.7</v>
      </c>
      <c r="J54" s="43">
        <v>0</v>
      </c>
      <c r="K54" s="47">
        <f t="shared" si="14"/>
        <v>9.6</v>
      </c>
      <c r="L54" s="36">
        <v>18.2</v>
      </c>
      <c r="M54" s="37">
        <f t="shared" si="14"/>
        <v>27.2</v>
      </c>
      <c r="N54" s="11">
        <v>0</v>
      </c>
      <c r="O54" s="12">
        <f t="shared" si="12"/>
        <v>5</v>
      </c>
      <c r="P54" s="17">
        <v>0</v>
      </c>
      <c r="Q54" s="16">
        <f t="shared" si="12"/>
        <v>13.4</v>
      </c>
    </row>
    <row r="55" spans="1:17">
      <c r="A55" s="4">
        <v>5</v>
      </c>
      <c r="B55" s="348">
        <v>8.4</v>
      </c>
      <c r="C55" s="354">
        <f t="shared" si="9"/>
        <v>8.4</v>
      </c>
      <c r="D55" s="233">
        <v>28.6</v>
      </c>
      <c r="E55" s="238">
        <f t="shared" si="10"/>
        <v>42.900000000000006</v>
      </c>
      <c r="F55" s="58">
        <v>15.8</v>
      </c>
      <c r="G55" s="60">
        <f t="shared" si="11"/>
        <v>36.900000000000006</v>
      </c>
      <c r="H55" s="70"/>
      <c r="I55" s="72">
        <f t="shared" si="13"/>
        <v>26.7</v>
      </c>
      <c r="J55" s="43">
        <v>19</v>
      </c>
      <c r="K55" s="47">
        <f t="shared" si="14"/>
        <v>28.6</v>
      </c>
      <c r="L55" s="36">
        <v>0</v>
      </c>
      <c r="M55" s="37">
        <f t="shared" si="14"/>
        <v>27.2</v>
      </c>
      <c r="N55" s="11">
        <v>5</v>
      </c>
      <c r="O55" s="12">
        <f t="shared" si="12"/>
        <v>10</v>
      </c>
      <c r="P55" s="17">
        <v>13.33</v>
      </c>
      <c r="Q55" s="16">
        <f t="shared" si="12"/>
        <v>26.73</v>
      </c>
    </row>
    <row r="56" spans="1:17">
      <c r="A56" s="4">
        <v>6</v>
      </c>
      <c r="B56" s="348">
        <v>8.3000000000000007</v>
      </c>
      <c r="C56" s="356">
        <f t="shared" si="9"/>
        <v>16.700000000000003</v>
      </c>
      <c r="D56" s="233">
        <v>14.2</v>
      </c>
      <c r="E56" s="237">
        <f t="shared" si="10"/>
        <v>57.100000000000009</v>
      </c>
      <c r="F56" s="58">
        <v>5.0999999999999996</v>
      </c>
      <c r="G56" s="60">
        <f t="shared" si="11"/>
        <v>42.000000000000007</v>
      </c>
      <c r="H56" s="70">
        <v>13.3</v>
      </c>
      <c r="I56" s="199">
        <f t="shared" si="13"/>
        <v>40</v>
      </c>
      <c r="J56" s="43">
        <v>4.8</v>
      </c>
      <c r="K56" s="47">
        <f t="shared" si="14"/>
        <v>33.4</v>
      </c>
      <c r="L56" s="36">
        <v>9.1</v>
      </c>
      <c r="M56" s="37">
        <f t="shared" si="14"/>
        <v>36.299999999999997</v>
      </c>
      <c r="N56" s="11">
        <v>5</v>
      </c>
      <c r="O56" s="12">
        <f t="shared" si="12"/>
        <v>15</v>
      </c>
      <c r="P56" s="17">
        <v>0</v>
      </c>
      <c r="Q56" s="16">
        <f t="shared" si="12"/>
        <v>26.73</v>
      </c>
    </row>
    <row r="57" spans="1:17">
      <c r="A57" s="4">
        <v>7</v>
      </c>
      <c r="B57" s="348">
        <v>12.5</v>
      </c>
      <c r="C57" s="354">
        <f t="shared" si="9"/>
        <v>29.200000000000003</v>
      </c>
      <c r="D57" s="233">
        <v>14.3</v>
      </c>
      <c r="E57" s="238">
        <f t="shared" si="10"/>
        <v>71.400000000000006</v>
      </c>
      <c r="F57" s="58">
        <v>0</v>
      </c>
      <c r="G57" s="60">
        <f t="shared" si="11"/>
        <v>42.000000000000007</v>
      </c>
      <c r="H57" s="70">
        <v>26.7</v>
      </c>
      <c r="I57" s="72">
        <f t="shared" si="13"/>
        <v>66.7</v>
      </c>
      <c r="J57" s="43">
        <v>9.5</v>
      </c>
      <c r="K57" s="207">
        <f t="shared" si="14"/>
        <v>42.9</v>
      </c>
      <c r="L57" s="36">
        <v>9.1</v>
      </c>
      <c r="M57" s="201">
        <f t="shared" si="14"/>
        <v>45.4</v>
      </c>
      <c r="N57" s="11">
        <v>10</v>
      </c>
      <c r="O57" s="12">
        <f t="shared" si="12"/>
        <v>25</v>
      </c>
      <c r="P57" s="17">
        <v>13.33</v>
      </c>
      <c r="Q57" s="16">
        <f t="shared" si="12"/>
        <v>40.06</v>
      </c>
    </row>
    <row r="58" spans="1:17">
      <c r="A58" s="4">
        <v>8</v>
      </c>
      <c r="B58" s="348">
        <v>25</v>
      </c>
      <c r="C58" s="349">
        <f t="shared" si="9"/>
        <v>54.2</v>
      </c>
      <c r="D58" s="233">
        <v>14.3</v>
      </c>
      <c r="E58" s="236">
        <f t="shared" si="10"/>
        <v>85.7</v>
      </c>
      <c r="F58" s="58">
        <v>15.8</v>
      </c>
      <c r="G58" s="206">
        <f t="shared" si="11"/>
        <v>57.800000000000011</v>
      </c>
      <c r="H58" s="70">
        <v>6.7</v>
      </c>
      <c r="I58" s="72">
        <f t="shared" si="13"/>
        <v>73.400000000000006</v>
      </c>
      <c r="J58" s="43">
        <v>28.6</v>
      </c>
      <c r="K58" s="47">
        <f t="shared" si="14"/>
        <v>71.5</v>
      </c>
      <c r="L58" s="36">
        <v>13.6</v>
      </c>
      <c r="M58" s="37">
        <f t="shared" si="14"/>
        <v>59</v>
      </c>
      <c r="N58" s="11">
        <v>19</v>
      </c>
      <c r="O58" s="202">
        <f t="shared" si="12"/>
        <v>44</v>
      </c>
      <c r="P58" s="17">
        <v>0</v>
      </c>
      <c r="Q58" s="16">
        <f t="shared" si="12"/>
        <v>40.06</v>
      </c>
    </row>
    <row r="59" spans="1:17">
      <c r="A59" s="4">
        <v>9</v>
      </c>
      <c r="B59" s="348">
        <v>12.5</v>
      </c>
      <c r="C59" s="354">
        <f t="shared" si="9"/>
        <v>66.7</v>
      </c>
      <c r="D59" s="233">
        <v>0</v>
      </c>
      <c r="E59" s="238">
        <f t="shared" si="10"/>
        <v>85.7</v>
      </c>
      <c r="F59" s="58">
        <v>21.1</v>
      </c>
      <c r="G59" s="60">
        <f t="shared" si="11"/>
        <v>78.900000000000006</v>
      </c>
      <c r="H59" s="70">
        <v>20</v>
      </c>
      <c r="I59" s="72">
        <f t="shared" si="13"/>
        <v>93.4</v>
      </c>
      <c r="J59" s="43">
        <v>4.8</v>
      </c>
      <c r="K59" s="47">
        <f t="shared" si="14"/>
        <v>76.3</v>
      </c>
      <c r="L59" s="36">
        <v>9.1</v>
      </c>
      <c r="M59" s="37">
        <f t="shared" si="14"/>
        <v>68.099999999999994</v>
      </c>
      <c r="N59" s="11">
        <v>19</v>
      </c>
      <c r="O59" s="12">
        <f t="shared" si="12"/>
        <v>63</v>
      </c>
      <c r="P59" s="17">
        <v>6.7</v>
      </c>
      <c r="Q59" s="203">
        <f t="shared" si="12"/>
        <v>46.760000000000005</v>
      </c>
    </row>
    <row r="60" spans="1:17">
      <c r="A60" s="4">
        <v>10</v>
      </c>
      <c r="B60" s="348">
        <v>33.299999999999997</v>
      </c>
      <c r="C60" s="354">
        <f t="shared" si="9"/>
        <v>100</v>
      </c>
      <c r="D60" s="233">
        <v>14.3</v>
      </c>
      <c r="E60" s="238">
        <f t="shared" si="10"/>
        <v>100</v>
      </c>
      <c r="F60" s="58">
        <v>21.1</v>
      </c>
      <c r="G60" s="60">
        <f t="shared" si="11"/>
        <v>100</v>
      </c>
      <c r="H60" s="70">
        <v>6.7</v>
      </c>
      <c r="I60" s="72">
        <f t="shared" si="13"/>
        <v>100.10000000000001</v>
      </c>
      <c r="J60" s="43">
        <v>23.8</v>
      </c>
      <c r="K60" s="47">
        <f t="shared" si="14"/>
        <v>100.1</v>
      </c>
      <c r="L60" s="36">
        <v>31.8</v>
      </c>
      <c r="M60" s="37">
        <f t="shared" si="14"/>
        <v>99.899999999999991</v>
      </c>
      <c r="N60" s="11">
        <v>38</v>
      </c>
      <c r="O60" s="12">
        <f t="shared" si="12"/>
        <v>101</v>
      </c>
      <c r="P60" s="17">
        <v>53.33</v>
      </c>
      <c r="Q60" s="16">
        <f t="shared" si="12"/>
        <v>100.09</v>
      </c>
    </row>
    <row r="61" spans="1:17">
      <c r="A61" s="3"/>
      <c r="B61" s="348"/>
      <c r="C61" s="354"/>
      <c r="D61" s="233"/>
      <c r="E61" s="238"/>
      <c r="F61" s="58"/>
      <c r="G61" s="60"/>
      <c r="H61" s="70"/>
      <c r="I61" s="72"/>
      <c r="J61" s="43"/>
      <c r="K61" s="47"/>
      <c r="L61" s="36"/>
      <c r="M61" s="37"/>
      <c r="N61" s="11"/>
      <c r="O61" s="12"/>
      <c r="P61" s="17"/>
      <c r="Q61" s="16"/>
    </row>
    <row r="62" spans="1:17" ht="25.5">
      <c r="A62" s="5" t="s">
        <v>4</v>
      </c>
      <c r="B62" s="362"/>
      <c r="C62" s="354"/>
      <c r="D62" s="239"/>
      <c r="E62" s="238"/>
      <c r="F62" s="61"/>
      <c r="G62" s="60"/>
      <c r="H62" s="73"/>
      <c r="I62" s="72"/>
      <c r="J62" s="45"/>
      <c r="K62" s="47"/>
      <c r="L62" s="36"/>
      <c r="M62" s="37"/>
      <c r="N62" s="11"/>
      <c r="O62" s="12"/>
      <c r="P62" s="17"/>
      <c r="Q62" s="16"/>
    </row>
    <row r="63" spans="1:17">
      <c r="A63" s="4">
        <v>1</v>
      </c>
      <c r="B63" s="348">
        <v>0</v>
      </c>
      <c r="C63" s="354">
        <f>B63</f>
        <v>0</v>
      </c>
      <c r="D63" s="233">
        <v>0</v>
      </c>
      <c r="E63" s="238">
        <f>D63</f>
        <v>0</v>
      </c>
      <c r="F63" s="58">
        <v>5.0999999999999996</v>
      </c>
      <c r="G63" s="60">
        <f>F63</f>
        <v>5.0999999999999996</v>
      </c>
      <c r="H63" s="70"/>
      <c r="I63" s="72">
        <f>H63</f>
        <v>0</v>
      </c>
      <c r="J63" s="43">
        <v>0</v>
      </c>
      <c r="K63" s="47">
        <f>J63</f>
        <v>0</v>
      </c>
      <c r="L63" s="36">
        <v>4.5</v>
      </c>
      <c r="M63" s="37">
        <f>L63</f>
        <v>4.5</v>
      </c>
      <c r="N63" s="11">
        <v>0</v>
      </c>
      <c r="O63" s="12">
        <f>N63</f>
        <v>0</v>
      </c>
      <c r="P63" s="17">
        <v>15.38</v>
      </c>
      <c r="Q63" s="16">
        <f>P63</f>
        <v>15.38</v>
      </c>
    </row>
    <row r="64" spans="1:17">
      <c r="A64" s="4">
        <v>2</v>
      </c>
      <c r="B64" s="348">
        <v>0</v>
      </c>
      <c r="C64" s="354">
        <f t="shared" ref="C64:C72" si="15">C63+B64</f>
        <v>0</v>
      </c>
      <c r="D64" s="233">
        <v>0</v>
      </c>
      <c r="E64" s="238">
        <f t="shared" ref="E64:E72" si="16">E63+D64</f>
        <v>0</v>
      </c>
      <c r="F64" s="58">
        <v>5.3</v>
      </c>
      <c r="G64" s="60">
        <f t="shared" ref="G64:G72" si="17">G63+F64</f>
        <v>10.399999999999999</v>
      </c>
      <c r="H64" s="70">
        <v>6.7</v>
      </c>
      <c r="I64" s="72">
        <f>I63+H64</f>
        <v>6.7</v>
      </c>
      <c r="J64" s="43">
        <v>0</v>
      </c>
      <c r="K64" s="47">
        <f>K63+J64</f>
        <v>0</v>
      </c>
      <c r="L64" s="36">
        <v>0</v>
      </c>
      <c r="M64" s="37">
        <f>M63+L64</f>
        <v>4.5</v>
      </c>
      <c r="N64" s="11">
        <v>0</v>
      </c>
      <c r="O64" s="12">
        <f t="shared" ref="O64:Q72" si="18">O63+N64</f>
        <v>0</v>
      </c>
      <c r="P64" s="17">
        <v>0</v>
      </c>
      <c r="Q64" s="16">
        <f t="shared" si="18"/>
        <v>15.38</v>
      </c>
    </row>
    <row r="65" spans="1:17">
      <c r="A65" s="4">
        <v>3</v>
      </c>
      <c r="B65" s="348">
        <v>4.2</v>
      </c>
      <c r="C65" s="354">
        <f t="shared" si="15"/>
        <v>4.2</v>
      </c>
      <c r="D65" s="233">
        <v>0</v>
      </c>
      <c r="E65" s="238">
        <f t="shared" si="16"/>
        <v>0</v>
      </c>
      <c r="F65" s="58">
        <v>10.5</v>
      </c>
      <c r="G65" s="60">
        <f t="shared" si="17"/>
        <v>20.9</v>
      </c>
      <c r="H65" s="70">
        <v>6.7</v>
      </c>
      <c r="I65" s="72">
        <f t="shared" ref="I65:I72" si="19">I64+H65</f>
        <v>13.4</v>
      </c>
      <c r="J65" s="43">
        <v>4.8</v>
      </c>
      <c r="K65" s="47">
        <f t="shared" ref="K65:M72" si="20">K64+J65</f>
        <v>4.8</v>
      </c>
      <c r="L65" s="36">
        <v>0</v>
      </c>
      <c r="M65" s="37">
        <f t="shared" si="20"/>
        <v>4.5</v>
      </c>
      <c r="N65" s="11">
        <v>5</v>
      </c>
      <c r="O65" s="12">
        <f t="shared" si="18"/>
        <v>5</v>
      </c>
      <c r="P65" s="17">
        <v>7.69</v>
      </c>
      <c r="Q65" s="16">
        <f t="shared" si="18"/>
        <v>23.07</v>
      </c>
    </row>
    <row r="66" spans="1:17">
      <c r="A66" s="4">
        <v>4</v>
      </c>
      <c r="B66" s="348">
        <v>0</v>
      </c>
      <c r="C66" s="354">
        <f t="shared" si="15"/>
        <v>4.2</v>
      </c>
      <c r="D66" s="233">
        <v>0</v>
      </c>
      <c r="E66" s="238">
        <f t="shared" si="16"/>
        <v>0</v>
      </c>
      <c r="F66" s="58">
        <v>5.3</v>
      </c>
      <c r="G66" s="60">
        <f t="shared" si="17"/>
        <v>26.2</v>
      </c>
      <c r="H66" s="70"/>
      <c r="I66" s="72">
        <f t="shared" si="19"/>
        <v>13.4</v>
      </c>
      <c r="J66" s="43">
        <v>4.8</v>
      </c>
      <c r="K66" s="47">
        <f t="shared" si="20"/>
        <v>9.6</v>
      </c>
      <c r="L66" s="36">
        <v>4.5</v>
      </c>
      <c r="M66" s="37">
        <f t="shared" si="20"/>
        <v>9</v>
      </c>
      <c r="N66" s="11">
        <v>0</v>
      </c>
      <c r="O66" s="12">
        <f t="shared" si="18"/>
        <v>5</v>
      </c>
      <c r="P66" s="17">
        <v>0</v>
      </c>
      <c r="Q66" s="16">
        <f t="shared" si="18"/>
        <v>23.07</v>
      </c>
    </row>
    <row r="67" spans="1:17">
      <c r="A67" s="4">
        <v>5</v>
      </c>
      <c r="B67" s="348">
        <v>4.2</v>
      </c>
      <c r="C67" s="354">
        <f t="shared" si="15"/>
        <v>8.4</v>
      </c>
      <c r="D67" s="233">
        <v>0</v>
      </c>
      <c r="E67" s="238">
        <f t="shared" si="16"/>
        <v>0</v>
      </c>
      <c r="F67" s="58">
        <v>5.3</v>
      </c>
      <c r="G67" s="60">
        <f t="shared" si="17"/>
        <v>31.5</v>
      </c>
      <c r="H67" s="70"/>
      <c r="I67" s="72">
        <f t="shared" si="19"/>
        <v>13.4</v>
      </c>
      <c r="J67" s="43">
        <v>14.3</v>
      </c>
      <c r="K67" s="47">
        <f t="shared" si="20"/>
        <v>23.9</v>
      </c>
      <c r="L67" s="36">
        <v>4.5</v>
      </c>
      <c r="M67" s="37">
        <f t="shared" si="20"/>
        <v>13.5</v>
      </c>
      <c r="N67" s="11">
        <v>10</v>
      </c>
      <c r="O67" s="12">
        <f t="shared" si="18"/>
        <v>15</v>
      </c>
      <c r="P67" s="17">
        <v>7.69</v>
      </c>
      <c r="Q67" s="16">
        <f t="shared" si="18"/>
        <v>30.76</v>
      </c>
    </row>
    <row r="68" spans="1:17">
      <c r="A68" s="4">
        <v>6</v>
      </c>
      <c r="B68" s="348">
        <v>4.2</v>
      </c>
      <c r="C68" s="354">
        <f t="shared" si="15"/>
        <v>12.600000000000001</v>
      </c>
      <c r="D68" s="233">
        <v>0</v>
      </c>
      <c r="E68" s="238">
        <f t="shared" si="16"/>
        <v>0</v>
      </c>
      <c r="F68" s="58">
        <v>0</v>
      </c>
      <c r="G68" s="60">
        <f t="shared" si="17"/>
        <v>31.5</v>
      </c>
      <c r="H68" s="70">
        <v>20</v>
      </c>
      <c r="I68" s="72">
        <f t="shared" si="19"/>
        <v>33.4</v>
      </c>
      <c r="J68" s="43">
        <v>4.8</v>
      </c>
      <c r="K68" s="47">
        <f t="shared" si="20"/>
        <v>28.7</v>
      </c>
      <c r="L68" s="36">
        <v>4.5</v>
      </c>
      <c r="M68" s="37">
        <f t="shared" si="20"/>
        <v>18</v>
      </c>
      <c r="N68" s="11">
        <v>5</v>
      </c>
      <c r="O68" s="12">
        <f t="shared" si="18"/>
        <v>20</v>
      </c>
      <c r="P68" s="17">
        <v>7.69</v>
      </c>
      <c r="Q68" s="16">
        <f t="shared" si="18"/>
        <v>38.450000000000003</v>
      </c>
    </row>
    <row r="69" spans="1:17">
      <c r="A69" s="4">
        <v>7</v>
      </c>
      <c r="B69" s="348">
        <v>4.2</v>
      </c>
      <c r="C69" s="354">
        <f t="shared" si="15"/>
        <v>16.8</v>
      </c>
      <c r="D69" s="233">
        <v>42.8</v>
      </c>
      <c r="E69" s="238">
        <f t="shared" si="16"/>
        <v>42.8</v>
      </c>
      <c r="F69" s="58">
        <v>5.3</v>
      </c>
      <c r="G69" s="60">
        <f t="shared" si="17"/>
        <v>36.799999999999997</v>
      </c>
      <c r="H69" s="70">
        <v>13.3</v>
      </c>
      <c r="I69" s="199">
        <f t="shared" si="19"/>
        <v>46.7</v>
      </c>
      <c r="J69" s="43">
        <v>4.8</v>
      </c>
      <c r="K69" s="47">
        <f t="shared" si="20"/>
        <v>33.5</v>
      </c>
      <c r="L69" s="36">
        <v>18.2</v>
      </c>
      <c r="M69" s="37">
        <f t="shared" si="20"/>
        <v>36.200000000000003</v>
      </c>
      <c r="N69" s="11">
        <v>14</v>
      </c>
      <c r="O69" s="12">
        <f t="shared" si="18"/>
        <v>34</v>
      </c>
      <c r="P69" s="17">
        <v>0</v>
      </c>
      <c r="Q69" s="16">
        <f t="shared" si="18"/>
        <v>38.450000000000003</v>
      </c>
    </row>
    <row r="70" spans="1:17">
      <c r="A70" s="4">
        <v>8</v>
      </c>
      <c r="B70" s="348">
        <v>20.7</v>
      </c>
      <c r="C70" s="357">
        <f t="shared" si="15"/>
        <v>37.5</v>
      </c>
      <c r="D70" s="233">
        <v>14.3</v>
      </c>
      <c r="E70" s="247">
        <f t="shared" si="16"/>
        <v>57.099999999999994</v>
      </c>
      <c r="F70" s="58">
        <v>21.1</v>
      </c>
      <c r="G70" s="206">
        <f t="shared" si="17"/>
        <v>57.9</v>
      </c>
      <c r="H70" s="70">
        <v>13.3</v>
      </c>
      <c r="I70" s="72">
        <f t="shared" si="19"/>
        <v>60</v>
      </c>
      <c r="J70" s="43">
        <v>14.3</v>
      </c>
      <c r="K70" s="207">
        <f t="shared" si="20"/>
        <v>47.8</v>
      </c>
      <c r="L70" s="36">
        <v>18.2</v>
      </c>
      <c r="M70" s="201">
        <f t="shared" si="20"/>
        <v>54.400000000000006</v>
      </c>
      <c r="N70" s="11">
        <v>24</v>
      </c>
      <c r="O70" s="202">
        <f t="shared" si="18"/>
        <v>58</v>
      </c>
      <c r="P70" s="17">
        <v>7.69</v>
      </c>
      <c r="Q70" s="203">
        <f t="shared" si="18"/>
        <v>46.14</v>
      </c>
    </row>
    <row r="71" spans="1:17">
      <c r="A71" s="4">
        <v>9</v>
      </c>
      <c r="B71" s="348">
        <v>16.7</v>
      </c>
      <c r="C71" s="354">
        <f t="shared" si="15"/>
        <v>54.2</v>
      </c>
      <c r="D71" s="233">
        <v>0</v>
      </c>
      <c r="E71" s="238">
        <f t="shared" si="16"/>
        <v>57.099999999999994</v>
      </c>
      <c r="F71" s="58">
        <v>10.5</v>
      </c>
      <c r="G71" s="60">
        <f t="shared" si="17"/>
        <v>68.400000000000006</v>
      </c>
      <c r="H71" s="70">
        <v>13.3</v>
      </c>
      <c r="I71" s="72">
        <f t="shared" si="19"/>
        <v>73.3</v>
      </c>
      <c r="J71" s="43">
        <v>33.299999999999997</v>
      </c>
      <c r="K71" s="47">
        <f t="shared" si="20"/>
        <v>81.099999999999994</v>
      </c>
      <c r="L71" s="36">
        <v>18.2</v>
      </c>
      <c r="M71" s="37">
        <f t="shared" si="20"/>
        <v>72.600000000000009</v>
      </c>
      <c r="N71" s="11">
        <v>24</v>
      </c>
      <c r="O71" s="12">
        <f t="shared" si="18"/>
        <v>82</v>
      </c>
      <c r="P71" s="17">
        <v>23.08</v>
      </c>
      <c r="Q71" s="16">
        <f t="shared" si="18"/>
        <v>69.22</v>
      </c>
    </row>
    <row r="72" spans="1:17">
      <c r="A72" s="4">
        <v>10</v>
      </c>
      <c r="B72" s="348">
        <v>45.8</v>
      </c>
      <c r="C72" s="354">
        <f t="shared" si="15"/>
        <v>100</v>
      </c>
      <c r="D72" s="233">
        <v>42.9</v>
      </c>
      <c r="E72" s="238">
        <f t="shared" si="16"/>
        <v>100</v>
      </c>
      <c r="F72" s="58">
        <v>31.6</v>
      </c>
      <c r="G72" s="60">
        <f t="shared" si="17"/>
        <v>100</v>
      </c>
      <c r="H72" s="70">
        <v>26.7</v>
      </c>
      <c r="I72" s="72">
        <f t="shared" si="19"/>
        <v>100</v>
      </c>
      <c r="J72" s="43">
        <v>19</v>
      </c>
      <c r="K72" s="47">
        <f t="shared" si="20"/>
        <v>100.1</v>
      </c>
      <c r="L72" s="36">
        <v>27.3</v>
      </c>
      <c r="M72" s="37">
        <f t="shared" si="20"/>
        <v>99.9</v>
      </c>
      <c r="N72" s="11">
        <v>19</v>
      </c>
      <c r="O72" s="12">
        <f t="shared" si="18"/>
        <v>101</v>
      </c>
      <c r="P72" s="17">
        <v>30.77</v>
      </c>
      <c r="Q72" s="16">
        <f t="shared" si="18"/>
        <v>99.99</v>
      </c>
    </row>
    <row r="73" spans="1:17">
      <c r="A73" s="3"/>
      <c r="B73" s="348"/>
      <c r="C73" s="354"/>
      <c r="D73" s="233"/>
      <c r="E73" s="238"/>
      <c r="F73" s="58"/>
      <c r="G73" s="60"/>
      <c r="H73" s="70"/>
      <c r="I73" s="72"/>
      <c r="J73" s="43"/>
      <c r="K73" s="47"/>
      <c r="L73" s="36"/>
      <c r="M73" s="37"/>
      <c r="N73" s="11"/>
      <c r="O73" s="12"/>
      <c r="P73" s="17"/>
      <c r="Q73" s="16"/>
    </row>
    <row r="74" spans="1:17" ht="25.5">
      <c r="A74" s="5" t="s">
        <v>5</v>
      </c>
      <c r="B74" s="362"/>
      <c r="C74" s="354"/>
      <c r="D74" s="239"/>
      <c r="E74" s="238"/>
      <c r="F74" s="61"/>
      <c r="G74" s="60"/>
      <c r="H74" s="73"/>
      <c r="I74" s="72"/>
      <c r="J74" s="45"/>
      <c r="K74" s="47"/>
      <c r="L74" s="36"/>
      <c r="M74" s="37"/>
      <c r="N74" s="11"/>
      <c r="O74" s="12"/>
      <c r="P74" s="17"/>
      <c r="Q74" s="16"/>
    </row>
    <row r="75" spans="1:17">
      <c r="A75" s="4">
        <v>1</v>
      </c>
      <c r="B75" s="348">
        <v>4.2</v>
      </c>
      <c r="C75" s="354">
        <f>B75</f>
        <v>4.2</v>
      </c>
      <c r="D75" s="233">
        <v>0</v>
      </c>
      <c r="E75" s="238">
        <f>D75</f>
        <v>0</v>
      </c>
      <c r="F75" s="58">
        <v>5.0999999999999996</v>
      </c>
      <c r="G75" s="60">
        <f>F75</f>
        <v>5.0999999999999996</v>
      </c>
      <c r="H75" s="70">
        <v>6.7</v>
      </c>
      <c r="I75" s="72">
        <f>H75</f>
        <v>6.7</v>
      </c>
      <c r="J75" s="43">
        <v>0</v>
      </c>
      <c r="K75" s="47">
        <f>J75</f>
        <v>0</v>
      </c>
      <c r="L75" s="36">
        <v>9.1</v>
      </c>
      <c r="M75" s="37">
        <f>L75</f>
        <v>9.1</v>
      </c>
      <c r="N75" s="11">
        <v>0</v>
      </c>
      <c r="O75" s="12">
        <f>N75</f>
        <v>0</v>
      </c>
      <c r="P75" s="17">
        <v>0</v>
      </c>
      <c r="Q75" s="16">
        <f>P75</f>
        <v>0</v>
      </c>
    </row>
    <row r="76" spans="1:17">
      <c r="A76" s="4">
        <v>2</v>
      </c>
      <c r="B76" s="348">
        <v>0</v>
      </c>
      <c r="C76" s="354">
        <f t="shared" ref="C76:C84" si="21">C75+B76</f>
        <v>4.2</v>
      </c>
      <c r="D76" s="233">
        <v>0</v>
      </c>
      <c r="E76" s="238">
        <f t="shared" ref="E76:E84" si="22">E75+D76</f>
        <v>0</v>
      </c>
      <c r="F76" s="58">
        <v>5.3</v>
      </c>
      <c r="G76" s="60">
        <f t="shared" ref="G76:G84" si="23">G75+F76</f>
        <v>10.399999999999999</v>
      </c>
      <c r="H76" s="70"/>
      <c r="I76" s="72">
        <f>I75+H76</f>
        <v>6.7</v>
      </c>
      <c r="J76" s="43">
        <v>0</v>
      </c>
      <c r="K76" s="47">
        <f>K75+J76</f>
        <v>0</v>
      </c>
      <c r="L76" s="36">
        <v>0</v>
      </c>
      <c r="M76" s="37">
        <f>M75+L76</f>
        <v>9.1</v>
      </c>
      <c r="N76" s="11">
        <v>0</v>
      </c>
      <c r="O76" s="12">
        <f t="shared" ref="O76:Q84" si="24">O75+N76</f>
        <v>0</v>
      </c>
      <c r="P76" s="17">
        <v>0</v>
      </c>
      <c r="Q76" s="16">
        <f t="shared" si="24"/>
        <v>0</v>
      </c>
    </row>
    <row r="77" spans="1:17">
      <c r="A77" s="4">
        <v>3</v>
      </c>
      <c r="B77" s="348">
        <v>8.3000000000000007</v>
      </c>
      <c r="C77" s="354">
        <f t="shared" si="21"/>
        <v>12.5</v>
      </c>
      <c r="D77" s="233">
        <v>14.3</v>
      </c>
      <c r="E77" s="238">
        <f t="shared" si="22"/>
        <v>14.3</v>
      </c>
      <c r="F77" s="58">
        <v>0</v>
      </c>
      <c r="G77" s="60">
        <f t="shared" si="23"/>
        <v>10.399999999999999</v>
      </c>
      <c r="H77" s="70"/>
      <c r="I77" s="72">
        <f t="shared" ref="I77:I84" si="25">I76+H77</f>
        <v>6.7</v>
      </c>
      <c r="J77" s="43">
        <v>0</v>
      </c>
      <c r="K77" s="47">
        <f t="shared" ref="K77:M84" si="26">K76+J77</f>
        <v>0</v>
      </c>
      <c r="L77" s="36">
        <v>0</v>
      </c>
      <c r="M77" s="37">
        <f t="shared" si="26"/>
        <v>9.1</v>
      </c>
      <c r="N77" s="11">
        <v>5</v>
      </c>
      <c r="O77" s="12">
        <f t="shared" si="24"/>
        <v>5</v>
      </c>
      <c r="P77" s="17">
        <v>14.29</v>
      </c>
      <c r="Q77" s="16">
        <f t="shared" si="24"/>
        <v>14.29</v>
      </c>
    </row>
    <row r="78" spans="1:17">
      <c r="A78" s="4">
        <v>4</v>
      </c>
      <c r="B78" s="348">
        <v>4.2</v>
      </c>
      <c r="C78" s="354">
        <f t="shared" si="21"/>
        <v>16.7</v>
      </c>
      <c r="D78" s="233">
        <v>0</v>
      </c>
      <c r="E78" s="238">
        <f t="shared" si="22"/>
        <v>14.3</v>
      </c>
      <c r="F78" s="58">
        <v>0</v>
      </c>
      <c r="G78" s="60">
        <f t="shared" si="23"/>
        <v>10.399999999999999</v>
      </c>
      <c r="H78" s="70">
        <v>13.3</v>
      </c>
      <c r="I78" s="72">
        <f t="shared" si="25"/>
        <v>20</v>
      </c>
      <c r="J78" s="43">
        <v>4.8</v>
      </c>
      <c r="K78" s="47">
        <f t="shared" si="26"/>
        <v>4.8</v>
      </c>
      <c r="L78" s="36">
        <v>18.2</v>
      </c>
      <c r="M78" s="37">
        <f t="shared" si="26"/>
        <v>27.299999999999997</v>
      </c>
      <c r="N78" s="11">
        <v>0</v>
      </c>
      <c r="O78" s="12">
        <f t="shared" si="24"/>
        <v>5</v>
      </c>
      <c r="P78" s="17">
        <v>0</v>
      </c>
      <c r="Q78" s="16">
        <f t="shared" si="24"/>
        <v>14.29</v>
      </c>
    </row>
    <row r="79" spans="1:17">
      <c r="A79" s="4">
        <v>5</v>
      </c>
      <c r="B79" s="348">
        <v>4.2</v>
      </c>
      <c r="C79" s="354">
        <f t="shared" si="21"/>
        <v>20.9</v>
      </c>
      <c r="D79" s="233">
        <v>14.3</v>
      </c>
      <c r="E79" s="238">
        <f t="shared" si="22"/>
        <v>28.6</v>
      </c>
      <c r="F79" s="58">
        <v>21.1</v>
      </c>
      <c r="G79" s="60">
        <f t="shared" si="23"/>
        <v>31.5</v>
      </c>
      <c r="H79" s="70">
        <v>6.7</v>
      </c>
      <c r="I79" s="72">
        <f t="shared" si="25"/>
        <v>26.7</v>
      </c>
      <c r="J79" s="43">
        <v>14.3</v>
      </c>
      <c r="K79" s="47">
        <f t="shared" si="26"/>
        <v>19.100000000000001</v>
      </c>
      <c r="L79" s="36">
        <v>4.5</v>
      </c>
      <c r="M79" s="37">
        <f t="shared" si="26"/>
        <v>31.799999999999997</v>
      </c>
      <c r="N79" s="11">
        <v>24</v>
      </c>
      <c r="O79" s="12">
        <f t="shared" si="24"/>
        <v>29</v>
      </c>
      <c r="P79" s="17">
        <v>14.29</v>
      </c>
      <c r="Q79" s="16">
        <f t="shared" si="24"/>
        <v>28.58</v>
      </c>
    </row>
    <row r="80" spans="1:17">
      <c r="A80" s="4">
        <v>6</v>
      </c>
      <c r="B80" s="348">
        <v>4.2</v>
      </c>
      <c r="C80" s="354">
        <f t="shared" si="21"/>
        <v>25.099999999999998</v>
      </c>
      <c r="D80" s="233">
        <v>0</v>
      </c>
      <c r="E80" s="238">
        <f t="shared" si="22"/>
        <v>28.6</v>
      </c>
      <c r="F80" s="58">
        <v>5.3</v>
      </c>
      <c r="G80" s="60">
        <f t="shared" si="23"/>
        <v>36.799999999999997</v>
      </c>
      <c r="H80" s="70">
        <v>13.3</v>
      </c>
      <c r="I80" s="199">
        <f t="shared" si="25"/>
        <v>40</v>
      </c>
      <c r="J80" s="43">
        <v>19</v>
      </c>
      <c r="K80" s="47">
        <f t="shared" si="26"/>
        <v>38.1</v>
      </c>
      <c r="L80" s="36">
        <v>4.5</v>
      </c>
      <c r="M80" s="37">
        <f t="shared" si="26"/>
        <v>36.299999999999997</v>
      </c>
      <c r="N80" s="11">
        <v>10</v>
      </c>
      <c r="O80" s="12">
        <f t="shared" si="24"/>
        <v>39</v>
      </c>
      <c r="P80" s="17">
        <v>7.14</v>
      </c>
      <c r="Q80" s="16">
        <f t="shared" si="24"/>
        <v>35.72</v>
      </c>
    </row>
    <row r="81" spans="1:17">
      <c r="A81" s="4">
        <v>7</v>
      </c>
      <c r="B81" s="348">
        <v>20.8</v>
      </c>
      <c r="C81" s="357">
        <f t="shared" si="21"/>
        <v>45.9</v>
      </c>
      <c r="D81" s="233">
        <v>14.3</v>
      </c>
      <c r="E81" s="247">
        <f t="shared" si="22"/>
        <v>42.900000000000006</v>
      </c>
      <c r="F81" s="58">
        <v>10.5</v>
      </c>
      <c r="G81" s="206">
        <f t="shared" si="23"/>
        <v>47.3</v>
      </c>
      <c r="H81" s="70">
        <v>20</v>
      </c>
      <c r="I81" s="72">
        <f t="shared" si="25"/>
        <v>60</v>
      </c>
      <c r="J81" s="43">
        <v>0</v>
      </c>
      <c r="K81" s="47">
        <f t="shared" si="26"/>
        <v>38.1</v>
      </c>
      <c r="L81" s="36">
        <v>18.2</v>
      </c>
      <c r="M81" s="201">
        <f t="shared" si="26"/>
        <v>54.5</v>
      </c>
      <c r="N81" s="11">
        <v>19</v>
      </c>
      <c r="O81" s="202">
        <f t="shared" si="24"/>
        <v>58</v>
      </c>
      <c r="P81" s="17">
        <v>7.14</v>
      </c>
      <c r="Q81" s="203">
        <f t="shared" si="24"/>
        <v>42.86</v>
      </c>
    </row>
    <row r="82" spans="1:17">
      <c r="A82" s="4">
        <v>8</v>
      </c>
      <c r="B82" s="348">
        <v>25</v>
      </c>
      <c r="C82" s="354">
        <f t="shared" si="21"/>
        <v>70.900000000000006</v>
      </c>
      <c r="D82" s="233">
        <v>28.5</v>
      </c>
      <c r="E82" s="238">
        <f t="shared" si="22"/>
        <v>71.400000000000006</v>
      </c>
      <c r="F82" s="58">
        <v>15.8</v>
      </c>
      <c r="G82" s="60">
        <f t="shared" si="23"/>
        <v>63.099999999999994</v>
      </c>
      <c r="H82" s="70">
        <v>6.7</v>
      </c>
      <c r="I82" s="72">
        <f t="shared" si="25"/>
        <v>66.7</v>
      </c>
      <c r="J82" s="43">
        <v>14.3</v>
      </c>
      <c r="K82" s="207">
        <f t="shared" si="26"/>
        <v>52.400000000000006</v>
      </c>
      <c r="L82" s="36">
        <v>22.7</v>
      </c>
      <c r="M82" s="37">
        <f t="shared" si="26"/>
        <v>77.2</v>
      </c>
      <c r="N82" s="11">
        <v>14</v>
      </c>
      <c r="O82" s="12">
        <f t="shared" si="24"/>
        <v>72</v>
      </c>
      <c r="P82" s="17">
        <v>14.29</v>
      </c>
      <c r="Q82" s="16">
        <f t="shared" si="24"/>
        <v>57.15</v>
      </c>
    </row>
    <row r="83" spans="1:17">
      <c r="A83" s="4">
        <v>9</v>
      </c>
      <c r="B83" s="348">
        <v>8.3000000000000007</v>
      </c>
      <c r="C83" s="354">
        <f t="shared" si="21"/>
        <v>79.2</v>
      </c>
      <c r="D83" s="233">
        <v>14.3</v>
      </c>
      <c r="E83" s="238">
        <f t="shared" si="22"/>
        <v>85.7</v>
      </c>
      <c r="F83" s="58">
        <v>15.8</v>
      </c>
      <c r="G83" s="60">
        <f t="shared" si="23"/>
        <v>78.899999999999991</v>
      </c>
      <c r="H83" s="70">
        <v>13.3</v>
      </c>
      <c r="I83" s="72">
        <f t="shared" si="25"/>
        <v>80</v>
      </c>
      <c r="J83" s="43">
        <v>19</v>
      </c>
      <c r="K83" s="47">
        <f t="shared" si="26"/>
        <v>71.400000000000006</v>
      </c>
      <c r="L83" s="36">
        <v>4.5</v>
      </c>
      <c r="M83" s="37">
        <f t="shared" si="26"/>
        <v>81.7</v>
      </c>
      <c r="N83" s="11">
        <v>14</v>
      </c>
      <c r="O83" s="12">
        <f t="shared" si="24"/>
        <v>86</v>
      </c>
      <c r="P83" s="17">
        <v>14.29</v>
      </c>
      <c r="Q83" s="16">
        <f t="shared" si="24"/>
        <v>71.44</v>
      </c>
    </row>
    <row r="84" spans="1:17">
      <c r="A84" s="4">
        <v>10</v>
      </c>
      <c r="B84" s="348">
        <v>20.8</v>
      </c>
      <c r="C84" s="354">
        <f t="shared" si="21"/>
        <v>100</v>
      </c>
      <c r="D84" s="233">
        <v>14.3</v>
      </c>
      <c r="E84" s="238">
        <f t="shared" si="22"/>
        <v>100</v>
      </c>
      <c r="F84" s="58">
        <v>21.1</v>
      </c>
      <c r="G84" s="60">
        <f t="shared" si="23"/>
        <v>100</v>
      </c>
      <c r="H84" s="70">
        <v>20</v>
      </c>
      <c r="I84" s="72">
        <f t="shared" si="25"/>
        <v>100</v>
      </c>
      <c r="J84" s="43">
        <v>28.6</v>
      </c>
      <c r="K84" s="47">
        <f t="shared" si="26"/>
        <v>100</v>
      </c>
      <c r="L84" s="36">
        <v>18.2</v>
      </c>
      <c r="M84" s="37">
        <f t="shared" si="26"/>
        <v>99.9</v>
      </c>
      <c r="N84" s="11">
        <v>14</v>
      </c>
      <c r="O84" s="12">
        <f t="shared" si="24"/>
        <v>100</v>
      </c>
      <c r="P84" s="17">
        <v>28.57</v>
      </c>
      <c r="Q84" s="16">
        <f t="shared" si="24"/>
        <v>100.00999999999999</v>
      </c>
    </row>
    <row r="85" spans="1:17">
      <c r="A85" s="3"/>
      <c r="B85" s="348"/>
      <c r="C85" s="354"/>
      <c r="D85" s="233"/>
      <c r="E85" s="238"/>
      <c r="F85" s="58"/>
      <c r="G85" s="60"/>
      <c r="H85" s="70"/>
      <c r="I85" s="72"/>
      <c r="J85" s="43"/>
      <c r="K85" s="47"/>
      <c r="L85" s="36"/>
      <c r="M85" s="37"/>
      <c r="N85" s="11"/>
      <c r="O85" s="12"/>
      <c r="P85" s="17"/>
      <c r="Q85" s="16"/>
    </row>
    <row r="86" spans="1:17" ht="25.5">
      <c r="A86" s="5" t="s">
        <v>6</v>
      </c>
      <c r="B86" s="362"/>
      <c r="C86" s="354"/>
      <c r="D86" s="239"/>
      <c r="E86" s="238"/>
      <c r="F86" s="61"/>
      <c r="G86" s="60"/>
      <c r="H86" s="73"/>
      <c r="I86" s="72"/>
      <c r="J86" s="45"/>
      <c r="K86" s="47"/>
      <c r="L86" s="36"/>
      <c r="M86" s="37"/>
      <c r="N86" s="11"/>
      <c r="O86" s="12"/>
      <c r="P86" s="17"/>
      <c r="Q86" s="16"/>
    </row>
    <row r="87" spans="1:17">
      <c r="A87" s="4">
        <v>1</v>
      </c>
      <c r="B87" s="348">
        <v>0</v>
      </c>
      <c r="C87" s="354">
        <f>B87</f>
        <v>0</v>
      </c>
      <c r="D87" s="233">
        <v>0</v>
      </c>
      <c r="E87" s="238">
        <f>D87</f>
        <v>0</v>
      </c>
      <c r="F87" s="58">
        <v>0</v>
      </c>
      <c r="G87" s="60">
        <f>F87</f>
        <v>0</v>
      </c>
      <c r="H87" s="70">
        <v>6.7</v>
      </c>
      <c r="I87" s="72">
        <f>H87</f>
        <v>6.7</v>
      </c>
      <c r="J87" s="43">
        <v>4.8</v>
      </c>
      <c r="K87" s="47">
        <f>J87</f>
        <v>4.8</v>
      </c>
      <c r="L87" s="36">
        <v>4.5</v>
      </c>
      <c r="M87" s="37">
        <f>L87</f>
        <v>4.5</v>
      </c>
      <c r="N87" s="11">
        <v>0</v>
      </c>
      <c r="O87" s="12">
        <f>N87</f>
        <v>0</v>
      </c>
      <c r="P87" s="17">
        <v>0</v>
      </c>
      <c r="Q87" s="16">
        <f>P87</f>
        <v>0</v>
      </c>
    </row>
    <row r="88" spans="1:17">
      <c r="A88" s="4">
        <v>2</v>
      </c>
      <c r="B88" s="348">
        <v>4.0999999999999996</v>
      </c>
      <c r="C88" s="354">
        <f t="shared" ref="C88:C96" si="27">C87+B88</f>
        <v>4.0999999999999996</v>
      </c>
      <c r="D88" s="233">
        <v>0</v>
      </c>
      <c r="E88" s="238">
        <f t="shared" ref="E88:E96" si="28">E87+D88</f>
        <v>0</v>
      </c>
      <c r="F88" s="58">
        <v>0</v>
      </c>
      <c r="G88" s="60">
        <f t="shared" ref="G88:G96" si="29">G87+F88</f>
        <v>0</v>
      </c>
      <c r="H88" s="70">
        <v>6.7</v>
      </c>
      <c r="I88" s="72">
        <f>I87+H88</f>
        <v>13.4</v>
      </c>
      <c r="J88" s="43">
        <v>0</v>
      </c>
      <c r="K88" s="47">
        <f>K87+J88</f>
        <v>4.8</v>
      </c>
      <c r="L88" s="36">
        <v>0</v>
      </c>
      <c r="M88" s="37">
        <f>M87+L88</f>
        <v>4.5</v>
      </c>
      <c r="N88" s="11">
        <v>0</v>
      </c>
      <c r="O88" s="12">
        <f t="shared" ref="O88:Q96" si="30">O87+N88</f>
        <v>0</v>
      </c>
      <c r="P88" s="17">
        <v>0</v>
      </c>
      <c r="Q88" s="16">
        <f t="shared" si="30"/>
        <v>0</v>
      </c>
    </row>
    <row r="89" spans="1:17">
      <c r="A89" s="4">
        <v>3</v>
      </c>
      <c r="B89" s="348">
        <v>0</v>
      </c>
      <c r="C89" s="354">
        <f t="shared" si="27"/>
        <v>4.0999999999999996</v>
      </c>
      <c r="D89" s="233">
        <v>0</v>
      </c>
      <c r="E89" s="238">
        <f t="shared" si="28"/>
        <v>0</v>
      </c>
      <c r="F89" s="58">
        <v>5.2</v>
      </c>
      <c r="G89" s="60">
        <f t="shared" si="29"/>
        <v>5.2</v>
      </c>
      <c r="H89" s="70">
        <v>13.3</v>
      </c>
      <c r="I89" s="72">
        <f t="shared" ref="I89:I96" si="31">I88+H89</f>
        <v>26.700000000000003</v>
      </c>
      <c r="J89" s="43">
        <v>19</v>
      </c>
      <c r="K89" s="47">
        <f t="shared" ref="K89:M96" si="32">K88+J89</f>
        <v>23.8</v>
      </c>
      <c r="L89" s="36">
        <v>4.5</v>
      </c>
      <c r="M89" s="37">
        <f t="shared" si="32"/>
        <v>9</v>
      </c>
      <c r="N89" s="11">
        <v>14</v>
      </c>
      <c r="O89" s="12">
        <f t="shared" si="30"/>
        <v>14</v>
      </c>
      <c r="P89" s="17">
        <v>0</v>
      </c>
      <c r="Q89" s="16">
        <f t="shared" si="30"/>
        <v>0</v>
      </c>
    </row>
    <row r="90" spans="1:17">
      <c r="A90" s="4">
        <v>4</v>
      </c>
      <c r="B90" s="348">
        <v>0</v>
      </c>
      <c r="C90" s="354">
        <f t="shared" si="27"/>
        <v>4.0999999999999996</v>
      </c>
      <c r="D90" s="233">
        <v>0</v>
      </c>
      <c r="E90" s="238">
        <f t="shared" si="28"/>
        <v>0</v>
      </c>
      <c r="F90" s="58">
        <v>5.3</v>
      </c>
      <c r="G90" s="60">
        <f t="shared" si="29"/>
        <v>10.5</v>
      </c>
      <c r="H90" s="70">
        <v>13.3</v>
      </c>
      <c r="I90" s="72">
        <f t="shared" si="31"/>
        <v>40</v>
      </c>
      <c r="J90" s="43">
        <v>4.8</v>
      </c>
      <c r="K90" s="47">
        <f t="shared" si="32"/>
        <v>28.6</v>
      </c>
      <c r="L90" s="36">
        <v>9.1</v>
      </c>
      <c r="M90" s="37">
        <f t="shared" si="32"/>
        <v>18.100000000000001</v>
      </c>
      <c r="N90" s="11">
        <v>0</v>
      </c>
      <c r="O90" s="12">
        <f t="shared" si="30"/>
        <v>14</v>
      </c>
      <c r="P90" s="17">
        <v>0</v>
      </c>
      <c r="Q90" s="16">
        <f t="shared" si="30"/>
        <v>0</v>
      </c>
    </row>
    <row r="91" spans="1:17">
      <c r="A91" s="4">
        <v>5</v>
      </c>
      <c r="B91" s="348">
        <v>16.7</v>
      </c>
      <c r="C91" s="354">
        <f t="shared" si="27"/>
        <v>20.799999999999997</v>
      </c>
      <c r="D91" s="233">
        <v>0</v>
      </c>
      <c r="E91" s="238">
        <f t="shared" si="28"/>
        <v>0</v>
      </c>
      <c r="F91" s="58">
        <v>26.3</v>
      </c>
      <c r="G91" s="60">
        <f t="shared" si="29"/>
        <v>36.799999999999997</v>
      </c>
      <c r="H91" s="70">
        <v>6.7</v>
      </c>
      <c r="I91" s="199">
        <f t="shared" si="31"/>
        <v>46.7</v>
      </c>
      <c r="J91" s="43">
        <v>14.3</v>
      </c>
      <c r="K91" s="207">
        <f t="shared" si="32"/>
        <v>42.900000000000006</v>
      </c>
      <c r="L91" s="36">
        <v>13.6</v>
      </c>
      <c r="M91" s="37">
        <f t="shared" si="32"/>
        <v>31.700000000000003</v>
      </c>
      <c r="N91" s="11">
        <v>38</v>
      </c>
      <c r="O91" s="202">
        <f t="shared" si="30"/>
        <v>52</v>
      </c>
      <c r="P91" s="17">
        <v>14.29</v>
      </c>
      <c r="Q91" s="16">
        <f t="shared" si="30"/>
        <v>14.29</v>
      </c>
    </row>
    <row r="92" spans="1:17">
      <c r="A92" s="4">
        <v>6</v>
      </c>
      <c r="B92" s="348">
        <v>12.5</v>
      </c>
      <c r="C92" s="349">
        <f t="shared" si="27"/>
        <v>33.299999999999997</v>
      </c>
      <c r="D92" s="233">
        <v>28.5</v>
      </c>
      <c r="E92" s="236">
        <f t="shared" si="28"/>
        <v>28.5</v>
      </c>
      <c r="F92" s="58">
        <v>15.8</v>
      </c>
      <c r="G92" s="206">
        <f t="shared" si="29"/>
        <v>52.599999999999994</v>
      </c>
      <c r="H92" s="70">
        <v>20</v>
      </c>
      <c r="I92" s="72">
        <f t="shared" si="31"/>
        <v>66.7</v>
      </c>
      <c r="J92" s="43">
        <v>14.3</v>
      </c>
      <c r="K92" s="47">
        <f t="shared" si="32"/>
        <v>57.2</v>
      </c>
      <c r="L92" s="36">
        <v>9.1</v>
      </c>
      <c r="M92" s="37">
        <f t="shared" si="32"/>
        <v>40.800000000000004</v>
      </c>
      <c r="N92" s="11">
        <v>14</v>
      </c>
      <c r="O92" s="12">
        <f t="shared" si="30"/>
        <v>66</v>
      </c>
      <c r="P92" s="17">
        <v>28.57</v>
      </c>
      <c r="Q92" s="203">
        <f t="shared" si="30"/>
        <v>42.86</v>
      </c>
    </row>
    <row r="93" spans="1:17">
      <c r="A93" s="4">
        <v>7</v>
      </c>
      <c r="B93" s="348">
        <v>12.5</v>
      </c>
      <c r="C93" s="356">
        <f t="shared" si="27"/>
        <v>45.8</v>
      </c>
      <c r="D93" s="233">
        <v>28.6</v>
      </c>
      <c r="E93" s="237">
        <f t="shared" si="28"/>
        <v>57.1</v>
      </c>
      <c r="F93" s="58">
        <v>5.3</v>
      </c>
      <c r="G93" s="60">
        <f t="shared" si="29"/>
        <v>57.899999999999991</v>
      </c>
      <c r="H93" s="70">
        <v>20</v>
      </c>
      <c r="I93" s="72">
        <f t="shared" si="31"/>
        <v>86.7</v>
      </c>
      <c r="J93" s="43">
        <v>4.8</v>
      </c>
      <c r="K93" s="47">
        <f t="shared" si="32"/>
        <v>62</v>
      </c>
      <c r="L93" s="36">
        <v>4.5</v>
      </c>
      <c r="M93" s="201">
        <f t="shared" si="32"/>
        <v>45.300000000000004</v>
      </c>
      <c r="N93" s="11">
        <v>14</v>
      </c>
      <c r="O93" s="12">
        <f t="shared" si="30"/>
        <v>80</v>
      </c>
      <c r="P93" s="17">
        <v>14.29</v>
      </c>
      <c r="Q93" s="16">
        <f t="shared" si="30"/>
        <v>57.15</v>
      </c>
    </row>
    <row r="94" spans="1:17">
      <c r="A94" s="4">
        <v>8</v>
      </c>
      <c r="B94" s="348">
        <v>25</v>
      </c>
      <c r="C94" s="354">
        <f t="shared" si="27"/>
        <v>70.8</v>
      </c>
      <c r="D94" s="233">
        <v>28.6</v>
      </c>
      <c r="E94" s="238">
        <f t="shared" si="28"/>
        <v>85.7</v>
      </c>
      <c r="F94" s="58">
        <v>26.3</v>
      </c>
      <c r="G94" s="60">
        <f t="shared" si="29"/>
        <v>84.199999999999989</v>
      </c>
      <c r="H94" s="70">
        <v>6.7</v>
      </c>
      <c r="I94" s="72">
        <f t="shared" si="31"/>
        <v>93.4</v>
      </c>
      <c r="J94" s="43">
        <v>14.3</v>
      </c>
      <c r="K94" s="47">
        <f t="shared" si="32"/>
        <v>76.3</v>
      </c>
      <c r="L94" s="36">
        <v>13.6</v>
      </c>
      <c r="M94" s="37">
        <f t="shared" si="32"/>
        <v>58.900000000000006</v>
      </c>
      <c r="N94" s="11">
        <v>5</v>
      </c>
      <c r="O94" s="12">
        <f t="shared" si="30"/>
        <v>85</v>
      </c>
      <c r="P94" s="17">
        <v>14.29</v>
      </c>
      <c r="Q94" s="16">
        <f t="shared" si="30"/>
        <v>71.44</v>
      </c>
    </row>
    <row r="95" spans="1:17">
      <c r="A95" s="4">
        <v>9</v>
      </c>
      <c r="B95" s="348">
        <v>4.2</v>
      </c>
      <c r="C95" s="354">
        <f t="shared" si="27"/>
        <v>75</v>
      </c>
      <c r="D95" s="233">
        <v>0</v>
      </c>
      <c r="E95" s="238">
        <f t="shared" si="28"/>
        <v>85.7</v>
      </c>
      <c r="F95" s="58">
        <v>0</v>
      </c>
      <c r="G95" s="60">
        <f t="shared" si="29"/>
        <v>84.199999999999989</v>
      </c>
      <c r="H95" s="70">
        <v>6.7</v>
      </c>
      <c r="I95" s="72">
        <f t="shared" si="31"/>
        <v>100.10000000000001</v>
      </c>
      <c r="J95" s="43">
        <v>14.3</v>
      </c>
      <c r="K95" s="47">
        <f t="shared" si="32"/>
        <v>90.6</v>
      </c>
      <c r="L95" s="36">
        <v>13.6</v>
      </c>
      <c r="M95" s="37">
        <f t="shared" si="32"/>
        <v>72.5</v>
      </c>
      <c r="N95" s="11">
        <v>5</v>
      </c>
      <c r="O95" s="12">
        <f t="shared" si="30"/>
        <v>90</v>
      </c>
      <c r="P95" s="17">
        <v>0</v>
      </c>
      <c r="Q95" s="16">
        <f t="shared" si="30"/>
        <v>71.44</v>
      </c>
    </row>
    <row r="96" spans="1:17">
      <c r="A96" s="4">
        <v>10</v>
      </c>
      <c r="B96" s="348">
        <v>25</v>
      </c>
      <c r="C96" s="354">
        <f t="shared" si="27"/>
        <v>100</v>
      </c>
      <c r="D96" s="233">
        <v>14.3</v>
      </c>
      <c r="E96" s="238">
        <f t="shared" si="28"/>
        <v>100</v>
      </c>
      <c r="F96" s="58">
        <v>15.8</v>
      </c>
      <c r="G96" s="60">
        <f t="shared" si="29"/>
        <v>99.999999999999986</v>
      </c>
      <c r="H96" s="70"/>
      <c r="I96" s="72">
        <f t="shared" si="31"/>
        <v>100.10000000000001</v>
      </c>
      <c r="J96" s="43">
        <v>9.5</v>
      </c>
      <c r="K96" s="47">
        <f t="shared" si="32"/>
        <v>100.1</v>
      </c>
      <c r="L96" s="36">
        <v>27.3</v>
      </c>
      <c r="M96" s="37">
        <f t="shared" si="32"/>
        <v>99.8</v>
      </c>
      <c r="N96" s="11">
        <v>10</v>
      </c>
      <c r="O96" s="12">
        <f t="shared" si="30"/>
        <v>100</v>
      </c>
      <c r="P96" s="17">
        <v>28.57</v>
      </c>
      <c r="Q96" s="16">
        <f t="shared" si="30"/>
        <v>100.00999999999999</v>
      </c>
    </row>
    <row r="97" spans="1:17">
      <c r="A97" s="3"/>
      <c r="B97" s="348"/>
      <c r="C97" s="354"/>
      <c r="D97" s="233"/>
      <c r="E97" s="238"/>
      <c r="F97" s="58"/>
      <c r="G97" s="60"/>
      <c r="H97" s="70"/>
      <c r="I97" s="72"/>
      <c r="J97" s="43"/>
      <c r="K97" s="47"/>
      <c r="L97" s="36"/>
      <c r="M97" s="37"/>
      <c r="N97" s="11"/>
      <c r="O97" s="12"/>
      <c r="P97" s="17"/>
      <c r="Q97" s="16"/>
    </row>
    <row r="98" spans="1:17" ht="25.5">
      <c r="A98" s="5" t="s">
        <v>7</v>
      </c>
      <c r="B98" s="362"/>
      <c r="C98" s="354"/>
      <c r="D98" s="239"/>
      <c r="E98" s="238"/>
      <c r="F98" s="61"/>
      <c r="G98" s="60"/>
      <c r="H98" s="73"/>
      <c r="I98" s="72"/>
      <c r="J98" s="45"/>
      <c r="K98" s="47"/>
      <c r="L98" s="36"/>
      <c r="M98" s="37"/>
      <c r="N98" s="11"/>
      <c r="O98" s="12"/>
      <c r="P98" s="17"/>
      <c r="Q98" s="16"/>
    </row>
    <row r="99" spans="1:17">
      <c r="A99" s="4">
        <v>1</v>
      </c>
      <c r="B99" s="348">
        <v>0</v>
      </c>
      <c r="C99" s="354">
        <f>B99</f>
        <v>0</v>
      </c>
      <c r="D99" s="233">
        <v>0</v>
      </c>
      <c r="E99" s="238">
        <f>D99</f>
        <v>0</v>
      </c>
      <c r="F99" s="58">
        <v>0</v>
      </c>
      <c r="G99" s="60">
        <f>F99</f>
        <v>0</v>
      </c>
      <c r="H99" s="70"/>
      <c r="I99" s="72">
        <f>H99</f>
        <v>0</v>
      </c>
      <c r="J99" s="43">
        <v>0</v>
      </c>
      <c r="K99" s="47">
        <f>J99</f>
        <v>0</v>
      </c>
      <c r="L99" s="36">
        <v>4.5</v>
      </c>
      <c r="M99" s="37">
        <f>L99</f>
        <v>4.5</v>
      </c>
      <c r="N99" s="11">
        <v>10</v>
      </c>
      <c r="O99" s="12">
        <f>N99</f>
        <v>10</v>
      </c>
      <c r="P99" s="17">
        <v>0</v>
      </c>
      <c r="Q99" s="16">
        <f>P99</f>
        <v>0</v>
      </c>
    </row>
    <row r="100" spans="1:17">
      <c r="A100" s="4">
        <v>2</v>
      </c>
      <c r="B100" s="348">
        <v>0</v>
      </c>
      <c r="C100" s="354">
        <f t="shared" ref="C100:C108" si="33">C99+B100</f>
        <v>0</v>
      </c>
      <c r="D100" s="233">
        <v>0</v>
      </c>
      <c r="E100" s="238">
        <f t="shared" ref="E100:E108" si="34">E99+D100</f>
        <v>0</v>
      </c>
      <c r="F100" s="58">
        <v>5.2</v>
      </c>
      <c r="G100" s="60">
        <f t="shared" ref="G100:G108" si="35">G99+F100</f>
        <v>5.2</v>
      </c>
      <c r="H100" s="70">
        <v>6.7</v>
      </c>
      <c r="I100" s="72">
        <f>I99+H100</f>
        <v>6.7</v>
      </c>
      <c r="J100" s="43">
        <v>0</v>
      </c>
      <c r="K100" s="47">
        <f>K99+J100</f>
        <v>0</v>
      </c>
      <c r="L100" s="36">
        <v>0</v>
      </c>
      <c r="M100" s="37">
        <f>M99+L100</f>
        <v>4.5</v>
      </c>
      <c r="N100" s="11">
        <v>5</v>
      </c>
      <c r="O100" s="12">
        <f t="shared" ref="O100:Q108" si="36">O99+N100</f>
        <v>15</v>
      </c>
      <c r="P100" s="17">
        <v>0</v>
      </c>
      <c r="Q100" s="16">
        <f t="shared" si="36"/>
        <v>0</v>
      </c>
    </row>
    <row r="101" spans="1:17">
      <c r="A101" s="4">
        <v>3</v>
      </c>
      <c r="B101" s="348">
        <v>0</v>
      </c>
      <c r="C101" s="354">
        <f t="shared" si="33"/>
        <v>0</v>
      </c>
      <c r="D101" s="233">
        <v>0</v>
      </c>
      <c r="E101" s="238">
        <f t="shared" si="34"/>
        <v>0</v>
      </c>
      <c r="F101" s="58">
        <v>5.3</v>
      </c>
      <c r="G101" s="60">
        <f t="shared" si="35"/>
        <v>10.5</v>
      </c>
      <c r="H101" s="70"/>
      <c r="I101" s="72">
        <f t="shared" ref="I101:I108" si="37">I100+H101</f>
        <v>6.7</v>
      </c>
      <c r="J101" s="43">
        <v>4.8</v>
      </c>
      <c r="K101" s="47">
        <f t="shared" ref="K101:M108" si="38">K100+J101</f>
        <v>4.8</v>
      </c>
      <c r="L101" s="36">
        <v>0</v>
      </c>
      <c r="M101" s="37">
        <f t="shared" si="38"/>
        <v>4.5</v>
      </c>
      <c r="N101" s="11">
        <v>5</v>
      </c>
      <c r="O101" s="12">
        <f t="shared" si="36"/>
        <v>20</v>
      </c>
      <c r="P101" s="17">
        <v>0</v>
      </c>
      <c r="Q101" s="16">
        <f t="shared" si="36"/>
        <v>0</v>
      </c>
    </row>
    <row r="102" spans="1:17">
      <c r="A102" s="4">
        <v>4</v>
      </c>
      <c r="B102" s="348">
        <v>4.2</v>
      </c>
      <c r="C102" s="354">
        <f t="shared" si="33"/>
        <v>4.2</v>
      </c>
      <c r="D102" s="233">
        <v>0</v>
      </c>
      <c r="E102" s="238">
        <f t="shared" si="34"/>
        <v>0</v>
      </c>
      <c r="F102" s="58">
        <v>0</v>
      </c>
      <c r="G102" s="60">
        <f t="shared" si="35"/>
        <v>10.5</v>
      </c>
      <c r="H102" s="70"/>
      <c r="I102" s="72">
        <f t="shared" si="37"/>
        <v>6.7</v>
      </c>
      <c r="J102" s="43">
        <v>0</v>
      </c>
      <c r="K102" s="47">
        <f t="shared" si="38"/>
        <v>4.8</v>
      </c>
      <c r="L102" s="36">
        <v>0</v>
      </c>
      <c r="M102" s="37">
        <f t="shared" si="38"/>
        <v>4.5</v>
      </c>
      <c r="N102" s="11">
        <v>0</v>
      </c>
      <c r="O102" s="12">
        <f t="shared" si="36"/>
        <v>20</v>
      </c>
      <c r="P102" s="17">
        <v>7.14</v>
      </c>
      <c r="Q102" s="16">
        <f t="shared" si="36"/>
        <v>7.14</v>
      </c>
    </row>
    <row r="103" spans="1:17">
      <c r="A103" s="4">
        <v>5</v>
      </c>
      <c r="B103" s="348">
        <v>4.2</v>
      </c>
      <c r="C103" s="354">
        <f t="shared" si="33"/>
        <v>8.4</v>
      </c>
      <c r="D103" s="233">
        <v>0</v>
      </c>
      <c r="E103" s="238">
        <f t="shared" si="34"/>
        <v>0</v>
      </c>
      <c r="F103" s="58">
        <v>21.1</v>
      </c>
      <c r="G103" s="60">
        <f t="shared" si="35"/>
        <v>31.6</v>
      </c>
      <c r="H103" s="70">
        <v>6.7</v>
      </c>
      <c r="I103" s="72">
        <f t="shared" si="37"/>
        <v>13.4</v>
      </c>
      <c r="J103" s="43">
        <v>9.5</v>
      </c>
      <c r="K103" s="47">
        <f t="shared" si="38"/>
        <v>14.3</v>
      </c>
      <c r="L103" s="36">
        <v>9.1</v>
      </c>
      <c r="M103" s="37">
        <f t="shared" si="38"/>
        <v>13.6</v>
      </c>
      <c r="N103" s="11">
        <v>5</v>
      </c>
      <c r="O103" s="12">
        <f t="shared" si="36"/>
        <v>25</v>
      </c>
      <c r="P103" s="17">
        <v>21.43</v>
      </c>
      <c r="Q103" s="16">
        <f t="shared" si="36"/>
        <v>28.57</v>
      </c>
    </row>
    <row r="104" spans="1:17">
      <c r="A104" s="4">
        <v>6</v>
      </c>
      <c r="B104" s="348">
        <v>4.2</v>
      </c>
      <c r="C104" s="358">
        <f t="shared" si="33"/>
        <v>12.600000000000001</v>
      </c>
      <c r="D104" s="233">
        <v>14.2</v>
      </c>
      <c r="E104" s="328">
        <f t="shared" si="34"/>
        <v>14.2</v>
      </c>
      <c r="F104" s="58">
        <v>15.8</v>
      </c>
      <c r="G104" s="206">
        <f t="shared" si="35"/>
        <v>47.400000000000006</v>
      </c>
      <c r="H104" s="70">
        <v>20</v>
      </c>
      <c r="I104" s="72">
        <f t="shared" si="37"/>
        <v>33.4</v>
      </c>
      <c r="J104" s="43">
        <v>4.8</v>
      </c>
      <c r="K104" s="47">
        <f t="shared" si="38"/>
        <v>19.100000000000001</v>
      </c>
      <c r="L104" s="36">
        <v>4.5</v>
      </c>
      <c r="M104" s="37">
        <f t="shared" si="38"/>
        <v>18.100000000000001</v>
      </c>
      <c r="N104" s="11">
        <v>10</v>
      </c>
      <c r="O104" s="12">
        <f t="shared" si="36"/>
        <v>35</v>
      </c>
      <c r="P104" s="17">
        <v>7.14</v>
      </c>
      <c r="Q104" s="16">
        <f t="shared" si="36"/>
        <v>35.71</v>
      </c>
    </row>
    <row r="105" spans="1:17">
      <c r="A105" s="4">
        <v>7</v>
      </c>
      <c r="B105" s="348">
        <v>12.5</v>
      </c>
      <c r="C105" s="356">
        <f t="shared" si="33"/>
        <v>25.1</v>
      </c>
      <c r="D105" s="233">
        <v>42.9</v>
      </c>
      <c r="E105" s="237">
        <f t="shared" si="34"/>
        <v>57.099999999999994</v>
      </c>
      <c r="F105" s="58">
        <v>10.5</v>
      </c>
      <c r="G105" s="60">
        <f t="shared" si="35"/>
        <v>57.900000000000006</v>
      </c>
      <c r="H105" s="70">
        <v>6.7</v>
      </c>
      <c r="I105" s="199">
        <f t="shared" si="37"/>
        <v>40.1</v>
      </c>
      <c r="J105" s="43">
        <v>19</v>
      </c>
      <c r="K105" s="47">
        <f t="shared" si="38"/>
        <v>38.1</v>
      </c>
      <c r="L105" s="36">
        <v>18.2</v>
      </c>
      <c r="M105" s="37">
        <f t="shared" si="38"/>
        <v>36.299999999999997</v>
      </c>
      <c r="N105" s="11">
        <v>14</v>
      </c>
      <c r="O105" s="202">
        <f t="shared" si="36"/>
        <v>49</v>
      </c>
      <c r="P105" s="17">
        <v>0</v>
      </c>
      <c r="Q105" s="16">
        <f t="shared" si="36"/>
        <v>35.71</v>
      </c>
    </row>
    <row r="106" spans="1:17">
      <c r="A106" s="4">
        <v>8</v>
      </c>
      <c r="B106" s="348">
        <v>33.299999999999997</v>
      </c>
      <c r="C106" s="354">
        <f t="shared" si="33"/>
        <v>58.4</v>
      </c>
      <c r="D106" s="233">
        <v>14.3</v>
      </c>
      <c r="E106" s="238">
        <f t="shared" si="34"/>
        <v>71.399999999999991</v>
      </c>
      <c r="F106" s="58">
        <v>10.5</v>
      </c>
      <c r="G106" s="60">
        <f t="shared" si="35"/>
        <v>68.400000000000006</v>
      </c>
      <c r="H106" s="70">
        <v>20</v>
      </c>
      <c r="I106" s="72">
        <f t="shared" si="37"/>
        <v>60.1</v>
      </c>
      <c r="J106" s="43">
        <v>9.5</v>
      </c>
      <c r="K106" s="207">
        <f t="shared" si="38"/>
        <v>47.6</v>
      </c>
      <c r="L106" s="36">
        <v>22.7</v>
      </c>
      <c r="M106" s="201">
        <f t="shared" si="38"/>
        <v>59</v>
      </c>
      <c r="N106" s="11">
        <v>10</v>
      </c>
      <c r="O106" s="12">
        <f t="shared" si="36"/>
        <v>59</v>
      </c>
      <c r="P106" s="17">
        <v>14.29</v>
      </c>
      <c r="Q106" s="203">
        <f t="shared" si="36"/>
        <v>50</v>
      </c>
    </row>
    <row r="107" spans="1:17">
      <c r="A107" s="4">
        <v>9</v>
      </c>
      <c r="B107" s="348">
        <v>8.3000000000000007</v>
      </c>
      <c r="C107" s="354">
        <f t="shared" si="33"/>
        <v>66.7</v>
      </c>
      <c r="D107" s="233">
        <v>0</v>
      </c>
      <c r="E107" s="238">
        <f t="shared" si="34"/>
        <v>71.399999999999991</v>
      </c>
      <c r="F107" s="58">
        <v>15.8</v>
      </c>
      <c r="G107" s="60">
        <f t="shared" si="35"/>
        <v>84.2</v>
      </c>
      <c r="H107" s="70">
        <v>20</v>
      </c>
      <c r="I107" s="72">
        <f t="shared" si="37"/>
        <v>80.099999999999994</v>
      </c>
      <c r="J107" s="43">
        <v>23.8</v>
      </c>
      <c r="K107" s="47">
        <f t="shared" si="38"/>
        <v>71.400000000000006</v>
      </c>
      <c r="L107" s="36">
        <v>9.1</v>
      </c>
      <c r="M107" s="37">
        <f t="shared" si="38"/>
        <v>68.099999999999994</v>
      </c>
      <c r="N107" s="11">
        <v>10</v>
      </c>
      <c r="O107" s="12">
        <f t="shared" si="36"/>
        <v>69</v>
      </c>
      <c r="P107" s="17">
        <v>14.29</v>
      </c>
      <c r="Q107" s="16">
        <f t="shared" si="36"/>
        <v>64.289999999999992</v>
      </c>
    </row>
    <row r="108" spans="1:17">
      <c r="A108" s="4">
        <v>10</v>
      </c>
      <c r="B108" s="348">
        <v>33.299999999999997</v>
      </c>
      <c r="C108" s="354">
        <f t="shared" si="33"/>
        <v>100</v>
      </c>
      <c r="D108" s="233">
        <v>28.6</v>
      </c>
      <c r="E108" s="238">
        <f t="shared" si="34"/>
        <v>100</v>
      </c>
      <c r="F108" s="58">
        <v>15.8</v>
      </c>
      <c r="G108" s="60">
        <f t="shared" si="35"/>
        <v>100</v>
      </c>
      <c r="H108" s="70">
        <v>20</v>
      </c>
      <c r="I108" s="72">
        <f t="shared" si="37"/>
        <v>100.1</v>
      </c>
      <c r="J108" s="43">
        <v>28.6</v>
      </c>
      <c r="K108" s="47">
        <f t="shared" si="38"/>
        <v>100</v>
      </c>
      <c r="L108" s="36">
        <v>31.8</v>
      </c>
      <c r="M108" s="37">
        <f t="shared" si="38"/>
        <v>99.899999999999991</v>
      </c>
      <c r="N108" s="11">
        <v>33</v>
      </c>
      <c r="O108" s="12">
        <f t="shared" si="36"/>
        <v>102</v>
      </c>
      <c r="P108" s="17">
        <v>35.71</v>
      </c>
      <c r="Q108" s="16">
        <f t="shared" si="36"/>
        <v>100</v>
      </c>
    </row>
    <row r="109" spans="1:17">
      <c r="A109" s="3"/>
      <c r="B109" s="348"/>
      <c r="C109" s="354"/>
      <c r="D109" s="233"/>
      <c r="E109" s="238"/>
      <c r="F109" s="58"/>
      <c r="G109" s="60"/>
      <c r="H109" s="70"/>
      <c r="I109" s="72"/>
      <c r="J109" s="43"/>
      <c r="K109" s="47"/>
      <c r="L109" s="36"/>
      <c r="M109" s="37"/>
      <c r="N109" s="11"/>
      <c r="O109" s="12"/>
      <c r="P109" s="17"/>
      <c r="Q109" s="16"/>
    </row>
    <row r="110" spans="1:17" ht="25.5">
      <c r="A110" s="5" t="s">
        <v>55</v>
      </c>
      <c r="B110" s="362"/>
      <c r="C110" s="354"/>
      <c r="D110" s="239"/>
      <c r="E110" s="238"/>
      <c r="F110" s="61"/>
      <c r="G110" s="60"/>
      <c r="H110" s="73"/>
      <c r="I110" s="72"/>
      <c r="J110" s="45"/>
      <c r="K110" s="47"/>
      <c r="L110" s="36"/>
      <c r="M110" s="37"/>
      <c r="N110" s="11"/>
      <c r="O110" s="12"/>
      <c r="P110" s="17"/>
      <c r="Q110" s="16"/>
    </row>
    <row r="111" spans="1:17">
      <c r="A111" s="4">
        <v>1</v>
      </c>
      <c r="B111" s="348">
        <v>0</v>
      </c>
      <c r="C111" s="354">
        <f>B111</f>
        <v>0</v>
      </c>
      <c r="D111" s="233">
        <v>0</v>
      </c>
      <c r="E111" s="238">
        <f>D111</f>
        <v>0</v>
      </c>
      <c r="F111" s="58">
        <v>0</v>
      </c>
      <c r="G111" s="60">
        <f>F111</f>
        <v>0</v>
      </c>
      <c r="H111" s="70"/>
      <c r="I111" s="72">
        <f>H111</f>
        <v>0</v>
      </c>
      <c r="J111" s="43">
        <v>0</v>
      </c>
      <c r="K111" s="47">
        <f>J111</f>
        <v>0</v>
      </c>
      <c r="L111" s="36">
        <v>4.5</v>
      </c>
      <c r="M111" s="37">
        <f>L111</f>
        <v>4.5</v>
      </c>
      <c r="N111" s="11">
        <v>0</v>
      </c>
      <c r="O111" s="12">
        <f>N111</f>
        <v>0</v>
      </c>
      <c r="P111" s="17"/>
      <c r="Q111" s="16"/>
    </row>
    <row r="112" spans="1:17">
      <c r="A112" s="4">
        <v>2</v>
      </c>
      <c r="B112" s="348">
        <v>0</v>
      </c>
      <c r="C112" s="354">
        <f t="shared" ref="C112:C120" si="39">C111+B112</f>
        <v>0</v>
      </c>
      <c r="D112" s="233">
        <v>0</v>
      </c>
      <c r="E112" s="238">
        <f t="shared" ref="E112:E120" si="40">E111+D112</f>
        <v>0</v>
      </c>
      <c r="F112" s="58">
        <v>0</v>
      </c>
      <c r="G112" s="60">
        <f t="shared" ref="G112:G120" si="41">G111+F112</f>
        <v>0</v>
      </c>
      <c r="H112" s="70"/>
      <c r="I112" s="72">
        <f>I111+H112</f>
        <v>0</v>
      </c>
      <c r="J112" s="43">
        <v>0</v>
      </c>
      <c r="K112" s="47">
        <f>K111+J112</f>
        <v>0</v>
      </c>
      <c r="L112" s="36">
        <v>4.5</v>
      </c>
      <c r="M112" s="37">
        <f>M111+L112</f>
        <v>9</v>
      </c>
      <c r="N112" s="11">
        <v>0</v>
      </c>
      <c r="O112" s="12">
        <f t="shared" ref="O112:O120" si="42">O111+N112</f>
        <v>0</v>
      </c>
      <c r="P112" s="17"/>
      <c r="Q112" s="16"/>
    </row>
    <row r="113" spans="1:17">
      <c r="A113" s="4">
        <v>3</v>
      </c>
      <c r="B113" s="348">
        <v>0</v>
      </c>
      <c r="C113" s="354">
        <f t="shared" si="39"/>
        <v>0</v>
      </c>
      <c r="D113" s="233">
        <v>0</v>
      </c>
      <c r="E113" s="238">
        <f t="shared" si="40"/>
        <v>0</v>
      </c>
      <c r="F113" s="58">
        <v>0</v>
      </c>
      <c r="G113" s="60">
        <f t="shared" si="41"/>
        <v>0</v>
      </c>
      <c r="H113" s="70"/>
      <c r="I113" s="72">
        <f t="shared" ref="I113:I120" si="43">I112+H113</f>
        <v>0</v>
      </c>
      <c r="J113" s="43">
        <v>0</v>
      </c>
      <c r="K113" s="47">
        <f t="shared" ref="K113:M120" si="44">K112+J113</f>
        <v>0</v>
      </c>
      <c r="L113" s="36">
        <v>0</v>
      </c>
      <c r="M113" s="37">
        <f t="shared" si="44"/>
        <v>9</v>
      </c>
      <c r="N113" s="11">
        <v>0</v>
      </c>
      <c r="O113" s="12">
        <f t="shared" si="42"/>
        <v>0</v>
      </c>
      <c r="P113" s="17"/>
      <c r="Q113" s="16"/>
    </row>
    <row r="114" spans="1:17">
      <c r="A114" s="4">
        <v>4</v>
      </c>
      <c r="B114" s="348">
        <v>0</v>
      </c>
      <c r="C114" s="354">
        <f t="shared" si="39"/>
        <v>0</v>
      </c>
      <c r="D114" s="233">
        <v>0</v>
      </c>
      <c r="E114" s="238">
        <f t="shared" si="40"/>
        <v>0</v>
      </c>
      <c r="F114" s="58">
        <v>0</v>
      </c>
      <c r="G114" s="60">
        <f t="shared" si="41"/>
        <v>0</v>
      </c>
      <c r="H114" s="70"/>
      <c r="I114" s="72">
        <f t="shared" si="43"/>
        <v>0</v>
      </c>
      <c r="J114" s="43">
        <v>4.8</v>
      </c>
      <c r="K114" s="47">
        <f t="shared" si="44"/>
        <v>4.8</v>
      </c>
      <c r="L114" s="36">
        <v>0</v>
      </c>
      <c r="M114" s="37">
        <f t="shared" si="44"/>
        <v>9</v>
      </c>
      <c r="N114" s="11">
        <v>10</v>
      </c>
      <c r="O114" s="12">
        <f t="shared" si="42"/>
        <v>10</v>
      </c>
      <c r="P114" s="17"/>
      <c r="Q114" s="16"/>
    </row>
    <row r="115" spans="1:17">
      <c r="A115" s="4">
        <v>5</v>
      </c>
      <c r="B115" s="348">
        <v>4.2</v>
      </c>
      <c r="C115" s="354">
        <f t="shared" si="39"/>
        <v>4.2</v>
      </c>
      <c r="D115" s="233">
        <v>0</v>
      </c>
      <c r="E115" s="238">
        <f t="shared" si="40"/>
        <v>0</v>
      </c>
      <c r="F115" s="58">
        <v>21</v>
      </c>
      <c r="G115" s="60">
        <f t="shared" si="41"/>
        <v>21</v>
      </c>
      <c r="H115" s="70"/>
      <c r="I115" s="72">
        <f t="shared" si="43"/>
        <v>0</v>
      </c>
      <c r="J115" s="43">
        <v>4.8</v>
      </c>
      <c r="K115" s="47">
        <f t="shared" si="44"/>
        <v>9.6</v>
      </c>
      <c r="L115" s="36">
        <v>4.5</v>
      </c>
      <c r="M115" s="37">
        <f t="shared" si="44"/>
        <v>13.5</v>
      </c>
      <c r="N115" s="11">
        <v>5</v>
      </c>
      <c r="O115" s="12">
        <f t="shared" si="42"/>
        <v>15</v>
      </c>
      <c r="P115" s="17"/>
      <c r="Q115" s="16"/>
    </row>
    <row r="116" spans="1:17">
      <c r="A116" s="4">
        <v>6</v>
      </c>
      <c r="B116" s="348">
        <v>0</v>
      </c>
      <c r="C116" s="354">
        <f t="shared" si="39"/>
        <v>4.2</v>
      </c>
      <c r="D116" s="233">
        <v>14.2</v>
      </c>
      <c r="E116" s="238">
        <f t="shared" si="40"/>
        <v>14.2</v>
      </c>
      <c r="F116" s="58">
        <v>5.3</v>
      </c>
      <c r="G116" s="60">
        <f t="shared" si="41"/>
        <v>26.3</v>
      </c>
      <c r="H116" s="70"/>
      <c r="I116" s="72">
        <f t="shared" si="43"/>
        <v>0</v>
      </c>
      <c r="J116" s="43">
        <v>4.8</v>
      </c>
      <c r="K116" s="47">
        <f t="shared" si="44"/>
        <v>14.399999999999999</v>
      </c>
      <c r="L116" s="36">
        <v>4.5</v>
      </c>
      <c r="M116" s="37">
        <f t="shared" si="44"/>
        <v>18</v>
      </c>
      <c r="N116" s="11">
        <v>5</v>
      </c>
      <c r="O116" s="12">
        <f t="shared" si="42"/>
        <v>20</v>
      </c>
      <c r="P116" s="17"/>
      <c r="Q116" s="16"/>
    </row>
    <row r="117" spans="1:17">
      <c r="A117" s="4">
        <v>7</v>
      </c>
      <c r="B117" s="348">
        <v>12.5</v>
      </c>
      <c r="C117" s="358">
        <f t="shared" si="39"/>
        <v>16.7</v>
      </c>
      <c r="D117" s="233">
        <v>0</v>
      </c>
      <c r="E117" s="328">
        <f t="shared" si="40"/>
        <v>14.2</v>
      </c>
      <c r="F117" s="58">
        <v>15.8</v>
      </c>
      <c r="G117" s="206">
        <f t="shared" si="41"/>
        <v>42.1</v>
      </c>
      <c r="H117" s="70">
        <v>20</v>
      </c>
      <c r="I117" s="72">
        <f t="shared" si="43"/>
        <v>20</v>
      </c>
      <c r="J117" s="43">
        <v>0</v>
      </c>
      <c r="K117" s="47">
        <f t="shared" si="44"/>
        <v>14.399999999999999</v>
      </c>
      <c r="L117" s="36">
        <v>13.6</v>
      </c>
      <c r="M117" s="37">
        <f t="shared" si="44"/>
        <v>31.6</v>
      </c>
      <c r="N117" s="11">
        <v>14</v>
      </c>
      <c r="O117" s="12">
        <f t="shared" si="42"/>
        <v>34</v>
      </c>
      <c r="P117" s="17"/>
      <c r="Q117" s="16"/>
    </row>
    <row r="118" spans="1:17">
      <c r="A118" s="4">
        <v>8</v>
      </c>
      <c r="B118" s="348">
        <v>12.5</v>
      </c>
      <c r="C118" s="354">
        <f t="shared" si="39"/>
        <v>29.2</v>
      </c>
      <c r="D118" s="233">
        <v>14.3</v>
      </c>
      <c r="E118" s="238">
        <f t="shared" si="40"/>
        <v>28.5</v>
      </c>
      <c r="F118" s="58">
        <v>0</v>
      </c>
      <c r="G118" s="60">
        <f t="shared" si="41"/>
        <v>42.1</v>
      </c>
      <c r="H118" s="70">
        <v>33.299999999999997</v>
      </c>
      <c r="I118" s="199">
        <f t="shared" si="43"/>
        <v>53.3</v>
      </c>
      <c r="J118" s="43">
        <v>19</v>
      </c>
      <c r="K118" s="47">
        <f t="shared" si="44"/>
        <v>33.4</v>
      </c>
      <c r="L118" s="36">
        <v>18.2</v>
      </c>
      <c r="M118" s="201">
        <f t="shared" si="44"/>
        <v>49.8</v>
      </c>
      <c r="N118" s="11">
        <v>19</v>
      </c>
      <c r="O118" s="202">
        <f t="shared" si="42"/>
        <v>53</v>
      </c>
      <c r="P118" s="17"/>
      <c r="Q118" s="16"/>
    </row>
    <row r="119" spans="1:17">
      <c r="A119" s="4">
        <v>9</v>
      </c>
      <c r="B119" s="348">
        <v>25</v>
      </c>
      <c r="C119" s="356">
        <f t="shared" si="39"/>
        <v>54.2</v>
      </c>
      <c r="D119" s="233">
        <v>42.9</v>
      </c>
      <c r="E119" s="237">
        <f t="shared" si="40"/>
        <v>71.400000000000006</v>
      </c>
      <c r="F119" s="58">
        <v>21.1</v>
      </c>
      <c r="G119" s="60">
        <f t="shared" si="41"/>
        <v>63.2</v>
      </c>
      <c r="H119" s="70">
        <v>26.7</v>
      </c>
      <c r="I119" s="72">
        <f t="shared" si="43"/>
        <v>80</v>
      </c>
      <c r="J119" s="43">
        <v>19</v>
      </c>
      <c r="K119" s="207">
        <f t="shared" si="44"/>
        <v>52.4</v>
      </c>
      <c r="L119" s="36">
        <v>18.2</v>
      </c>
      <c r="M119" s="37">
        <f t="shared" si="44"/>
        <v>68</v>
      </c>
      <c r="N119" s="11">
        <v>14</v>
      </c>
      <c r="O119" s="12">
        <f t="shared" si="42"/>
        <v>67</v>
      </c>
      <c r="P119" s="17"/>
      <c r="Q119" s="16"/>
    </row>
    <row r="120" spans="1:17">
      <c r="A120" s="4">
        <v>10</v>
      </c>
      <c r="B120" s="348">
        <v>45.8</v>
      </c>
      <c r="C120" s="354">
        <f t="shared" si="39"/>
        <v>100</v>
      </c>
      <c r="D120" s="233">
        <v>28.6</v>
      </c>
      <c r="E120" s="238">
        <f t="shared" si="40"/>
        <v>100</v>
      </c>
      <c r="F120" s="58">
        <v>36.799999999999997</v>
      </c>
      <c r="G120" s="60">
        <f t="shared" si="41"/>
        <v>100</v>
      </c>
      <c r="H120" s="70">
        <v>20</v>
      </c>
      <c r="I120" s="72">
        <f t="shared" si="43"/>
        <v>100</v>
      </c>
      <c r="J120" s="43">
        <v>47.6</v>
      </c>
      <c r="K120" s="47">
        <f t="shared" si="44"/>
        <v>100</v>
      </c>
      <c r="L120" s="36">
        <v>31.8</v>
      </c>
      <c r="M120" s="37">
        <f t="shared" si="44"/>
        <v>99.8</v>
      </c>
      <c r="N120" s="11">
        <v>33</v>
      </c>
      <c r="O120" s="12">
        <f t="shared" si="42"/>
        <v>100</v>
      </c>
      <c r="P120" s="17"/>
      <c r="Q120" s="16"/>
    </row>
    <row r="121" spans="1:17">
      <c r="A121" s="3"/>
      <c r="B121" s="348"/>
      <c r="C121" s="354"/>
      <c r="D121" s="233"/>
      <c r="E121" s="238"/>
      <c r="F121" s="58"/>
      <c r="G121" s="60"/>
      <c r="H121" s="70"/>
      <c r="I121" s="72"/>
      <c r="J121" s="43"/>
      <c r="K121" s="47"/>
      <c r="L121" s="36"/>
      <c r="M121" s="37"/>
      <c r="N121" s="11"/>
      <c r="O121" s="12"/>
      <c r="P121" s="17"/>
      <c r="Q121" s="16"/>
    </row>
    <row r="122" spans="1:17" ht="25.5">
      <c r="A122" s="5" t="s">
        <v>56</v>
      </c>
      <c r="B122" s="362"/>
      <c r="C122" s="354"/>
      <c r="D122" s="239"/>
      <c r="E122" s="238"/>
      <c r="F122" s="61"/>
      <c r="G122" s="60"/>
      <c r="H122" s="73"/>
      <c r="I122" s="72"/>
      <c r="J122" s="45"/>
      <c r="K122" s="47"/>
      <c r="L122" s="36"/>
      <c r="M122" s="37"/>
      <c r="N122" s="11"/>
      <c r="O122" s="12"/>
      <c r="P122" s="17"/>
      <c r="Q122" s="16"/>
    </row>
    <row r="123" spans="1:17">
      <c r="A123" s="4">
        <v>1</v>
      </c>
      <c r="B123" s="348">
        <v>0</v>
      </c>
      <c r="C123" s="354">
        <f>B123</f>
        <v>0</v>
      </c>
      <c r="D123" s="233">
        <v>0</v>
      </c>
      <c r="E123" s="238">
        <f>D123</f>
        <v>0</v>
      </c>
      <c r="F123" s="58">
        <v>5.0999999999999996</v>
      </c>
      <c r="G123" s="60">
        <f>F123</f>
        <v>5.0999999999999996</v>
      </c>
      <c r="H123" s="70"/>
      <c r="I123" s="72">
        <f>H123</f>
        <v>0</v>
      </c>
      <c r="J123" s="43">
        <v>0</v>
      </c>
      <c r="K123" s="47">
        <f>J123</f>
        <v>0</v>
      </c>
      <c r="L123" s="36">
        <v>9.1</v>
      </c>
      <c r="M123" s="37">
        <f>L123</f>
        <v>9.1</v>
      </c>
      <c r="N123" s="11">
        <v>0</v>
      </c>
      <c r="O123" s="12">
        <f>N123</f>
        <v>0</v>
      </c>
      <c r="P123" s="17"/>
      <c r="Q123" s="16"/>
    </row>
    <row r="124" spans="1:17">
      <c r="A124" s="4">
        <v>2</v>
      </c>
      <c r="B124" s="348">
        <v>4.0999999999999996</v>
      </c>
      <c r="C124" s="354">
        <f t="shared" ref="C124:C132" si="45">C123+B124</f>
        <v>4.0999999999999996</v>
      </c>
      <c r="D124" s="233">
        <v>14.3</v>
      </c>
      <c r="E124" s="238">
        <f t="shared" ref="E124:E132" si="46">E123+D124</f>
        <v>14.3</v>
      </c>
      <c r="F124" s="58">
        <v>5.3</v>
      </c>
      <c r="G124" s="60">
        <f t="shared" ref="G124:G132" si="47">G123+F124</f>
        <v>10.399999999999999</v>
      </c>
      <c r="H124" s="70"/>
      <c r="I124" s="72">
        <f>I123+H124</f>
        <v>0</v>
      </c>
      <c r="J124" s="43">
        <v>0</v>
      </c>
      <c r="K124" s="47">
        <f>K123+J124</f>
        <v>0</v>
      </c>
      <c r="L124" s="36">
        <v>9.1</v>
      </c>
      <c r="M124" s="37">
        <f>M123+L124</f>
        <v>18.2</v>
      </c>
      <c r="N124" s="11">
        <v>0</v>
      </c>
      <c r="O124" s="12">
        <f t="shared" ref="O124:O132" si="48">O123+N124</f>
        <v>0</v>
      </c>
      <c r="P124" s="17"/>
      <c r="Q124" s="16"/>
    </row>
    <row r="125" spans="1:17">
      <c r="A125" s="4">
        <v>3</v>
      </c>
      <c r="B125" s="348">
        <v>0</v>
      </c>
      <c r="C125" s="354">
        <f t="shared" si="45"/>
        <v>4.0999999999999996</v>
      </c>
      <c r="D125" s="233">
        <v>0</v>
      </c>
      <c r="E125" s="238">
        <f t="shared" si="46"/>
        <v>14.3</v>
      </c>
      <c r="F125" s="58">
        <v>5.3</v>
      </c>
      <c r="G125" s="60">
        <f t="shared" si="47"/>
        <v>15.7</v>
      </c>
      <c r="H125" s="70"/>
      <c r="I125" s="72">
        <f t="shared" ref="I125:I132" si="49">I124+H125</f>
        <v>0</v>
      </c>
      <c r="J125" s="43">
        <v>4.8</v>
      </c>
      <c r="K125" s="47">
        <f t="shared" ref="K125:M132" si="50">K124+J125</f>
        <v>4.8</v>
      </c>
      <c r="L125" s="36">
        <v>0</v>
      </c>
      <c r="M125" s="37">
        <f t="shared" si="50"/>
        <v>18.2</v>
      </c>
      <c r="N125" s="11">
        <v>5</v>
      </c>
      <c r="O125" s="12">
        <f t="shared" si="48"/>
        <v>5</v>
      </c>
      <c r="P125" s="17"/>
      <c r="Q125" s="16"/>
    </row>
    <row r="126" spans="1:17">
      <c r="A126" s="4">
        <v>4</v>
      </c>
      <c r="B126" s="348">
        <v>4.2</v>
      </c>
      <c r="C126" s="354">
        <f t="shared" si="45"/>
        <v>8.3000000000000007</v>
      </c>
      <c r="D126" s="233">
        <v>0</v>
      </c>
      <c r="E126" s="238">
        <f t="shared" si="46"/>
        <v>14.3</v>
      </c>
      <c r="F126" s="58">
        <v>5.3</v>
      </c>
      <c r="G126" s="60">
        <f t="shared" si="47"/>
        <v>21</v>
      </c>
      <c r="H126" s="70">
        <v>6.7</v>
      </c>
      <c r="I126" s="72">
        <f t="shared" si="49"/>
        <v>6.7</v>
      </c>
      <c r="J126" s="43">
        <v>4.8</v>
      </c>
      <c r="K126" s="47">
        <f t="shared" si="50"/>
        <v>9.6</v>
      </c>
      <c r="L126" s="36">
        <v>0</v>
      </c>
      <c r="M126" s="37">
        <f t="shared" si="50"/>
        <v>18.2</v>
      </c>
      <c r="N126" s="11">
        <v>15</v>
      </c>
      <c r="O126" s="12">
        <f t="shared" si="48"/>
        <v>20</v>
      </c>
      <c r="P126" s="17"/>
      <c r="Q126" s="16"/>
    </row>
    <row r="127" spans="1:17">
      <c r="A127" s="4">
        <v>5</v>
      </c>
      <c r="B127" s="348">
        <v>29.2</v>
      </c>
      <c r="C127" s="354">
        <f t="shared" si="45"/>
        <v>37.5</v>
      </c>
      <c r="D127" s="233">
        <v>14.3</v>
      </c>
      <c r="E127" s="238">
        <f t="shared" si="46"/>
        <v>28.6</v>
      </c>
      <c r="F127" s="58">
        <v>15.8</v>
      </c>
      <c r="G127" s="60">
        <f t="shared" si="47"/>
        <v>36.799999999999997</v>
      </c>
      <c r="H127" s="70">
        <v>13.3</v>
      </c>
      <c r="I127" s="72">
        <f t="shared" si="49"/>
        <v>20</v>
      </c>
      <c r="J127" s="43">
        <v>4.8</v>
      </c>
      <c r="K127" s="47">
        <f t="shared" si="50"/>
        <v>14.399999999999999</v>
      </c>
      <c r="L127" s="36">
        <v>4.5</v>
      </c>
      <c r="M127" s="37">
        <f t="shared" si="50"/>
        <v>22.7</v>
      </c>
      <c r="N127" s="11">
        <v>14</v>
      </c>
      <c r="O127" s="12">
        <f t="shared" si="48"/>
        <v>34</v>
      </c>
      <c r="P127" s="17"/>
      <c r="Q127" s="16"/>
    </row>
    <row r="128" spans="1:17">
      <c r="A128" s="4">
        <v>6</v>
      </c>
      <c r="B128" s="348">
        <v>8.3000000000000007</v>
      </c>
      <c r="C128" s="357">
        <f t="shared" si="45"/>
        <v>45.8</v>
      </c>
      <c r="D128" s="233">
        <v>0</v>
      </c>
      <c r="E128" s="247">
        <f t="shared" si="46"/>
        <v>28.6</v>
      </c>
      <c r="F128" s="58">
        <v>21.1</v>
      </c>
      <c r="G128" s="206">
        <f t="shared" si="47"/>
        <v>57.9</v>
      </c>
      <c r="H128" s="70">
        <v>13.3</v>
      </c>
      <c r="I128" s="72">
        <f t="shared" si="49"/>
        <v>33.299999999999997</v>
      </c>
      <c r="J128" s="43">
        <v>9.5</v>
      </c>
      <c r="K128" s="47">
        <f t="shared" si="50"/>
        <v>23.9</v>
      </c>
      <c r="L128" s="36">
        <v>9.1</v>
      </c>
      <c r="M128" s="37">
        <f t="shared" si="50"/>
        <v>31.799999999999997</v>
      </c>
      <c r="N128" s="11">
        <v>10</v>
      </c>
      <c r="O128" s="12">
        <f t="shared" si="48"/>
        <v>44</v>
      </c>
      <c r="P128" s="17"/>
      <c r="Q128" s="16"/>
    </row>
    <row r="129" spans="1:17">
      <c r="A129" s="4">
        <v>7</v>
      </c>
      <c r="B129" s="348">
        <v>16.7</v>
      </c>
      <c r="C129" s="354">
        <f t="shared" si="45"/>
        <v>62.5</v>
      </c>
      <c r="D129" s="233">
        <v>71.400000000000006</v>
      </c>
      <c r="E129" s="238">
        <f t="shared" si="46"/>
        <v>100</v>
      </c>
      <c r="F129" s="58">
        <v>15.8</v>
      </c>
      <c r="G129" s="60">
        <f t="shared" si="47"/>
        <v>73.7</v>
      </c>
      <c r="H129" s="70">
        <v>6.7</v>
      </c>
      <c r="I129" s="199">
        <f t="shared" si="49"/>
        <v>40</v>
      </c>
      <c r="J129" s="43">
        <v>28.6</v>
      </c>
      <c r="K129" s="207">
        <f t="shared" si="50"/>
        <v>52.5</v>
      </c>
      <c r="L129" s="36">
        <v>13.6</v>
      </c>
      <c r="M129" s="201">
        <f t="shared" si="50"/>
        <v>45.4</v>
      </c>
      <c r="N129" s="11">
        <v>9</v>
      </c>
      <c r="O129" s="202">
        <f t="shared" si="48"/>
        <v>53</v>
      </c>
      <c r="P129" s="17"/>
      <c r="Q129" s="16"/>
    </row>
    <row r="130" spans="1:17">
      <c r="A130" s="4">
        <v>8</v>
      </c>
      <c r="B130" s="348">
        <v>12.5</v>
      </c>
      <c r="C130" s="354">
        <f t="shared" si="45"/>
        <v>75</v>
      </c>
      <c r="D130" s="233">
        <v>0</v>
      </c>
      <c r="E130" s="238">
        <f t="shared" si="46"/>
        <v>100</v>
      </c>
      <c r="F130" s="58">
        <v>10.5</v>
      </c>
      <c r="G130" s="60">
        <f t="shared" si="47"/>
        <v>84.2</v>
      </c>
      <c r="H130" s="70">
        <v>20</v>
      </c>
      <c r="I130" s="72">
        <f t="shared" si="49"/>
        <v>60</v>
      </c>
      <c r="J130" s="43">
        <v>19</v>
      </c>
      <c r="K130" s="47">
        <f t="shared" si="50"/>
        <v>71.5</v>
      </c>
      <c r="L130" s="36">
        <v>18.2</v>
      </c>
      <c r="M130" s="37">
        <f t="shared" si="50"/>
        <v>63.599999999999994</v>
      </c>
      <c r="N130" s="11">
        <v>10</v>
      </c>
      <c r="O130" s="12">
        <f t="shared" si="48"/>
        <v>63</v>
      </c>
      <c r="P130" s="17"/>
      <c r="Q130" s="16"/>
    </row>
    <row r="131" spans="1:17">
      <c r="A131" s="4">
        <v>9</v>
      </c>
      <c r="B131" s="348">
        <v>4.2</v>
      </c>
      <c r="C131" s="354">
        <f t="shared" si="45"/>
        <v>79.2</v>
      </c>
      <c r="D131" s="233">
        <v>0</v>
      </c>
      <c r="E131" s="238">
        <f t="shared" si="46"/>
        <v>100</v>
      </c>
      <c r="F131" s="58">
        <v>5.3</v>
      </c>
      <c r="G131" s="60">
        <f t="shared" si="47"/>
        <v>89.5</v>
      </c>
      <c r="H131" s="70">
        <v>26.7</v>
      </c>
      <c r="I131" s="72">
        <f t="shared" si="49"/>
        <v>86.7</v>
      </c>
      <c r="J131" s="43">
        <v>4.8</v>
      </c>
      <c r="K131" s="47">
        <f t="shared" si="50"/>
        <v>76.3</v>
      </c>
      <c r="L131" s="36">
        <v>18.2</v>
      </c>
      <c r="M131" s="37">
        <f t="shared" si="50"/>
        <v>81.8</v>
      </c>
      <c r="N131" s="11">
        <v>19</v>
      </c>
      <c r="O131" s="12">
        <f t="shared" si="48"/>
        <v>82</v>
      </c>
      <c r="P131" s="17"/>
      <c r="Q131" s="16"/>
    </row>
    <row r="132" spans="1:17">
      <c r="A132" s="4">
        <v>10</v>
      </c>
      <c r="B132" s="348">
        <v>20.8</v>
      </c>
      <c r="C132" s="354">
        <f t="shared" si="45"/>
        <v>100</v>
      </c>
      <c r="D132" s="233">
        <v>0</v>
      </c>
      <c r="E132" s="238">
        <f t="shared" si="46"/>
        <v>100</v>
      </c>
      <c r="F132" s="58">
        <v>10.5</v>
      </c>
      <c r="G132" s="60">
        <f t="shared" si="47"/>
        <v>100</v>
      </c>
      <c r="H132" s="70">
        <v>13.3</v>
      </c>
      <c r="I132" s="72">
        <f t="shared" si="49"/>
        <v>100</v>
      </c>
      <c r="J132" s="43">
        <v>23.8</v>
      </c>
      <c r="K132" s="47">
        <f t="shared" si="50"/>
        <v>100.1</v>
      </c>
      <c r="L132" s="36">
        <v>18.2</v>
      </c>
      <c r="M132" s="37">
        <f t="shared" si="50"/>
        <v>100</v>
      </c>
      <c r="N132" s="11">
        <v>19</v>
      </c>
      <c r="O132" s="12">
        <f t="shared" si="48"/>
        <v>101</v>
      </c>
      <c r="P132" s="17"/>
      <c r="Q132" s="16"/>
    </row>
    <row r="133" spans="1:17">
      <c r="A133" s="3"/>
      <c r="B133" s="348"/>
      <c r="C133" s="354"/>
      <c r="D133" s="233"/>
      <c r="E133" s="238"/>
      <c r="F133" s="58"/>
      <c r="G133" s="60"/>
      <c r="H133" s="70"/>
      <c r="I133" s="72"/>
      <c r="J133" s="43"/>
      <c r="K133" s="47"/>
      <c r="L133" s="36"/>
      <c r="M133" s="37"/>
      <c r="N133" s="11"/>
      <c r="O133" s="12"/>
      <c r="P133" s="17"/>
      <c r="Q133" s="16"/>
    </row>
    <row r="134" spans="1:17" ht="25.5">
      <c r="A134" s="5" t="s">
        <v>93</v>
      </c>
      <c r="B134" s="362"/>
      <c r="C134" s="354"/>
      <c r="D134" s="239"/>
      <c r="E134" s="238"/>
      <c r="F134" s="61"/>
      <c r="G134" s="60"/>
      <c r="H134" s="73"/>
      <c r="I134" s="72"/>
      <c r="J134" s="45"/>
      <c r="K134" s="47"/>
      <c r="L134" s="36"/>
      <c r="M134" s="37"/>
      <c r="N134" s="11"/>
      <c r="O134" s="12"/>
      <c r="P134" s="17"/>
      <c r="Q134" s="16"/>
    </row>
    <row r="135" spans="1:17">
      <c r="A135" s="4">
        <v>1</v>
      </c>
      <c r="B135" s="348">
        <v>20.7</v>
      </c>
      <c r="C135" s="356">
        <f>B135</f>
        <v>20.7</v>
      </c>
      <c r="D135" s="233">
        <v>42.8</v>
      </c>
      <c r="E135" s="237">
        <f>D135</f>
        <v>42.8</v>
      </c>
      <c r="F135" s="58">
        <v>47.4</v>
      </c>
      <c r="G135" s="60">
        <f>F135</f>
        <v>47.4</v>
      </c>
      <c r="H135" s="70">
        <v>26.7</v>
      </c>
      <c r="I135" s="72">
        <f>H135</f>
        <v>26.7</v>
      </c>
      <c r="J135" s="43">
        <v>9.5</v>
      </c>
      <c r="K135" s="47">
        <f>J135</f>
        <v>9.5</v>
      </c>
      <c r="L135" s="36">
        <v>27.3</v>
      </c>
      <c r="M135" s="37">
        <f>L135</f>
        <v>27.3</v>
      </c>
      <c r="N135" s="11">
        <v>29</v>
      </c>
      <c r="O135" s="12">
        <f>N135</f>
        <v>29</v>
      </c>
      <c r="P135" s="17">
        <v>38.46</v>
      </c>
      <c r="Q135" s="16">
        <f>P135</f>
        <v>38.46</v>
      </c>
    </row>
    <row r="136" spans="1:17">
      <c r="A136" s="4">
        <v>2</v>
      </c>
      <c r="B136" s="348">
        <v>16.7</v>
      </c>
      <c r="C136" s="349">
        <f t="shared" ref="C136:C144" si="51">C135+B136</f>
        <v>37.4</v>
      </c>
      <c r="D136" s="233">
        <v>28.6</v>
      </c>
      <c r="E136" s="236">
        <f t="shared" ref="E136:E144" si="52">E135+D136</f>
        <v>71.400000000000006</v>
      </c>
      <c r="F136" s="58">
        <v>5.3</v>
      </c>
      <c r="G136" s="206">
        <f t="shared" ref="G136:G144" si="53">G135+F136</f>
        <v>52.699999999999996</v>
      </c>
      <c r="H136" s="70">
        <v>13.3</v>
      </c>
      <c r="I136" s="72">
        <f>I135+H136</f>
        <v>40</v>
      </c>
      <c r="J136" s="43">
        <v>14.3</v>
      </c>
      <c r="K136" s="47">
        <f>K135+J136</f>
        <v>23.8</v>
      </c>
      <c r="L136" s="36">
        <v>4.5</v>
      </c>
      <c r="M136" s="37">
        <f>M135+L136</f>
        <v>31.8</v>
      </c>
      <c r="N136" s="11">
        <v>19</v>
      </c>
      <c r="O136" s="202">
        <f t="shared" ref="O136:Q144" si="54">O135+N136</f>
        <v>48</v>
      </c>
      <c r="P136" s="17">
        <v>0</v>
      </c>
      <c r="Q136" s="16">
        <f t="shared" si="54"/>
        <v>38.46</v>
      </c>
    </row>
    <row r="137" spans="1:17">
      <c r="A137" s="4">
        <v>3</v>
      </c>
      <c r="B137" s="348">
        <v>4.2</v>
      </c>
      <c r="C137" s="354">
        <f t="shared" si="51"/>
        <v>41.6</v>
      </c>
      <c r="D137" s="233">
        <v>14.3</v>
      </c>
      <c r="E137" s="238">
        <f t="shared" si="52"/>
        <v>85.7</v>
      </c>
      <c r="F137" s="58">
        <v>10.3</v>
      </c>
      <c r="G137" s="60">
        <f t="shared" si="53"/>
        <v>63</v>
      </c>
      <c r="H137" s="70">
        <v>6.7</v>
      </c>
      <c r="I137" s="199">
        <f t="shared" ref="I137:I144" si="55">I136+H137</f>
        <v>46.7</v>
      </c>
      <c r="J137" s="43">
        <v>14.3</v>
      </c>
      <c r="K137" s="207">
        <f t="shared" ref="K137:M144" si="56">K136+J137</f>
        <v>38.1</v>
      </c>
      <c r="L137" s="36">
        <v>4.5</v>
      </c>
      <c r="M137" s="37">
        <f t="shared" si="56"/>
        <v>36.299999999999997</v>
      </c>
      <c r="N137" s="11">
        <v>10</v>
      </c>
      <c r="O137" s="12">
        <f t="shared" si="54"/>
        <v>58</v>
      </c>
      <c r="P137" s="17">
        <v>15.38</v>
      </c>
      <c r="Q137" s="203">
        <f t="shared" si="54"/>
        <v>53.84</v>
      </c>
    </row>
    <row r="138" spans="1:17">
      <c r="A138" s="4">
        <v>4</v>
      </c>
      <c r="B138" s="348">
        <v>4.2</v>
      </c>
      <c r="C138" s="354">
        <f t="shared" si="51"/>
        <v>45.800000000000004</v>
      </c>
      <c r="D138" s="233">
        <v>0</v>
      </c>
      <c r="E138" s="238">
        <f t="shared" si="52"/>
        <v>85.7</v>
      </c>
      <c r="F138" s="58">
        <v>5.3</v>
      </c>
      <c r="G138" s="60">
        <f t="shared" si="53"/>
        <v>68.3</v>
      </c>
      <c r="H138" s="70">
        <v>13.3</v>
      </c>
      <c r="I138" s="72">
        <f t="shared" si="55"/>
        <v>60</v>
      </c>
      <c r="J138" s="43">
        <v>0</v>
      </c>
      <c r="K138" s="47">
        <f t="shared" si="56"/>
        <v>38.1</v>
      </c>
      <c r="L138" s="36">
        <v>13.6</v>
      </c>
      <c r="M138" s="201">
        <f t="shared" si="56"/>
        <v>49.9</v>
      </c>
      <c r="N138" s="11">
        <v>14</v>
      </c>
      <c r="O138" s="12">
        <f t="shared" si="54"/>
        <v>72</v>
      </c>
      <c r="P138" s="17">
        <v>0</v>
      </c>
      <c r="Q138" s="16">
        <f t="shared" si="54"/>
        <v>53.84</v>
      </c>
    </row>
    <row r="139" spans="1:17">
      <c r="A139" s="4">
        <v>5</v>
      </c>
      <c r="B139" s="348">
        <v>16.7</v>
      </c>
      <c r="C139" s="354">
        <f t="shared" si="51"/>
        <v>62.5</v>
      </c>
      <c r="D139" s="233">
        <v>0</v>
      </c>
      <c r="E139" s="238">
        <f t="shared" si="52"/>
        <v>85.7</v>
      </c>
      <c r="F139" s="58">
        <v>0</v>
      </c>
      <c r="G139" s="60">
        <f t="shared" si="53"/>
        <v>68.3</v>
      </c>
      <c r="H139" s="70">
        <v>13.3</v>
      </c>
      <c r="I139" s="72">
        <f t="shared" si="55"/>
        <v>73.3</v>
      </c>
      <c r="J139" s="43">
        <v>28.6</v>
      </c>
      <c r="K139" s="47">
        <f t="shared" si="56"/>
        <v>66.7</v>
      </c>
      <c r="L139" s="36">
        <v>9.1</v>
      </c>
      <c r="M139" s="37">
        <f t="shared" si="56"/>
        <v>59</v>
      </c>
      <c r="N139" s="11">
        <v>5</v>
      </c>
      <c r="O139" s="12">
        <f t="shared" si="54"/>
        <v>77</v>
      </c>
      <c r="P139" s="17">
        <v>15.38</v>
      </c>
      <c r="Q139" s="16">
        <f t="shared" si="54"/>
        <v>69.22</v>
      </c>
    </row>
    <row r="140" spans="1:17">
      <c r="A140" s="4">
        <v>6</v>
      </c>
      <c r="B140" s="348">
        <v>8.3000000000000007</v>
      </c>
      <c r="C140" s="354">
        <f t="shared" si="51"/>
        <v>70.8</v>
      </c>
      <c r="D140" s="233">
        <v>0</v>
      </c>
      <c r="E140" s="238">
        <f t="shared" si="52"/>
        <v>85.7</v>
      </c>
      <c r="F140" s="58">
        <v>5.3</v>
      </c>
      <c r="G140" s="60">
        <f t="shared" si="53"/>
        <v>73.599999999999994</v>
      </c>
      <c r="H140" s="70">
        <v>6.7</v>
      </c>
      <c r="I140" s="72">
        <f t="shared" si="55"/>
        <v>80</v>
      </c>
      <c r="J140" s="43">
        <v>4.8</v>
      </c>
      <c r="K140" s="47">
        <f t="shared" si="56"/>
        <v>71.5</v>
      </c>
      <c r="L140" s="36">
        <v>9.1</v>
      </c>
      <c r="M140" s="37">
        <f t="shared" si="56"/>
        <v>68.099999999999994</v>
      </c>
      <c r="N140" s="11">
        <v>5</v>
      </c>
      <c r="O140" s="12">
        <f t="shared" si="54"/>
        <v>82</v>
      </c>
      <c r="P140" s="17">
        <v>0</v>
      </c>
      <c r="Q140" s="16">
        <f t="shared" si="54"/>
        <v>69.22</v>
      </c>
    </row>
    <row r="141" spans="1:17">
      <c r="A141" s="4">
        <v>7</v>
      </c>
      <c r="B141" s="348">
        <v>4.2</v>
      </c>
      <c r="C141" s="354">
        <f t="shared" si="51"/>
        <v>75</v>
      </c>
      <c r="D141" s="233">
        <v>0</v>
      </c>
      <c r="E141" s="238">
        <f t="shared" si="52"/>
        <v>85.7</v>
      </c>
      <c r="F141" s="58">
        <v>5.3</v>
      </c>
      <c r="G141" s="60">
        <f t="shared" si="53"/>
        <v>78.899999999999991</v>
      </c>
      <c r="H141" s="70"/>
      <c r="I141" s="72">
        <f t="shared" si="55"/>
        <v>80</v>
      </c>
      <c r="J141" s="43">
        <v>9.5</v>
      </c>
      <c r="K141" s="47">
        <f t="shared" si="56"/>
        <v>81</v>
      </c>
      <c r="L141" s="36">
        <v>18.2</v>
      </c>
      <c r="M141" s="37">
        <f t="shared" si="56"/>
        <v>86.3</v>
      </c>
      <c r="N141" s="11">
        <v>10</v>
      </c>
      <c r="O141" s="12">
        <f t="shared" si="54"/>
        <v>92</v>
      </c>
      <c r="P141" s="17">
        <v>0</v>
      </c>
      <c r="Q141" s="16">
        <f t="shared" si="54"/>
        <v>69.22</v>
      </c>
    </row>
    <row r="142" spans="1:17">
      <c r="A142" s="4">
        <v>8</v>
      </c>
      <c r="B142" s="348">
        <v>16.7</v>
      </c>
      <c r="C142" s="354">
        <f t="shared" si="51"/>
        <v>91.7</v>
      </c>
      <c r="D142" s="233">
        <v>0</v>
      </c>
      <c r="E142" s="238">
        <f t="shared" si="52"/>
        <v>85.7</v>
      </c>
      <c r="F142" s="58">
        <v>10.5</v>
      </c>
      <c r="G142" s="60">
        <f t="shared" si="53"/>
        <v>89.399999999999991</v>
      </c>
      <c r="H142" s="70">
        <v>13.3</v>
      </c>
      <c r="I142" s="72">
        <f t="shared" si="55"/>
        <v>93.3</v>
      </c>
      <c r="J142" s="43">
        <v>4.8</v>
      </c>
      <c r="K142" s="47">
        <f t="shared" si="56"/>
        <v>85.8</v>
      </c>
      <c r="L142" s="36">
        <v>0</v>
      </c>
      <c r="M142" s="37">
        <f t="shared" si="56"/>
        <v>86.3</v>
      </c>
      <c r="N142" s="11">
        <v>0</v>
      </c>
      <c r="O142" s="12">
        <f t="shared" si="54"/>
        <v>92</v>
      </c>
      <c r="P142" s="17">
        <v>7.69</v>
      </c>
      <c r="Q142" s="16">
        <f t="shared" si="54"/>
        <v>76.91</v>
      </c>
    </row>
    <row r="143" spans="1:17">
      <c r="A143" s="4">
        <v>9</v>
      </c>
      <c r="B143" s="348">
        <v>8.3000000000000007</v>
      </c>
      <c r="C143" s="354">
        <f t="shared" si="51"/>
        <v>100</v>
      </c>
      <c r="D143" s="233">
        <v>0</v>
      </c>
      <c r="E143" s="238">
        <f t="shared" si="52"/>
        <v>85.7</v>
      </c>
      <c r="F143" s="58">
        <v>5.3</v>
      </c>
      <c r="G143" s="60">
        <f t="shared" si="53"/>
        <v>94.699999999999989</v>
      </c>
      <c r="H143" s="70"/>
      <c r="I143" s="72">
        <f t="shared" si="55"/>
        <v>93.3</v>
      </c>
      <c r="J143" s="43">
        <v>4.8</v>
      </c>
      <c r="K143" s="47">
        <f t="shared" si="56"/>
        <v>90.6</v>
      </c>
      <c r="L143" s="36">
        <v>4.5</v>
      </c>
      <c r="M143" s="37">
        <f t="shared" si="56"/>
        <v>90.8</v>
      </c>
      <c r="N143" s="11">
        <v>5</v>
      </c>
      <c r="O143" s="12">
        <f t="shared" si="54"/>
        <v>97</v>
      </c>
      <c r="P143" s="17">
        <v>7.69</v>
      </c>
      <c r="Q143" s="16">
        <f t="shared" si="54"/>
        <v>84.6</v>
      </c>
    </row>
    <row r="144" spans="1:17">
      <c r="A144" s="4">
        <v>10</v>
      </c>
      <c r="B144" s="348">
        <v>0</v>
      </c>
      <c r="C144" s="354">
        <f t="shared" si="51"/>
        <v>100</v>
      </c>
      <c r="D144" s="233">
        <v>14.3</v>
      </c>
      <c r="E144" s="238">
        <f t="shared" si="52"/>
        <v>100</v>
      </c>
      <c r="F144" s="58">
        <v>5.3</v>
      </c>
      <c r="G144" s="60">
        <f t="shared" si="53"/>
        <v>99.999999999999986</v>
      </c>
      <c r="H144" s="70">
        <v>6.7</v>
      </c>
      <c r="I144" s="72">
        <f t="shared" si="55"/>
        <v>100</v>
      </c>
      <c r="J144" s="43">
        <v>9.5</v>
      </c>
      <c r="K144" s="47">
        <f t="shared" si="56"/>
        <v>100.1</v>
      </c>
      <c r="L144" s="36">
        <v>9.1</v>
      </c>
      <c r="M144" s="37">
        <f t="shared" si="56"/>
        <v>99.899999999999991</v>
      </c>
      <c r="N144" s="11">
        <v>5</v>
      </c>
      <c r="O144" s="12">
        <f t="shared" si="54"/>
        <v>102</v>
      </c>
      <c r="P144" s="17">
        <v>15.38</v>
      </c>
      <c r="Q144" s="16">
        <f t="shared" si="54"/>
        <v>99.97999999999999</v>
      </c>
    </row>
    <row r="145" spans="1:17">
      <c r="A145" s="3"/>
      <c r="B145" s="348"/>
      <c r="C145" s="354"/>
      <c r="D145" s="233"/>
      <c r="E145" s="238"/>
      <c r="F145" s="58"/>
      <c r="G145" s="60"/>
      <c r="H145" s="70"/>
      <c r="I145" s="72"/>
      <c r="J145" s="43"/>
      <c r="K145" s="47"/>
      <c r="L145" s="36"/>
      <c r="M145" s="37"/>
      <c r="N145" s="11"/>
      <c r="O145" s="12"/>
      <c r="P145" s="17"/>
      <c r="Q145" s="16"/>
    </row>
    <row r="146" spans="1:17" ht="25.5">
      <c r="A146" s="5" t="s">
        <v>57</v>
      </c>
      <c r="B146" s="362"/>
      <c r="C146" s="354"/>
      <c r="D146" s="239"/>
      <c r="E146" s="238"/>
      <c r="F146" s="61"/>
      <c r="G146" s="60"/>
      <c r="H146" s="73"/>
      <c r="I146" s="72"/>
      <c r="J146" s="45"/>
      <c r="K146" s="47"/>
      <c r="L146" s="36"/>
      <c r="M146" s="37"/>
      <c r="N146" s="11"/>
      <c r="O146" s="12"/>
      <c r="P146" s="17"/>
      <c r="Q146" s="16"/>
    </row>
    <row r="147" spans="1:17">
      <c r="A147" s="4">
        <v>1</v>
      </c>
      <c r="B147" s="348">
        <v>4.0999999999999996</v>
      </c>
      <c r="C147" s="354">
        <f>B147</f>
        <v>4.0999999999999996</v>
      </c>
      <c r="D147" s="233">
        <v>0</v>
      </c>
      <c r="E147" s="238">
        <f>D147</f>
        <v>0</v>
      </c>
      <c r="F147" s="58">
        <v>0</v>
      </c>
      <c r="G147" s="60">
        <f>F147</f>
        <v>0</v>
      </c>
      <c r="H147" s="70"/>
      <c r="I147" s="72">
        <f>H147</f>
        <v>0</v>
      </c>
      <c r="J147" s="43">
        <v>4.8</v>
      </c>
      <c r="K147" s="47">
        <f>J147</f>
        <v>4.8</v>
      </c>
      <c r="L147" s="36">
        <v>0</v>
      </c>
      <c r="M147" s="37">
        <f>L147</f>
        <v>0</v>
      </c>
      <c r="N147" s="11">
        <v>5</v>
      </c>
      <c r="O147" s="12">
        <f>N147</f>
        <v>5</v>
      </c>
      <c r="P147" s="17">
        <v>0</v>
      </c>
      <c r="Q147" s="16">
        <f>P147</f>
        <v>0</v>
      </c>
    </row>
    <row r="148" spans="1:17">
      <c r="A148" s="4">
        <v>2</v>
      </c>
      <c r="B148" s="348">
        <v>0</v>
      </c>
      <c r="C148" s="354">
        <f t="shared" ref="C148:C156" si="57">C147+B148</f>
        <v>4.0999999999999996</v>
      </c>
      <c r="D148" s="233">
        <v>14.3</v>
      </c>
      <c r="E148" s="238">
        <f t="shared" ref="E148:E156" si="58">E147+D148</f>
        <v>14.3</v>
      </c>
      <c r="F148" s="58">
        <v>0</v>
      </c>
      <c r="G148" s="60">
        <f t="shared" ref="G148:G156" si="59">G147+F148</f>
        <v>0</v>
      </c>
      <c r="H148" s="70">
        <v>6.7</v>
      </c>
      <c r="I148" s="72">
        <f>I147+H148</f>
        <v>6.7</v>
      </c>
      <c r="J148" s="43">
        <v>0</v>
      </c>
      <c r="K148" s="47">
        <f>K147+J148</f>
        <v>4.8</v>
      </c>
      <c r="L148" s="36">
        <v>4.5</v>
      </c>
      <c r="M148" s="37">
        <f>M147+L148</f>
        <v>4.5</v>
      </c>
      <c r="N148" s="11">
        <v>0</v>
      </c>
      <c r="O148" s="12">
        <f t="shared" ref="O148:Q156" si="60">O147+N148</f>
        <v>5</v>
      </c>
      <c r="P148" s="17">
        <v>0</v>
      </c>
      <c r="Q148" s="16">
        <f t="shared" si="60"/>
        <v>0</v>
      </c>
    </row>
    <row r="149" spans="1:17">
      <c r="A149" s="4">
        <v>3</v>
      </c>
      <c r="B149" s="348">
        <v>0</v>
      </c>
      <c r="C149" s="354">
        <f t="shared" si="57"/>
        <v>4.0999999999999996</v>
      </c>
      <c r="D149" s="233">
        <v>0</v>
      </c>
      <c r="E149" s="238">
        <f t="shared" si="58"/>
        <v>14.3</v>
      </c>
      <c r="F149" s="58">
        <v>5.2</v>
      </c>
      <c r="G149" s="60">
        <f t="shared" si="59"/>
        <v>5.2</v>
      </c>
      <c r="H149" s="70">
        <v>6.7</v>
      </c>
      <c r="I149" s="72">
        <f t="shared" ref="I149:I156" si="61">I148+H149</f>
        <v>13.4</v>
      </c>
      <c r="J149" s="43">
        <v>4.8</v>
      </c>
      <c r="K149" s="47">
        <f t="shared" ref="K149:M156" si="62">K148+J149</f>
        <v>9.6</v>
      </c>
      <c r="L149" s="36">
        <v>0</v>
      </c>
      <c r="M149" s="37">
        <f t="shared" si="62"/>
        <v>4.5</v>
      </c>
      <c r="N149" s="11">
        <v>0</v>
      </c>
      <c r="O149" s="12">
        <f t="shared" si="60"/>
        <v>5</v>
      </c>
      <c r="P149" s="17">
        <v>0</v>
      </c>
      <c r="Q149" s="16">
        <f t="shared" si="60"/>
        <v>0</v>
      </c>
    </row>
    <row r="150" spans="1:17">
      <c r="A150" s="4">
        <v>4</v>
      </c>
      <c r="B150" s="348">
        <v>0</v>
      </c>
      <c r="C150" s="354">
        <f t="shared" si="57"/>
        <v>4.0999999999999996</v>
      </c>
      <c r="D150" s="233">
        <v>14.3</v>
      </c>
      <c r="E150" s="238">
        <f t="shared" si="58"/>
        <v>28.6</v>
      </c>
      <c r="F150" s="58">
        <v>15.8</v>
      </c>
      <c r="G150" s="60">
        <f t="shared" si="59"/>
        <v>21</v>
      </c>
      <c r="H150" s="70"/>
      <c r="I150" s="72">
        <f t="shared" si="61"/>
        <v>13.4</v>
      </c>
      <c r="J150" s="43">
        <v>0</v>
      </c>
      <c r="K150" s="47">
        <f t="shared" si="62"/>
        <v>9.6</v>
      </c>
      <c r="L150" s="36">
        <v>0</v>
      </c>
      <c r="M150" s="37">
        <f t="shared" si="62"/>
        <v>4.5</v>
      </c>
      <c r="N150" s="11">
        <v>14</v>
      </c>
      <c r="O150" s="12">
        <f t="shared" si="60"/>
        <v>19</v>
      </c>
      <c r="P150" s="17">
        <v>0</v>
      </c>
      <c r="Q150" s="16">
        <f t="shared" si="60"/>
        <v>0</v>
      </c>
    </row>
    <row r="151" spans="1:17">
      <c r="A151" s="4">
        <v>5</v>
      </c>
      <c r="B151" s="348">
        <v>0</v>
      </c>
      <c r="C151" s="354">
        <f t="shared" si="57"/>
        <v>4.0999999999999996</v>
      </c>
      <c r="D151" s="233">
        <v>0</v>
      </c>
      <c r="E151" s="238">
        <f t="shared" si="58"/>
        <v>28.6</v>
      </c>
      <c r="F151" s="58">
        <v>5.3</v>
      </c>
      <c r="G151" s="60">
        <f t="shared" si="59"/>
        <v>26.3</v>
      </c>
      <c r="H151" s="70"/>
      <c r="I151" s="72">
        <f t="shared" si="61"/>
        <v>13.4</v>
      </c>
      <c r="J151" s="43">
        <v>9.5</v>
      </c>
      <c r="K151" s="47">
        <f t="shared" si="62"/>
        <v>19.100000000000001</v>
      </c>
      <c r="L151" s="36">
        <v>9.1</v>
      </c>
      <c r="M151" s="37">
        <f t="shared" si="62"/>
        <v>13.6</v>
      </c>
      <c r="N151" s="11">
        <v>14</v>
      </c>
      <c r="O151" s="12">
        <f t="shared" si="60"/>
        <v>33</v>
      </c>
      <c r="P151" s="17">
        <v>14.29</v>
      </c>
      <c r="Q151" s="16">
        <f t="shared" si="60"/>
        <v>14.29</v>
      </c>
    </row>
    <row r="152" spans="1:17">
      <c r="A152" s="4">
        <v>6</v>
      </c>
      <c r="B152" s="348">
        <v>4.2</v>
      </c>
      <c r="C152" s="354">
        <f t="shared" si="57"/>
        <v>8.3000000000000007</v>
      </c>
      <c r="D152" s="233">
        <v>0</v>
      </c>
      <c r="E152" s="238">
        <f t="shared" si="58"/>
        <v>28.6</v>
      </c>
      <c r="F152" s="58">
        <v>10.5</v>
      </c>
      <c r="G152" s="60">
        <f t="shared" si="59"/>
        <v>36.799999999999997</v>
      </c>
      <c r="H152" s="70">
        <v>13.3</v>
      </c>
      <c r="I152" s="72">
        <f t="shared" si="61"/>
        <v>26.700000000000003</v>
      </c>
      <c r="J152" s="43">
        <v>4.8</v>
      </c>
      <c r="K152" s="47">
        <f t="shared" si="62"/>
        <v>23.900000000000002</v>
      </c>
      <c r="L152" s="36">
        <v>4.5</v>
      </c>
      <c r="M152" s="37">
        <f t="shared" si="62"/>
        <v>18.100000000000001</v>
      </c>
      <c r="N152" s="11">
        <v>0</v>
      </c>
      <c r="O152" s="12">
        <f t="shared" si="60"/>
        <v>33</v>
      </c>
      <c r="P152" s="17">
        <v>14.29</v>
      </c>
      <c r="Q152" s="16">
        <f t="shared" si="60"/>
        <v>28.58</v>
      </c>
    </row>
    <row r="153" spans="1:17">
      <c r="A153" s="4">
        <v>7</v>
      </c>
      <c r="B153" s="348">
        <v>16.7</v>
      </c>
      <c r="C153" s="354">
        <f t="shared" si="57"/>
        <v>25</v>
      </c>
      <c r="D153" s="233">
        <v>14.3</v>
      </c>
      <c r="E153" s="238">
        <f t="shared" si="58"/>
        <v>42.900000000000006</v>
      </c>
      <c r="F153" s="58">
        <v>0</v>
      </c>
      <c r="G153" s="60">
        <f t="shared" si="59"/>
        <v>36.799999999999997</v>
      </c>
      <c r="H153" s="70">
        <v>20</v>
      </c>
      <c r="I153" s="199">
        <f t="shared" si="61"/>
        <v>46.7</v>
      </c>
      <c r="J153" s="43">
        <v>14.3</v>
      </c>
      <c r="K153" s="47">
        <f t="shared" si="62"/>
        <v>38.200000000000003</v>
      </c>
      <c r="L153" s="36">
        <v>9.1</v>
      </c>
      <c r="M153" s="37">
        <f t="shared" si="62"/>
        <v>27.200000000000003</v>
      </c>
      <c r="N153" s="11">
        <v>10</v>
      </c>
      <c r="O153" s="202">
        <f t="shared" si="60"/>
        <v>43</v>
      </c>
      <c r="P153" s="17">
        <v>14.29</v>
      </c>
      <c r="Q153" s="203">
        <f t="shared" si="60"/>
        <v>42.87</v>
      </c>
    </row>
    <row r="154" spans="1:17">
      <c r="A154" s="4">
        <v>8</v>
      </c>
      <c r="B154" s="348">
        <v>25</v>
      </c>
      <c r="C154" s="354">
        <f t="shared" si="57"/>
        <v>50</v>
      </c>
      <c r="D154" s="233">
        <v>0</v>
      </c>
      <c r="E154" s="238">
        <f t="shared" si="58"/>
        <v>42.900000000000006</v>
      </c>
      <c r="F154" s="58">
        <v>10.5</v>
      </c>
      <c r="G154" s="60">
        <f t="shared" si="59"/>
        <v>47.3</v>
      </c>
      <c r="H154" s="70">
        <v>13.3</v>
      </c>
      <c r="I154" s="72">
        <f t="shared" si="61"/>
        <v>60</v>
      </c>
      <c r="J154" s="43">
        <v>14.3</v>
      </c>
      <c r="K154" s="207">
        <f t="shared" si="62"/>
        <v>52.5</v>
      </c>
      <c r="L154" s="36">
        <v>18.2</v>
      </c>
      <c r="M154" s="201">
        <f t="shared" si="62"/>
        <v>45.400000000000006</v>
      </c>
      <c r="N154" s="11">
        <v>19</v>
      </c>
      <c r="O154" s="12">
        <f t="shared" si="60"/>
        <v>62</v>
      </c>
      <c r="P154" s="17">
        <v>14.29</v>
      </c>
      <c r="Q154" s="16">
        <f t="shared" si="60"/>
        <v>57.16</v>
      </c>
    </row>
    <row r="155" spans="1:17">
      <c r="A155" s="4">
        <v>9</v>
      </c>
      <c r="B155" s="348">
        <v>25</v>
      </c>
      <c r="C155" s="357">
        <f t="shared" si="57"/>
        <v>75</v>
      </c>
      <c r="D155" s="233">
        <v>14.3</v>
      </c>
      <c r="E155" s="247">
        <f t="shared" si="58"/>
        <v>57.2</v>
      </c>
      <c r="F155" s="58">
        <v>5.3</v>
      </c>
      <c r="G155" s="206">
        <f t="shared" si="59"/>
        <v>52.599999999999994</v>
      </c>
      <c r="H155" s="70">
        <v>20</v>
      </c>
      <c r="I155" s="72">
        <f t="shared" si="61"/>
        <v>80</v>
      </c>
      <c r="J155" s="43">
        <v>19</v>
      </c>
      <c r="K155" s="47">
        <f t="shared" si="62"/>
        <v>71.5</v>
      </c>
      <c r="L155" s="36">
        <v>18.2</v>
      </c>
      <c r="M155" s="37">
        <f t="shared" si="62"/>
        <v>63.600000000000009</v>
      </c>
      <c r="N155" s="11">
        <v>5</v>
      </c>
      <c r="O155" s="12">
        <f t="shared" si="60"/>
        <v>67</v>
      </c>
      <c r="P155" s="17">
        <v>7.14</v>
      </c>
      <c r="Q155" s="16">
        <f t="shared" si="60"/>
        <v>64.3</v>
      </c>
    </row>
    <row r="156" spans="1:17">
      <c r="A156" s="4">
        <v>10</v>
      </c>
      <c r="B156" s="348">
        <v>25</v>
      </c>
      <c r="C156" s="354">
        <f t="shared" si="57"/>
        <v>100</v>
      </c>
      <c r="D156" s="233">
        <v>42.8</v>
      </c>
      <c r="E156" s="238">
        <f t="shared" si="58"/>
        <v>100</v>
      </c>
      <c r="F156" s="58">
        <v>47.4</v>
      </c>
      <c r="G156" s="60">
        <f t="shared" si="59"/>
        <v>100</v>
      </c>
      <c r="H156" s="70">
        <v>20</v>
      </c>
      <c r="I156" s="72">
        <f t="shared" si="61"/>
        <v>100</v>
      </c>
      <c r="J156" s="43">
        <v>28.6</v>
      </c>
      <c r="K156" s="47">
        <f t="shared" si="62"/>
        <v>100.1</v>
      </c>
      <c r="L156" s="36">
        <v>36.4</v>
      </c>
      <c r="M156" s="37">
        <f t="shared" si="62"/>
        <v>100</v>
      </c>
      <c r="N156" s="11">
        <v>33</v>
      </c>
      <c r="O156" s="12">
        <f t="shared" si="60"/>
        <v>100</v>
      </c>
      <c r="P156" s="17">
        <v>35.71</v>
      </c>
      <c r="Q156" s="16">
        <f t="shared" si="60"/>
        <v>100.00999999999999</v>
      </c>
    </row>
    <row r="157" spans="1:17">
      <c r="A157" s="3"/>
      <c r="B157" s="348"/>
      <c r="C157" s="354"/>
      <c r="D157" s="233"/>
      <c r="E157" s="238"/>
      <c r="F157" s="58"/>
      <c r="G157" s="60"/>
      <c r="H157" s="70"/>
      <c r="I157" s="72"/>
      <c r="J157" s="43"/>
      <c r="K157" s="47"/>
      <c r="L157" s="36"/>
      <c r="M157" s="37"/>
      <c r="N157" s="11"/>
      <c r="O157" s="12"/>
      <c r="P157" s="17"/>
      <c r="Q157" s="16"/>
    </row>
    <row r="158" spans="1:17">
      <c r="A158" s="5" t="s">
        <v>73</v>
      </c>
      <c r="B158" s="362"/>
      <c r="C158" s="354"/>
      <c r="D158" s="239"/>
      <c r="E158" s="238"/>
      <c r="F158" s="61"/>
      <c r="G158" s="60"/>
      <c r="H158" s="73"/>
      <c r="I158" s="72"/>
      <c r="J158" s="45"/>
      <c r="K158" s="47"/>
      <c r="L158" s="36"/>
      <c r="M158" s="37"/>
      <c r="N158" s="11"/>
      <c r="O158" s="12"/>
      <c r="P158" s="17"/>
      <c r="Q158" s="16"/>
    </row>
    <row r="159" spans="1:17">
      <c r="A159" s="4" t="s">
        <v>58</v>
      </c>
      <c r="B159" s="348">
        <v>0</v>
      </c>
      <c r="C159" s="354">
        <f>B159</f>
        <v>0</v>
      </c>
      <c r="D159" s="233"/>
      <c r="E159" s="238">
        <f>D159</f>
        <v>0</v>
      </c>
      <c r="F159" s="58">
        <v>0</v>
      </c>
      <c r="G159" s="60">
        <f>F159</f>
        <v>0</v>
      </c>
      <c r="H159" s="70"/>
      <c r="I159" s="72">
        <f>H159</f>
        <v>0</v>
      </c>
      <c r="J159" s="43">
        <v>9.5</v>
      </c>
      <c r="K159" s="47">
        <f>J159</f>
        <v>9.5</v>
      </c>
      <c r="L159" s="36">
        <v>4.5</v>
      </c>
      <c r="M159" s="37">
        <f>L159</f>
        <v>4.5</v>
      </c>
      <c r="N159" s="11"/>
      <c r="O159" s="12"/>
      <c r="P159" s="17"/>
      <c r="Q159" s="16"/>
    </row>
    <row r="160" spans="1:17">
      <c r="A160" s="4">
        <v>1</v>
      </c>
      <c r="B160" s="348">
        <v>0</v>
      </c>
      <c r="C160" s="354">
        <f t="shared" ref="C160:C169" si="63">C159+B160</f>
        <v>0</v>
      </c>
      <c r="D160" s="233">
        <v>0</v>
      </c>
      <c r="E160" s="238">
        <f t="shared" ref="E160:E169" si="64">E159+D160</f>
        <v>0</v>
      </c>
      <c r="F160" s="58">
        <v>0</v>
      </c>
      <c r="G160" s="60">
        <f t="shared" ref="G160:G169" si="65">G159+F160</f>
        <v>0</v>
      </c>
      <c r="H160" s="70">
        <v>6.7</v>
      </c>
      <c r="I160" s="72">
        <f>I159+H160</f>
        <v>6.7</v>
      </c>
      <c r="J160" s="43">
        <v>0</v>
      </c>
      <c r="K160" s="47">
        <f>K159+J160</f>
        <v>9.5</v>
      </c>
      <c r="L160" s="36">
        <v>4.5</v>
      </c>
      <c r="M160" s="37">
        <f>M159+L160</f>
        <v>9</v>
      </c>
      <c r="N160" s="11"/>
      <c r="O160" s="12"/>
      <c r="P160" s="17"/>
      <c r="Q160" s="16"/>
    </row>
    <row r="161" spans="1:17">
      <c r="A161" s="4">
        <v>2</v>
      </c>
      <c r="B161" s="348">
        <v>4.0999999999999996</v>
      </c>
      <c r="C161" s="354">
        <f t="shared" si="63"/>
        <v>4.0999999999999996</v>
      </c>
      <c r="D161" s="233">
        <v>0</v>
      </c>
      <c r="E161" s="238">
        <f t="shared" si="64"/>
        <v>0</v>
      </c>
      <c r="F161" s="58">
        <v>10.5</v>
      </c>
      <c r="G161" s="60">
        <f t="shared" si="65"/>
        <v>10.5</v>
      </c>
      <c r="H161" s="70"/>
      <c r="I161" s="72">
        <f t="shared" ref="I161:I168" si="66">I160+H161</f>
        <v>6.7</v>
      </c>
      <c r="J161" s="43">
        <v>4.8</v>
      </c>
      <c r="K161" s="47">
        <f t="shared" ref="K161:M169" si="67">K160+J161</f>
        <v>14.3</v>
      </c>
      <c r="L161" s="36">
        <v>4.5</v>
      </c>
      <c r="M161" s="37">
        <f t="shared" si="67"/>
        <v>13.5</v>
      </c>
      <c r="N161" s="11"/>
      <c r="O161" s="12"/>
      <c r="P161" s="17"/>
      <c r="Q161" s="16"/>
    </row>
    <row r="162" spans="1:17">
      <c r="A162" s="4">
        <v>3</v>
      </c>
      <c r="B162" s="348">
        <v>0</v>
      </c>
      <c r="C162" s="354">
        <f t="shared" si="63"/>
        <v>4.0999999999999996</v>
      </c>
      <c r="D162" s="233">
        <v>0</v>
      </c>
      <c r="E162" s="238">
        <f t="shared" si="64"/>
        <v>0</v>
      </c>
      <c r="F162" s="58">
        <v>10.5</v>
      </c>
      <c r="G162" s="60">
        <f t="shared" si="65"/>
        <v>21</v>
      </c>
      <c r="H162" s="70">
        <v>20</v>
      </c>
      <c r="I162" s="72">
        <f t="shared" si="66"/>
        <v>26.7</v>
      </c>
      <c r="J162" s="43">
        <v>0</v>
      </c>
      <c r="K162" s="47">
        <f t="shared" si="67"/>
        <v>14.3</v>
      </c>
      <c r="L162" s="36">
        <v>9.1</v>
      </c>
      <c r="M162" s="37">
        <f t="shared" si="67"/>
        <v>22.6</v>
      </c>
      <c r="N162" s="11"/>
      <c r="O162" s="12"/>
      <c r="P162" s="17"/>
      <c r="Q162" s="16"/>
    </row>
    <row r="163" spans="1:17">
      <c r="A163" s="4">
        <v>4</v>
      </c>
      <c r="B163" s="348">
        <v>8.3000000000000007</v>
      </c>
      <c r="C163" s="354">
        <f t="shared" si="63"/>
        <v>12.4</v>
      </c>
      <c r="D163" s="233">
        <v>14.3</v>
      </c>
      <c r="E163" s="238">
        <f t="shared" si="64"/>
        <v>14.3</v>
      </c>
      <c r="F163" s="58">
        <v>0</v>
      </c>
      <c r="G163" s="60">
        <f t="shared" si="65"/>
        <v>21</v>
      </c>
      <c r="H163" s="70">
        <v>6.7</v>
      </c>
      <c r="I163" s="199">
        <f t="shared" si="66"/>
        <v>33.4</v>
      </c>
      <c r="J163" s="43">
        <v>9.5</v>
      </c>
      <c r="K163" s="47">
        <f t="shared" si="67"/>
        <v>23.8</v>
      </c>
      <c r="L163" s="36">
        <v>4.5</v>
      </c>
      <c r="M163" s="37">
        <f t="shared" si="67"/>
        <v>27.1</v>
      </c>
      <c r="N163" s="11"/>
      <c r="O163" s="12"/>
      <c r="P163" s="17"/>
      <c r="Q163" s="16"/>
    </row>
    <row r="164" spans="1:17">
      <c r="A164" s="4">
        <v>5</v>
      </c>
      <c r="B164" s="348">
        <v>4.2</v>
      </c>
      <c r="C164" s="354">
        <f t="shared" si="63"/>
        <v>16.600000000000001</v>
      </c>
      <c r="D164" s="233">
        <v>0</v>
      </c>
      <c r="E164" s="238">
        <f t="shared" si="64"/>
        <v>14.3</v>
      </c>
      <c r="F164" s="58">
        <v>5.3</v>
      </c>
      <c r="G164" s="60">
        <f t="shared" si="65"/>
        <v>26.3</v>
      </c>
      <c r="H164" s="70"/>
      <c r="I164" s="72">
        <f t="shared" si="66"/>
        <v>33.4</v>
      </c>
      <c r="J164" s="43">
        <v>0</v>
      </c>
      <c r="K164" s="47">
        <f t="shared" si="67"/>
        <v>23.8</v>
      </c>
      <c r="L164" s="36">
        <v>0</v>
      </c>
      <c r="M164" s="37">
        <f t="shared" si="67"/>
        <v>27.1</v>
      </c>
      <c r="N164" s="11"/>
      <c r="O164" s="12"/>
      <c r="P164" s="17"/>
      <c r="Q164" s="16"/>
    </row>
    <row r="165" spans="1:17">
      <c r="A165" s="4">
        <v>6</v>
      </c>
      <c r="B165" s="348">
        <v>0</v>
      </c>
      <c r="C165" s="354">
        <f t="shared" si="63"/>
        <v>16.600000000000001</v>
      </c>
      <c r="D165" s="233">
        <v>0</v>
      </c>
      <c r="E165" s="238">
        <f t="shared" si="64"/>
        <v>14.3</v>
      </c>
      <c r="F165" s="58">
        <v>0</v>
      </c>
      <c r="G165" s="60">
        <f t="shared" si="65"/>
        <v>26.3</v>
      </c>
      <c r="H165" s="70"/>
      <c r="I165" s="72">
        <f t="shared" si="66"/>
        <v>33.4</v>
      </c>
      <c r="J165" s="43">
        <v>0</v>
      </c>
      <c r="K165" s="47">
        <f t="shared" si="67"/>
        <v>23.8</v>
      </c>
      <c r="L165" s="36">
        <v>4.5</v>
      </c>
      <c r="M165" s="37">
        <f t="shared" si="67"/>
        <v>31.6</v>
      </c>
      <c r="N165" s="11"/>
      <c r="O165" s="12"/>
      <c r="P165" s="17"/>
      <c r="Q165" s="16"/>
    </row>
    <row r="166" spans="1:17">
      <c r="A166" s="4">
        <v>7</v>
      </c>
      <c r="B166" s="348">
        <v>4.2</v>
      </c>
      <c r="C166" s="354">
        <f t="shared" si="63"/>
        <v>20.8</v>
      </c>
      <c r="D166" s="233">
        <v>0</v>
      </c>
      <c r="E166" s="238">
        <f t="shared" si="64"/>
        <v>14.3</v>
      </c>
      <c r="F166" s="58">
        <v>0</v>
      </c>
      <c r="G166" s="60">
        <f t="shared" si="65"/>
        <v>26.3</v>
      </c>
      <c r="H166" s="70"/>
      <c r="I166" s="72">
        <f t="shared" si="66"/>
        <v>33.4</v>
      </c>
      <c r="J166" s="43">
        <v>0</v>
      </c>
      <c r="K166" s="47">
        <f t="shared" si="67"/>
        <v>23.8</v>
      </c>
      <c r="L166" s="36">
        <v>0</v>
      </c>
      <c r="M166" s="37">
        <f t="shared" si="67"/>
        <v>31.6</v>
      </c>
      <c r="N166" s="11"/>
      <c r="O166" s="12"/>
      <c r="P166" s="17"/>
      <c r="Q166" s="16"/>
    </row>
    <row r="167" spans="1:17">
      <c r="A167" s="4">
        <v>8</v>
      </c>
      <c r="B167" s="348">
        <v>4.2</v>
      </c>
      <c r="C167" s="354">
        <f t="shared" si="63"/>
        <v>25</v>
      </c>
      <c r="D167" s="233">
        <v>0</v>
      </c>
      <c r="E167" s="238">
        <f t="shared" si="64"/>
        <v>14.3</v>
      </c>
      <c r="F167" s="58">
        <v>0</v>
      </c>
      <c r="G167" s="60">
        <f t="shared" si="65"/>
        <v>26.3</v>
      </c>
      <c r="H167" s="70"/>
      <c r="I167" s="72">
        <f t="shared" si="66"/>
        <v>33.4</v>
      </c>
      <c r="J167" s="43">
        <v>4.8</v>
      </c>
      <c r="K167" s="47">
        <f t="shared" si="67"/>
        <v>28.6</v>
      </c>
      <c r="L167" s="36">
        <v>8.1</v>
      </c>
      <c r="M167" s="37">
        <f t="shared" si="67"/>
        <v>39.700000000000003</v>
      </c>
      <c r="N167" s="11"/>
      <c r="O167" s="12"/>
      <c r="P167" s="17"/>
      <c r="Q167" s="16"/>
    </row>
    <row r="168" spans="1:17">
      <c r="A168" s="4">
        <v>9</v>
      </c>
      <c r="B168" s="348">
        <v>0</v>
      </c>
      <c r="C168" s="357">
        <f t="shared" si="63"/>
        <v>25</v>
      </c>
      <c r="D168" s="233">
        <v>0</v>
      </c>
      <c r="E168" s="247">
        <f t="shared" si="64"/>
        <v>14.3</v>
      </c>
      <c r="F168" s="58">
        <v>5.3</v>
      </c>
      <c r="G168" s="206">
        <f t="shared" si="65"/>
        <v>31.6</v>
      </c>
      <c r="H168" s="70"/>
      <c r="I168" s="72">
        <f t="shared" si="66"/>
        <v>33.4</v>
      </c>
      <c r="J168" s="43">
        <v>4.8</v>
      </c>
      <c r="K168" s="207">
        <f t="shared" si="67"/>
        <v>33.4</v>
      </c>
      <c r="L168" s="36">
        <v>4.5</v>
      </c>
      <c r="M168" s="201">
        <f t="shared" si="67"/>
        <v>44.2</v>
      </c>
      <c r="N168" s="11"/>
      <c r="O168" s="12"/>
      <c r="P168" s="17"/>
      <c r="Q168" s="16"/>
    </row>
    <row r="169" spans="1:17">
      <c r="A169" s="4" t="s">
        <v>59</v>
      </c>
      <c r="B169" s="348">
        <v>75</v>
      </c>
      <c r="C169" s="354">
        <f t="shared" si="63"/>
        <v>100</v>
      </c>
      <c r="D169" s="233">
        <v>85.7</v>
      </c>
      <c r="E169" s="238">
        <f t="shared" si="64"/>
        <v>100</v>
      </c>
      <c r="F169" s="58">
        <v>68.400000000000006</v>
      </c>
      <c r="G169" s="60">
        <f t="shared" si="65"/>
        <v>100</v>
      </c>
      <c r="H169" s="70">
        <v>66.7</v>
      </c>
      <c r="I169" s="72">
        <f>I168+H169</f>
        <v>100.1</v>
      </c>
      <c r="J169" s="43">
        <v>66.7</v>
      </c>
      <c r="K169" s="47">
        <f>K168+J169</f>
        <v>100.1</v>
      </c>
      <c r="L169" s="36">
        <v>54.5</v>
      </c>
      <c r="M169" s="37">
        <f t="shared" si="67"/>
        <v>98.7</v>
      </c>
      <c r="N169" s="11"/>
      <c r="O169" s="12"/>
      <c r="P169" s="17"/>
      <c r="Q169" s="16"/>
    </row>
    <row r="170" spans="1:17">
      <c r="A170" s="3"/>
      <c r="B170" s="348"/>
      <c r="C170" s="354"/>
      <c r="D170" s="233"/>
      <c r="E170" s="238"/>
      <c r="F170" s="58"/>
      <c r="G170" s="60"/>
      <c r="H170" s="70"/>
      <c r="I170" s="72"/>
      <c r="J170" s="43"/>
      <c r="K170" s="47"/>
      <c r="L170" s="36"/>
      <c r="M170" s="37"/>
      <c r="N170" s="11"/>
      <c r="O170" s="12"/>
      <c r="P170" s="17"/>
      <c r="Q170" s="16"/>
    </row>
    <row r="171" spans="1:17">
      <c r="A171" s="5" t="s">
        <v>61</v>
      </c>
      <c r="B171" s="362"/>
      <c r="C171" s="354"/>
      <c r="D171" s="239"/>
      <c r="E171" s="238"/>
      <c r="F171" s="61"/>
      <c r="G171" s="60"/>
      <c r="H171" s="73"/>
      <c r="I171" s="72"/>
      <c r="J171" s="45"/>
      <c r="K171" s="47"/>
      <c r="L171" s="36"/>
      <c r="M171" s="37"/>
      <c r="N171" s="11"/>
      <c r="O171" s="12"/>
      <c r="P171" s="17"/>
      <c r="Q171" s="16"/>
    </row>
    <row r="172" spans="1:17">
      <c r="A172" s="4" t="s">
        <v>60</v>
      </c>
      <c r="B172" s="348">
        <v>70.8</v>
      </c>
      <c r="C172" s="354"/>
      <c r="D172" s="233">
        <v>85.7</v>
      </c>
      <c r="E172" s="238"/>
      <c r="F172" s="58">
        <v>68.400000000000006</v>
      </c>
      <c r="G172" s="60"/>
      <c r="H172" s="70">
        <v>80</v>
      </c>
      <c r="I172" s="72"/>
      <c r="J172" s="43">
        <v>57.1</v>
      </c>
      <c r="K172" s="47"/>
      <c r="L172" s="36">
        <v>90.9</v>
      </c>
      <c r="M172" s="37"/>
      <c r="N172" s="11"/>
      <c r="O172" s="12"/>
      <c r="P172" s="17"/>
      <c r="Q172" s="16"/>
    </row>
    <row r="173" spans="1:17">
      <c r="A173" s="4" t="s">
        <v>8</v>
      </c>
      <c r="B173" s="348">
        <v>29.2</v>
      </c>
      <c r="C173" s="354"/>
      <c r="D173" s="233">
        <v>14.3</v>
      </c>
      <c r="E173" s="238"/>
      <c r="F173" s="58">
        <v>31.6</v>
      </c>
      <c r="G173" s="60"/>
      <c r="H173" s="70">
        <v>20</v>
      </c>
      <c r="I173" s="72"/>
      <c r="J173" s="43">
        <v>42.9</v>
      </c>
      <c r="K173" s="47"/>
      <c r="L173" s="36">
        <v>9.1</v>
      </c>
      <c r="M173" s="37"/>
      <c r="N173" s="11"/>
      <c r="O173" s="12"/>
      <c r="P173" s="17"/>
      <c r="Q173" s="16"/>
    </row>
    <row r="174" spans="1:17">
      <c r="A174" s="3"/>
      <c r="B174" s="348"/>
      <c r="C174" s="354"/>
      <c r="D174" s="233"/>
      <c r="E174" s="238"/>
      <c r="F174" s="58"/>
      <c r="G174" s="60"/>
      <c r="H174" s="70"/>
      <c r="I174" s="72"/>
      <c r="J174" s="43"/>
      <c r="K174" s="47"/>
      <c r="L174" s="36"/>
      <c r="M174" s="37"/>
      <c r="N174" s="11"/>
      <c r="O174" s="12"/>
      <c r="P174" s="17"/>
      <c r="Q174" s="16"/>
    </row>
    <row r="175" spans="1:17" ht="25.5">
      <c r="A175" s="5" t="s">
        <v>74</v>
      </c>
      <c r="B175" s="362"/>
      <c r="C175" s="354"/>
      <c r="D175" s="239"/>
      <c r="E175" s="238"/>
      <c r="F175" s="61"/>
      <c r="G175" s="60"/>
      <c r="H175" s="73"/>
      <c r="I175" s="72"/>
      <c r="J175" s="45"/>
      <c r="K175" s="47"/>
      <c r="L175" s="36"/>
      <c r="M175" s="37"/>
      <c r="N175" s="11"/>
      <c r="O175" s="12"/>
      <c r="P175" s="17"/>
      <c r="Q175" s="16"/>
    </row>
    <row r="176" spans="1:17">
      <c r="A176" s="4" t="s">
        <v>63</v>
      </c>
      <c r="B176" s="348">
        <v>41.7</v>
      </c>
      <c r="C176" s="354"/>
      <c r="D176" s="233">
        <v>28.6</v>
      </c>
      <c r="E176" s="238"/>
      <c r="F176" s="58">
        <v>31.6</v>
      </c>
      <c r="G176" s="60"/>
      <c r="H176" s="70">
        <v>40</v>
      </c>
      <c r="I176" s="72"/>
      <c r="J176" s="43">
        <v>33.299999999999997</v>
      </c>
      <c r="K176" s="47"/>
      <c r="L176" s="36">
        <v>27.3</v>
      </c>
      <c r="M176" s="37"/>
      <c r="N176" s="11"/>
      <c r="O176" s="12"/>
      <c r="P176" s="17"/>
      <c r="Q176" s="16"/>
    </row>
    <row r="177" spans="1:17">
      <c r="A177" s="4" t="s">
        <v>62</v>
      </c>
      <c r="B177" s="348">
        <v>58.3</v>
      </c>
      <c r="C177" s="354"/>
      <c r="D177" s="233">
        <v>71.400000000000006</v>
      </c>
      <c r="E177" s="238"/>
      <c r="F177" s="58">
        <v>68.400000000000006</v>
      </c>
      <c r="G177" s="60"/>
      <c r="H177" s="70">
        <v>60</v>
      </c>
      <c r="I177" s="72"/>
      <c r="J177" s="43">
        <v>66.7</v>
      </c>
      <c r="K177" s="47"/>
      <c r="L177" s="36">
        <v>72.7</v>
      </c>
      <c r="M177" s="37"/>
      <c r="N177" s="11"/>
      <c r="O177" s="12"/>
      <c r="P177" s="17"/>
      <c r="Q177" s="16"/>
    </row>
    <row r="178" spans="1:17">
      <c r="A178" s="3"/>
      <c r="B178" s="348"/>
      <c r="C178" s="354"/>
      <c r="D178" s="233"/>
      <c r="E178" s="238"/>
      <c r="F178" s="58"/>
      <c r="G178" s="60"/>
      <c r="H178" s="70"/>
      <c r="I178" s="72"/>
      <c r="J178" s="43"/>
      <c r="K178" s="47"/>
      <c r="L178" s="36"/>
      <c r="M178" s="37"/>
      <c r="N178" s="11"/>
      <c r="O178" s="12"/>
      <c r="P178" s="17"/>
      <c r="Q178" s="16"/>
    </row>
    <row r="179" spans="1:17">
      <c r="A179" s="3"/>
      <c r="B179" s="348"/>
      <c r="C179" s="354"/>
      <c r="D179" s="233"/>
      <c r="E179" s="238"/>
      <c r="F179" s="58"/>
      <c r="G179" s="60"/>
      <c r="H179" s="70"/>
      <c r="I179" s="72"/>
      <c r="J179" s="43"/>
      <c r="K179" s="47"/>
      <c r="L179" s="36"/>
      <c r="M179" s="37"/>
      <c r="N179" s="11"/>
      <c r="O179" s="12"/>
      <c r="P179" s="17"/>
      <c r="Q179" s="16"/>
    </row>
    <row r="180" spans="1:17">
      <c r="A180" s="5" t="s">
        <v>94</v>
      </c>
      <c r="B180" s="362"/>
      <c r="C180" s="354"/>
      <c r="D180" s="239"/>
      <c r="E180" s="238"/>
      <c r="F180" s="61"/>
      <c r="G180" s="60"/>
      <c r="H180" s="73"/>
      <c r="I180" s="72"/>
      <c r="J180" s="45"/>
      <c r="K180" s="47"/>
      <c r="L180" s="36"/>
      <c r="M180" s="37"/>
      <c r="N180" s="11"/>
      <c r="O180" s="12"/>
      <c r="P180" s="17"/>
      <c r="Q180" s="16"/>
    </row>
    <row r="181" spans="1:17">
      <c r="A181" s="4" t="s">
        <v>64</v>
      </c>
      <c r="B181" s="348">
        <v>37.5</v>
      </c>
      <c r="C181" s="354">
        <f>B181</f>
        <v>37.5</v>
      </c>
      <c r="D181" s="233">
        <v>28.6</v>
      </c>
      <c r="E181" s="238">
        <f>D181</f>
        <v>28.6</v>
      </c>
      <c r="F181" s="58">
        <v>26.3</v>
      </c>
      <c r="G181" s="60">
        <f>F181</f>
        <v>26.3</v>
      </c>
      <c r="H181" s="70">
        <v>20</v>
      </c>
      <c r="I181" s="72">
        <f>H181</f>
        <v>20</v>
      </c>
      <c r="J181" s="43">
        <v>23.8</v>
      </c>
      <c r="K181" s="207">
        <f>J181</f>
        <v>23.8</v>
      </c>
      <c r="L181" s="36">
        <v>18.2</v>
      </c>
      <c r="M181" s="37">
        <f>L181</f>
        <v>18.2</v>
      </c>
      <c r="N181" s="11"/>
      <c r="O181" s="12"/>
      <c r="P181" s="17"/>
      <c r="Q181" s="16"/>
    </row>
    <row r="182" spans="1:17">
      <c r="A182" s="4" t="s">
        <v>65</v>
      </c>
      <c r="B182" s="348">
        <v>25</v>
      </c>
      <c r="C182" s="357">
        <f t="shared" ref="C182:C187" si="68">B182+C181</f>
        <v>62.5</v>
      </c>
      <c r="D182" s="233">
        <v>28.6</v>
      </c>
      <c r="E182" s="247">
        <f t="shared" ref="E182:E187" si="69">D182+E181</f>
        <v>57.2</v>
      </c>
      <c r="F182" s="58">
        <v>42.1</v>
      </c>
      <c r="G182" s="206">
        <f t="shared" ref="G182:G187" si="70">F182+G181</f>
        <v>68.400000000000006</v>
      </c>
      <c r="H182" s="70">
        <v>33.299999999999997</v>
      </c>
      <c r="I182" s="199">
        <f t="shared" ref="I182:I187" si="71">H182+I181</f>
        <v>53.3</v>
      </c>
      <c r="J182" s="43">
        <v>57.1</v>
      </c>
      <c r="K182" s="47">
        <f t="shared" ref="K182:M187" si="72">J182+K181</f>
        <v>80.900000000000006</v>
      </c>
      <c r="L182" s="36">
        <v>50</v>
      </c>
      <c r="M182" s="201">
        <f t="shared" si="72"/>
        <v>68.2</v>
      </c>
      <c r="N182" s="11"/>
      <c r="O182" s="12"/>
      <c r="P182" s="17"/>
      <c r="Q182" s="16"/>
    </row>
    <row r="183" spans="1:17">
      <c r="A183" s="4" t="s">
        <v>66</v>
      </c>
      <c r="B183" s="348">
        <v>8.3000000000000007</v>
      </c>
      <c r="C183" s="354">
        <f t="shared" si="68"/>
        <v>70.8</v>
      </c>
      <c r="D183" s="233">
        <v>14.3</v>
      </c>
      <c r="E183" s="238">
        <f t="shared" si="69"/>
        <v>71.5</v>
      </c>
      <c r="F183" s="58">
        <v>5.3</v>
      </c>
      <c r="G183" s="60">
        <f t="shared" si="70"/>
        <v>73.7</v>
      </c>
      <c r="H183" s="70"/>
      <c r="I183" s="72">
        <f t="shared" si="71"/>
        <v>53.3</v>
      </c>
      <c r="J183" s="43">
        <v>0</v>
      </c>
      <c r="K183" s="47">
        <f t="shared" si="72"/>
        <v>80.900000000000006</v>
      </c>
      <c r="L183" s="36">
        <v>0</v>
      </c>
      <c r="M183" s="37">
        <f t="shared" si="72"/>
        <v>68.2</v>
      </c>
      <c r="N183" s="11"/>
      <c r="O183" s="12"/>
      <c r="P183" s="17"/>
      <c r="Q183" s="16"/>
    </row>
    <row r="184" spans="1:17">
      <c r="A184" s="4" t="s">
        <v>67</v>
      </c>
      <c r="B184" s="348">
        <v>4.2</v>
      </c>
      <c r="C184" s="354">
        <f t="shared" si="68"/>
        <v>75</v>
      </c>
      <c r="D184" s="233">
        <v>14.3</v>
      </c>
      <c r="E184" s="238">
        <f t="shared" si="69"/>
        <v>85.8</v>
      </c>
      <c r="F184" s="58">
        <v>5.3</v>
      </c>
      <c r="G184" s="60">
        <f t="shared" si="70"/>
        <v>79</v>
      </c>
      <c r="H184" s="70">
        <v>13.3</v>
      </c>
      <c r="I184" s="72">
        <f t="shared" si="71"/>
        <v>66.599999999999994</v>
      </c>
      <c r="J184" s="43">
        <v>4.8</v>
      </c>
      <c r="K184" s="47">
        <f t="shared" si="72"/>
        <v>85.7</v>
      </c>
      <c r="L184" s="36">
        <v>9.1</v>
      </c>
      <c r="M184" s="37">
        <f t="shared" si="72"/>
        <v>77.3</v>
      </c>
      <c r="N184" s="11"/>
      <c r="O184" s="12"/>
      <c r="P184" s="17"/>
      <c r="Q184" s="16"/>
    </row>
    <row r="185" spans="1:17">
      <c r="A185" s="4" t="s">
        <v>68</v>
      </c>
      <c r="B185" s="348">
        <v>4.2</v>
      </c>
      <c r="C185" s="354">
        <f t="shared" si="68"/>
        <v>79.2</v>
      </c>
      <c r="D185" s="233">
        <v>0</v>
      </c>
      <c r="E185" s="238">
        <f t="shared" si="69"/>
        <v>85.8</v>
      </c>
      <c r="F185" s="58">
        <v>5.3</v>
      </c>
      <c r="G185" s="60">
        <f t="shared" si="70"/>
        <v>84.3</v>
      </c>
      <c r="H185" s="70">
        <v>6.7</v>
      </c>
      <c r="I185" s="72">
        <f t="shared" si="71"/>
        <v>73.3</v>
      </c>
      <c r="J185" s="43">
        <v>0</v>
      </c>
      <c r="K185" s="47">
        <f t="shared" si="72"/>
        <v>85.7</v>
      </c>
      <c r="L185" s="36">
        <v>0</v>
      </c>
      <c r="M185" s="37">
        <f t="shared" si="72"/>
        <v>77.3</v>
      </c>
      <c r="N185" s="11"/>
      <c r="O185" s="12"/>
      <c r="P185" s="17"/>
      <c r="Q185" s="16"/>
    </row>
    <row r="186" spans="1:17">
      <c r="A186" s="4" t="s">
        <v>69</v>
      </c>
      <c r="B186" s="348">
        <v>12.5</v>
      </c>
      <c r="C186" s="354">
        <f t="shared" si="68"/>
        <v>91.7</v>
      </c>
      <c r="D186" s="233">
        <v>0</v>
      </c>
      <c r="E186" s="238">
        <f t="shared" si="69"/>
        <v>85.8</v>
      </c>
      <c r="F186" s="58">
        <v>5.3</v>
      </c>
      <c r="G186" s="60">
        <f t="shared" si="70"/>
        <v>89.6</v>
      </c>
      <c r="H186" s="70">
        <v>13.3</v>
      </c>
      <c r="I186" s="72">
        <f t="shared" si="71"/>
        <v>86.6</v>
      </c>
      <c r="J186" s="43">
        <v>9.5</v>
      </c>
      <c r="K186" s="47">
        <f t="shared" si="72"/>
        <v>95.2</v>
      </c>
      <c r="L186" s="36">
        <v>22.7</v>
      </c>
      <c r="M186" s="37">
        <f t="shared" si="72"/>
        <v>100</v>
      </c>
      <c r="N186" s="11"/>
      <c r="O186" s="12"/>
      <c r="P186" s="17"/>
      <c r="Q186" s="16"/>
    </row>
    <row r="187" spans="1:17">
      <c r="A187" s="4" t="s">
        <v>75</v>
      </c>
      <c r="B187" s="348">
        <v>8.3000000000000007</v>
      </c>
      <c r="C187" s="354">
        <f t="shared" si="68"/>
        <v>100</v>
      </c>
      <c r="D187" s="233">
        <v>14.2</v>
      </c>
      <c r="E187" s="238">
        <f t="shared" si="69"/>
        <v>100</v>
      </c>
      <c r="F187" s="58">
        <v>10.4</v>
      </c>
      <c r="G187" s="60">
        <f t="shared" si="70"/>
        <v>100</v>
      </c>
      <c r="H187" s="70">
        <v>13.3</v>
      </c>
      <c r="I187" s="72">
        <f t="shared" si="71"/>
        <v>99.899999999999991</v>
      </c>
      <c r="J187" s="43">
        <v>4.8</v>
      </c>
      <c r="K187" s="47">
        <f t="shared" si="72"/>
        <v>100</v>
      </c>
      <c r="L187" s="36">
        <v>0</v>
      </c>
      <c r="M187" s="37">
        <f t="shared" si="72"/>
        <v>100</v>
      </c>
      <c r="N187" s="11"/>
      <c r="O187" s="12"/>
      <c r="P187" s="17"/>
      <c r="Q187" s="16"/>
    </row>
    <row r="188" spans="1:17">
      <c r="A188" s="3"/>
      <c r="B188" s="348"/>
      <c r="C188" s="354"/>
      <c r="D188" s="233"/>
      <c r="E188" s="238"/>
      <c r="F188" s="58"/>
      <c r="G188" s="60"/>
      <c r="H188" s="70"/>
      <c r="I188" s="72"/>
      <c r="J188" s="43"/>
      <c r="K188" s="47"/>
      <c r="L188" s="36"/>
      <c r="M188" s="37"/>
      <c r="N188" s="11"/>
      <c r="O188" s="12"/>
      <c r="P188" s="17"/>
      <c r="Q188" s="16"/>
    </row>
    <row r="189" spans="1:17" ht="25.5">
      <c r="A189" s="5" t="s">
        <v>76</v>
      </c>
      <c r="B189" s="362"/>
      <c r="C189" s="354"/>
      <c r="D189" s="239"/>
      <c r="E189" s="238"/>
      <c r="F189" s="61"/>
      <c r="G189" s="60"/>
      <c r="H189" s="73"/>
      <c r="I189" s="72"/>
      <c r="J189" s="45"/>
      <c r="K189" s="47"/>
      <c r="L189" s="36"/>
      <c r="M189" s="37"/>
      <c r="N189" s="11"/>
      <c r="O189" s="12"/>
      <c r="P189" s="17"/>
      <c r="Q189" s="16"/>
    </row>
    <row r="190" spans="1:17">
      <c r="A190" s="4" t="s">
        <v>60</v>
      </c>
      <c r="B190" s="348">
        <v>62.5</v>
      </c>
      <c r="C190" s="354"/>
      <c r="D190" s="233">
        <v>85.7</v>
      </c>
      <c r="E190" s="238"/>
      <c r="F190" s="58">
        <v>52.6</v>
      </c>
      <c r="G190" s="60"/>
      <c r="H190" s="70">
        <v>73.3</v>
      </c>
      <c r="I190" s="72"/>
      <c r="J190" s="43">
        <v>85.7</v>
      </c>
      <c r="K190" s="47"/>
      <c r="L190" s="36">
        <v>72.7</v>
      </c>
      <c r="M190" s="37"/>
      <c r="N190" s="11"/>
      <c r="O190" s="12"/>
      <c r="P190" s="17"/>
      <c r="Q190" s="16"/>
    </row>
    <row r="191" spans="1:17">
      <c r="A191" s="4" t="s">
        <v>8</v>
      </c>
      <c r="B191" s="348">
        <v>37.5</v>
      </c>
      <c r="C191" s="354"/>
      <c r="D191" s="233">
        <v>14.3</v>
      </c>
      <c r="E191" s="238"/>
      <c r="F191" s="58">
        <v>47.4</v>
      </c>
      <c r="G191" s="60"/>
      <c r="H191" s="70">
        <v>26.7</v>
      </c>
      <c r="I191" s="72"/>
      <c r="J191" s="43">
        <v>14.3</v>
      </c>
      <c r="K191" s="47"/>
      <c r="L191" s="36">
        <v>27.3</v>
      </c>
      <c r="M191" s="37"/>
      <c r="N191" s="11"/>
      <c r="O191" s="12"/>
      <c r="P191" s="17"/>
      <c r="Q191" s="16"/>
    </row>
    <row r="192" spans="1:17">
      <c r="A192" s="3"/>
      <c r="B192" s="348"/>
      <c r="C192" s="354"/>
      <c r="D192" s="233"/>
      <c r="E192" s="238"/>
      <c r="F192" s="58"/>
      <c r="G192" s="60"/>
      <c r="H192" s="70"/>
      <c r="I192" s="72"/>
      <c r="J192" s="43"/>
      <c r="K192" s="47"/>
      <c r="L192" s="36"/>
      <c r="M192" s="37"/>
      <c r="N192" s="11"/>
      <c r="O192" s="12"/>
      <c r="P192" s="17"/>
      <c r="Q192" s="16"/>
    </row>
    <row r="193" spans="1:17" ht="25.5">
      <c r="A193" s="5" t="s">
        <v>105</v>
      </c>
      <c r="B193" s="362"/>
      <c r="C193" s="354"/>
      <c r="D193" s="239"/>
      <c r="E193" s="238"/>
      <c r="F193" s="61"/>
      <c r="G193" s="60"/>
      <c r="H193" s="73"/>
      <c r="I193" s="72"/>
      <c r="J193" s="45"/>
      <c r="K193" s="47"/>
      <c r="L193" s="36"/>
      <c r="M193" s="37"/>
      <c r="N193" s="11"/>
      <c r="O193" s="12"/>
      <c r="P193" s="17"/>
      <c r="Q193" s="16"/>
    </row>
    <row r="194" spans="1:17">
      <c r="A194" s="4" t="s">
        <v>70</v>
      </c>
      <c r="B194" s="348">
        <v>20.8</v>
      </c>
      <c r="C194" s="354"/>
      <c r="D194" s="233">
        <v>0</v>
      </c>
      <c r="E194" s="238"/>
      <c r="F194" s="58">
        <v>5.3</v>
      </c>
      <c r="G194" s="60"/>
      <c r="H194" s="70">
        <v>6.7</v>
      </c>
      <c r="I194" s="72"/>
      <c r="J194" s="43">
        <v>4.8</v>
      </c>
      <c r="K194" s="47"/>
      <c r="L194" s="36">
        <v>13.6</v>
      </c>
      <c r="M194" s="37"/>
      <c r="N194" s="11"/>
      <c r="O194" s="12"/>
      <c r="P194" s="17"/>
      <c r="Q194" s="16"/>
    </row>
    <row r="195" spans="1:17">
      <c r="A195" s="4" t="s">
        <v>60</v>
      </c>
      <c r="B195" s="348">
        <v>29.2</v>
      </c>
      <c r="C195" s="354"/>
      <c r="D195" s="233">
        <v>71.400000000000006</v>
      </c>
      <c r="E195" s="238"/>
      <c r="F195" s="58">
        <v>42.1</v>
      </c>
      <c r="G195" s="60"/>
      <c r="H195" s="70">
        <v>20</v>
      </c>
      <c r="I195" s="72"/>
      <c r="J195" s="43">
        <v>38.1</v>
      </c>
      <c r="K195" s="47"/>
      <c r="L195" s="36">
        <v>50</v>
      </c>
      <c r="M195" s="37"/>
      <c r="N195" s="11"/>
      <c r="O195" s="12"/>
      <c r="P195" s="17"/>
      <c r="Q195" s="16"/>
    </row>
    <row r="196" spans="1:17">
      <c r="A196" s="4" t="s">
        <v>8</v>
      </c>
      <c r="B196" s="348">
        <v>37.5</v>
      </c>
      <c r="C196" s="354"/>
      <c r="D196" s="233">
        <v>28.6</v>
      </c>
      <c r="E196" s="238"/>
      <c r="F196" s="58">
        <v>36.799999999999997</v>
      </c>
      <c r="G196" s="60"/>
      <c r="H196" s="70">
        <v>53.3</v>
      </c>
      <c r="I196" s="72"/>
      <c r="J196" s="43">
        <v>38.1</v>
      </c>
      <c r="K196" s="47"/>
      <c r="L196" s="36">
        <v>31.8</v>
      </c>
      <c r="M196" s="37"/>
      <c r="N196" s="11"/>
      <c r="O196" s="12"/>
      <c r="P196" s="17"/>
      <c r="Q196" s="16"/>
    </row>
    <row r="197" spans="1:17">
      <c r="A197" s="4" t="s">
        <v>71</v>
      </c>
      <c r="B197" s="348">
        <v>12.5</v>
      </c>
      <c r="C197" s="354"/>
      <c r="D197" s="233">
        <v>0</v>
      </c>
      <c r="E197" s="238"/>
      <c r="F197" s="58">
        <v>15.8</v>
      </c>
      <c r="G197" s="60"/>
      <c r="H197" s="70">
        <v>20</v>
      </c>
      <c r="I197" s="72"/>
      <c r="J197" s="43">
        <v>19</v>
      </c>
      <c r="K197" s="47"/>
      <c r="L197" s="36">
        <v>4.5</v>
      </c>
      <c r="M197" s="37"/>
      <c r="N197" s="11"/>
      <c r="O197" s="12"/>
      <c r="P197" s="17"/>
      <c r="Q197" s="16"/>
    </row>
    <row r="198" spans="1:17">
      <c r="A198" s="3"/>
      <c r="B198" s="348"/>
      <c r="C198" s="354"/>
      <c r="D198" s="233"/>
      <c r="E198" s="238"/>
      <c r="F198" s="58"/>
      <c r="G198" s="60"/>
      <c r="H198" s="70"/>
      <c r="I198" s="72"/>
      <c r="J198" s="43"/>
      <c r="K198" s="47"/>
      <c r="L198" s="36"/>
      <c r="M198" s="37"/>
      <c r="N198" s="11"/>
      <c r="O198" s="12"/>
      <c r="P198" s="17"/>
      <c r="Q198" s="16"/>
    </row>
    <row r="199" spans="1:17" ht="25.5">
      <c r="A199" s="5" t="s">
        <v>72</v>
      </c>
      <c r="B199" s="362"/>
      <c r="C199" s="354"/>
      <c r="D199" s="239"/>
      <c r="E199" s="238"/>
      <c r="F199" s="61"/>
      <c r="G199" s="60"/>
      <c r="H199" s="73"/>
      <c r="I199" s="72"/>
      <c r="J199" s="45"/>
      <c r="K199" s="47"/>
      <c r="L199" s="36"/>
      <c r="M199" s="37"/>
      <c r="N199" s="11"/>
      <c r="O199" s="12"/>
      <c r="P199" s="17"/>
      <c r="Q199" s="16"/>
    </row>
    <row r="200" spans="1:17">
      <c r="A200" s="4" t="s">
        <v>77</v>
      </c>
      <c r="B200" s="348">
        <v>8.4</v>
      </c>
      <c r="C200" s="354">
        <f>B200</f>
        <v>8.4</v>
      </c>
      <c r="D200" s="233">
        <v>14.3</v>
      </c>
      <c r="E200" s="238">
        <f>D200</f>
        <v>14.3</v>
      </c>
      <c r="F200" s="58">
        <v>10.4</v>
      </c>
      <c r="G200" s="60">
        <f>F200</f>
        <v>10.4</v>
      </c>
      <c r="H200" s="70">
        <v>7.1</v>
      </c>
      <c r="I200" s="72">
        <f>H200</f>
        <v>7.1</v>
      </c>
      <c r="J200" s="43">
        <v>9.5</v>
      </c>
      <c r="K200" s="47">
        <f>J200</f>
        <v>9.5</v>
      </c>
      <c r="L200" s="36">
        <v>0</v>
      </c>
      <c r="M200" s="37">
        <f>L200</f>
        <v>0</v>
      </c>
      <c r="N200" s="11">
        <v>0</v>
      </c>
      <c r="O200" s="12">
        <f>N200</f>
        <v>0</v>
      </c>
      <c r="P200" s="17">
        <v>0</v>
      </c>
      <c r="Q200" s="16">
        <f>P200</f>
        <v>0</v>
      </c>
    </row>
    <row r="201" spans="1:17">
      <c r="A201" s="4" t="s">
        <v>78</v>
      </c>
      <c r="B201" s="348">
        <v>37.5</v>
      </c>
      <c r="C201" s="354">
        <f t="shared" ref="C201:C208" si="73">B201+C200</f>
        <v>45.9</v>
      </c>
      <c r="D201" s="233">
        <v>14.3</v>
      </c>
      <c r="E201" s="238">
        <f t="shared" ref="E201:E208" si="74">D201+E200</f>
        <v>28.6</v>
      </c>
      <c r="F201" s="58">
        <v>5.3</v>
      </c>
      <c r="G201" s="60">
        <f t="shared" ref="G201:G208" si="75">F201+G200</f>
        <v>15.7</v>
      </c>
      <c r="H201" s="70">
        <v>14.3</v>
      </c>
      <c r="I201" s="72">
        <f>H201+I200</f>
        <v>21.4</v>
      </c>
      <c r="J201" s="43">
        <v>9.5</v>
      </c>
      <c r="K201" s="47">
        <f>J201+K200</f>
        <v>19</v>
      </c>
      <c r="L201" s="36">
        <v>9.1</v>
      </c>
      <c r="M201" s="37">
        <f>L201+M200</f>
        <v>9.1</v>
      </c>
      <c r="N201" s="11">
        <v>29</v>
      </c>
      <c r="O201" s="12">
        <f t="shared" ref="O201:Q208" si="76">N201+O200</f>
        <v>29</v>
      </c>
      <c r="P201" s="17">
        <v>7.1428571428571423</v>
      </c>
      <c r="Q201" s="16">
        <f t="shared" si="76"/>
        <v>7.1428571428571423</v>
      </c>
    </row>
    <row r="202" spans="1:17">
      <c r="A202" s="4" t="s">
        <v>79</v>
      </c>
      <c r="B202" s="348">
        <v>0</v>
      </c>
      <c r="C202" s="354">
        <f t="shared" si="73"/>
        <v>45.9</v>
      </c>
      <c r="D202" s="233">
        <v>14.2</v>
      </c>
      <c r="E202" s="238">
        <f t="shared" si="74"/>
        <v>42.8</v>
      </c>
      <c r="F202" s="58">
        <v>21.1</v>
      </c>
      <c r="G202" s="60">
        <f t="shared" si="75"/>
        <v>36.799999999999997</v>
      </c>
      <c r="H202" s="70">
        <v>14.3</v>
      </c>
      <c r="I202" s="199">
        <f t="shared" ref="I202:I208" si="77">H202+I201</f>
        <v>35.700000000000003</v>
      </c>
      <c r="J202" s="43">
        <v>23.8</v>
      </c>
      <c r="K202" s="207">
        <f t="shared" ref="K202:M208" si="78">J202+K201</f>
        <v>42.8</v>
      </c>
      <c r="L202" s="36">
        <v>18.2</v>
      </c>
      <c r="M202" s="37">
        <f t="shared" si="78"/>
        <v>27.299999999999997</v>
      </c>
      <c r="N202" s="11">
        <v>19</v>
      </c>
      <c r="O202" s="202">
        <f t="shared" si="76"/>
        <v>48</v>
      </c>
      <c r="P202" s="17">
        <v>21.428571428571427</v>
      </c>
      <c r="Q202" s="16">
        <f t="shared" si="76"/>
        <v>28.571428571428569</v>
      </c>
    </row>
    <row r="203" spans="1:17">
      <c r="A203" s="4" t="s">
        <v>80</v>
      </c>
      <c r="B203" s="348">
        <v>20.8</v>
      </c>
      <c r="C203" s="357">
        <f t="shared" si="73"/>
        <v>66.7</v>
      </c>
      <c r="D203" s="233">
        <v>0</v>
      </c>
      <c r="E203" s="247">
        <f t="shared" si="74"/>
        <v>42.8</v>
      </c>
      <c r="F203" s="58">
        <v>15.8</v>
      </c>
      <c r="G203" s="206">
        <f t="shared" si="75"/>
        <v>52.599999999999994</v>
      </c>
      <c r="H203" s="70">
        <v>35.700000000000003</v>
      </c>
      <c r="I203" s="72">
        <f t="shared" si="77"/>
        <v>71.400000000000006</v>
      </c>
      <c r="J203" s="43">
        <v>19</v>
      </c>
      <c r="K203" s="47">
        <f t="shared" si="78"/>
        <v>61.8</v>
      </c>
      <c r="L203" s="36">
        <v>22.7</v>
      </c>
      <c r="M203" s="201">
        <f t="shared" si="78"/>
        <v>50</v>
      </c>
      <c r="N203" s="11">
        <v>14</v>
      </c>
      <c r="O203" s="12">
        <f t="shared" si="76"/>
        <v>62</v>
      </c>
      <c r="P203" s="17">
        <v>8</v>
      </c>
      <c r="Q203" s="16">
        <f t="shared" si="76"/>
        <v>36.571428571428569</v>
      </c>
    </row>
    <row r="204" spans="1:17">
      <c r="A204" s="4" t="s">
        <v>81</v>
      </c>
      <c r="B204" s="348">
        <v>12.5</v>
      </c>
      <c r="C204" s="354">
        <f t="shared" si="73"/>
        <v>79.2</v>
      </c>
      <c r="D204" s="233">
        <v>0</v>
      </c>
      <c r="E204" s="238">
        <f t="shared" si="74"/>
        <v>42.8</v>
      </c>
      <c r="F204" s="58">
        <v>10.5</v>
      </c>
      <c r="G204" s="60">
        <f t="shared" si="75"/>
        <v>63.099999999999994</v>
      </c>
      <c r="H204" s="70"/>
      <c r="I204" s="72">
        <f t="shared" si="77"/>
        <v>71.400000000000006</v>
      </c>
      <c r="J204" s="43">
        <v>9.5</v>
      </c>
      <c r="K204" s="47">
        <f t="shared" si="78"/>
        <v>71.3</v>
      </c>
      <c r="L204" s="36">
        <v>9.1</v>
      </c>
      <c r="M204" s="37">
        <f t="shared" si="78"/>
        <v>59.1</v>
      </c>
      <c r="N204" s="11">
        <v>14</v>
      </c>
      <c r="O204" s="12">
        <f t="shared" si="76"/>
        <v>76</v>
      </c>
      <c r="P204" s="17">
        <v>7.1428571428571423</v>
      </c>
      <c r="Q204" s="203">
        <f t="shared" si="76"/>
        <v>43.714285714285708</v>
      </c>
    </row>
    <row r="205" spans="1:17">
      <c r="A205" s="4" t="s">
        <v>82</v>
      </c>
      <c r="B205" s="348">
        <v>12.5</v>
      </c>
      <c r="C205" s="354">
        <f t="shared" si="73"/>
        <v>91.7</v>
      </c>
      <c r="D205" s="233">
        <v>0</v>
      </c>
      <c r="E205" s="238">
        <f t="shared" si="74"/>
        <v>42.8</v>
      </c>
      <c r="F205" s="58">
        <v>0</v>
      </c>
      <c r="G205" s="60">
        <f t="shared" si="75"/>
        <v>63.099999999999994</v>
      </c>
      <c r="H205" s="70">
        <v>14.3</v>
      </c>
      <c r="I205" s="72">
        <f t="shared" si="77"/>
        <v>85.7</v>
      </c>
      <c r="J205" s="43">
        <v>9.5</v>
      </c>
      <c r="K205" s="47">
        <f t="shared" si="78"/>
        <v>80.8</v>
      </c>
      <c r="L205" s="36">
        <v>18.2</v>
      </c>
      <c r="M205" s="37">
        <f t="shared" si="78"/>
        <v>77.3</v>
      </c>
      <c r="N205" s="11">
        <v>0</v>
      </c>
      <c r="O205" s="12">
        <f t="shared" si="76"/>
        <v>76</v>
      </c>
      <c r="P205" s="17">
        <v>21.428571428571427</v>
      </c>
      <c r="Q205" s="16">
        <f t="shared" si="76"/>
        <v>65.142857142857139</v>
      </c>
    </row>
    <row r="206" spans="1:17">
      <c r="A206" s="4" t="s">
        <v>83</v>
      </c>
      <c r="B206" s="348">
        <v>8.3000000000000007</v>
      </c>
      <c r="C206" s="354">
        <f t="shared" si="73"/>
        <v>100</v>
      </c>
      <c r="D206" s="233">
        <v>28.6</v>
      </c>
      <c r="E206" s="238">
        <f t="shared" si="74"/>
        <v>71.400000000000006</v>
      </c>
      <c r="F206" s="58">
        <v>31.6</v>
      </c>
      <c r="G206" s="60">
        <f t="shared" si="75"/>
        <v>94.699999999999989</v>
      </c>
      <c r="H206" s="70">
        <v>14.3</v>
      </c>
      <c r="I206" s="72">
        <f t="shared" si="77"/>
        <v>100</v>
      </c>
      <c r="J206" s="43">
        <v>14.3</v>
      </c>
      <c r="K206" s="47">
        <f t="shared" si="78"/>
        <v>95.1</v>
      </c>
      <c r="L206" s="36">
        <v>18.2</v>
      </c>
      <c r="M206" s="37">
        <f t="shared" si="78"/>
        <v>95.5</v>
      </c>
      <c r="N206" s="11">
        <v>10</v>
      </c>
      <c r="O206" s="12">
        <f t="shared" si="76"/>
        <v>86</v>
      </c>
      <c r="P206" s="17">
        <v>7.1428571428571423</v>
      </c>
      <c r="Q206" s="16">
        <f t="shared" si="76"/>
        <v>72.285714285714278</v>
      </c>
    </row>
    <row r="207" spans="1:17">
      <c r="A207" s="4" t="s">
        <v>84</v>
      </c>
      <c r="B207" s="348">
        <v>0</v>
      </c>
      <c r="C207" s="354">
        <f t="shared" si="73"/>
        <v>100</v>
      </c>
      <c r="D207" s="233">
        <v>28.6</v>
      </c>
      <c r="E207" s="238">
        <f t="shared" si="74"/>
        <v>100</v>
      </c>
      <c r="F207" s="58">
        <v>5.3</v>
      </c>
      <c r="G207" s="60">
        <f t="shared" si="75"/>
        <v>99.999999999999986</v>
      </c>
      <c r="H207" s="70"/>
      <c r="I207" s="72">
        <f t="shared" si="77"/>
        <v>100</v>
      </c>
      <c r="J207" s="43">
        <v>4.8</v>
      </c>
      <c r="K207" s="47">
        <f t="shared" si="78"/>
        <v>99.899999999999991</v>
      </c>
      <c r="L207" s="36">
        <v>0</v>
      </c>
      <c r="M207" s="37">
        <f t="shared" si="78"/>
        <v>95.5</v>
      </c>
      <c r="N207" s="11">
        <v>14</v>
      </c>
      <c r="O207" s="12">
        <f t="shared" si="76"/>
        <v>100</v>
      </c>
      <c r="P207" s="17">
        <v>14.285714285714285</v>
      </c>
      <c r="Q207" s="16">
        <f t="shared" si="76"/>
        <v>86.571428571428555</v>
      </c>
    </row>
    <row r="208" spans="1:17">
      <c r="A208" s="4" t="s">
        <v>85</v>
      </c>
      <c r="B208" s="348">
        <v>0</v>
      </c>
      <c r="C208" s="354">
        <f t="shared" si="73"/>
        <v>100</v>
      </c>
      <c r="D208" s="233">
        <v>0</v>
      </c>
      <c r="E208" s="238">
        <f t="shared" si="74"/>
        <v>100</v>
      </c>
      <c r="F208" s="58">
        <v>0</v>
      </c>
      <c r="G208" s="60">
        <f t="shared" si="75"/>
        <v>99.999999999999986</v>
      </c>
      <c r="H208" s="70"/>
      <c r="I208" s="72">
        <f t="shared" si="77"/>
        <v>100</v>
      </c>
      <c r="J208" s="43">
        <v>0</v>
      </c>
      <c r="K208" s="47">
        <f t="shared" si="78"/>
        <v>99.899999999999991</v>
      </c>
      <c r="L208" s="36">
        <v>4.5</v>
      </c>
      <c r="M208" s="37">
        <f t="shared" si="78"/>
        <v>100</v>
      </c>
      <c r="N208" s="11">
        <v>0</v>
      </c>
      <c r="O208" s="12">
        <f t="shared" si="76"/>
        <v>100</v>
      </c>
      <c r="P208" s="17">
        <v>14.285714285714285</v>
      </c>
      <c r="Q208" s="16">
        <f t="shared" si="76"/>
        <v>100.85714285714283</v>
      </c>
    </row>
    <row r="209" spans="1:17">
      <c r="A209" s="4"/>
      <c r="B209" s="348"/>
      <c r="C209" s="354"/>
      <c r="D209" s="233"/>
      <c r="E209" s="238"/>
      <c r="F209" s="58"/>
      <c r="G209" s="60"/>
      <c r="H209" s="70"/>
      <c r="I209" s="72"/>
      <c r="J209" s="43"/>
      <c r="K209" s="47"/>
      <c r="L209" s="36"/>
      <c r="M209" s="37"/>
      <c r="N209" s="11"/>
      <c r="O209" s="12"/>
      <c r="P209" s="17"/>
      <c r="Q209" s="16"/>
    </row>
    <row r="210" spans="1:17">
      <c r="A210" s="5" t="s">
        <v>9</v>
      </c>
      <c r="B210" s="362"/>
      <c r="C210" s="354"/>
      <c r="D210" s="239"/>
      <c r="E210" s="238"/>
      <c r="F210" s="61"/>
      <c r="G210" s="60"/>
      <c r="H210" s="73"/>
      <c r="I210" s="72"/>
      <c r="J210" s="45"/>
      <c r="K210" s="47"/>
      <c r="L210" s="36"/>
      <c r="M210" s="37"/>
      <c r="N210" s="11"/>
      <c r="O210" s="12"/>
      <c r="P210" s="17"/>
      <c r="Q210" s="16"/>
    </row>
    <row r="211" spans="1:17">
      <c r="A211" s="4" t="s">
        <v>77</v>
      </c>
      <c r="B211" s="348">
        <v>4.2</v>
      </c>
      <c r="C211" s="354">
        <f>B211</f>
        <v>4.2</v>
      </c>
      <c r="D211" s="233">
        <v>0</v>
      </c>
      <c r="E211" s="238">
        <f>D211</f>
        <v>0</v>
      </c>
      <c r="F211" s="58">
        <v>5.0999999999999996</v>
      </c>
      <c r="G211" s="60">
        <f>F211</f>
        <v>5.0999999999999996</v>
      </c>
      <c r="H211" s="70">
        <v>6.7</v>
      </c>
      <c r="I211" s="72">
        <f>H211</f>
        <v>6.7</v>
      </c>
      <c r="J211" s="43">
        <v>4.8</v>
      </c>
      <c r="K211" s="47">
        <f>J211</f>
        <v>4.8</v>
      </c>
      <c r="L211" s="36">
        <v>4.5</v>
      </c>
      <c r="M211" s="37">
        <f>L211</f>
        <v>4.5</v>
      </c>
      <c r="N211" s="11">
        <v>5</v>
      </c>
      <c r="O211" s="12">
        <f>N211</f>
        <v>5</v>
      </c>
      <c r="P211" s="17">
        <v>15.38</v>
      </c>
      <c r="Q211" s="16">
        <f>P211</f>
        <v>15.38</v>
      </c>
    </row>
    <row r="212" spans="1:17">
      <c r="A212" s="4" t="s">
        <v>78</v>
      </c>
      <c r="B212" s="348">
        <v>4.2</v>
      </c>
      <c r="C212" s="354">
        <f t="shared" ref="C212:C219" si="79">B212+C211</f>
        <v>8.4</v>
      </c>
      <c r="D212" s="233">
        <v>0</v>
      </c>
      <c r="E212" s="238">
        <f t="shared" ref="E212:E219" si="80">D212+E211</f>
        <v>0</v>
      </c>
      <c r="F212" s="58">
        <v>0</v>
      </c>
      <c r="G212" s="60">
        <f t="shared" ref="G212:G219" si="81">F212+G211</f>
        <v>5.0999999999999996</v>
      </c>
      <c r="H212" s="70">
        <v>13.3</v>
      </c>
      <c r="I212" s="72">
        <f>H212+I211</f>
        <v>20</v>
      </c>
      <c r="J212" s="43">
        <v>0</v>
      </c>
      <c r="K212" s="47">
        <f>J212+K211</f>
        <v>4.8</v>
      </c>
      <c r="L212" s="36">
        <v>9.1</v>
      </c>
      <c r="M212" s="37">
        <f>L212+M211</f>
        <v>13.6</v>
      </c>
      <c r="N212" s="11">
        <v>0</v>
      </c>
      <c r="O212" s="12">
        <f t="shared" ref="O212:Q219" si="82">N212+O211</f>
        <v>5</v>
      </c>
      <c r="P212" s="17">
        <v>0</v>
      </c>
      <c r="Q212" s="16">
        <f t="shared" si="82"/>
        <v>15.38</v>
      </c>
    </row>
    <row r="213" spans="1:17">
      <c r="A213" s="4" t="s">
        <v>79</v>
      </c>
      <c r="B213" s="348">
        <v>0</v>
      </c>
      <c r="C213" s="354">
        <f t="shared" si="79"/>
        <v>8.4</v>
      </c>
      <c r="D213" s="233">
        <v>28.6</v>
      </c>
      <c r="E213" s="238">
        <f t="shared" si="80"/>
        <v>28.6</v>
      </c>
      <c r="F213" s="58">
        <v>5.3</v>
      </c>
      <c r="G213" s="60">
        <f t="shared" si="81"/>
        <v>10.399999999999999</v>
      </c>
      <c r="H213" s="70"/>
      <c r="I213" s="72">
        <f t="shared" ref="I213:I219" si="83">H213+I212</f>
        <v>20</v>
      </c>
      <c r="J213" s="43">
        <v>4.8</v>
      </c>
      <c r="K213" s="47">
        <f t="shared" ref="K213:M219" si="84">J213+K212</f>
        <v>9.6</v>
      </c>
      <c r="L213" s="36">
        <v>18.2</v>
      </c>
      <c r="M213" s="37">
        <f t="shared" si="84"/>
        <v>31.799999999999997</v>
      </c>
      <c r="N213" s="11">
        <v>5</v>
      </c>
      <c r="O213" s="12">
        <f t="shared" si="82"/>
        <v>10</v>
      </c>
      <c r="P213" s="17">
        <v>7.69</v>
      </c>
      <c r="Q213" s="16">
        <f t="shared" si="82"/>
        <v>23.07</v>
      </c>
    </row>
    <row r="214" spans="1:17">
      <c r="A214" s="4" t="s">
        <v>80</v>
      </c>
      <c r="B214" s="348">
        <v>0</v>
      </c>
      <c r="C214" s="354">
        <f t="shared" si="79"/>
        <v>8.4</v>
      </c>
      <c r="D214" s="233">
        <v>0</v>
      </c>
      <c r="E214" s="238">
        <f t="shared" si="80"/>
        <v>28.6</v>
      </c>
      <c r="F214" s="58">
        <v>5.3</v>
      </c>
      <c r="G214" s="60">
        <f t="shared" si="81"/>
        <v>15.7</v>
      </c>
      <c r="H214" s="70"/>
      <c r="I214" s="72">
        <f t="shared" si="83"/>
        <v>20</v>
      </c>
      <c r="J214" s="43">
        <v>0</v>
      </c>
      <c r="K214" s="47">
        <f t="shared" si="84"/>
        <v>9.6</v>
      </c>
      <c r="L214" s="36">
        <v>0</v>
      </c>
      <c r="M214" s="37">
        <f t="shared" si="84"/>
        <v>31.799999999999997</v>
      </c>
      <c r="N214" s="11">
        <v>5</v>
      </c>
      <c r="O214" s="12">
        <f t="shared" si="82"/>
        <v>15</v>
      </c>
      <c r="P214" s="17">
        <v>0</v>
      </c>
      <c r="Q214" s="16">
        <f t="shared" si="82"/>
        <v>23.07</v>
      </c>
    </row>
    <row r="215" spans="1:17">
      <c r="A215" s="4" t="s">
        <v>81</v>
      </c>
      <c r="B215" s="348">
        <v>0</v>
      </c>
      <c r="C215" s="354">
        <f t="shared" si="79"/>
        <v>8.4</v>
      </c>
      <c r="D215" s="233">
        <v>0</v>
      </c>
      <c r="E215" s="238">
        <f t="shared" si="80"/>
        <v>28.6</v>
      </c>
      <c r="F215" s="58">
        <v>15.8</v>
      </c>
      <c r="G215" s="60">
        <f t="shared" si="81"/>
        <v>31.5</v>
      </c>
      <c r="H215" s="70"/>
      <c r="I215" s="72">
        <f t="shared" si="83"/>
        <v>20</v>
      </c>
      <c r="J215" s="43">
        <v>4.8</v>
      </c>
      <c r="K215" s="47">
        <f t="shared" si="84"/>
        <v>14.399999999999999</v>
      </c>
      <c r="L215" s="36">
        <v>0</v>
      </c>
      <c r="M215" s="37">
        <f t="shared" si="84"/>
        <v>31.799999999999997</v>
      </c>
      <c r="N215" s="11">
        <v>5</v>
      </c>
      <c r="O215" s="12">
        <f t="shared" si="82"/>
        <v>20</v>
      </c>
      <c r="P215" s="17">
        <v>0</v>
      </c>
      <c r="Q215" s="16">
        <f t="shared" si="82"/>
        <v>23.07</v>
      </c>
    </row>
    <row r="216" spans="1:17">
      <c r="A216" s="4" t="s">
        <v>82</v>
      </c>
      <c r="B216" s="348">
        <v>29.2</v>
      </c>
      <c r="C216" s="354">
        <f t="shared" si="79"/>
        <v>37.6</v>
      </c>
      <c r="D216" s="233">
        <v>0</v>
      </c>
      <c r="E216" s="238">
        <f t="shared" si="80"/>
        <v>28.6</v>
      </c>
      <c r="F216" s="58">
        <v>5.3</v>
      </c>
      <c r="G216" s="60">
        <f t="shared" si="81"/>
        <v>36.799999999999997</v>
      </c>
      <c r="H216" s="70">
        <v>26.7</v>
      </c>
      <c r="I216" s="199">
        <f t="shared" si="83"/>
        <v>46.7</v>
      </c>
      <c r="J216" s="43">
        <v>14.3</v>
      </c>
      <c r="K216" s="47">
        <f t="shared" si="84"/>
        <v>28.7</v>
      </c>
      <c r="L216" s="36">
        <v>9.1</v>
      </c>
      <c r="M216" s="201">
        <f t="shared" si="84"/>
        <v>40.9</v>
      </c>
      <c r="N216" s="11">
        <v>10</v>
      </c>
      <c r="O216" s="12">
        <f t="shared" si="82"/>
        <v>30</v>
      </c>
      <c r="P216" s="17">
        <v>0</v>
      </c>
      <c r="Q216" s="16">
        <f t="shared" si="82"/>
        <v>23.07</v>
      </c>
    </row>
    <row r="217" spans="1:17">
      <c r="A217" s="4" t="s">
        <v>83</v>
      </c>
      <c r="B217" s="348">
        <v>4.2</v>
      </c>
      <c r="C217" s="357">
        <f t="shared" si="79"/>
        <v>41.800000000000004</v>
      </c>
      <c r="D217" s="233">
        <v>28.6</v>
      </c>
      <c r="E217" s="247">
        <f t="shared" si="80"/>
        <v>57.2</v>
      </c>
      <c r="F217" s="58">
        <v>5.3</v>
      </c>
      <c r="G217" s="206">
        <f t="shared" si="81"/>
        <v>42.099999999999994</v>
      </c>
      <c r="H217" s="70">
        <v>26.7</v>
      </c>
      <c r="I217" s="72">
        <f t="shared" si="83"/>
        <v>73.400000000000006</v>
      </c>
      <c r="J217" s="43">
        <v>23.8</v>
      </c>
      <c r="K217" s="207">
        <f t="shared" si="84"/>
        <v>52.5</v>
      </c>
      <c r="L217" s="36">
        <v>18.2</v>
      </c>
      <c r="M217" s="37">
        <f t="shared" si="84"/>
        <v>59.099999999999994</v>
      </c>
      <c r="N217" s="11">
        <v>24</v>
      </c>
      <c r="O217" s="202">
        <f t="shared" si="82"/>
        <v>54</v>
      </c>
      <c r="P217" s="17">
        <v>15.38</v>
      </c>
      <c r="Q217" s="203">
        <f t="shared" si="82"/>
        <v>38.450000000000003</v>
      </c>
    </row>
    <row r="218" spans="1:17">
      <c r="A218" s="4" t="s">
        <v>84</v>
      </c>
      <c r="B218" s="348">
        <v>33.200000000000003</v>
      </c>
      <c r="C218" s="354">
        <f t="shared" si="79"/>
        <v>75</v>
      </c>
      <c r="D218" s="233">
        <v>14.2</v>
      </c>
      <c r="E218" s="238">
        <f t="shared" si="80"/>
        <v>71.400000000000006</v>
      </c>
      <c r="F218" s="58">
        <v>26.3</v>
      </c>
      <c r="G218" s="60">
        <f t="shared" si="81"/>
        <v>68.399999999999991</v>
      </c>
      <c r="H218" s="70">
        <v>13.3</v>
      </c>
      <c r="I218" s="72">
        <f t="shared" si="83"/>
        <v>86.7</v>
      </c>
      <c r="J218" s="43">
        <v>23.8</v>
      </c>
      <c r="K218" s="47">
        <f t="shared" si="84"/>
        <v>76.3</v>
      </c>
      <c r="L218" s="36">
        <v>22.7</v>
      </c>
      <c r="M218" s="37">
        <f t="shared" si="84"/>
        <v>81.8</v>
      </c>
      <c r="N218" s="11">
        <v>33</v>
      </c>
      <c r="O218" s="12">
        <f t="shared" si="82"/>
        <v>87</v>
      </c>
      <c r="P218" s="17">
        <v>0</v>
      </c>
      <c r="Q218" s="16">
        <f t="shared" si="82"/>
        <v>38.450000000000003</v>
      </c>
    </row>
    <row r="219" spans="1:17">
      <c r="A219" s="4" t="s">
        <v>85</v>
      </c>
      <c r="B219" s="348">
        <v>25</v>
      </c>
      <c r="C219" s="354">
        <f t="shared" si="79"/>
        <v>100</v>
      </c>
      <c r="D219" s="233">
        <v>28.6</v>
      </c>
      <c r="E219" s="238">
        <f t="shared" si="80"/>
        <v>100</v>
      </c>
      <c r="F219" s="58">
        <v>31.6</v>
      </c>
      <c r="G219" s="60">
        <f t="shared" si="81"/>
        <v>100</v>
      </c>
      <c r="H219" s="70">
        <v>13.3</v>
      </c>
      <c r="I219" s="72">
        <f t="shared" si="83"/>
        <v>100</v>
      </c>
      <c r="J219" s="43">
        <v>23.8</v>
      </c>
      <c r="K219" s="47">
        <f t="shared" si="84"/>
        <v>100.1</v>
      </c>
      <c r="L219" s="36">
        <v>18.2</v>
      </c>
      <c r="M219" s="37">
        <f t="shared" si="84"/>
        <v>100</v>
      </c>
      <c r="N219" s="11">
        <v>14</v>
      </c>
      <c r="O219" s="12">
        <f t="shared" si="82"/>
        <v>101</v>
      </c>
      <c r="P219" s="17">
        <v>61.54</v>
      </c>
      <c r="Q219" s="16">
        <f t="shared" si="82"/>
        <v>99.990000000000009</v>
      </c>
    </row>
    <row r="220" spans="1:17">
      <c r="A220" s="3"/>
      <c r="B220" s="348"/>
      <c r="C220" s="354"/>
      <c r="D220" s="233"/>
      <c r="E220" s="238"/>
      <c r="F220" s="58"/>
      <c r="G220" s="60"/>
      <c r="H220" s="70"/>
      <c r="I220" s="72"/>
      <c r="J220" s="43"/>
      <c r="K220" s="47"/>
      <c r="L220" s="36"/>
      <c r="M220" s="37"/>
      <c r="N220" s="11"/>
      <c r="O220" s="12"/>
      <c r="P220" s="17"/>
      <c r="Q220" s="16"/>
    </row>
    <row r="221" spans="1:17" ht="25.5">
      <c r="A221" s="5" t="s">
        <v>10</v>
      </c>
      <c r="B221" s="362"/>
      <c r="C221" s="354"/>
      <c r="D221" s="239"/>
      <c r="E221" s="238"/>
      <c r="F221" s="61"/>
      <c r="G221" s="60"/>
      <c r="H221" s="73"/>
      <c r="I221" s="72"/>
      <c r="J221" s="45"/>
      <c r="K221" s="47"/>
      <c r="L221" s="36"/>
      <c r="M221" s="37"/>
      <c r="N221" s="11"/>
      <c r="O221" s="12"/>
      <c r="P221" s="17"/>
      <c r="Q221" s="16"/>
    </row>
    <row r="222" spans="1:17">
      <c r="A222" s="4" t="s">
        <v>11</v>
      </c>
      <c r="B222" s="348">
        <v>12.4</v>
      </c>
      <c r="C222" s="354">
        <f>B222</f>
        <v>12.4</v>
      </c>
      <c r="D222" s="233">
        <v>0</v>
      </c>
      <c r="E222" s="238">
        <f>D222</f>
        <v>0</v>
      </c>
      <c r="F222" s="58">
        <v>5.3</v>
      </c>
      <c r="G222" s="60">
        <f>F222</f>
        <v>5.3</v>
      </c>
      <c r="H222" s="70">
        <v>13.4</v>
      </c>
      <c r="I222" s="72">
        <f>H222</f>
        <v>13.4</v>
      </c>
      <c r="J222" s="43">
        <v>28.6</v>
      </c>
      <c r="K222" s="47">
        <f>J222</f>
        <v>28.6</v>
      </c>
      <c r="L222" s="36">
        <v>9</v>
      </c>
      <c r="M222" s="37">
        <f>L222</f>
        <v>9</v>
      </c>
      <c r="N222" s="11">
        <v>15</v>
      </c>
      <c r="O222" s="12">
        <f>N222</f>
        <v>15</v>
      </c>
      <c r="P222" s="17">
        <v>0</v>
      </c>
      <c r="Q222" s="16">
        <f>P222</f>
        <v>0</v>
      </c>
    </row>
    <row r="223" spans="1:17">
      <c r="A223" s="6">
        <v>0.05</v>
      </c>
      <c r="B223" s="348">
        <v>25</v>
      </c>
      <c r="C223" s="354">
        <f t="shared" ref="C223:C230" si="85">B223+C222</f>
        <v>37.4</v>
      </c>
      <c r="D223" s="233">
        <v>0</v>
      </c>
      <c r="E223" s="238">
        <f t="shared" ref="E223:E230" si="86">D223+E222</f>
        <v>0</v>
      </c>
      <c r="F223" s="58">
        <v>10.5</v>
      </c>
      <c r="G223" s="60">
        <f t="shared" ref="G223:G230" si="87">F223+G222</f>
        <v>15.8</v>
      </c>
      <c r="H223" s="70">
        <v>20</v>
      </c>
      <c r="I223" s="72">
        <f>H223+I222</f>
        <v>33.4</v>
      </c>
      <c r="J223" s="43">
        <v>9.5</v>
      </c>
      <c r="K223" s="47">
        <f>J223+K222</f>
        <v>38.1</v>
      </c>
      <c r="L223" s="36">
        <v>13.6</v>
      </c>
      <c r="M223" s="37">
        <f>L223+M222</f>
        <v>22.6</v>
      </c>
      <c r="N223" s="11">
        <v>19</v>
      </c>
      <c r="O223" s="12">
        <f t="shared" ref="O223:Q230" si="88">N223+O222</f>
        <v>34</v>
      </c>
      <c r="P223" s="17">
        <v>7.14</v>
      </c>
      <c r="Q223" s="16">
        <f t="shared" si="88"/>
        <v>7.14</v>
      </c>
    </row>
    <row r="224" spans="1:17">
      <c r="A224" s="6">
        <v>0.06</v>
      </c>
      <c r="B224" s="348">
        <v>16.7</v>
      </c>
      <c r="C224" s="354">
        <f t="shared" si="85"/>
        <v>54.099999999999994</v>
      </c>
      <c r="D224" s="233">
        <v>42.8</v>
      </c>
      <c r="E224" s="238">
        <f t="shared" si="86"/>
        <v>42.8</v>
      </c>
      <c r="F224" s="58">
        <v>21.1</v>
      </c>
      <c r="G224" s="60">
        <f t="shared" si="87"/>
        <v>36.900000000000006</v>
      </c>
      <c r="H224" s="70">
        <v>20</v>
      </c>
      <c r="I224" s="199">
        <f t="shared" ref="I224:I230" si="89">H224+I223</f>
        <v>53.4</v>
      </c>
      <c r="J224" s="43">
        <v>4.8</v>
      </c>
      <c r="K224" s="47">
        <f t="shared" ref="K224:M230" si="90">J224+K223</f>
        <v>42.9</v>
      </c>
      <c r="L224" s="36">
        <v>22.7</v>
      </c>
      <c r="M224" s="37">
        <f t="shared" si="90"/>
        <v>45.3</v>
      </c>
      <c r="N224" s="11">
        <v>14</v>
      </c>
      <c r="O224" s="202">
        <f t="shared" si="88"/>
        <v>48</v>
      </c>
      <c r="P224" s="17">
        <v>7.14</v>
      </c>
      <c r="Q224" s="16">
        <f t="shared" si="88"/>
        <v>14.28</v>
      </c>
    </row>
    <row r="225" spans="1:17">
      <c r="A225" s="6">
        <v>7.0000000000000007E-2</v>
      </c>
      <c r="B225" s="348">
        <v>16.7</v>
      </c>
      <c r="C225" s="357">
        <f t="shared" si="85"/>
        <v>70.8</v>
      </c>
      <c r="D225" s="233">
        <v>14.3</v>
      </c>
      <c r="E225" s="247">
        <f t="shared" si="86"/>
        <v>57.099999999999994</v>
      </c>
      <c r="F225" s="58">
        <v>26.3</v>
      </c>
      <c r="G225" s="206">
        <f t="shared" si="87"/>
        <v>63.2</v>
      </c>
      <c r="H225" s="70">
        <v>20</v>
      </c>
      <c r="I225" s="72">
        <f t="shared" si="89"/>
        <v>73.400000000000006</v>
      </c>
      <c r="J225" s="43">
        <v>14.3</v>
      </c>
      <c r="K225" s="207">
        <f t="shared" si="90"/>
        <v>57.2</v>
      </c>
      <c r="L225" s="36">
        <v>9.1</v>
      </c>
      <c r="M225" s="201">
        <f t="shared" si="90"/>
        <v>54.4</v>
      </c>
      <c r="N225" s="11">
        <v>33</v>
      </c>
      <c r="O225" s="12">
        <f t="shared" si="88"/>
        <v>81</v>
      </c>
      <c r="P225" s="17">
        <v>21.43</v>
      </c>
      <c r="Q225" s="203">
        <f t="shared" si="88"/>
        <v>35.71</v>
      </c>
    </row>
    <row r="226" spans="1:17">
      <c r="A226" s="6">
        <v>0.08</v>
      </c>
      <c r="B226" s="348">
        <v>12.5</v>
      </c>
      <c r="C226" s="354">
        <f t="shared" si="85"/>
        <v>83.3</v>
      </c>
      <c r="D226" s="233">
        <v>28.6</v>
      </c>
      <c r="E226" s="238">
        <f t="shared" si="86"/>
        <v>85.699999999999989</v>
      </c>
      <c r="F226" s="58">
        <v>5.2</v>
      </c>
      <c r="G226" s="60">
        <f t="shared" si="87"/>
        <v>68.400000000000006</v>
      </c>
      <c r="H226" s="70">
        <v>6.7</v>
      </c>
      <c r="I226" s="72">
        <f t="shared" si="89"/>
        <v>80.100000000000009</v>
      </c>
      <c r="J226" s="43">
        <v>14.3</v>
      </c>
      <c r="K226" s="47">
        <f t="shared" si="90"/>
        <v>71.5</v>
      </c>
      <c r="L226" s="36">
        <v>13.6</v>
      </c>
      <c r="M226" s="37">
        <f t="shared" si="90"/>
        <v>68</v>
      </c>
      <c r="N226" s="11">
        <v>14</v>
      </c>
      <c r="O226" s="12">
        <f t="shared" si="88"/>
        <v>95</v>
      </c>
      <c r="P226" s="17">
        <v>42.86</v>
      </c>
      <c r="Q226" s="16">
        <f t="shared" si="88"/>
        <v>78.569999999999993</v>
      </c>
    </row>
    <row r="227" spans="1:17">
      <c r="A227" s="6">
        <v>0.09</v>
      </c>
      <c r="B227" s="348">
        <v>0</v>
      </c>
      <c r="C227" s="354">
        <f t="shared" si="85"/>
        <v>83.3</v>
      </c>
      <c r="D227" s="233">
        <v>0</v>
      </c>
      <c r="E227" s="238">
        <f t="shared" si="86"/>
        <v>85.699999999999989</v>
      </c>
      <c r="F227" s="58">
        <v>10.5</v>
      </c>
      <c r="G227" s="60">
        <f t="shared" si="87"/>
        <v>78.900000000000006</v>
      </c>
      <c r="H227" s="70"/>
      <c r="I227" s="72">
        <f t="shared" si="89"/>
        <v>80.100000000000009</v>
      </c>
      <c r="J227" s="43">
        <v>4.8</v>
      </c>
      <c r="K227" s="47">
        <f t="shared" si="90"/>
        <v>76.3</v>
      </c>
      <c r="L227" s="36">
        <v>0</v>
      </c>
      <c r="M227" s="37">
        <f t="shared" si="90"/>
        <v>68</v>
      </c>
      <c r="N227" s="11">
        <v>0</v>
      </c>
      <c r="O227" s="12">
        <f t="shared" si="88"/>
        <v>95</v>
      </c>
      <c r="P227" s="17">
        <v>0</v>
      </c>
      <c r="Q227" s="16">
        <f t="shared" si="88"/>
        <v>78.569999999999993</v>
      </c>
    </row>
    <row r="228" spans="1:17">
      <c r="A228" s="6">
        <v>0.1</v>
      </c>
      <c r="B228" s="348">
        <v>12.5</v>
      </c>
      <c r="C228" s="354">
        <f t="shared" si="85"/>
        <v>95.8</v>
      </c>
      <c r="D228" s="233">
        <v>14.3</v>
      </c>
      <c r="E228" s="238">
        <f t="shared" si="86"/>
        <v>99.999999999999986</v>
      </c>
      <c r="F228" s="58">
        <v>21.1</v>
      </c>
      <c r="G228" s="60">
        <f t="shared" si="87"/>
        <v>100</v>
      </c>
      <c r="H228" s="70">
        <v>13.3</v>
      </c>
      <c r="I228" s="72">
        <f t="shared" si="89"/>
        <v>93.4</v>
      </c>
      <c r="J228" s="43">
        <v>14.3</v>
      </c>
      <c r="K228" s="47">
        <f t="shared" si="90"/>
        <v>90.6</v>
      </c>
      <c r="L228" s="36">
        <v>27.3</v>
      </c>
      <c r="M228" s="37">
        <f t="shared" si="90"/>
        <v>95.3</v>
      </c>
      <c r="N228" s="11">
        <v>5</v>
      </c>
      <c r="O228" s="12">
        <f t="shared" si="88"/>
        <v>100</v>
      </c>
      <c r="P228" s="17">
        <v>14.29</v>
      </c>
      <c r="Q228" s="16">
        <f t="shared" si="88"/>
        <v>92.859999999999985</v>
      </c>
    </row>
    <row r="229" spans="1:17">
      <c r="A229" s="6">
        <v>0.11</v>
      </c>
      <c r="B229" s="348">
        <v>0</v>
      </c>
      <c r="C229" s="354">
        <f t="shared" si="85"/>
        <v>95.8</v>
      </c>
      <c r="D229" s="233">
        <v>0</v>
      </c>
      <c r="E229" s="238">
        <f t="shared" si="86"/>
        <v>99.999999999999986</v>
      </c>
      <c r="F229" s="58">
        <v>0</v>
      </c>
      <c r="G229" s="60">
        <f t="shared" si="87"/>
        <v>100</v>
      </c>
      <c r="H229" s="70">
        <v>6.7</v>
      </c>
      <c r="I229" s="72">
        <f t="shared" si="89"/>
        <v>100.10000000000001</v>
      </c>
      <c r="J229" s="43">
        <v>0</v>
      </c>
      <c r="K229" s="47">
        <f t="shared" si="90"/>
        <v>90.6</v>
      </c>
      <c r="L229" s="36">
        <v>4.5</v>
      </c>
      <c r="M229" s="37">
        <f t="shared" si="90"/>
        <v>99.8</v>
      </c>
      <c r="N229" s="11">
        <v>0</v>
      </c>
      <c r="O229" s="12">
        <f t="shared" si="88"/>
        <v>100</v>
      </c>
      <c r="P229" s="17">
        <v>7.14</v>
      </c>
      <c r="Q229" s="16">
        <f t="shared" si="88"/>
        <v>99.999999999999986</v>
      </c>
    </row>
    <row r="230" spans="1:17">
      <c r="A230" s="4" t="s">
        <v>96</v>
      </c>
      <c r="B230" s="348">
        <v>4.2</v>
      </c>
      <c r="C230" s="354">
        <f t="shared" si="85"/>
        <v>100</v>
      </c>
      <c r="D230" s="233">
        <v>0</v>
      </c>
      <c r="E230" s="238">
        <f t="shared" si="86"/>
        <v>99.999999999999986</v>
      </c>
      <c r="F230" s="58">
        <v>0</v>
      </c>
      <c r="G230" s="60">
        <f t="shared" si="87"/>
        <v>100</v>
      </c>
      <c r="H230" s="70"/>
      <c r="I230" s="72">
        <f t="shared" si="89"/>
        <v>100.10000000000001</v>
      </c>
      <c r="J230" s="43">
        <v>9.5</v>
      </c>
      <c r="K230" s="47">
        <f t="shared" si="90"/>
        <v>100.1</v>
      </c>
      <c r="L230" s="36">
        <v>0</v>
      </c>
      <c r="M230" s="37">
        <f t="shared" si="90"/>
        <v>99.8</v>
      </c>
      <c r="N230" s="11">
        <v>0</v>
      </c>
      <c r="O230" s="12">
        <f t="shared" si="88"/>
        <v>100</v>
      </c>
      <c r="P230" s="17">
        <v>0</v>
      </c>
      <c r="Q230" s="16">
        <f t="shared" si="88"/>
        <v>99.999999999999986</v>
      </c>
    </row>
    <row r="231" spans="1:17">
      <c r="A231" s="3"/>
      <c r="B231" s="348"/>
      <c r="C231" s="354"/>
      <c r="D231" s="233"/>
      <c r="E231" s="238"/>
      <c r="F231" s="58"/>
      <c r="G231" s="60"/>
      <c r="H231" s="70"/>
      <c r="I231" s="72"/>
      <c r="J231" s="43"/>
      <c r="K231" s="47"/>
      <c r="L231" s="36"/>
      <c r="M231" s="37"/>
      <c r="N231" s="11"/>
      <c r="O231" s="12"/>
      <c r="P231" s="17"/>
      <c r="Q231" s="16"/>
    </row>
    <row r="232" spans="1:17" ht="25.5">
      <c r="A232" s="5" t="s">
        <v>12</v>
      </c>
      <c r="B232" s="348"/>
      <c r="C232" s="354"/>
      <c r="D232" s="233"/>
      <c r="E232" s="238"/>
      <c r="F232" s="58"/>
      <c r="G232" s="60"/>
      <c r="H232" s="70"/>
      <c r="I232" s="72"/>
      <c r="J232" s="43"/>
      <c r="K232" s="47"/>
      <c r="L232" s="36"/>
      <c r="M232" s="37"/>
      <c r="N232" s="11"/>
      <c r="O232" s="12"/>
      <c r="P232" s="17"/>
      <c r="Q232" s="16"/>
    </row>
    <row r="233" spans="1:17">
      <c r="A233" s="4" t="s">
        <v>86</v>
      </c>
      <c r="B233" s="348">
        <v>37.4</v>
      </c>
      <c r="C233" s="354">
        <f>B233</f>
        <v>37.4</v>
      </c>
      <c r="D233" s="233">
        <v>42.9</v>
      </c>
      <c r="E233" s="238">
        <f>D233</f>
        <v>42.9</v>
      </c>
      <c r="F233" s="58">
        <v>15.7</v>
      </c>
      <c r="G233" s="60">
        <f>F233</f>
        <v>15.7</v>
      </c>
      <c r="H233" s="70">
        <v>33.299999999999997</v>
      </c>
      <c r="I233" s="72">
        <f>H233</f>
        <v>33.299999999999997</v>
      </c>
      <c r="J233" s="43">
        <v>33.299999999999997</v>
      </c>
      <c r="K233" s="47">
        <f>J233</f>
        <v>33.299999999999997</v>
      </c>
      <c r="L233" s="36">
        <v>22.7</v>
      </c>
      <c r="M233" s="37">
        <f>L233</f>
        <v>22.7</v>
      </c>
      <c r="N233" s="11">
        <v>19</v>
      </c>
      <c r="O233" s="12">
        <f>N233</f>
        <v>19</v>
      </c>
      <c r="P233" s="17">
        <v>7.14</v>
      </c>
      <c r="Q233" s="16">
        <f>P233</f>
        <v>7.14</v>
      </c>
    </row>
    <row r="234" spans="1:17">
      <c r="A234" s="6">
        <v>0.04</v>
      </c>
      <c r="B234" s="348">
        <v>16.7</v>
      </c>
      <c r="C234" s="354">
        <f t="shared" ref="C234:C243" si="91">B234+C233</f>
        <v>54.099999999999994</v>
      </c>
      <c r="D234" s="233">
        <v>0</v>
      </c>
      <c r="E234" s="238">
        <f t="shared" ref="E234:E243" si="92">D234+E233</f>
        <v>42.9</v>
      </c>
      <c r="F234" s="58">
        <v>0</v>
      </c>
      <c r="G234" s="60">
        <f t="shared" ref="G234:G243" si="93">F234+G233</f>
        <v>15.7</v>
      </c>
      <c r="H234" s="70">
        <v>6.7</v>
      </c>
      <c r="I234" s="72">
        <f t="shared" ref="I234:I243" si="94">H234+I233</f>
        <v>40</v>
      </c>
      <c r="J234" s="43">
        <v>9.5</v>
      </c>
      <c r="K234" s="47">
        <f t="shared" ref="K234:M243" si="95">J234+K233</f>
        <v>42.8</v>
      </c>
      <c r="L234" s="36">
        <v>0</v>
      </c>
      <c r="M234" s="37">
        <f t="shared" si="95"/>
        <v>22.7</v>
      </c>
      <c r="N234" s="11">
        <v>5</v>
      </c>
      <c r="O234" s="12">
        <f>N234+O233</f>
        <v>24</v>
      </c>
      <c r="P234" s="17">
        <v>0</v>
      </c>
      <c r="Q234" s="16">
        <f>P234+Q233</f>
        <v>7.14</v>
      </c>
    </row>
    <row r="235" spans="1:17">
      <c r="A235" s="6">
        <v>0.05</v>
      </c>
      <c r="B235" s="348">
        <v>4.2</v>
      </c>
      <c r="C235" s="354">
        <f t="shared" si="91"/>
        <v>58.3</v>
      </c>
      <c r="D235" s="233">
        <v>28.6</v>
      </c>
      <c r="E235" s="238">
        <f t="shared" si="92"/>
        <v>71.5</v>
      </c>
      <c r="F235" s="58">
        <v>21.1</v>
      </c>
      <c r="G235" s="60">
        <f t="shared" si="93"/>
        <v>36.799999999999997</v>
      </c>
      <c r="H235" s="70"/>
      <c r="I235" s="72">
        <f t="shared" si="94"/>
        <v>40</v>
      </c>
      <c r="J235" s="43">
        <v>9.5</v>
      </c>
      <c r="K235" s="207">
        <f t="shared" si="95"/>
        <v>52.3</v>
      </c>
      <c r="L235" s="36">
        <v>4.5</v>
      </c>
      <c r="M235" s="37">
        <f t="shared" si="95"/>
        <v>27.2</v>
      </c>
      <c r="N235" s="11">
        <v>19</v>
      </c>
      <c r="O235" s="12">
        <f t="shared" ref="O235:Q243" si="96">N235+O234</f>
        <v>43</v>
      </c>
      <c r="P235" s="17">
        <v>21.43</v>
      </c>
      <c r="Q235" s="16">
        <f t="shared" si="96"/>
        <v>28.57</v>
      </c>
    </row>
    <row r="236" spans="1:17">
      <c r="A236" s="6">
        <v>0.06</v>
      </c>
      <c r="B236" s="348">
        <v>8.3000000000000007</v>
      </c>
      <c r="C236" s="354">
        <f t="shared" si="91"/>
        <v>66.599999999999994</v>
      </c>
      <c r="D236" s="233">
        <v>0</v>
      </c>
      <c r="E236" s="238">
        <f t="shared" si="92"/>
        <v>71.5</v>
      </c>
      <c r="F236" s="58">
        <v>10.5</v>
      </c>
      <c r="G236" s="60">
        <f t="shared" si="93"/>
        <v>47.3</v>
      </c>
      <c r="H236" s="70">
        <v>13.3</v>
      </c>
      <c r="I236" s="199">
        <f t="shared" si="94"/>
        <v>53.3</v>
      </c>
      <c r="J236" s="43">
        <v>0</v>
      </c>
      <c r="K236" s="47">
        <f t="shared" si="95"/>
        <v>52.3</v>
      </c>
      <c r="L236" s="36">
        <v>4.5</v>
      </c>
      <c r="M236" s="37">
        <f t="shared" si="95"/>
        <v>31.7</v>
      </c>
      <c r="N236" s="11">
        <v>10</v>
      </c>
      <c r="O236" s="202">
        <f t="shared" si="96"/>
        <v>53</v>
      </c>
      <c r="P236" s="17">
        <v>7.14</v>
      </c>
      <c r="Q236" s="16">
        <f t="shared" si="96"/>
        <v>35.71</v>
      </c>
    </row>
    <row r="237" spans="1:17">
      <c r="A237" s="6">
        <v>7.0000000000000007E-2</v>
      </c>
      <c r="B237" s="348">
        <v>4.2</v>
      </c>
      <c r="C237" s="357">
        <f t="shared" si="91"/>
        <v>70.8</v>
      </c>
      <c r="D237" s="233">
        <v>0</v>
      </c>
      <c r="E237" s="247">
        <f t="shared" si="92"/>
        <v>71.5</v>
      </c>
      <c r="F237" s="58">
        <v>5.3</v>
      </c>
      <c r="G237" s="206">
        <f t="shared" si="93"/>
        <v>52.599999999999994</v>
      </c>
      <c r="H237" s="70"/>
      <c r="I237" s="72">
        <f t="shared" si="94"/>
        <v>53.3</v>
      </c>
      <c r="J237" s="43">
        <v>9.5</v>
      </c>
      <c r="K237" s="47">
        <f t="shared" si="95"/>
        <v>61.8</v>
      </c>
      <c r="L237" s="36">
        <v>4.5</v>
      </c>
      <c r="M237" s="37">
        <f t="shared" si="95"/>
        <v>36.200000000000003</v>
      </c>
      <c r="N237" s="11">
        <v>0</v>
      </c>
      <c r="O237" s="12">
        <f t="shared" si="96"/>
        <v>53</v>
      </c>
      <c r="P237" s="17">
        <v>0</v>
      </c>
      <c r="Q237" s="16">
        <f t="shared" si="96"/>
        <v>35.71</v>
      </c>
    </row>
    <row r="238" spans="1:17">
      <c r="A238" s="6">
        <v>0.08</v>
      </c>
      <c r="B238" s="348">
        <v>0</v>
      </c>
      <c r="C238" s="354">
        <f t="shared" si="91"/>
        <v>70.8</v>
      </c>
      <c r="D238" s="233">
        <v>14.3</v>
      </c>
      <c r="E238" s="238">
        <f t="shared" si="92"/>
        <v>85.8</v>
      </c>
      <c r="F238" s="58">
        <v>0</v>
      </c>
      <c r="G238" s="60">
        <f t="shared" si="93"/>
        <v>52.599999999999994</v>
      </c>
      <c r="H238" s="70"/>
      <c r="I238" s="72">
        <f t="shared" si="94"/>
        <v>53.3</v>
      </c>
      <c r="J238" s="43">
        <v>0</v>
      </c>
      <c r="K238" s="47">
        <f t="shared" si="95"/>
        <v>61.8</v>
      </c>
      <c r="L238" s="36">
        <v>18.2</v>
      </c>
      <c r="M238" s="201">
        <f t="shared" si="95"/>
        <v>54.400000000000006</v>
      </c>
      <c r="N238" s="11">
        <v>19</v>
      </c>
      <c r="O238" s="12">
        <f t="shared" si="96"/>
        <v>72</v>
      </c>
      <c r="P238" s="17">
        <v>14.29</v>
      </c>
      <c r="Q238" s="203">
        <f t="shared" si="96"/>
        <v>50</v>
      </c>
    </row>
    <row r="239" spans="1:17">
      <c r="A239" s="6">
        <v>0.09</v>
      </c>
      <c r="B239" s="348">
        <v>4.2</v>
      </c>
      <c r="C239" s="354">
        <f t="shared" si="91"/>
        <v>75</v>
      </c>
      <c r="D239" s="233">
        <v>0</v>
      </c>
      <c r="E239" s="238">
        <f t="shared" si="92"/>
        <v>85.8</v>
      </c>
      <c r="F239" s="58">
        <v>10.5</v>
      </c>
      <c r="G239" s="60">
        <f t="shared" si="93"/>
        <v>63.099999999999994</v>
      </c>
      <c r="H239" s="70">
        <v>13.3</v>
      </c>
      <c r="I239" s="72">
        <f t="shared" si="94"/>
        <v>66.599999999999994</v>
      </c>
      <c r="J239" s="43">
        <v>4.8</v>
      </c>
      <c r="K239" s="47">
        <f t="shared" si="95"/>
        <v>66.599999999999994</v>
      </c>
      <c r="L239" s="36">
        <v>0</v>
      </c>
      <c r="M239" s="37">
        <f t="shared" si="95"/>
        <v>54.400000000000006</v>
      </c>
      <c r="N239" s="11">
        <v>0</v>
      </c>
      <c r="O239" s="12">
        <f t="shared" si="96"/>
        <v>72</v>
      </c>
      <c r="P239" s="17">
        <v>7.14</v>
      </c>
      <c r="Q239" s="16">
        <f t="shared" si="96"/>
        <v>57.14</v>
      </c>
    </row>
    <row r="240" spans="1:17">
      <c r="A240" s="6">
        <v>0.1</v>
      </c>
      <c r="B240" s="348">
        <v>16.7</v>
      </c>
      <c r="C240" s="354">
        <f t="shared" si="91"/>
        <v>91.7</v>
      </c>
      <c r="D240" s="233">
        <v>0</v>
      </c>
      <c r="E240" s="238">
        <f t="shared" si="92"/>
        <v>85.8</v>
      </c>
      <c r="F240" s="58">
        <v>21.1</v>
      </c>
      <c r="G240" s="60">
        <f t="shared" si="93"/>
        <v>84.199999999999989</v>
      </c>
      <c r="H240" s="70">
        <v>20</v>
      </c>
      <c r="I240" s="72">
        <f t="shared" si="94"/>
        <v>86.6</v>
      </c>
      <c r="J240" s="43">
        <v>14.3</v>
      </c>
      <c r="K240" s="47">
        <f t="shared" si="95"/>
        <v>80.899999999999991</v>
      </c>
      <c r="L240" s="36">
        <v>22.7</v>
      </c>
      <c r="M240" s="37">
        <f t="shared" si="95"/>
        <v>77.100000000000009</v>
      </c>
      <c r="N240" s="11">
        <v>5</v>
      </c>
      <c r="O240" s="12">
        <f t="shared" si="96"/>
        <v>77</v>
      </c>
      <c r="P240" s="17">
        <v>14.29</v>
      </c>
      <c r="Q240" s="16">
        <f t="shared" si="96"/>
        <v>71.430000000000007</v>
      </c>
    </row>
    <row r="241" spans="1:17">
      <c r="A241" s="6">
        <v>0.11</v>
      </c>
      <c r="B241" s="348">
        <v>0</v>
      </c>
      <c r="C241" s="354">
        <f t="shared" si="91"/>
        <v>91.7</v>
      </c>
      <c r="D241" s="233">
        <v>0</v>
      </c>
      <c r="E241" s="238">
        <f t="shared" si="92"/>
        <v>85.8</v>
      </c>
      <c r="F241" s="58">
        <v>0</v>
      </c>
      <c r="G241" s="60">
        <f t="shared" si="93"/>
        <v>84.199999999999989</v>
      </c>
      <c r="H241" s="70"/>
      <c r="I241" s="72">
        <f t="shared" si="94"/>
        <v>86.6</v>
      </c>
      <c r="J241" s="43">
        <v>0</v>
      </c>
      <c r="K241" s="47">
        <f t="shared" si="95"/>
        <v>80.899999999999991</v>
      </c>
      <c r="L241" s="36">
        <v>4.5</v>
      </c>
      <c r="M241" s="37">
        <f t="shared" si="95"/>
        <v>81.600000000000009</v>
      </c>
      <c r="N241" s="11">
        <v>0</v>
      </c>
      <c r="O241" s="12">
        <f t="shared" si="96"/>
        <v>77</v>
      </c>
      <c r="P241" s="17">
        <v>28.57</v>
      </c>
      <c r="Q241" s="16">
        <f t="shared" si="96"/>
        <v>100</v>
      </c>
    </row>
    <row r="242" spans="1:17">
      <c r="A242" s="6">
        <v>0.12</v>
      </c>
      <c r="B242" s="348">
        <v>0</v>
      </c>
      <c r="C242" s="354">
        <f t="shared" si="91"/>
        <v>91.7</v>
      </c>
      <c r="D242" s="233">
        <v>14.2</v>
      </c>
      <c r="E242" s="238">
        <f t="shared" si="92"/>
        <v>100</v>
      </c>
      <c r="F242" s="58">
        <v>5.3</v>
      </c>
      <c r="G242" s="60">
        <f t="shared" si="93"/>
        <v>89.499999999999986</v>
      </c>
      <c r="H242" s="70">
        <v>6.7</v>
      </c>
      <c r="I242" s="72">
        <f t="shared" si="94"/>
        <v>93.3</v>
      </c>
      <c r="J242" s="43">
        <v>4.8</v>
      </c>
      <c r="K242" s="47">
        <f t="shared" si="95"/>
        <v>85.699999999999989</v>
      </c>
      <c r="L242" s="36">
        <v>4.5</v>
      </c>
      <c r="M242" s="37">
        <f t="shared" si="95"/>
        <v>86.100000000000009</v>
      </c>
      <c r="N242" s="11">
        <v>5</v>
      </c>
      <c r="O242" s="12">
        <f t="shared" si="96"/>
        <v>82</v>
      </c>
      <c r="P242" s="17">
        <v>0</v>
      </c>
      <c r="Q242" s="16">
        <f t="shared" si="96"/>
        <v>100</v>
      </c>
    </row>
    <row r="243" spans="1:17">
      <c r="A243" s="4" t="s">
        <v>87</v>
      </c>
      <c r="B243" s="348">
        <v>8.3000000000000007</v>
      </c>
      <c r="C243" s="354">
        <f t="shared" si="91"/>
        <v>100</v>
      </c>
      <c r="D243" s="233">
        <v>0</v>
      </c>
      <c r="E243" s="238">
        <f t="shared" si="92"/>
        <v>100</v>
      </c>
      <c r="F243" s="58">
        <v>10.5</v>
      </c>
      <c r="G243" s="60">
        <f t="shared" si="93"/>
        <v>99.999999999999986</v>
      </c>
      <c r="H243" s="70">
        <v>6.7</v>
      </c>
      <c r="I243" s="72">
        <f t="shared" si="94"/>
        <v>100</v>
      </c>
      <c r="J243" s="43">
        <v>14.3</v>
      </c>
      <c r="K243" s="47">
        <f t="shared" si="95"/>
        <v>99.999999999999986</v>
      </c>
      <c r="L243" s="36">
        <v>13.6</v>
      </c>
      <c r="M243" s="37">
        <f t="shared" si="95"/>
        <v>99.7</v>
      </c>
      <c r="N243" s="11">
        <v>19</v>
      </c>
      <c r="O243" s="12">
        <f t="shared" si="96"/>
        <v>101</v>
      </c>
      <c r="P243" s="17">
        <v>0</v>
      </c>
      <c r="Q243" s="16">
        <f t="shared" si="96"/>
        <v>100</v>
      </c>
    </row>
    <row r="244" spans="1:17">
      <c r="A244" s="3"/>
      <c r="B244" s="348"/>
      <c r="C244" s="354"/>
      <c r="D244" s="233"/>
      <c r="E244" s="238"/>
      <c r="F244" s="58"/>
      <c r="G244" s="60"/>
      <c r="H244" s="70"/>
      <c r="I244" s="72"/>
      <c r="J244" s="43"/>
      <c r="K244" s="47"/>
      <c r="L244" s="36"/>
      <c r="M244" s="37"/>
      <c r="N244" s="11"/>
      <c r="O244" s="12"/>
      <c r="P244" s="17"/>
      <c r="Q244" s="16"/>
    </row>
    <row r="245" spans="1:17">
      <c r="A245" s="5" t="s">
        <v>13</v>
      </c>
      <c r="B245" s="348"/>
      <c r="C245" s="354"/>
      <c r="D245" s="233"/>
      <c r="E245" s="238"/>
      <c r="F245" s="58"/>
      <c r="G245" s="60"/>
      <c r="H245" s="70"/>
      <c r="I245" s="72"/>
      <c r="J245" s="43"/>
      <c r="K245" s="47"/>
      <c r="L245" s="36"/>
      <c r="M245" s="37"/>
      <c r="N245" s="11"/>
      <c r="O245" s="12"/>
      <c r="P245" s="17"/>
      <c r="Q245" s="16"/>
    </row>
    <row r="246" spans="1:17">
      <c r="A246" s="4" t="s">
        <v>14</v>
      </c>
      <c r="B246" s="348">
        <v>0</v>
      </c>
      <c r="C246" s="354">
        <f>B246</f>
        <v>0</v>
      </c>
      <c r="D246" s="233">
        <v>0</v>
      </c>
      <c r="E246" s="238">
        <f>D246</f>
        <v>0</v>
      </c>
      <c r="F246" s="58">
        <v>5.3</v>
      </c>
      <c r="G246" s="60">
        <f>F246</f>
        <v>5.3</v>
      </c>
      <c r="H246" s="70">
        <v>6.7</v>
      </c>
      <c r="I246" s="72">
        <f>H246</f>
        <v>6.7</v>
      </c>
      <c r="J246" s="43">
        <v>0</v>
      </c>
      <c r="K246" s="47">
        <f>J246</f>
        <v>0</v>
      </c>
      <c r="L246" s="36">
        <v>0</v>
      </c>
      <c r="M246" s="37">
        <f>L246</f>
        <v>0</v>
      </c>
      <c r="N246" s="11">
        <v>0</v>
      </c>
      <c r="O246" s="12">
        <f>N246</f>
        <v>0</v>
      </c>
      <c r="P246" s="17">
        <v>14.29</v>
      </c>
      <c r="Q246" s="16">
        <f>P246</f>
        <v>14.29</v>
      </c>
    </row>
    <row r="247" spans="1:17">
      <c r="A247" s="4" t="s">
        <v>15</v>
      </c>
      <c r="B247" s="348">
        <v>8.3000000000000007</v>
      </c>
      <c r="C247" s="354">
        <f>B247+C246</f>
        <v>8.3000000000000007</v>
      </c>
      <c r="D247" s="233">
        <v>0</v>
      </c>
      <c r="E247" s="238">
        <f>D247+E246</f>
        <v>0</v>
      </c>
      <c r="F247" s="58">
        <v>15.8</v>
      </c>
      <c r="G247" s="60">
        <f>F247+G246</f>
        <v>21.1</v>
      </c>
      <c r="H247" s="70">
        <v>13.3</v>
      </c>
      <c r="I247" s="72">
        <f>H247+I246</f>
        <v>20</v>
      </c>
      <c r="J247" s="43">
        <v>28.6</v>
      </c>
      <c r="K247" s="47">
        <f>J247+K246</f>
        <v>28.6</v>
      </c>
      <c r="L247" s="36">
        <v>22.7</v>
      </c>
      <c r="M247" s="37">
        <f>L247+M246</f>
        <v>22.7</v>
      </c>
      <c r="N247" s="11">
        <v>52</v>
      </c>
      <c r="O247" s="202">
        <f>N247+O246</f>
        <v>52</v>
      </c>
      <c r="P247" s="17">
        <v>42.86</v>
      </c>
      <c r="Q247" s="203">
        <f>P247+Q246</f>
        <v>57.15</v>
      </c>
    </row>
    <row r="248" spans="1:17">
      <c r="A248" s="4" t="s">
        <v>16</v>
      </c>
      <c r="B248" s="348">
        <v>33.299999999999997</v>
      </c>
      <c r="C248" s="357">
        <f>B248+C247</f>
        <v>41.599999999999994</v>
      </c>
      <c r="D248" s="233">
        <v>71.400000000000006</v>
      </c>
      <c r="E248" s="247">
        <f>D248+E247</f>
        <v>71.400000000000006</v>
      </c>
      <c r="F248" s="58">
        <v>47.4</v>
      </c>
      <c r="G248" s="206">
        <f>F248+G247</f>
        <v>68.5</v>
      </c>
      <c r="H248" s="70">
        <v>46.7</v>
      </c>
      <c r="I248" s="199">
        <f>H248+I247</f>
        <v>66.7</v>
      </c>
      <c r="J248" s="43">
        <v>47.6</v>
      </c>
      <c r="K248" s="207">
        <f>J248+K247</f>
        <v>76.2</v>
      </c>
      <c r="L248" s="36">
        <v>40.9</v>
      </c>
      <c r="M248" s="201">
        <f>L248+M247</f>
        <v>63.599999999999994</v>
      </c>
      <c r="N248" s="11">
        <v>38</v>
      </c>
      <c r="O248" s="12">
        <f>N248+O247</f>
        <v>90</v>
      </c>
      <c r="P248" s="17">
        <v>42.86</v>
      </c>
      <c r="Q248" s="16">
        <f>P248+Q247</f>
        <v>100.00999999999999</v>
      </c>
    </row>
    <row r="249" spans="1:17">
      <c r="A249" s="4" t="s">
        <v>17</v>
      </c>
      <c r="B249" s="348">
        <v>50</v>
      </c>
      <c r="C249" s="354">
        <f>B249+C248</f>
        <v>91.6</v>
      </c>
      <c r="D249" s="233">
        <v>28.6</v>
      </c>
      <c r="E249" s="238">
        <f>D249+E248</f>
        <v>100</v>
      </c>
      <c r="F249" s="58">
        <v>26.3</v>
      </c>
      <c r="G249" s="60">
        <f>F249+G248</f>
        <v>94.8</v>
      </c>
      <c r="H249" s="70">
        <v>20</v>
      </c>
      <c r="I249" s="72">
        <f>H249+I248</f>
        <v>86.7</v>
      </c>
      <c r="J249" s="43">
        <v>14.3</v>
      </c>
      <c r="K249" s="47">
        <f>J249+K248</f>
        <v>90.5</v>
      </c>
      <c r="L249" s="36">
        <v>27.3</v>
      </c>
      <c r="M249" s="37">
        <f>L249+M248</f>
        <v>90.899999999999991</v>
      </c>
      <c r="N249" s="11">
        <v>5</v>
      </c>
      <c r="O249" s="12">
        <f>N249+O248</f>
        <v>95</v>
      </c>
      <c r="P249" s="17">
        <v>0</v>
      </c>
      <c r="Q249" s="16">
        <f>P249+Q248</f>
        <v>100.00999999999999</v>
      </c>
    </row>
    <row r="250" spans="1:17">
      <c r="A250" s="4" t="s">
        <v>18</v>
      </c>
      <c r="B250" s="348">
        <v>8.4</v>
      </c>
      <c r="C250" s="354">
        <f>B250+C249</f>
        <v>100</v>
      </c>
      <c r="D250" s="233">
        <v>0</v>
      </c>
      <c r="E250" s="238">
        <f>D250+E249</f>
        <v>100</v>
      </c>
      <c r="F250" s="58">
        <v>5.2</v>
      </c>
      <c r="G250" s="60">
        <f>F250+G249</f>
        <v>100</v>
      </c>
      <c r="H250" s="70">
        <v>13.3</v>
      </c>
      <c r="I250" s="72">
        <f>H250+I249</f>
        <v>100</v>
      </c>
      <c r="J250" s="43">
        <v>9.5</v>
      </c>
      <c r="K250" s="47">
        <f>J250+K249</f>
        <v>100</v>
      </c>
      <c r="L250" s="36">
        <v>9.1</v>
      </c>
      <c r="M250" s="37">
        <f>L250+M249</f>
        <v>99.999999999999986</v>
      </c>
      <c r="N250" s="11">
        <v>5</v>
      </c>
      <c r="O250" s="12">
        <f>N250+O249</f>
        <v>100</v>
      </c>
      <c r="P250" s="17">
        <v>0</v>
      </c>
      <c r="Q250" s="16">
        <f>P250+Q249</f>
        <v>100.00999999999999</v>
      </c>
    </row>
    <row r="251" spans="1:17">
      <c r="A251" s="3"/>
      <c r="B251" s="348"/>
      <c r="C251" s="354"/>
      <c r="D251" s="233"/>
      <c r="E251" s="238"/>
      <c r="F251" s="58"/>
      <c r="G251" s="60"/>
      <c r="H251" s="70"/>
      <c r="I251" s="72"/>
      <c r="J251" s="43"/>
      <c r="K251" s="47"/>
      <c r="L251" s="36"/>
      <c r="M251" s="37"/>
      <c r="N251" s="11"/>
      <c r="O251" s="12"/>
      <c r="P251" s="17"/>
      <c r="Q251" s="16"/>
    </row>
    <row r="252" spans="1:17">
      <c r="A252" s="5" t="s">
        <v>97</v>
      </c>
      <c r="B252" s="348"/>
      <c r="C252" s="354"/>
      <c r="D252" s="233"/>
      <c r="E252" s="238"/>
      <c r="F252" s="58"/>
      <c r="G252" s="60"/>
      <c r="H252" s="70"/>
      <c r="I252" s="72"/>
      <c r="J252" s="43"/>
      <c r="K252" s="47"/>
      <c r="L252" s="36"/>
      <c r="M252" s="37"/>
      <c r="N252" s="11"/>
      <c r="O252" s="12"/>
      <c r="P252" s="17"/>
      <c r="Q252" s="16"/>
    </row>
    <row r="253" spans="1:17">
      <c r="A253" s="4" t="s">
        <v>19</v>
      </c>
      <c r="B253" s="348">
        <v>8.3000000000000007</v>
      </c>
      <c r="C253" s="354">
        <f>B253</f>
        <v>8.3000000000000007</v>
      </c>
      <c r="D253" s="233">
        <v>0</v>
      </c>
      <c r="E253" s="238">
        <f>D253</f>
        <v>0</v>
      </c>
      <c r="F253" s="58">
        <v>5.3</v>
      </c>
      <c r="G253" s="60">
        <f>F253</f>
        <v>5.3</v>
      </c>
      <c r="H253" s="70">
        <v>6.7</v>
      </c>
      <c r="I253" s="72">
        <f>H253</f>
        <v>6.7</v>
      </c>
      <c r="J253" s="43">
        <v>0</v>
      </c>
      <c r="K253" s="47">
        <f>J253</f>
        <v>0</v>
      </c>
      <c r="L253" s="36">
        <v>13.6</v>
      </c>
      <c r="M253" s="37">
        <f>L253</f>
        <v>13.6</v>
      </c>
      <c r="N253" s="11">
        <v>14</v>
      </c>
      <c r="O253" s="12">
        <f>N253</f>
        <v>14</v>
      </c>
      <c r="P253" s="15">
        <v>6.25</v>
      </c>
      <c r="Q253" s="16">
        <f>P253</f>
        <v>6.25</v>
      </c>
    </row>
    <row r="254" spans="1:17">
      <c r="A254" s="4" t="s">
        <v>20</v>
      </c>
      <c r="B254" s="348">
        <v>12.5</v>
      </c>
      <c r="C254" s="357">
        <f>B254+C253</f>
        <v>20.8</v>
      </c>
      <c r="D254" s="233">
        <v>57.1</v>
      </c>
      <c r="E254" s="247">
        <f>D254+E253</f>
        <v>57.1</v>
      </c>
      <c r="F254" s="58">
        <v>47.4</v>
      </c>
      <c r="G254" s="206">
        <f>F254+G253</f>
        <v>52.699999999999996</v>
      </c>
      <c r="H254" s="70">
        <v>53.3</v>
      </c>
      <c r="I254" s="72">
        <f>H254+I253</f>
        <v>60</v>
      </c>
      <c r="J254" s="43">
        <v>42.9</v>
      </c>
      <c r="K254" s="207">
        <f>J254+K253</f>
        <v>42.9</v>
      </c>
      <c r="L254" s="36">
        <v>27.3</v>
      </c>
      <c r="M254" s="201">
        <f>L254+M253</f>
        <v>40.9</v>
      </c>
      <c r="N254" s="11">
        <v>52</v>
      </c>
      <c r="O254" s="202">
        <f>N254+O253</f>
        <v>66</v>
      </c>
      <c r="P254" s="15">
        <v>56.2</v>
      </c>
      <c r="Q254" s="203">
        <f>P254+Q253</f>
        <v>62.45</v>
      </c>
    </row>
    <row r="255" spans="1:17">
      <c r="A255" s="4" t="s">
        <v>21</v>
      </c>
      <c r="B255" s="348">
        <v>29.2</v>
      </c>
      <c r="C255" s="354">
        <f>B255+C254</f>
        <v>50</v>
      </c>
      <c r="D255" s="233">
        <v>28.6</v>
      </c>
      <c r="E255" s="238">
        <f>D255+E254</f>
        <v>85.7</v>
      </c>
      <c r="F255" s="58">
        <v>36.799999999999997</v>
      </c>
      <c r="G255" s="60">
        <f>F255+G254</f>
        <v>89.5</v>
      </c>
      <c r="H255" s="70">
        <v>20</v>
      </c>
      <c r="I255" s="72">
        <f>H255+I254</f>
        <v>80</v>
      </c>
      <c r="J255" s="43">
        <v>19</v>
      </c>
      <c r="K255" s="47">
        <f>J255+K254</f>
        <v>61.9</v>
      </c>
      <c r="L255" s="36">
        <v>31.8</v>
      </c>
      <c r="M255" s="37">
        <f>L255+M254</f>
        <v>72.7</v>
      </c>
      <c r="N255" s="11">
        <v>19</v>
      </c>
      <c r="O255" s="12">
        <f>N255+O254</f>
        <v>85</v>
      </c>
      <c r="P255" s="15">
        <v>37.5</v>
      </c>
      <c r="Q255" s="16">
        <f>P255+Q254</f>
        <v>99.95</v>
      </c>
    </row>
    <row r="256" spans="1:17">
      <c r="A256" s="4" t="s">
        <v>22</v>
      </c>
      <c r="B256" s="348">
        <v>33.299999999999997</v>
      </c>
      <c r="C256" s="354">
        <f>B256+C255</f>
        <v>83.3</v>
      </c>
      <c r="D256" s="233">
        <v>14.3</v>
      </c>
      <c r="E256" s="238">
        <f>D256+E255</f>
        <v>100</v>
      </c>
      <c r="F256" s="58">
        <v>10.5</v>
      </c>
      <c r="G256" s="60">
        <f>F256+G255</f>
        <v>100</v>
      </c>
      <c r="H256" s="70">
        <v>13.3</v>
      </c>
      <c r="I256" s="72">
        <f>H256+I255</f>
        <v>93.3</v>
      </c>
      <c r="J256" s="43">
        <v>28.6</v>
      </c>
      <c r="K256" s="47">
        <f>J256+K255</f>
        <v>90.5</v>
      </c>
      <c r="L256" s="36">
        <v>22.7</v>
      </c>
      <c r="M256" s="37">
        <f>L256+M255</f>
        <v>95.4</v>
      </c>
      <c r="N256" s="11">
        <v>14</v>
      </c>
      <c r="O256" s="12">
        <f>N256+O255</f>
        <v>99</v>
      </c>
      <c r="P256" s="15">
        <v>0</v>
      </c>
      <c r="Q256" s="16">
        <f>P256+Q255</f>
        <v>99.95</v>
      </c>
    </row>
    <row r="257" spans="1:17">
      <c r="A257" s="4" t="s">
        <v>23</v>
      </c>
      <c r="B257" s="348">
        <v>16.7</v>
      </c>
      <c r="C257" s="354">
        <f>B257+C256</f>
        <v>100</v>
      </c>
      <c r="D257" s="233">
        <v>0</v>
      </c>
      <c r="E257" s="238">
        <f>D257+E256</f>
        <v>100</v>
      </c>
      <c r="F257" s="58">
        <v>0</v>
      </c>
      <c r="G257" s="60">
        <f>F257+G256</f>
        <v>100</v>
      </c>
      <c r="H257" s="70">
        <v>6.7</v>
      </c>
      <c r="I257" s="72">
        <f>H257+I256</f>
        <v>100</v>
      </c>
      <c r="J257" s="43">
        <v>9.5</v>
      </c>
      <c r="K257" s="47">
        <f>J257+K256</f>
        <v>100</v>
      </c>
      <c r="L257" s="36">
        <v>4.5</v>
      </c>
      <c r="M257" s="37">
        <f>L257+M256</f>
        <v>99.9</v>
      </c>
      <c r="N257" s="11">
        <v>0</v>
      </c>
      <c r="O257" s="12">
        <f>N257+O256</f>
        <v>99</v>
      </c>
      <c r="P257" s="15">
        <v>0</v>
      </c>
      <c r="Q257" s="16">
        <f>P257+Q256</f>
        <v>99.95</v>
      </c>
    </row>
    <row r="258" spans="1:17">
      <c r="A258" s="4"/>
      <c r="B258" s="348"/>
      <c r="C258" s="354"/>
      <c r="D258" s="233"/>
      <c r="E258" s="238"/>
      <c r="F258" s="58"/>
      <c r="G258" s="60"/>
      <c r="H258" s="70"/>
      <c r="I258" s="72"/>
      <c r="J258" s="43"/>
      <c r="K258" s="47"/>
      <c r="L258" s="36"/>
      <c r="M258" s="37"/>
      <c r="N258" s="11"/>
      <c r="O258" s="12"/>
      <c r="P258" s="17"/>
      <c r="Q258" s="16"/>
    </row>
    <row r="259" spans="1:17" ht="25.5">
      <c r="A259" s="5" t="s">
        <v>88</v>
      </c>
      <c r="B259" s="362"/>
      <c r="C259" s="354"/>
      <c r="D259" s="239"/>
      <c r="E259" s="238"/>
      <c r="F259" s="61"/>
      <c r="G259" s="60"/>
      <c r="H259" s="73"/>
      <c r="I259" s="72"/>
      <c r="J259" s="45"/>
      <c r="K259" s="47"/>
      <c r="L259" s="36"/>
      <c r="M259" s="37"/>
      <c r="N259" s="11"/>
      <c r="O259" s="12"/>
      <c r="P259" s="17"/>
      <c r="Q259" s="16"/>
    </row>
    <row r="260" spans="1:17">
      <c r="A260" s="4" t="s">
        <v>95</v>
      </c>
      <c r="B260" s="348">
        <v>0</v>
      </c>
      <c r="C260" s="354">
        <f>B260</f>
        <v>0</v>
      </c>
      <c r="D260" s="233">
        <v>0</v>
      </c>
      <c r="E260" s="238">
        <f>D260</f>
        <v>0</v>
      </c>
      <c r="F260" s="58">
        <v>5.2</v>
      </c>
      <c r="G260" s="60">
        <f>F260</f>
        <v>5.2</v>
      </c>
      <c r="H260" s="70">
        <v>6.7</v>
      </c>
      <c r="I260" s="72">
        <f>H260</f>
        <v>6.7</v>
      </c>
      <c r="J260" s="43">
        <v>14.3</v>
      </c>
      <c r="K260" s="47">
        <f>J260</f>
        <v>14.3</v>
      </c>
      <c r="L260" s="36">
        <v>22.7</v>
      </c>
      <c r="M260" s="37">
        <f>L260</f>
        <v>22.7</v>
      </c>
      <c r="N260" s="11">
        <v>24</v>
      </c>
      <c r="O260" s="12">
        <f>N260</f>
        <v>24</v>
      </c>
      <c r="P260" s="17"/>
      <c r="Q260" s="16"/>
    </row>
    <row r="261" spans="1:17">
      <c r="A261" s="4" t="s">
        <v>60</v>
      </c>
      <c r="B261" s="348">
        <v>33.4</v>
      </c>
      <c r="C261" s="354">
        <f>B261+C260</f>
        <v>33.4</v>
      </c>
      <c r="D261" s="233">
        <v>42.8</v>
      </c>
      <c r="E261" s="238">
        <f>D261+E260</f>
        <v>42.8</v>
      </c>
      <c r="F261" s="58">
        <v>21.1</v>
      </c>
      <c r="G261" s="60">
        <f>F261+G260</f>
        <v>26.3</v>
      </c>
      <c r="H261" s="70">
        <v>40</v>
      </c>
      <c r="I261" s="199">
        <f>H261+I260</f>
        <v>46.7</v>
      </c>
      <c r="J261" s="43">
        <v>9.5</v>
      </c>
      <c r="K261" s="47">
        <f>J261+K260</f>
        <v>23.8</v>
      </c>
      <c r="L261" s="36">
        <v>13.6</v>
      </c>
      <c r="M261" s="330">
        <f>L261+M260</f>
        <v>36.299999999999997</v>
      </c>
      <c r="N261" s="11">
        <v>29</v>
      </c>
      <c r="O261" s="202">
        <f>O260+N261</f>
        <v>53</v>
      </c>
      <c r="P261" s="17"/>
      <c r="Q261" s="16"/>
    </row>
    <row r="262" spans="1:17">
      <c r="A262" s="4" t="s">
        <v>89</v>
      </c>
      <c r="B262" s="348">
        <v>12.5</v>
      </c>
      <c r="C262" s="357">
        <f>B262+C261</f>
        <v>45.9</v>
      </c>
      <c r="D262" s="233">
        <v>28.6</v>
      </c>
      <c r="E262" s="247">
        <f>D262+E261</f>
        <v>71.400000000000006</v>
      </c>
      <c r="F262" s="58">
        <v>47.4</v>
      </c>
      <c r="G262" s="206">
        <f>F262+G261</f>
        <v>73.7</v>
      </c>
      <c r="H262" s="70">
        <v>20</v>
      </c>
      <c r="I262" s="72">
        <f>H262+I261</f>
        <v>66.7</v>
      </c>
      <c r="J262" s="43">
        <v>23.8</v>
      </c>
      <c r="K262" s="207">
        <f>J262+K261</f>
        <v>47.6</v>
      </c>
      <c r="L262" s="36">
        <v>27.3</v>
      </c>
      <c r="M262" s="329">
        <f>L262+M261</f>
        <v>63.599999999999994</v>
      </c>
      <c r="N262" s="11">
        <v>24</v>
      </c>
      <c r="O262" s="12">
        <f>O261+N262</f>
        <v>77</v>
      </c>
      <c r="P262" s="17"/>
      <c r="Q262" s="16"/>
    </row>
    <row r="263" spans="1:17">
      <c r="A263" s="4" t="s">
        <v>8</v>
      </c>
      <c r="B263" s="348">
        <v>33.299999999999997</v>
      </c>
      <c r="C263" s="354">
        <f>B263+C262</f>
        <v>79.199999999999989</v>
      </c>
      <c r="D263" s="233">
        <v>28.6</v>
      </c>
      <c r="E263" s="238">
        <f>D263+E262</f>
        <v>100</v>
      </c>
      <c r="F263" s="58">
        <v>15.8</v>
      </c>
      <c r="G263" s="60">
        <f>F263+G262</f>
        <v>89.5</v>
      </c>
      <c r="H263" s="70">
        <v>13.3</v>
      </c>
      <c r="I263" s="72">
        <f>H263+I262</f>
        <v>80</v>
      </c>
      <c r="J263" s="43">
        <v>47.6</v>
      </c>
      <c r="K263" s="47">
        <f>J263+K262</f>
        <v>95.2</v>
      </c>
      <c r="L263" s="36">
        <v>27.3</v>
      </c>
      <c r="M263" s="37">
        <f>L263+M262</f>
        <v>90.899999999999991</v>
      </c>
      <c r="N263" s="11">
        <v>24</v>
      </c>
      <c r="O263" s="12">
        <f>O262+N263</f>
        <v>101</v>
      </c>
      <c r="P263" s="17"/>
      <c r="Q263" s="16"/>
    </row>
    <row r="264" spans="1:17">
      <c r="A264" s="4" t="s">
        <v>98</v>
      </c>
      <c r="B264" s="348">
        <v>20.8</v>
      </c>
      <c r="C264" s="354">
        <f>B264+C263</f>
        <v>99.999999999999986</v>
      </c>
      <c r="D264" s="233">
        <v>0</v>
      </c>
      <c r="E264" s="238">
        <f>D264+E263</f>
        <v>100</v>
      </c>
      <c r="F264" s="58">
        <v>10.5</v>
      </c>
      <c r="G264" s="60">
        <f>F264+G263</f>
        <v>100</v>
      </c>
      <c r="H264" s="70">
        <v>20</v>
      </c>
      <c r="I264" s="72">
        <f>H264+I263</f>
        <v>100</v>
      </c>
      <c r="J264" s="43">
        <v>4.8</v>
      </c>
      <c r="K264" s="47">
        <f>J264+K263</f>
        <v>100</v>
      </c>
      <c r="L264" s="36">
        <v>9.1</v>
      </c>
      <c r="M264" s="37">
        <f>L264+M263</f>
        <v>99.999999999999986</v>
      </c>
      <c r="N264" s="11">
        <v>0</v>
      </c>
      <c r="O264" s="12">
        <f>O263+N264</f>
        <v>101</v>
      </c>
      <c r="P264" s="17"/>
      <c r="Q264" s="16"/>
    </row>
    <row r="265" spans="1:17">
      <c r="A265" s="4"/>
      <c r="B265" s="348"/>
      <c r="C265" s="354"/>
      <c r="D265" s="233"/>
      <c r="E265" s="238"/>
      <c r="F265" s="58"/>
      <c r="G265" s="60"/>
      <c r="H265" s="70"/>
      <c r="I265" s="72"/>
      <c r="J265" s="43"/>
      <c r="K265" s="47"/>
      <c r="L265" s="36"/>
      <c r="M265" s="37"/>
      <c r="N265" s="11"/>
      <c r="O265" s="12"/>
      <c r="P265" s="17"/>
      <c r="Q265" s="16"/>
    </row>
    <row r="266" spans="1:17">
      <c r="A266" s="5" t="s">
        <v>91</v>
      </c>
      <c r="B266" s="362"/>
      <c r="C266" s="354"/>
      <c r="D266" s="239"/>
      <c r="E266" s="238"/>
      <c r="F266" s="61"/>
      <c r="G266" s="60"/>
      <c r="H266" s="73"/>
      <c r="I266" s="72"/>
      <c r="J266" s="45"/>
      <c r="K266" s="47"/>
      <c r="L266" s="36"/>
      <c r="M266" s="37"/>
      <c r="N266" s="11"/>
      <c r="O266" s="12"/>
      <c r="P266" s="17"/>
      <c r="Q266" s="16"/>
    </row>
    <row r="267" spans="1:17">
      <c r="A267" s="4" t="s">
        <v>95</v>
      </c>
      <c r="B267" s="348">
        <v>0</v>
      </c>
      <c r="C267" s="354">
        <f>B267</f>
        <v>0</v>
      </c>
      <c r="D267" s="233">
        <v>0</v>
      </c>
      <c r="E267" s="238">
        <f>D267</f>
        <v>0</v>
      </c>
      <c r="F267" s="58">
        <v>0</v>
      </c>
      <c r="G267" s="60">
        <f>F267</f>
        <v>0</v>
      </c>
      <c r="H267" s="70">
        <v>0</v>
      </c>
      <c r="I267" s="72">
        <f>H267</f>
        <v>0</v>
      </c>
      <c r="J267" s="43">
        <v>4.8</v>
      </c>
      <c r="K267" s="47">
        <f>J267</f>
        <v>4.8</v>
      </c>
      <c r="L267" s="36">
        <v>27.3</v>
      </c>
      <c r="M267" s="37">
        <f>L267</f>
        <v>27.3</v>
      </c>
      <c r="N267" s="11">
        <v>5</v>
      </c>
      <c r="O267" s="12">
        <f>N267</f>
        <v>5</v>
      </c>
      <c r="P267" s="17"/>
      <c r="Q267" s="16"/>
    </row>
    <row r="268" spans="1:17">
      <c r="A268" s="4" t="s">
        <v>60</v>
      </c>
      <c r="B268" s="348">
        <v>25</v>
      </c>
      <c r="C268" s="354">
        <f>B268+C267</f>
        <v>25</v>
      </c>
      <c r="D268" s="233">
        <v>0</v>
      </c>
      <c r="E268" s="238">
        <f>D268+E267</f>
        <v>0</v>
      </c>
      <c r="F268" s="58">
        <v>15.8</v>
      </c>
      <c r="G268" s="60">
        <f>F268+G267</f>
        <v>15.8</v>
      </c>
      <c r="H268" s="70">
        <v>20</v>
      </c>
      <c r="I268" s="72">
        <f>H268+I267</f>
        <v>20</v>
      </c>
      <c r="J268" s="43">
        <v>9.5</v>
      </c>
      <c r="K268" s="47">
        <f>J268+K267</f>
        <v>14.3</v>
      </c>
      <c r="L268" s="36">
        <v>9.1</v>
      </c>
      <c r="M268" s="37">
        <f>L268+M267</f>
        <v>36.4</v>
      </c>
      <c r="N268" s="11">
        <v>38</v>
      </c>
      <c r="O268" s="202">
        <f>O267+N268</f>
        <v>43</v>
      </c>
      <c r="P268" s="17"/>
      <c r="Q268" s="16"/>
    </row>
    <row r="269" spans="1:17">
      <c r="A269" s="4" t="s">
        <v>89</v>
      </c>
      <c r="B269" s="348">
        <v>12.5</v>
      </c>
      <c r="C269" s="357">
        <f>B269+C268</f>
        <v>37.5</v>
      </c>
      <c r="D269" s="233">
        <v>57.1</v>
      </c>
      <c r="E269" s="247">
        <f>D269+E268</f>
        <v>57.1</v>
      </c>
      <c r="F269" s="58">
        <v>26.3</v>
      </c>
      <c r="G269" s="206">
        <f>F269+G268</f>
        <v>42.1</v>
      </c>
      <c r="H269" s="70">
        <v>20</v>
      </c>
      <c r="I269" s="199">
        <f>H269+I268</f>
        <v>40</v>
      </c>
      <c r="J269" s="43">
        <v>14.3</v>
      </c>
      <c r="K269" s="200">
        <f>J269+K268</f>
        <v>28.6</v>
      </c>
      <c r="L269" s="36">
        <v>13.6</v>
      </c>
      <c r="M269" s="201">
        <f>L269+M268</f>
        <v>50</v>
      </c>
      <c r="N269" s="11">
        <v>33</v>
      </c>
      <c r="O269" s="12">
        <f>O268+N269</f>
        <v>76</v>
      </c>
      <c r="P269" s="17"/>
      <c r="Q269" s="16"/>
    </row>
    <row r="270" spans="1:17">
      <c r="A270" s="4" t="s">
        <v>8</v>
      </c>
      <c r="B270" s="348">
        <v>45.8</v>
      </c>
      <c r="C270" s="354">
        <f>B270+C269</f>
        <v>83.3</v>
      </c>
      <c r="D270" s="233">
        <v>42.9</v>
      </c>
      <c r="E270" s="238">
        <f>D270+E269</f>
        <v>100</v>
      </c>
      <c r="F270" s="58">
        <v>47.4</v>
      </c>
      <c r="G270" s="60">
        <f>F270+G269</f>
        <v>89.5</v>
      </c>
      <c r="H270" s="70">
        <v>33.299999999999997</v>
      </c>
      <c r="I270" s="72">
        <f>H270+I269</f>
        <v>73.3</v>
      </c>
      <c r="J270" s="43">
        <v>47.6</v>
      </c>
      <c r="K270" s="44">
        <f>J270+K269</f>
        <v>76.2</v>
      </c>
      <c r="L270" s="36">
        <v>27.3</v>
      </c>
      <c r="M270" s="37">
        <f>L270+M269</f>
        <v>77.3</v>
      </c>
      <c r="N270" s="11">
        <v>24</v>
      </c>
      <c r="O270" s="12">
        <f>O269+N270</f>
        <v>100</v>
      </c>
      <c r="P270" s="17"/>
      <c r="Q270" s="16"/>
    </row>
    <row r="271" spans="1:17">
      <c r="A271" s="4" t="s">
        <v>98</v>
      </c>
      <c r="B271" s="348">
        <v>16.7</v>
      </c>
      <c r="C271" s="354">
        <f>B271+C270</f>
        <v>100</v>
      </c>
      <c r="D271" s="233">
        <v>0</v>
      </c>
      <c r="E271" s="238">
        <f>D271+E270</f>
        <v>100</v>
      </c>
      <c r="F271" s="58">
        <v>10.5</v>
      </c>
      <c r="G271" s="60">
        <f>F271+G270</f>
        <v>100</v>
      </c>
      <c r="H271" s="70">
        <v>26.7</v>
      </c>
      <c r="I271" s="72">
        <f>H271+I270</f>
        <v>100</v>
      </c>
      <c r="J271" s="43">
        <v>23.8</v>
      </c>
      <c r="K271" s="47">
        <f>J271+K270</f>
        <v>100</v>
      </c>
      <c r="L271" s="36">
        <v>22.7</v>
      </c>
      <c r="M271" s="37">
        <f>L271+M270</f>
        <v>100</v>
      </c>
      <c r="N271" s="11">
        <v>0</v>
      </c>
      <c r="O271" s="12">
        <f>O270+N271</f>
        <v>100</v>
      </c>
      <c r="P271" s="17"/>
      <c r="Q271" s="16"/>
    </row>
    <row r="272" spans="1:17">
      <c r="A272" s="4"/>
      <c r="B272" s="348"/>
      <c r="C272" s="354"/>
      <c r="D272" s="233"/>
      <c r="E272" s="238"/>
      <c r="F272" s="58"/>
      <c r="G272" s="60"/>
      <c r="H272" s="70"/>
      <c r="I272" s="72"/>
      <c r="J272" s="43"/>
      <c r="K272" s="47"/>
      <c r="L272" s="36"/>
      <c r="M272" s="37"/>
      <c r="N272" s="11"/>
      <c r="O272" s="12"/>
      <c r="P272" s="17"/>
      <c r="Q272" s="16"/>
    </row>
    <row r="273" spans="1:17" ht="25.5">
      <c r="A273" s="5" t="s">
        <v>92</v>
      </c>
      <c r="B273" s="362"/>
      <c r="C273" s="354"/>
      <c r="D273" s="239"/>
      <c r="E273" s="238"/>
      <c r="F273" s="61"/>
      <c r="G273" s="60"/>
      <c r="H273" s="73"/>
      <c r="I273" s="72"/>
      <c r="J273" s="45"/>
      <c r="K273" s="47"/>
      <c r="L273" s="36"/>
      <c r="M273" s="37"/>
      <c r="N273" s="11"/>
      <c r="O273" s="12"/>
      <c r="P273" s="17"/>
      <c r="Q273" s="16"/>
    </row>
    <row r="274" spans="1:17">
      <c r="A274" s="4" t="s">
        <v>95</v>
      </c>
      <c r="B274" s="348">
        <v>0</v>
      </c>
      <c r="C274" s="354">
        <f>B274</f>
        <v>0</v>
      </c>
      <c r="D274" s="233">
        <v>0</v>
      </c>
      <c r="E274" s="238">
        <f>D274</f>
        <v>0</v>
      </c>
      <c r="F274" s="58">
        <v>0</v>
      </c>
      <c r="G274" s="60">
        <f>F274</f>
        <v>0</v>
      </c>
      <c r="H274" s="70">
        <v>0</v>
      </c>
      <c r="I274" s="72">
        <f>H274</f>
        <v>0</v>
      </c>
      <c r="J274" s="43">
        <v>4.8</v>
      </c>
      <c r="K274" s="47">
        <f>J274</f>
        <v>4.8</v>
      </c>
      <c r="L274" s="36">
        <v>9.1</v>
      </c>
      <c r="M274" s="37">
        <f>L274</f>
        <v>9.1</v>
      </c>
      <c r="N274" s="11">
        <v>5</v>
      </c>
      <c r="O274" s="12">
        <f>N274</f>
        <v>5</v>
      </c>
      <c r="P274" s="17"/>
      <c r="Q274" s="16"/>
    </row>
    <row r="275" spans="1:17">
      <c r="A275" s="4" t="s">
        <v>60</v>
      </c>
      <c r="B275" s="348">
        <v>29.2</v>
      </c>
      <c r="C275" s="354">
        <f>B275+C274</f>
        <v>29.2</v>
      </c>
      <c r="D275" s="233">
        <v>14.2</v>
      </c>
      <c r="E275" s="238">
        <f>D275+E274</f>
        <v>14.2</v>
      </c>
      <c r="F275" s="58">
        <v>21</v>
      </c>
      <c r="G275" s="60">
        <f>F275+G274</f>
        <v>21</v>
      </c>
      <c r="H275" s="70">
        <v>26.7</v>
      </c>
      <c r="I275" s="72">
        <f>H275+I274</f>
        <v>26.7</v>
      </c>
      <c r="J275" s="43">
        <v>23.8</v>
      </c>
      <c r="K275" s="47">
        <f>J275+K274</f>
        <v>28.6</v>
      </c>
      <c r="L275" s="36">
        <v>27.3</v>
      </c>
      <c r="M275" s="37">
        <f>L275+M274</f>
        <v>36.4</v>
      </c>
      <c r="N275" s="11">
        <v>62</v>
      </c>
      <c r="O275" s="202">
        <f>O274+N275</f>
        <v>67</v>
      </c>
      <c r="P275" s="17"/>
      <c r="Q275" s="16"/>
    </row>
    <row r="276" spans="1:17">
      <c r="A276" s="4" t="s">
        <v>89</v>
      </c>
      <c r="B276" s="348">
        <v>8.3000000000000007</v>
      </c>
      <c r="C276" s="354">
        <f>B276+C275</f>
        <v>37.5</v>
      </c>
      <c r="D276" s="233">
        <v>14.3</v>
      </c>
      <c r="E276" s="238">
        <f>D276+E275</f>
        <v>28.5</v>
      </c>
      <c r="F276" s="58">
        <v>5.3</v>
      </c>
      <c r="G276" s="60">
        <f>F276+G275</f>
        <v>26.3</v>
      </c>
      <c r="H276" s="70">
        <v>6.7</v>
      </c>
      <c r="I276" s="199">
        <f>H276+I275</f>
        <v>33.4</v>
      </c>
      <c r="J276" s="43">
        <v>28.6</v>
      </c>
      <c r="K276" s="207">
        <f>J276+K275</f>
        <v>57.2</v>
      </c>
      <c r="L276" s="36">
        <v>22.7</v>
      </c>
      <c r="M276" s="201">
        <f>L276+M275</f>
        <v>59.099999999999994</v>
      </c>
      <c r="N276" s="11">
        <v>10</v>
      </c>
      <c r="O276" s="12">
        <f>O275+N276</f>
        <v>77</v>
      </c>
      <c r="P276" s="17"/>
      <c r="Q276" s="16"/>
    </row>
    <row r="277" spans="1:17">
      <c r="A277" s="4" t="s">
        <v>8</v>
      </c>
      <c r="B277" s="348">
        <v>50</v>
      </c>
      <c r="C277" s="357">
        <f>B277+C276</f>
        <v>87.5</v>
      </c>
      <c r="D277" s="233">
        <v>42.9</v>
      </c>
      <c r="E277" s="247">
        <f>D277+E276</f>
        <v>71.400000000000006</v>
      </c>
      <c r="F277" s="58">
        <v>42.1</v>
      </c>
      <c r="G277" s="206">
        <f>F277+G276</f>
        <v>68.400000000000006</v>
      </c>
      <c r="H277" s="70">
        <v>60</v>
      </c>
      <c r="I277" s="72">
        <f>H277+I276</f>
        <v>93.4</v>
      </c>
      <c r="J277" s="43">
        <v>23.8</v>
      </c>
      <c r="K277" s="47">
        <f>J277+K276</f>
        <v>81</v>
      </c>
      <c r="L277" s="36">
        <v>31.8</v>
      </c>
      <c r="M277" s="37">
        <f>L277+M276</f>
        <v>90.899999999999991</v>
      </c>
      <c r="N277" s="11">
        <v>24</v>
      </c>
      <c r="O277" s="12">
        <f>O276+N277</f>
        <v>101</v>
      </c>
      <c r="P277" s="17"/>
      <c r="Q277" s="16"/>
    </row>
    <row r="278" spans="1:17" ht="13.5" thickBot="1">
      <c r="A278" s="4" t="s">
        <v>90</v>
      </c>
      <c r="B278" s="363">
        <v>12.5</v>
      </c>
      <c r="C278" s="361">
        <f>B278+C277</f>
        <v>100</v>
      </c>
      <c r="D278" s="241">
        <v>28.6</v>
      </c>
      <c r="E278" s="242">
        <f>D278+E277</f>
        <v>100</v>
      </c>
      <c r="F278" s="63">
        <v>31.6</v>
      </c>
      <c r="G278" s="64">
        <f>F278+G277</f>
        <v>100</v>
      </c>
      <c r="H278" s="75">
        <v>6.7</v>
      </c>
      <c r="I278" s="76">
        <f>H278+I277</f>
        <v>100.10000000000001</v>
      </c>
      <c r="J278" s="48">
        <v>19</v>
      </c>
      <c r="K278" s="49">
        <f>J278+K277</f>
        <v>100</v>
      </c>
      <c r="L278" s="38">
        <v>9.1</v>
      </c>
      <c r="M278" s="39">
        <f>L278+M277</f>
        <v>99.999999999999986</v>
      </c>
      <c r="N278" s="13">
        <v>0</v>
      </c>
      <c r="O278" s="14">
        <f>O277+N278</f>
        <v>101</v>
      </c>
      <c r="P278" s="18"/>
      <c r="Q278" s="19"/>
    </row>
    <row r="279" spans="1:17" ht="13.5" thickBot="1">
      <c r="A279" s="3"/>
      <c r="B279" s="2"/>
      <c r="C279" s="107"/>
      <c r="D279" s="2"/>
      <c r="E279" s="107"/>
      <c r="F279" s="2"/>
      <c r="G279" s="107"/>
      <c r="H279" s="109"/>
      <c r="I279" s="107"/>
      <c r="J279" s="109"/>
      <c r="K279" s="107"/>
      <c r="L279" s="108"/>
      <c r="M279" s="9"/>
      <c r="N279" s="8"/>
      <c r="O279" s="9"/>
      <c r="P279" s="8"/>
      <c r="Q279" s="9"/>
    </row>
    <row r="280" spans="1:17" ht="39" thickBot="1">
      <c r="A280" s="5" t="s">
        <v>24</v>
      </c>
      <c r="B280" s="10">
        <f>C297/C296*100</f>
        <v>41.649999999999991</v>
      </c>
      <c r="C280" s="5"/>
      <c r="D280" s="10">
        <f>E297/E296*100</f>
        <v>78.55</v>
      </c>
      <c r="E280" s="21"/>
      <c r="F280" s="10">
        <f>G297/G296*100</f>
        <v>73.7</v>
      </c>
      <c r="G280" s="21"/>
      <c r="H280" s="10">
        <f>I297/I296*100</f>
        <v>66.649999999999991</v>
      </c>
      <c r="I280" s="21"/>
      <c r="J280" s="10">
        <f>K297/K296*100</f>
        <v>69.050000000000011</v>
      </c>
      <c r="K280" s="21"/>
      <c r="L280" s="10">
        <f>M297/M296*100</f>
        <v>61.380690345172596</v>
      </c>
      <c r="M280" s="9"/>
      <c r="N280" s="10">
        <f>O297/O296*100</f>
        <v>80.904522613065325</v>
      </c>
      <c r="O280" s="9"/>
      <c r="P280" s="10">
        <f>Q297/Q296*100</f>
        <v>89.727945589117823</v>
      </c>
      <c r="Q280" s="9"/>
    </row>
    <row r="281" spans="1:17" hidden="1">
      <c r="A281" s="3"/>
      <c r="B281" s="3"/>
      <c r="C281" s="9">
        <v>24</v>
      </c>
      <c r="D281" s="3"/>
      <c r="E281" s="9">
        <v>7</v>
      </c>
      <c r="F281" s="9"/>
      <c r="G281" s="9">
        <v>19</v>
      </c>
      <c r="H281" s="3"/>
      <c r="I281" s="9">
        <v>15</v>
      </c>
      <c r="J281" s="2"/>
      <c r="K281" s="9">
        <v>21</v>
      </c>
      <c r="L281" s="8"/>
      <c r="M281" s="9">
        <v>47</v>
      </c>
      <c r="N281" s="8"/>
      <c r="O281" s="9">
        <v>48</v>
      </c>
      <c r="P281" s="8"/>
      <c r="Q281" s="9">
        <v>169</v>
      </c>
    </row>
    <row r="282" spans="1:17" hidden="1">
      <c r="A282" s="5"/>
      <c r="B282" s="5"/>
      <c r="C282" s="9">
        <f>B246*C$281/100</f>
        <v>0</v>
      </c>
      <c r="D282" s="5"/>
      <c r="E282" s="9">
        <f>D246*E$281/100</f>
        <v>0</v>
      </c>
      <c r="F282" s="9"/>
      <c r="G282" s="9">
        <f>F246*G$281/100</f>
        <v>1.0070000000000001</v>
      </c>
      <c r="H282" s="5"/>
      <c r="I282" s="9">
        <f>H246*I$281/100</f>
        <v>1.0049999999999999</v>
      </c>
      <c r="J282" s="20"/>
      <c r="K282" s="9">
        <f>J246*K$281/100</f>
        <v>0</v>
      </c>
      <c r="L282" s="8"/>
      <c r="M282" s="9">
        <f>L246*M$281/100</f>
        <v>0</v>
      </c>
      <c r="N282" s="8"/>
      <c r="O282" s="9">
        <f>N246*O$281/100</f>
        <v>0</v>
      </c>
      <c r="P282" s="8"/>
      <c r="Q282" s="9">
        <f>P246*Q$281/100</f>
        <v>24.150099999999998</v>
      </c>
    </row>
    <row r="283" spans="1:17" hidden="1">
      <c r="A283" s="4"/>
      <c r="B283" s="4"/>
      <c r="C283" s="9">
        <f>B247*C$281/100</f>
        <v>1.9920000000000002</v>
      </c>
      <c r="D283" s="4"/>
      <c r="E283" s="9">
        <f>D247*E$281/100</f>
        <v>0</v>
      </c>
      <c r="F283" s="9"/>
      <c r="G283" s="9">
        <f>F247*G$281/100</f>
        <v>3.0019999999999998</v>
      </c>
      <c r="H283" s="4"/>
      <c r="I283" s="9">
        <f>H247*I$281/100</f>
        <v>1.9950000000000001</v>
      </c>
      <c r="J283" s="2"/>
      <c r="K283" s="9">
        <f>J247*K$281/100</f>
        <v>6.0060000000000002</v>
      </c>
      <c r="L283" s="8"/>
      <c r="M283" s="9">
        <f>L247*M$281/100</f>
        <v>10.668999999999999</v>
      </c>
      <c r="N283" s="8"/>
      <c r="O283" s="9">
        <f>N247*O$281/100</f>
        <v>24.96</v>
      </c>
      <c r="P283" s="8"/>
      <c r="Q283" s="9">
        <f>P247*Q$281/100</f>
        <v>72.433400000000006</v>
      </c>
    </row>
    <row r="284" spans="1:17" hidden="1">
      <c r="A284" s="4"/>
      <c r="B284" s="4"/>
      <c r="C284" s="9">
        <f>B248*C$281/100</f>
        <v>7.9919999999999991</v>
      </c>
      <c r="D284" s="4"/>
      <c r="E284" s="9">
        <f>D248*E$281/100</f>
        <v>4.9980000000000011</v>
      </c>
      <c r="F284" s="9"/>
      <c r="G284" s="9">
        <f>F248*G$281/100</f>
        <v>9.0060000000000002</v>
      </c>
      <c r="H284" s="4"/>
      <c r="I284" s="9">
        <f>H248*I$281/100</f>
        <v>7.0049999999999999</v>
      </c>
      <c r="J284" s="2"/>
      <c r="K284" s="9">
        <f>J248*K$281/100</f>
        <v>9.9960000000000004</v>
      </c>
      <c r="L284" s="8"/>
      <c r="M284" s="9">
        <f>L248*M$281/100</f>
        <v>19.222999999999999</v>
      </c>
      <c r="N284" s="8"/>
      <c r="O284" s="9">
        <f>N248*O$281/100</f>
        <v>18.239999999999998</v>
      </c>
      <c r="P284" s="8"/>
      <c r="Q284" s="9">
        <f>P248*Q$281/100</f>
        <v>72.433400000000006</v>
      </c>
    </row>
    <row r="285" spans="1:17" hidden="1">
      <c r="C285" s="9">
        <f>B249*C$281/100</f>
        <v>12</v>
      </c>
      <c r="E285" s="9">
        <f>D249*E$281/100</f>
        <v>2.0020000000000002</v>
      </c>
      <c r="F285" s="9"/>
      <c r="G285" s="9">
        <f>F249*G$281/100</f>
        <v>4.9969999999999999</v>
      </c>
      <c r="I285" s="9">
        <f>H249*I$281/100</f>
        <v>3</v>
      </c>
      <c r="K285" s="9">
        <f>J249*K$281/100</f>
        <v>3.0030000000000001</v>
      </c>
      <c r="L285" s="9"/>
      <c r="M285" s="9">
        <f>L249*M$281/100</f>
        <v>12.831000000000001</v>
      </c>
      <c r="N285" s="9"/>
      <c r="O285" s="9">
        <f>N249*O$281/100</f>
        <v>2.4</v>
      </c>
      <c r="P285" s="9"/>
      <c r="Q285" s="9">
        <f>P249*Q$281/100</f>
        <v>0</v>
      </c>
    </row>
    <row r="286" spans="1:17" hidden="1">
      <c r="C286" s="9">
        <f>B250*C$281/100</f>
        <v>2.016</v>
      </c>
      <c r="E286" s="9">
        <f>D250*E$281/100</f>
        <v>0</v>
      </c>
      <c r="F286" s="9"/>
      <c r="G286" s="9">
        <f>F250*G$281/100</f>
        <v>0.98799999999999999</v>
      </c>
      <c r="I286" s="9">
        <f>H250*I$281/100</f>
        <v>1.9950000000000001</v>
      </c>
      <c r="K286" s="9">
        <f>J250*K$281/100</f>
        <v>1.9950000000000001</v>
      </c>
      <c r="L286" s="9"/>
      <c r="M286" s="9">
        <f>L250*M$281/100</f>
        <v>4.2770000000000001</v>
      </c>
      <c r="N286" s="9"/>
      <c r="O286" s="9">
        <f>N250*O$281/100</f>
        <v>2.4</v>
      </c>
      <c r="P286" s="9"/>
      <c r="Q286" s="9">
        <f>P250*Q$281/100</f>
        <v>0</v>
      </c>
    </row>
    <row r="287" spans="1:17" hidden="1">
      <c r="C287" s="9"/>
      <c r="E287" s="9"/>
      <c r="F287" s="9"/>
      <c r="G287" s="9"/>
      <c r="I287" s="9"/>
      <c r="K287" s="9"/>
      <c r="L287" s="9"/>
      <c r="M287" s="9"/>
      <c r="N287" s="9"/>
      <c r="O287" s="9"/>
      <c r="P287" s="9"/>
      <c r="Q287" s="9"/>
    </row>
    <row r="288" spans="1:17" hidden="1">
      <c r="C288" s="9"/>
      <c r="E288" s="9"/>
      <c r="F288" s="9"/>
      <c r="G288" s="9"/>
      <c r="I288" s="9"/>
      <c r="K288" s="9"/>
      <c r="L288" s="9"/>
      <c r="M288" s="9"/>
      <c r="N288" s="9"/>
      <c r="O288" s="9"/>
      <c r="P288" s="9"/>
      <c r="Q288" s="9"/>
    </row>
    <row r="289" spans="1:17" hidden="1">
      <c r="C289" s="9"/>
      <c r="E289" s="9"/>
      <c r="F289" s="9"/>
      <c r="G289" s="9"/>
      <c r="I289" s="9"/>
      <c r="K289" s="9"/>
      <c r="L289" s="9"/>
      <c r="M289" s="9"/>
      <c r="N289" s="9"/>
      <c r="O289" s="9"/>
      <c r="P289" s="9"/>
      <c r="Q289" s="9"/>
    </row>
    <row r="290" spans="1:17" hidden="1">
      <c r="C290" s="9">
        <f>B253*C$281/100</f>
        <v>1.9920000000000002</v>
      </c>
      <c r="E290" s="9">
        <f>D253*E$281/100</f>
        <v>0</v>
      </c>
      <c r="F290" s="9"/>
      <c r="G290" s="9">
        <f>F253*G$281/100</f>
        <v>1.0070000000000001</v>
      </c>
      <c r="I290" s="9">
        <f>H253*I$281/100</f>
        <v>1.0049999999999999</v>
      </c>
      <c r="K290" s="9">
        <f>J253*K$281/100</f>
        <v>0</v>
      </c>
      <c r="L290" s="9"/>
      <c r="M290" s="9">
        <f>L253*M$281/100</f>
        <v>6.3919999999999995</v>
      </c>
      <c r="N290" s="9"/>
      <c r="O290" s="9">
        <f>N253*O$281/100</f>
        <v>6.72</v>
      </c>
      <c r="P290" s="9"/>
      <c r="Q290" s="9">
        <f>P253*Q$281/100</f>
        <v>10.5625</v>
      </c>
    </row>
    <row r="291" spans="1:17" hidden="1">
      <c r="C291" s="9">
        <f>B254*C$281/100</f>
        <v>3</v>
      </c>
      <c r="E291" s="9">
        <f>D254*E$281/100</f>
        <v>3.9969999999999999</v>
      </c>
      <c r="F291" s="9"/>
      <c r="G291" s="9">
        <f>F254*G$281/100</f>
        <v>9.0060000000000002</v>
      </c>
      <c r="I291" s="9">
        <f>H254*I$281/100</f>
        <v>7.9950000000000001</v>
      </c>
      <c r="K291" s="9">
        <f>J254*K$281/100</f>
        <v>9.0090000000000003</v>
      </c>
      <c r="L291" s="9"/>
      <c r="M291" s="9">
        <f>L254*M$281/100</f>
        <v>12.831000000000001</v>
      </c>
      <c r="N291" s="9"/>
      <c r="O291" s="9">
        <f>N254*O$281/100</f>
        <v>24.96</v>
      </c>
      <c r="P291" s="9"/>
      <c r="Q291" s="9">
        <f>P254*Q$281/100</f>
        <v>94.978000000000009</v>
      </c>
    </row>
    <row r="292" spans="1:17" hidden="1">
      <c r="C292" s="9">
        <f>B255*C$281/100</f>
        <v>7.0079999999999991</v>
      </c>
      <c r="E292" s="9">
        <f>D255*E$281/100</f>
        <v>2.0020000000000002</v>
      </c>
      <c r="F292" s="9"/>
      <c r="G292" s="9">
        <f>F255*G$281/100</f>
        <v>6.9919999999999991</v>
      </c>
      <c r="I292" s="9">
        <f>H255*I$281/100</f>
        <v>3</v>
      </c>
      <c r="K292" s="9">
        <f>J255*K$281/100</f>
        <v>3.99</v>
      </c>
      <c r="L292" s="9"/>
      <c r="M292" s="9">
        <f>L255*M$281/100</f>
        <v>14.946000000000002</v>
      </c>
      <c r="N292" s="9"/>
      <c r="O292" s="9">
        <f>N255*O$281/100</f>
        <v>9.1199999999999992</v>
      </c>
      <c r="P292" s="9"/>
      <c r="Q292" s="9">
        <f>P255*Q$281/100</f>
        <v>63.375</v>
      </c>
    </row>
    <row r="293" spans="1:17" hidden="1">
      <c r="C293" s="9">
        <f>B256*C$281/100</f>
        <v>7.9919999999999991</v>
      </c>
      <c r="E293" s="9">
        <f>D256*E$281/100</f>
        <v>1.0010000000000001</v>
      </c>
      <c r="F293" s="9"/>
      <c r="G293" s="9">
        <f>F256*G$281/100</f>
        <v>1.9950000000000001</v>
      </c>
      <c r="I293" s="9">
        <f>H256*I$281/100</f>
        <v>1.9950000000000001</v>
      </c>
      <c r="K293" s="9">
        <f>J256*K$281/100</f>
        <v>6.0060000000000002</v>
      </c>
      <c r="L293" s="9"/>
      <c r="M293" s="9">
        <f>L256*M$281/100</f>
        <v>10.668999999999999</v>
      </c>
      <c r="N293" s="9"/>
      <c r="O293" s="9">
        <f>N256*O$281/100</f>
        <v>6.72</v>
      </c>
      <c r="P293" s="9"/>
      <c r="Q293" s="9">
        <f>P256*Q$281/100</f>
        <v>0</v>
      </c>
    </row>
    <row r="294" spans="1:17" hidden="1">
      <c r="C294" s="9">
        <f>B257*C$281/100</f>
        <v>4.0079999999999991</v>
      </c>
      <c r="E294" s="9">
        <f>D257*E$281/100</f>
        <v>0</v>
      </c>
      <c r="F294" s="9"/>
      <c r="G294" s="9">
        <f>F257*G$281/100</f>
        <v>0</v>
      </c>
      <c r="I294" s="9">
        <f>H257*I$281/100</f>
        <v>1.0049999999999999</v>
      </c>
      <c r="K294" s="9">
        <f>J257*K$281/100</f>
        <v>1.9950000000000001</v>
      </c>
      <c r="L294" s="9"/>
      <c r="M294" s="9">
        <f>L257*M$281/100</f>
        <v>2.1150000000000002</v>
      </c>
      <c r="N294" s="9"/>
      <c r="O294" s="9">
        <f>N257*O$281/100</f>
        <v>0</v>
      </c>
      <c r="P294" s="9"/>
      <c r="Q294" s="9">
        <f>P257*Q$281/100</f>
        <v>0</v>
      </c>
    </row>
    <row r="295" spans="1:17" hidden="1">
      <c r="C295" s="9"/>
      <c r="E295" s="9"/>
      <c r="F295" s="9"/>
      <c r="G295" s="9"/>
      <c r="I295" s="9"/>
      <c r="K295" s="9"/>
      <c r="L295" s="9"/>
      <c r="M295" s="9"/>
      <c r="N295" s="9"/>
      <c r="O295" s="9"/>
      <c r="P295" s="9"/>
      <c r="Q295" s="9"/>
    </row>
    <row r="296" spans="1:17" hidden="1">
      <c r="C296" s="9">
        <f>SUM(C282:C294)</f>
        <v>48</v>
      </c>
      <c r="E296" s="9">
        <f>SUM(E282:E294)</f>
        <v>14.000000000000002</v>
      </c>
      <c r="F296" s="9"/>
      <c r="G296" s="9">
        <f>SUM(G282:G294)</f>
        <v>38</v>
      </c>
      <c r="I296" s="9">
        <f>SUM(I282:I294)</f>
        <v>30</v>
      </c>
      <c r="K296" s="9">
        <f>SUM(K282:K294)</f>
        <v>42</v>
      </c>
      <c r="L296" s="9"/>
      <c r="M296" s="9">
        <f>SUM(M282:M294)</f>
        <v>93.952999999999989</v>
      </c>
      <c r="N296" s="9"/>
      <c r="O296" s="9">
        <f>SUM(O282:O294)</f>
        <v>95.52000000000001</v>
      </c>
      <c r="P296" s="9"/>
      <c r="Q296" s="9">
        <f>SUM(Q282:Q294)</f>
        <v>337.93240000000003</v>
      </c>
    </row>
    <row r="297" spans="1:17" hidden="1">
      <c r="C297" s="9">
        <f>C283+C284+C291+C292</f>
        <v>19.991999999999997</v>
      </c>
      <c r="E297" s="9">
        <f>E283+E284+E291+E292</f>
        <v>10.997000000000002</v>
      </c>
      <c r="F297" s="9"/>
      <c r="G297" s="9">
        <f>G283+G284+G291+G292</f>
        <v>28.006</v>
      </c>
      <c r="I297" s="9">
        <f>I283+I284+I291+I292</f>
        <v>19.995000000000001</v>
      </c>
      <c r="K297" s="9">
        <f>K283+K284+K291+K292</f>
        <v>29.001000000000005</v>
      </c>
      <c r="L297" s="9"/>
      <c r="M297" s="9">
        <f>M283+M284+M291+M292</f>
        <v>57.668999999999997</v>
      </c>
      <c r="N297" s="9"/>
      <c r="O297" s="9">
        <f>O283+O284+O291+O292</f>
        <v>77.28</v>
      </c>
      <c r="P297" s="9"/>
      <c r="Q297" s="9">
        <f>Q283+Q284+Q291+Q292</f>
        <v>303.21980000000002</v>
      </c>
    </row>
    <row r="299" spans="1:17">
      <c r="A299" s="22" t="s">
        <v>101</v>
      </c>
      <c r="B299" s="22"/>
      <c r="C299" s="22"/>
    </row>
    <row r="302" spans="1:17">
      <c r="O302" s="9"/>
    </row>
    <row r="303" spans="1:17">
      <c r="O303" s="9"/>
      <c r="P303" s="9"/>
    </row>
    <row r="304" spans="1:17">
      <c r="O304" s="9"/>
      <c r="P304" s="9"/>
    </row>
    <row r="305" spans="15:16">
      <c r="O305" s="9"/>
      <c r="P305" s="9"/>
    </row>
  </sheetData>
  <mergeCells count="9">
    <mergeCell ref="A1:Q1"/>
    <mergeCell ref="L2:M2"/>
    <mergeCell ref="N2:O2"/>
    <mergeCell ref="P2:Q2"/>
    <mergeCell ref="J2:K2"/>
    <mergeCell ref="D2:E2"/>
    <mergeCell ref="H2:I2"/>
    <mergeCell ref="F2:G2"/>
    <mergeCell ref="B2:C2"/>
  </mergeCells>
  <phoneticPr fontId="1" type="noConversion"/>
  <pageMargins left="0.75" right="0.75" top="1" bottom="1" header="0.5" footer="0.5"/>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dimension ref="A1:Q305"/>
  <sheetViews>
    <sheetView workbookViewId="0">
      <selection sqref="A1:Q1"/>
    </sheetView>
  </sheetViews>
  <sheetFormatPr defaultRowHeight="12.75"/>
  <cols>
    <col min="1" max="1" width="51.85546875" customWidth="1"/>
    <col min="2" max="3" width="12.28515625" customWidth="1"/>
    <col min="4" max="4" width="12.42578125" customWidth="1"/>
    <col min="5" max="7" width="12.85546875" customWidth="1"/>
    <col min="8" max="9" width="11.85546875" customWidth="1"/>
    <col min="10" max="11" width="12" style="1" customWidth="1"/>
    <col min="12" max="13" width="12.42578125" style="1" customWidth="1"/>
    <col min="14" max="15" width="11.5703125" style="1" customWidth="1"/>
    <col min="16" max="17" width="11.85546875" style="1" customWidth="1"/>
  </cols>
  <sheetData>
    <row r="1" spans="1:17" ht="35.25" customHeight="1" thickBot="1">
      <c r="A1" s="396" t="s">
        <v>155</v>
      </c>
      <c r="B1" s="397"/>
      <c r="C1" s="397"/>
      <c r="D1" s="397"/>
      <c r="E1" s="397"/>
      <c r="F1" s="397"/>
      <c r="G1" s="397"/>
      <c r="H1" s="397"/>
      <c r="I1" s="397"/>
      <c r="J1" s="397"/>
      <c r="K1" s="397"/>
      <c r="L1" s="398"/>
      <c r="M1" s="398"/>
      <c r="N1" s="398"/>
      <c r="O1" s="398"/>
      <c r="P1" s="398"/>
      <c r="Q1" s="398"/>
    </row>
    <row r="2" spans="1:17" ht="18">
      <c r="A2" s="7"/>
      <c r="B2" s="419">
        <v>2013</v>
      </c>
      <c r="C2" s="420"/>
      <c r="D2" s="410">
        <v>2012</v>
      </c>
      <c r="E2" s="411"/>
      <c r="F2" s="408">
        <v>2011</v>
      </c>
      <c r="G2" s="409"/>
      <c r="J2"/>
      <c r="K2"/>
      <c r="L2"/>
      <c r="M2"/>
      <c r="N2"/>
      <c r="O2"/>
      <c r="P2"/>
      <c r="Q2"/>
    </row>
    <row r="3" spans="1:17" ht="24" customHeight="1" thickBot="1">
      <c r="B3" s="346" t="str">
        <f>D3</f>
        <v>As a percentage</v>
      </c>
      <c r="C3" s="347" t="str">
        <f>E3</f>
        <v>Less than Ogive</v>
      </c>
      <c r="D3" s="231" t="str">
        <f>F3</f>
        <v>As a percentage</v>
      </c>
      <c r="E3" s="232" t="str">
        <f>G3</f>
        <v>Less than Ogive</v>
      </c>
      <c r="F3" s="87" t="str">
        <f>RBay!D3</f>
        <v>As a percentage</v>
      </c>
      <c r="G3" s="88" t="str">
        <f>RBay!E3</f>
        <v>Less than Ogive</v>
      </c>
      <c r="H3" s="104">
        <f t="shared" ref="H3:I3" si="0">J3</f>
        <v>0</v>
      </c>
      <c r="I3" s="104">
        <f t="shared" si="0"/>
        <v>0</v>
      </c>
      <c r="J3"/>
      <c r="K3"/>
      <c r="L3"/>
      <c r="M3"/>
      <c r="N3"/>
      <c r="O3"/>
      <c r="P3"/>
      <c r="Q3"/>
    </row>
    <row r="4" spans="1:17" ht="26.25" customHeight="1">
      <c r="A4" s="3" t="s">
        <v>0</v>
      </c>
      <c r="B4" s="348"/>
      <c r="C4" s="349"/>
      <c r="D4" s="233"/>
      <c r="E4" s="236"/>
      <c r="F4" s="58"/>
      <c r="G4" s="59"/>
      <c r="J4"/>
      <c r="K4"/>
      <c r="L4"/>
      <c r="M4"/>
      <c r="N4"/>
      <c r="O4"/>
      <c r="P4"/>
      <c r="Q4"/>
    </row>
    <row r="5" spans="1:17">
      <c r="A5" s="4" t="s">
        <v>53</v>
      </c>
      <c r="B5" s="348"/>
      <c r="C5" s="349"/>
      <c r="D5" s="233"/>
      <c r="E5" s="236"/>
      <c r="F5" s="58"/>
      <c r="G5" s="59"/>
      <c r="J5"/>
      <c r="K5"/>
      <c r="L5"/>
      <c r="M5"/>
      <c r="N5"/>
      <c r="O5"/>
      <c r="P5"/>
      <c r="Q5"/>
    </row>
    <row r="6" spans="1:17">
      <c r="A6" s="4" t="s">
        <v>54</v>
      </c>
      <c r="B6" s="348"/>
      <c r="C6" s="349"/>
      <c r="D6" s="233"/>
      <c r="E6" s="236"/>
      <c r="F6" s="58"/>
      <c r="G6" s="59"/>
      <c r="J6"/>
      <c r="K6"/>
      <c r="L6"/>
      <c r="M6"/>
      <c r="N6"/>
      <c r="O6"/>
      <c r="P6"/>
      <c r="Q6"/>
    </row>
    <row r="7" spans="1:17">
      <c r="A7" s="4" t="s">
        <v>26</v>
      </c>
      <c r="B7" s="348"/>
      <c r="C7" s="349"/>
      <c r="D7" s="233"/>
      <c r="E7" s="236"/>
      <c r="F7" s="58"/>
      <c r="G7" s="59"/>
      <c r="J7"/>
      <c r="K7"/>
      <c r="L7"/>
      <c r="M7"/>
      <c r="N7"/>
      <c r="O7"/>
      <c r="P7"/>
      <c r="Q7"/>
    </row>
    <row r="8" spans="1:17">
      <c r="A8" s="4" t="s">
        <v>27</v>
      </c>
      <c r="B8" s="348"/>
      <c r="C8" s="349"/>
      <c r="D8" s="233"/>
      <c r="E8" s="236"/>
      <c r="F8" s="58"/>
      <c r="G8" s="59"/>
      <c r="J8"/>
      <c r="K8"/>
      <c r="L8"/>
      <c r="M8"/>
      <c r="N8"/>
      <c r="O8"/>
      <c r="P8"/>
      <c r="Q8"/>
    </row>
    <row r="9" spans="1:17">
      <c r="A9" s="4" t="s">
        <v>28</v>
      </c>
      <c r="B9" s="348"/>
      <c r="C9" s="349"/>
      <c r="D9" s="233"/>
      <c r="E9" s="236"/>
      <c r="F9" s="58"/>
      <c r="G9" s="59"/>
      <c r="J9"/>
      <c r="K9"/>
      <c r="L9"/>
      <c r="M9"/>
      <c r="N9"/>
      <c r="O9"/>
      <c r="P9"/>
      <c r="Q9"/>
    </row>
    <row r="10" spans="1:17">
      <c r="A10" s="4" t="s">
        <v>29</v>
      </c>
      <c r="B10" s="348"/>
      <c r="C10" s="349"/>
      <c r="D10" s="233"/>
      <c r="E10" s="236"/>
      <c r="F10" s="58"/>
      <c r="G10" s="59"/>
      <c r="J10"/>
      <c r="K10"/>
      <c r="L10"/>
      <c r="M10"/>
      <c r="N10"/>
      <c r="O10"/>
      <c r="P10"/>
      <c r="Q10"/>
    </row>
    <row r="11" spans="1:17">
      <c r="A11" s="4" t="s">
        <v>30</v>
      </c>
      <c r="B11" s="348"/>
      <c r="C11" s="349"/>
      <c r="D11" s="233"/>
      <c r="E11" s="236"/>
      <c r="F11" s="58"/>
      <c r="G11" s="59"/>
      <c r="J11"/>
      <c r="K11"/>
      <c r="L11"/>
      <c r="M11"/>
      <c r="N11"/>
      <c r="O11"/>
      <c r="P11"/>
      <c r="Q11"/>
    </row>
    <row r="12" spans="1:17">
      <c r="A12" s="4" t="s">
        <v>31</v>
      </c>
      <c r="B12" s="348"/>
      <c r="C12" s="349"/>
      <c r="D12" s="233"/>
      <c r="E12" s="236"/>
      <c r="F12" s="58"/>
      <c r="G12" s="59"/>
      <c r="J12"/>
      <c r="K12"/>
      <c r="L12"/>
      <c r="M12"/>
      <c r="N12"/>
      <c r="O12"/>
      <c r="P12"/>
      <c r="Q12"/>
    </row>
    <row r="13" spans="1:17">
      <c r="A13" s="4" t="s">
        <v>32</v>
      </c>
      <c r="B13" s="348">
        <v>72.900000000000006</v>
      </c>
      <c r="C13" s="349"/>
      <c r="D13" s="233">
        <v>66.7</v>
      </c>
      <c r="E13" s="236"/>
      <c r="F13" s="58">
        <v>67.7</v>
      </c>
      <c r="G13" s="59"/>
      <c r="J13"/>
      <c r="K13"/>
      <c r="L13"/>
      <c r="M13"/>
      <c r="N13"/>
      <c r="O13"/>
      <c r="P13"/>
      <c r="Q13"/>
    </row>
    <row r="14" spans="1:17">
      <c r="A14" s="4" t="s">
        <v>33</v>
      </c>
      <c r="B14" s="348">
        <v>4.2</v>
      </c>
      <c r="C14" s="349"/>
      <c r="D14" s="233"/>
      <c r="E14" s="236"/>
      <c r="F14" s="58">
        <v>6.5</v>
      </c>
      <c r="G14" s="59"/>
      <c r="J14"/>
      <c r="K14"/>
      <c r="L14"/>
      <c r="M14"/>
      <c r="N14"/>
      <c r="O14"/>
      <c r="P14"/>
      <c r="Q14"/>
    </row>
    <row r="15" spans="1:17">
      <c r="A15" s="4" t="s">
        <v>34</v>
      </c>
      <c r="B15" s="348"/>
      <c r="C15" s="349"/>
      <c r="D15" s="233"/>
      <c r="E15" s="236"/>
      <c r="F15" s="58"/>
      <c r="G15" s="59"/>
      <c r="J15"/>
      <c r="K15"/>
      <c r="L15"/>
      <c r="M15"/>
      <c r="N15"/>
      <c r="O15"/>
      <c r="P15"/>
      <c r="Q15"/>
    </row>
    <row r="16" spans="1:17">
      <c r="A16" s="4" t="s">
        <v>35</v>
      </c>
      <c r="B16" s="348">
        <v>2.1</v>
      </c>
      <c r="C16" s="349"/>
      <c r="D16" s="233"/>
      <c r="E16" s="236"/>
      <c r="F16" s="58"/>
      <c r="G16" s="59"/>
      <c r="J16"/>
      <c r="K16"/>
      <c r="L16"/>
      <c r="M16"/>
      <c r="N16"/>
      <c r="O16"/>
      <c r="P16"/>
      <c r="Q16"/>
    </row>
    <row r="17" spans="1:17">
      <c r="A17" s="4" t="s">
        <v>36</v>
      </c>
      <c r="B17" s="348"/>
      <c r="C17" s="349"/>
      <c r="D17" s="233"/>
      <c r="E17" s="236"/>
      <c r="F17" s="58"/>
      <c r="G17" s="59"/>
      <c r="J17"/>
      <c r="K17"/>
      <c r="L17"/>
      <c r="M17"/>
      <c r="N17"/>
      <c r="O17"/>
      <c r="P17"/>
      <c r="Q17"/>
    </row>
    <row r="18" spans="1:17">
      <c r="A18" s="4" t="s">
        <v>37</v>
      </c>
      <c r="B18" s="348">
        <v>2.1</v>
      </c>
      <c r="C18" s="349"/>
      <c r="D18" s="233"/>
      <c r="E18" s="236"/>
      <c r="F18" s="58"/>
      <c r="G18" s="59"/>
      <c r="J18"/>
      <c r="K18"/>
      <c r="L18"/>
      <c r="M18"/>
      <c r="N18"/>
      <c r="O18"/>
      <c r="P18"/>
      <c r="Q18"/>
    </row>
    <row r="19" spans="1:17">
      <c r="A19" s="4" t="s">
        <v>38</v>
      </c>
      <c r="B19" s="348">
        <v>4.2</v>
      </c>
      <c r="C19" s="349"/>
      <c r="D19" s="233"/>
      <c r="E19" s="236"/>
      <c r="F19" s="58">
        <v>3.2</v>
      </c>
      <c r="G19" s="59"/>
      <c r="J19"/>
      <c r="K19"/>
      <c r="L19"/>
      <c r="M19"/>
      <c r="N19"/>
      <c r="O19"/>
      <c r="P19"/>
      <c r="Q19"/>
    </row>
    <row r="20" spans="1:17">
      <c r="A20" s="4" t="s">
        <v>39</v>
      </c>
      <c r="B20" s="348">
        <v>2.1</v>
      </c>
      <c r="C20" s="349"/>
      <c r="D20" s="233"/>
      <c r="E20" s="236"/>
      <c r="F20" s="58"/>
      <c r="G20" s="59"/>
      <c r="J20"/>
      <c r="K20"/>
      <c r="L20"/>
      <c r="M20"/>
      <c r="N20"/>
      <c r="O20"/>
      <c r="P20"/>
      <c r="Q20"/>
    </row>
    <row r="21" spans="1:17">
      <c r="A21" s="4" t="s">
        <v>40</v>
      </c>
      <c r="B21" s="348">
        <v>2</v>
      </c>
      <c r="C21" s="349"/>
      <c r="D21" s="233">
        <v>16.600000000000001</v>
      </c>
      <c r="E21" s="236"/>
      <c r="F21" s="58">
        <v>9.6999999999999993</v>
      </c>
      <c r="G21" s="59"/>
      <c r="J21"/>
      <c r="K21"/>
      <c r="L21"/>
      <c r="M21"/>
      <c r="N21"/>
      <c r="O21"/>
      <c r="P21"/>
      <c r="Q21"/>
    </row>
    <row r="22" spans="1:17">
      <c r="A22" s="4" t="s">
        <v>41</v>
      </c>
      <c r="B22" s="348"/>
      <c r="C22" s="349"/>
      <c r="D22" s="233"/>
      <c r="E22" s="236"/>
      <c r="F22" s="58"/>
      <c r="G22" s="59"/>
      <c r="J22"/>
      <c r="K22"/>
      <c r="L22"/>
      <c r="M22"/>
      <c r="N22"/>
      <c r="O22"/>
      <c r="P22"/>
      <c r="Q22"/>
    </row>
    <row r="23" spans="1:17">
      <c r="A23" s="4" t="s">
        <v>42</v>
      </c>
      <c r="B23" s="348"/>
      <c r="C23" s="349"/>
      <c r="D23" s="233"/>
      <c r="E23" s="236"/>
      <c r="F23" s="58"/>
      <c r="G23" s="59"/>
      <c r="J23"/>
      <c r="K23"/>
      <c r="L23"/>
      <c r="M23"/>
      <c r="N23"/>
      <c r="O23"/>
      <c r="P23"/>
      <c r="Q23"/>
    </row>
    <row r="24" spans="1:17">
      <c r="A24" s="4" t="s">
        <v>43</v>
      </c>
      <c r="B24" s="348"/>
      <c r="C24" s="349"/>
      <c r="D24" s="233"/>
      <c r="E24" s="236"/>
      <c r="F24" s="58"/>
      <c r="G24" s="59"/>
      <c r="J24"/>
      <c r="K24"/>
      <c r="L24"/>
      <c r="M24"/>
      <c r="N24"/>
      <c r="O24"/>
      <c r="P24"/>
      <c r="Q24"/>
    </row>
    <row r="25" spans="1:17">
      <c r="A25" s="4" t="s">
        <v>44</v>
      </c>
      <c r="B25" s="348"/>
      <c r="C25" s="349"/>
      <c r="D25" s="233"/>
      <c r="E25" s="236"/>
      <c r="F25" s="58"/>
      <c r="G25" s="59"/>
      <c r="J25"/>
      <c r="K25"/>
      <c r="L25"/>
      <c r="M25"/>
      <c r="N25"/>
      <c r="O25"/>
      <c r="P25"/>
      <c r="Q25"/>
    </row>
    <row r="26" spans="1:17">
      <c r="A26" s="4" t="s">
        <v>45</v>
      </c>
      <c r="B26" s="348">
        <v>2.1</v>
      </c>
      <c r="C26" s="349"/>
      <c r="D26" s="233"/>
      <c r="E26" s="236"/>
      <c r="F26" s="58"/>
      <c r="G26" s="59"/>
      <c r="J26"/>
      <c r="K26"/>
      <c r="L26"/>
      <c r="M26"/>
      <c r="N26"/>
      <c r="O26"/>
      <c r="P26"/>
      <c r="Q26"/>
    </row>
    <row r="27" spans="1:17">
      <c r="A27" s="4" t="s">
        <v>46</v>
      </c>
      <c r="B27" s="348"/>
      <c r="C27" s="349"/>
      <c r="D27" s="233"/>
      <c r="E27" s="236"/>
      <c r="F27" s="58"/>
      <c r="G27" s="59"/>
      <c r="J27"/>
      <c r="K27"/>
      <c r="L27"/>
      <c r="M27"/>
      <c r="N27"/>
      <c r="O27"/>
      <c r="P27"/>
      <c r="Q27"/>
    </row>
    <row r="28" spans="1:17">
      <c r="A28" s="4" t="s">
        <v>47</v>
      </c>
      <c r="B28" s="348">
        <v>8.3000000000000007</v>
      </c>
      <c r="C28" s="349"/>
      <c r="D28" s="233">
        <v>16.7</v>
      </c>
      <c r="E28" s="236"/>
      <c r="F28" s="58">
        <v>12.9</v>
      </c>
      <c r="G28" s="59"/>
      <c r="J28"/>
      <c r="K28"/>
      <c r="L28"/>
      <c r="M28"/>
      <c r="N28"/>
      <c r="O28"/>
      <c r="P28"/>
      <c r="Q28"/>
    </row>
    <row r="29" spans="1:17">
      <c r="A29" s="3"/>
      <c r="B29" s="348"/>
      <c r="C29" s="349"/>
      <c r="D29" s="233"/>
      <c r="E29" s="236"/>
      <c r="F29" s="58"/>
      <c r="G29" s="59"/>
      <c r="J29"/>
      <c r="K29"/>
      <c r="L29"/>
      <c r="M29"/>
      <c r="N29"/>
      <c r="O29"/>
      <c r="P29"/>
      <c r="Q29"/>
    </row>
    <row r="30" spans="1:17">
      <c r="A30" s="3" t="s">
        <v>1</v>
      </c>
      <c r="B30" s="348"/>
      <c r="C30" s="349"/>
      <c r="D30" s="233"/>
      <c r="E30" s="236"/>
      <c r="F30" s="58"/>
      <c r="G30" s="59"/>
      <c r="J30"/>
      <c r="K30"/>
      <c r="L30"/>
      <c r="M30"/>
      <c r="N30"/>
      <c r="O30"/>
      <c r="P30"/>
      <c r="Q30"/>
    </row>
    <row r="31" spans="1:17">
      <c r="A31" s="4" t="s">
        <v>99</v>
      </c>
      <c r="B31" s="350">
        <v>81.2</v>
      </c>
      <c r="C31" s="351">
        <f>B31</f>
        <v>81.2</v>
      </c>
      <c r="D31" s="240">
        <v>100</v>
      </c>
      <c r="E31" s="247">
        <f>D31</f>
        <v>100</v>
      </c>
      <c r="F31" s="62">
        <v>83.8</v>
      </c>
      <c r="G31" s="206">
        <f>F31</f>
        <v>83.8</v>
      </c>
      <c r="J31"/>
      <c r="K31"/>
      <c r="L31"/>
      <c r="M31"/>
      <c r="N31"/>
      <c r="O31"/>
      <c r="P31"/>
      <c r="Q31"/>
    </row>
    <row r="32" spans="1:17">
      <c r="A32" s="4" t="s">
        <v>52</v>
      </c>
      <c r="B32" s="350">
        <v>10.4</v>
      </c>
      <c r="C32" s="349">
        <f>C31+B32</f>
        <v>91.600000000000009</v>
      </c>
      <c r="D32" s="240">
        <v>0</v>
      </c>
      <c r="E32" s="236">
        <f>E31+D32</f>
        <v>100</v>
      </c>
      <c r="F32" s="62">
        <v>6.5</v>
      </c>
      <c r="G32" s="59">
        <f>G31+F32</f>
        <v>90.3</v>
      </c>
      <c r="J32"/>
      <c r="K32"/>
      <c r="L32"/>
      <c r="M32"/>
      <c r="N32"/>
      <c r="O32"/>
      <c r="P32"/>
      <c r="Q32"/>
    </row>
    <row r="33" spans="1:17">
      <c r="A33" s="4" t="s">
        <v>48</v>
      </c>
      <c r="B33" s="350">
        <v>4.2</v>
      </c>
      <c r="C33" s="349">
        <f>C32+B33</f>
        <v>95.800000000000011</v>
      </c>
      <c r="D33" s="240">
        <v>0</v>
      </c>
      <c r="E33" s="236">
        <f>E32+D33</f>
        <v>100</v>
      </c>
      <c r="F33" s="62">
        <v>6.5</v>
      </c>
      <c r="G33" s="59">
        <f>G32+F33</f>
        <v>96.8</v>
      </c>
      <c r="J33"/>
      <c r="K33"/>
      <c r="L33"/>
      <c r="M33"/>
      <c r="N33"/>
      <c r="O33"/>
      <c r="P33"/>
      <c r="Q33"/>
    </row>
    <row r="34" spans="1:17">
      <c r="A34" s="4" t="s">
        <v>49</v>
      </c>
      <c r="B34" s="350">
        <v>2.1</v>
      </c>
      <c r="C34" s="349">
        <f>C33+B34</f>
        <v>97.9</v>
      </c>
      <c r="D34" s="240">
        <v>0</v>
      </c>
      <c r="E34" s="236">
        <f>E33+D34</f>
        <v>100</v>
      </c>
      <c r="F34" s="62">
        <v>3.2</v>
      </c>
      <c r="G34" s="59">
        <f>G33+F34</f>
        <v>100</v>
      </c>
      <c r="J34"/>
      <c r="K34"/>
      <c r="L34"/>
      <c r="M34"/>
      <c r="N34"/>
      <c r="O34"/>
      <c r="P34"/>
      <c r="Q34"/>
    </row>
    <row r="35" spans="1:17">
      <c r="A35" s="4" t="s">
        <v>50</v>
      </c>
      <c r="B35" s="350">
        <v>2.1</v>
      </c>
      <c r="C35" s="349">
        <f>C34+B35</f>
        <v>100</v>
      </c>
      <c r="D35" s="240">
        <v>0</v>
      </c>
      <c r="E35" s="236">
        <f>E34+D35</f>
        <v>100</v>
      </c>
      <c r="F35" s="62">
        <v>0</v>
      </c>
      <c r="G35" s="59">
        <f>G34+F35</f>
        <v>100</v>
      </c>
      <c r="J35"/>
      <c r="K35"/>
      <c r="L35"/>
      <c r="M35"/>
      <c r="N35"/>
      <c r="O35"/>
      <c r="P35"/>
      <c r="Q35"/>
    </row>
    <row r="36" spans="1:17">
      <c r="A36" s="4" t="s">
        <v>51</v>
      </c>
      <c r="B36" s="350">
        <v>0</v>
      </c>
      <c r="C36" s="349">
        <f>C35+B36</f>
        <v>100</v>
      </c>
      <c r="D36" s="240">
        <v>0</v>
      </c>
      <c r="E36" s="236">
        <f>E35+D36</f>
        <v>100</v>
      </c>
      <c r="F36" s="62">
        <v>0</v>
      </c>
      <c r="G36" s="59">
        <f>G35+F36</f>
        <v>100</v>
      </c>
      <c r="J36"/>
      <c r="K36"/>
      <c r="L36"/>
      <c r="M36"/>
      <c r="N36"/>
      <c r="O36"/>
      <c r="P36"/>
      <c r="Q36"/>
    </row>
    <row r="37" spans="1:17">
      <c r="A37" s="2"/>
      <c r="B37" s="350"/>
      <c r="C37" s="349"/>
      <c r="D37" s="240"/>
      <c r="E37" s="236"/>
      <c r="F37" s="62"/>
      <c r="G37" s="59"/>
      <c r="J37"/>
      <c r="K37"/>
      <c r="L37"/>
      <c r="M37"/>
      <c r="N37"/>
      <c r="O37"/>
      <c r="P37"/>
      <c r="Q37"/>
    </row>
    <row r="38" spans="1:17" ht="25.5">
      <c r="A38" s="5" t="s">
        <v>2</v>
      </c>
      <c r="B38" s="352"/>
      <c r="C38" s="353"/>
      <c r="D38" s="249"/>
      <c r="E38" s="248"/>
      <c r="F38" s="167"/>
      <c r="G38" s="67"/>
      <c r="J38"/>
      <c r="K38"/>
      <c r="L38"/>
      <c r="M38"/>
      <c r="N38"/>
      <c r="O38"/>
      <c r="P38"/>
      <c r="Q38"/>
    </row>
    <row r="39" spans="1:17">
      <c r="A39" s="4">
        <v>1</v>
      </c>
      <c r="B39" s="350">
        <v>10.4</v>
      </c>
      <c r="C39" s="354">
        <f>B39</f>
        <v>10.4</v>
      </c>
      <c r="D39" s="240">
        <v>0</v>
      </c>
      <c r="E39" s="238">
        <f>D39</f>
        <v>0</v>
      </c>
      <c r="F39" s="62">
        <v>6.4</v>
      </c>
      <c r="G39" s="60">
        <f>F39</f>
        <v>6.4</v>
      </c>
      <c r="J39"/>
      <c r="K39"/>
      <c r="L39"/>
      <c r="M39"/>
      <c r="N39"/>
      <c r="O39"/>
      <c r="P39"/>
      <c r="Q39"/>
    </row>
    <row r="40" spans="1:17">
      <c r="A40" s="4">
        <v>2</v>
      </c>
      <c r="B40" s="350">
        <v>12.5</v>
      </c>
      <c r="C40" s="354">
        <f>C39+B40</f>
        <v>22.9</v>
      </c>
      <c r="D40" s="240">
        <v>0</v>
      </c>
      <c r="E40" s="238">
        <f>E39+D40</f>
        <v>0</v>
      </c>
      <c r="F40" s="62">
        <v>3.2</v>
      </c>
      <c r="G40" s="60">
        <f>G39+F40</f>
        <v>9.6000000000000014</v>
      </c>
      <c r="J40"/>
      <c r="K40"/>
      <c r="L40"/>
      <c r="M40"/>
      <c r="N40"/>
      <c r="O40"/>
      <c r="P40"/>
      <c r="Q40"/>
    </row>
    <row r="41" spans="1:17">
      <c r="A41" s="4">
        <v>3</v>
      </c>
      <c r="B41" s="350">
        <v>4.2</v>
      </c>
      <c r="C41" s="354">
        <f t="shared" ref="C41:C48" si="1">C40+B41</f>
        <v>27.099999999999998</v>
      </c>
      <c r="D41" s="240">
        <v>16.600000000000001</v>
      </c>
      <c r="E41" s="238">
        <f t="shared" ref="E41:E48" si="2">E40+D41</f>
        <v>16.600000000000001</v>
      </c>
      <c r="F41" s="62">
        <v>12.9</v>
      </c>
      <c r="G41" s="60">
        <f t="shared" ref="G41:G48" si="3">G40+F41</f>
        <v>22.5</v>
      </c>
      <c r="J41"/>
      <c r="K41"/>
      <c r="L41"/>
      <c r="M41"/>
      <c r="N41"/>
      <c r="O41"/>
      <c r="P41"/>
      <c r="Q41"/>
    </row>
    <row r="42" spans="1:17">
      <c r="A42" s="4">
        <v>4</v>
      </c>
      <c r="B42" s="350">
        <v>0</v>
      </c>
      <c r="C42" s="354">
        <f t="shared" si="1"/>
        <v>27.099999999999998</v>
      </c>
      <c r="D42" s="240">
        <v>16.7</v>
      </c>
      <c r="E42" s="238">
        <f t="shared" si="2"/>
        <v>33.299999999999997</v>
      </c>
      <c r="F42" s="62">
        <v>6.5</v>
      </c>
      <c r="G42" s="60">
        <f t="shared" si="3"/>
        <v>29</v>
      </c>
      <c r="J42"/>
      <c r="K42"/>
      <c r="L42"/>
      <c r="M42"/>
      <c r="N42"/>
      <c r="O42"/>
      <c r="P42"/>
      <c r="Q42"/>
    </row>
    <row r="43" spans="1:17">
      <c r="A43" s="4">
        <v>5</v>
      </c>
      <c r="B43" s="350">
        <v>12.5</v>
      </c>
      <c r="C43" s="355">
        <f t="shared" si="1"/>
        <v>39.599999999999994</v>
      </c>
      <c r="D43" s="240">
        <v>0</v>
      </c>
      <c r="E43" s="331">
        <f t="shared" si="2"/>
        <v>33.299999999999997</v>
      </c>
      <c r="F43" s="62">
        <v>19.399999999999999</v>
      </c>
      <c r="G43" s="206">
        <f t="shared" si="3"/>
        <v>48.4</v>
      </c>
      <c r="J43"/>
      <c r="K43"/>
      <c r="L43"/>
      <c r="M43"/>
      <c r="N43"/>
      <c r="O43"/>
      <c r="P43"/>
      <c r="Q43"/>
    </row>
    <row r="44" spans="1:17">
      <c r="A44" s="4">
        <v>6</v>
      </c>
      <c r="B44" s="350">
        <v>2.1</v>
      </c>
      <c r="C44" s="354">
        <f t="shared" si="1"/>
        <v>41.699999999999996</v>
      </c>
      <c r="D44" s="240">
        <v>0</v>
      </c>
      <c r="E44" s="238">
        <f t="shared" si="2"/>
        <v>33.299999999999997</v>
      </c>
      <c r="F44" s="62">
        <v>0</v>
      </c>
      <c r="G44" s="60">
        <f t="shared" si="3"/>
        <v>48.4</v>
      </c>
      <c r="J44"/>
      <c r="K44"/>
      <c r="L44"/>
      <c r="M44"/>
      <c r="N44"/>
      <c r="O44"/>
      <c r="P44"/>
      <c r="Q44"/>
    </row>
    <row r="45" spans="1:17">
      <c r="A45" s="4">
        <v>7</v>
      </c>
      <c r="B45" s="350">
        <v>10.4</v>
      </c>
      <c r="C45" s="356">
        <f t="shared" si="1"/>
        <v>52.099999999999994</v>
      </c>
      <c r="D45" s="240">
        <v>33.299999999999997</v>
      </c>
      <c r="E45" s="237">
        <f t="shared" si="2"/>
        <v>66.599999999999994</v>
      </c>
      <c r="F45" s="62">
        <v>9.6999999999999993</v>
      </c>
      <c r="G45" s="60">
        <f t="shared" si="3"/>
        <v>58.099999999999994</v>
      </c>
      <c r="J45"/>
      <c r="K45"/>
      <c r="L45"/>
      <c r="M45"/>
      <c r="N45"/>
      <c r="O45"/>
      <c r="P45"/>
      <c r="Q45"/>
    </row>
    <row r="46" spans="1:17">
      <c r="A46" s="4">
        <v>8</v>
      </c>
      <c r="B46" s="350">
        <v>14.6</v>
      </c>
      <c r="C46" s="354">
        <f t="shared" si="1"/>
        <v>66.699999999999989</v>
      </c>
      <c r="D46" s="240">
        <v>0</v>
      </c>
      <c r="E46" s="238">
        <f t="shared" si="2"/>
        <v>66.599999999999994</v>
      </c>
      <c r="F46" s="62">
        <v>16.100000000000001</v>
      </c>
      <c r="G46" s="60">
        <f t="shared" si="3"/>
        <v>74.199999999999989</v>
      </c>
      <c r="J46"/>
      <c r="K46"/>
      <c r="L46"/>
      <c r="M46"/>
      <c r="N46"/>
      <c r="O46"/>
      <c r="P46"/>
      <c r="Q46"/>
    </row>
    <row r="47" spans="1:17">
      <c r="A47" s="4">
        <v>9</v>
      </c>
      <c r="B47" s="350">
        <v>10.4</v>
      </c>
      <c r="C47" s="354">
        <f t="shared" si="1"/>
        <v>77.099999999999994</v>
      </c>
      <c r="D47" s="240">
        <v>16.7</v>
      </c>
      <c r="E47" s="238">
        <f t="shared" si="2"/>
        <v>83.3</v>
      </c>
      <c r="F47" s="62">
        <v>9.6999999999999993</v>
      </c>
      <c r="G47" s="60">
        <f t="shared" si="3"/>
        <v>83.899999999999991</v>
      </c>
      <c r="J47"/>
      <c r="K47"/>
      <c r="L47"/>
      <c r="M47"/>
      <c r="N47"/>
      <c r="O47"/>
      <c r="P47"/>
      <c r="Q47"/>
    </row>
    <row r="48" spans="1:17">
      <c r="A48" s="4">
        <v>10</v>
      </c>
      <c r="B48" s="350">
        <v>22.9</v>
      </c>
      <c r="C48" s="354">
        <f t="shared" si="1"/>
        <v>100</v>
      </c>
      <c r="D48" s="240">
        <v>16.7</v>
      </c>
      <c r="E48" s="238">
        <f t="shared" si="2"/>
        <v>100</v>
      </c>
      <c r="F48" s="62">
        <v>16.100000000000001</v>
      </c>
      <c r="G48" s="60">
        <f t="shared" si="3"/>
        <v>100</v>
      </c>
      <c r="J48"/>
      <c r="K48"/>
      <c r="L48"/>
      <c r="M48"/>
      <c r="N48"/>
      <c r="O48"/>
      <c r="P48"/>
      <c r="Q48"/>
    </row>
    <row r="49" spans="1:17">
      <c r="A49" s="3"/>
      <c r="B49" s="350"/>
      <c r="C49" s="354">
        <f>C45-50</f>
        <v>2.0999999999999943</v>
      </c>
      <c r="D49" s="240"/>
      <c r="E49" s="238">
        <f>E45-50</f>
        <v>16.599999999999994</v>
      </c>
      <c r="F49" s="62"/>
      <c r="G49" s="60"/>
      <c r="J49"/>
      <c r="K49"/>
      <c r="L49"/>
      <c r="M49"/>
      <c r="N49"/>
      <c r="O49"/>
      <c r="P49"/>
      <c r="Q49"/>
    </row>
    <row r="50" spans="1:17" ht="25.5">
      <c r="A50" s="5" t="s">
        <v>3</v>
      </c>
      <c r="B50" s="352"/>
      <c r="C50" s="354"/>
      <c r="D50" s="249"/>
      <c r="E50" s="238"/>
      <c r="F50" s="167"/>
      <c r="G50" s="60"/>
      <c r="J50"/>
      <c r="K50"/>
      <c r="L50"/>
      <c r="M50"/>
      <c r="N50"/>
      <c r="O50"/>
      <c r="P50"/>
      <c r="Q50"/>
    </row>
    <row r="51" spans="1:17">
      <c r="A51" s="4">
        <v>1</v>
      </c>
      <c r="B51" s="350">
        <v>4.2</v>
      </c>
      <c r="C51" s="354">
        <f>B51</f>
        <v>4.2</v>
      </c>
      <c r="D51" s="240">
        <v>0</v>
      </c>
      <c r="E51" s="238">
        <f>D51</f>
        <v>0</v>
      </c>
      <c r="F51" s="62">
        <v>3.2</v>
      </c>
      <c r="G51" s="60">
        <f>F51</f>
        <v>3.2</v>
      </c>
      <c r="J51"/>
      <c r="K51"/>
      <c r="L51"/>
      <c r="M51"/>
      <c r="N51"/>
      <c r="O51"/>
      <c r="P51"/>
      <c r="Q51"/>
    </row>
    <row r="52" spans="1:17">
      <c r="A52" s="4">
        <v>2</v>
      </c>
      <c r="B52" s="350">
        <v>0</v>
      </c>
      <c r="C52" s="354">
        <f>C51+B52</f>
        <v>4.2</v>
      </c>
      <c r="D52" s="240">
        <v>0</v>
      </c>
      <c r="E52" s="238">
        <f>E51+D52</f>
        <v>0</v>
      </c>
      <c r="F52" s="62">
        <v>9.6999999999999993</v>
      </c>
      <c r="G52" s="60">
        <f>G51+F52</f>
        <v>12.899999999999999</v>
      </c>
      <c r="J52"/>
      <c r="K52"/>
      <c r="L52"/>
      <c r="M52"/>
      <c r="N52"/>
      <c r="O52"/>
      <c r="P52"/>
      <c r="Q52"/>
    </row>
    <row r="53" spans="1:17">
      <c r="A53" s="4">
        <v>3</v>
      </c>
      <c r="B53" s="350">
        <v>4.0999999999999996</v>
      </c>
      <c r="C53" s="354">
        <f t="shared" ref="C53:C60" si="4">C52+B53</f>
        <v>8.3000000000000007</v>
      </c>
      <c r="D53" s="240">
        <v>0</v>
      </c>
      <c r="E53" s="238">
        <f t="shared" ref="E53:E60" si="5">E52+D53</f>
        <v>0</v>
      </c>
      <c r="F53" s="62">
        <v>3.2</v>
      </c>
      <c r="G53" s="60">
        <f t="shared" ref="G53:G60" si="6">G52+F53</f>
        <v>16.099999999999998</v>
      </c>
      <c r="J53"/>
      <c r="K53"/>
      <c r="L53"/>
      <c r="M53"/>
      <c r="N53"/>
      <c r="O53"/>
      <c r="P53"/>
      <c r="Q53"/>
    </row>
    <row r="54" spans="1:17">
      <c r="A54" s="4">
        <v>4</v>
      </c>
      <c r="B54" s="350">
        <v>4.2</v>
      </c>
      <c r="C54" s="354">
        <f t="shared" si="4"/>
        <v>12.5</v>
      </c>
      <c r="D54" s="240">
        <v>33.299999999999997</v>
      </c>
      <c r="E54" s="238">
        <f t="shared" si="5"/>
        <v>33.299999999999997</v>
      </c>
      <c r="F54" s="62">
        <v>0</v>
      </c>
      <c r="G54" s="60">
        <f t="shared" si="6"/>
        <v>16.099999999999998</v>
      </c>
      <c r="J54"/>
      <c r="K54"/>
      <c r="L54"/>
      <c r="M54"/>
      <c r="N54"/>
      <c r="O54"/>
      <c r="P54"/>
      <c r="Q54"/>
    </row>
    <row r="55" spans="1:17">
      <c r="A55" s="4">
        <v>5</v>
      </c>
      <c r="B55" s="350">
        <v>0</v>
      </c>
      <c r="C55" s="354">
        <f t="shared" si="4"/>
        <v>12.5</v>
      </c>
      <c r="D55" s="240">
        <v>0</v>
      </c>
      <c r="E55" s="238">
        <f t="shared" si="5"/>
        <v>33.299999999999997</v>
      </c>
      <c r="F55" s="62">
        <v>3.2</v>
      </c>
      <c r="G55" s="60">
        <f t="shared" si="6"/>
        <v>19.299999999999997</v>
      </c>
      <c r="J55"/>
      <c r="K55"/>
      <c r="L55"/>
      <c r="M55"/>
      <c r="N55"/>
      <c r="O55"/>
      <c r="P55"/>
      <c r="Q55"/>
    </row>
    <row r="56" spans="1:17">
      <c r="A56" s="4">
        <v>6</v>
      </c>
      <c r="B56" s="350">
        <v>6.2</v>
      </c>
      <c r="C56" s="354">
        <f t="shared" si="4"/>
        <v>18.7</v>
      </c>
      <c r="D56" s="240">
        <v>0</v>
      </c>
      <c r="E56" s="238">
        <f t="shared" si="5"/>
        <v>33.299999999999997</v>
      </c>
      <c r="F56" s="62">
        <v>3.3</v>
      </c>
      <c r="G56" s="60">
        <f t="shared" si="6"/>
        <v>22.599999999999998</v>
      </c>
      <c r="J56"/>
      <c r="K56"/>
      <c r="L56"/>
      <c r="M56"/>
      <c r="N56"/>
      <c r="O56"/>
      <c r="P56"/>
      <c r="Q56"/>
    </row>
    <row r="57" spans="1:17">
      <c r="A57" s="4">
        <v>7</v>
      </c>
      <c r="B57" s="350">
        <v>6.2</v>
      </c>
      <c r="C57" s="354">
        <f t="shared" si="4"/>
        <v>24.9</v>
      </c>
      <c r="D57" s="240">
        <v>0</v>
      </c>
      <c r="E57" s="238">
        <f t="shared" si="5"/>
        <v>33.299999999999997</v>
      </c>
      <c r="F57" s="62">
        <v>12.9</v>
      </c>
      <c r="G57" s="60">
        <f t="shared" si="6"/>
        <v>35.5</v>
      </c>
      <c r="J57"/>
      <c r="K57"/>
      <c r="L57"/>
      <c r="M57"/>
      <c r="N57"/>
      <c r="O57"/>
      <c r="P57"/>
      <c r="Q57"/>
    </row>
    <row r="58" spans="1:17">
      <c r="A58" s="4">
        <v>8</v>
      </c>
      <c r="B58" s="350">
        <v>12.5</v>
      </c>
      <c r="C58" s="357">
        <f t="shared" si="4"/>
        <v>37.4</v>
      </c>
      <c r="D58" s="240">
        <v>0</v>
      </c>
      <c r="E58" s="247">
        <f t="shared" si="5"/>
        <v>33.299999999999997</v>
      </c>
      <c r="F58" s="62">
        <v>9.6999999999999993</v>
      </c>
      <c r="G58" s="206">
        <f t="shared" si="6"/>
        <v>45.2</v>
      </c>
      <c r="J58"/>
      <c r="K58"/>
      <c r="L58"/>
      <c r="M58"/>
      <c r="N58"/>
      <c r="O58"/>
      <c r="P58"/>
      <c r="Q58"/>
    </row>
    <row r="59" spans="1:17">
      <c r="A59" s="4">
        <v>9</v>
      </c>
      <c r="B59" s="350">
        <v>18.8</v>
      </c>
      <c r="C59" s="354">
        <f t="shared" si="4"/>
        <v>56.2</v>
      </c>
      <c r="D59" s="240">
        <v>33.4</v>
      </c>
      <c r="E59" s="238">
        <f t="shared" si="5"/>
        <v>66.699999999999989</v>
      </c>
      <c r="F59" s="62">
        <v>16.100000000000001</v>
      </c>
      <c r="G59" s="60">
        <f t="shared" si="6"/>
        <v>61.300000000000004</v>
      </c>
      <c r="J59"/>
      <c r="K59"/>
      <c r="L59"/>
      <c r="M59"/>
      <c r="N59"/>
      <c r="O59"/>
      <c r="P59"/>
      <c r="Q59"/>
    </row>
    <row r="60" spans="1:17">
      <c r="A60" s="4">
        <v>10</v>
      </c>
      <c r="B60" s="350">
        <v>43.8</v>
      </c>
      <c r="C60" s="354">
        <f t="shared" si="4"/>
        <v>100</v>
      </c>
      <c r="D60" s="240">
        <v>33.299999999999997</v>
      </c>
      <c r="E60" s="238">
        <f t="shared" si="5"/>
        <v>99.999999999999986</v>
      </c>
      <c r="F60" s="62">
        <v>38.700000000000003</v>
      </c>
      <c r="G60" s="60">
        <f t="shared" si="6"/>
        <v>100</v>
      </c>
      <c r="J60"/>
      <c r="K60"/>
      <c r="L60"/>
      <c r="M60"/>
      <c r="N60"/>
      <c r="O60"/>
      <c r="P60"/>
      <c r="Q60"/>
    </row>
    <row r="61" spans="1:17">
      <c r="A61" s="3"/>
      <c r="B61" s="350"/>
      <c r="C61" s="354"/>
      <c r="D61" s="240"/>
      <c r="E61" s="238"/>
      <c r="F61" s="62"/>
      <c r="G61" s="60"/>
      <c r="J61"/>
      <c r="K61"/>
      <c r="L61"/>
      <c r="M61"/>
      <c r="N61"/>
      <c r="O61"/>
      <c r="P61"/>
      <c r="Q61"/>
    </row>
    <row r="62" spans="1:17" ht="25.5">
      <c r="A62" s="5" t="s">
        <v>4</v>
      </c>
      <c r="B62" s="352"/>
      <c r="C62" s="354"/>
      <c r="D62" s="249"/>
      <c r="E62" s="238"/>
      <c r="F62" s="167"/>
      <c r="G62" s="60"/>
      <c r="J62"/>
      <c r="K62"/>
      <c r="L62"/>
      <c r="M62"/>
      <c r="N62"/>
      <c r="O62"/>
      <c r="P62"/>
      <c r="Q62"/>
    </row>
    <row r="63" spans="1:17">
      <c r="A63" s="4">
        <v>1</v>
      </c>
      <c r="B63" s="350">
        <v>2.1</v>
      </c>
      <c r="C63" s="354">
        <f>B63</f>
        <v>2.1</v>
      </c>
      <c r="D63" s="240">
        <v>0</v>
      </c>
      <c r="E63" s="238">
        <f>D63</f>
        <v>0</v>
      </c>
      <c r="F63" s="62">
        <v>0</v>
      </c>
      <c r="G63" s="60">
        <f>F63</f>
        <v>0</v>
      </c>
      <c r="J63"/>
      <c r="K63"/>
      <c r="L63"/>
      <c r="M63"/>
      <c r="N63"/>
      <c r="O63"/>
      <c r="P63"/>
      <c r="Q63"/>
    </row>
    <row r="64" spans="1:17">
      <c r="A64" s="4">
        <v>2</v>
      </c>
      <c r="B64" s="350">
        <v>0</v>
      </c>
      <c r="C64" s="354">
        <f>C63+B64</f>
        <v>2.1</v>
      </c>
      <c r="D64" s="240">
        <v>0</v>
      </c>
      <c r="E64" s="238">
        <f>E63+D64</f>
        <v>0</v>
      </c>
      <c r="F64" s="62">
        <v>0</v>
      </c>
      <c r="G64" s="60">
        <f>G63+F64</f>
        <v>0</v>
      </c>
      <c r="J64"/>
      <c r="K64"/>
      <c r="L64"/>
      <c r="M64"/>
      <c r="N64"/>
      <c r="O64"/>
      <c r="P64"/>
      <c r="Q64"/>
    </row>
    <row r="65" spans="1:17">
      <c r="A65" s="4">
        <v>3</v>
      </c>
      <c r="B65" s="350">
        <v>2.1</v>
      </c>
      <c r="C65" s="354">
        <f t="shared" ref="C65:C72" si="7">C64+B65</f>
        <v>4.2</v>
      </c>
      <c r="D65" s="240">
        <v>0</v>
      </c>
      <c r="E65" s="238">
        <f t="shared" ref="E65:E72" si="8">E64+D65</f>
        <v>0</v>
      </c>
      <c r="F65" s="62">
        <v>0</v>
      </c>
      <c r="G65" s="60">
        <f t="shared" ref="G65:G72" si="9">G64+F65</f>
        <v>0</v>
      </c>
      <c r="J65"/>
      <c r="K65"/>
      <c r="L65"/>
      <c r="M65"/>
      <c r="N65"/>
      <c r="O65"/>
      <c r="P65"/>
      <c r="Q65"/>
    </row>
    <row r="66" spans="1:17">
      <c r="A66" s="4">
        <v>4</v>
      </c>
      <c r="B66" s="350">
        <v>2.1</v>
      </c>
      <c r="C66" s="354">
        <f t="shared" si="7"/>
        <v>6.3000000000000007</v>
      </c>
      <c r="D66" s="240">
        <v>0</v>
      </c>
      <c r="E66" s="238">
        <f t="shared" si="8"/>
        <v>0</v>
      </c>
      <c r="F66" s="62">
        <v>0</v>
      </c>
      <c r="G66" s="60">
        <f t="shared" si="9"/>
        <v>0</v>
      </c>
      <c r="J66"/>
      <c r="K66"/>
      <c r="L66"/>
      <c r="M66"/>
      <c r="N66"/>
      <c r="O66"/>
      <c r="P66"/>
      <c r="Q66"/>
    </row>
    <row r="67" spans="1:17">
      <c r="A67" s="4">
        <v>5</v>
      </c>
      <c r="B67" s="350">
        <v>10.4</v>
      </c>
      <c r="C67" s="354">
        <f t="shared" si="7"/>
        <v>16.700000000000003</v>
      </c>
      <c r="D67" s="240">
        <v>0</v>
      </c>
      <c r="E67" s="238">
        <f t="shared" si="8"/>
        <v>0</v>
      </c>
      <c r="F67" s="62">
        <v>12.9</v>
      </c>
      <c r="G67" s="60">
        <f t="shared" si="9"/>
        <v>12.9</v>
      </c>
      <c r="J67"/>
      <c r="K67"/>
      <c r="L67"/>
      <c r="M67"/>
      <c r="N67"/>
      <c r="O67"/>
      <c r="P67"/>
      <c r="Q67"/>
    </row>
    <row r="68" spans="1:17">
      <c r="A68" s="4">
        <v>6</v>
      </c>
      <c r="B68" s="350">
        <v>4.2</v>
      </c>
      <c r="C68" s="354">
        <f t="shared" si="7"/>
        <v>20.900000000000002</v>
      </c>
      <c r="D68" s="240">
        <v>16.600000000000001</v>
      </c>
      <c r="E68" s="238">
        <f t="shared" si="8"/>
        <v>16.600000000000001</v>
      </c>
      <c r="F68" s="62">
        <v>3.2</v>
      </c>
      <c r="G68" s="60">
        <f t="shared" si="9"/>
        <v>16.100000000000001</v>
      </c>
      <c r="J68"/>
      <c r="K68"/>
      <c r="L68"/>
      <c r="M68"/>
      <c r="N68"/>
      <c r="O68"/>
      <c r="P68"/>
      <c r="Q68"/>
    </row>
    <row r="69" spans="1:17">
      <c r="A69" s="4">
        <v>7</v>
      </c>
      <c r="B69" s="350">
        <v>8.3000000000000007</v>
      </c>
      <c r="C69" s="354">
        <f t="shared" si="7"/>
        <v>29.200000000000003</v>
      </c>
      <c r="D69" s="240">
        <v>0</v>
      </c>
      <c r="E69" s="238">
        <f t="shared" si="8"/>
        <v>16.600000000000001</v>
      </c>
      <c r="F69" s="62">
        <v>12.9</v>
      </c>
      <c r="G69" s="60">
        <f t="shared" si="9"/>
        <v>29</v>
      </c>
      <c r="J69"/>
      <c r="K69"/>
      <c r="L69"/>
      <c r="M69"/>
      <c r="N69"/>
      <c r="O69"/>
      <c r="P69"/>
      <c r="Q69"/>
    </row>
    <row r="70" spans="1:17">
      <c r="A70" s="4">
        <v>8</v>
      </c>
      <c r="B70" s="350">
        <v>20.8</v>
      </c>
      <c r="C70" s="349">
        <f t="shared" si="7"/>
        <v>50</v>
      </c>
      <c r="D70" s="240">
        <v>16.7</v>
      </c>
      <c r="E70" s="236">
        <f t="shared" si="8"/>
        <v>33.299999999999997</v>
      </c>
      <c r="F70" s="62">
        <v>19.399999999999999</v>
      </c>
      <c r="G70" s="206">
        <f t="shared" si="9"/>
        <v>48.4</v>
      </c>
      <c r="J70"/>
      <c r="K70"/>
      <c r="L70"/>
      <c r="M70"/>
      <c r="N70"/>
      <c r="O70"/>
      <c r="P70"/>
      <c r="Q70"/>
    </row>
    <row r="71" spans="1:17">
      <c r="A71" s="4">
        <v>9</v>
      </c>
      <c r="B71" s="350">
        <v>14.6</v>
      </c>
      <c r="C71" s="356">
        <f t="shared" si="7"/>
        <v>64.599999999999994</v>
      </c>
      <c r="D71" s="240">
        <v>16.7</v>
      </c>
      <c r="E71" s="237">
        <f t="shared" si="8"/>
        <v>50</v>
      </c>
      <c r="F71" s="62">
        <v>12.9</v>
      </c>
      <c r="G71" s="60">
        <f t="shared" si="9"/>
        <v>61.3</v>
      </c>
      <c r="J71"/>
      <c r="K71"/>
      <c r="L71"/>
      <c r="M71"/>
      <c r="N71"/>
      <c r="O71"/>
      <c r="P71"/>
      <c r="Q71"/>
    </row>
    <row r="72" spans="1:17">
      <c r="A72" s="4">
        <v>10</v>
      </c>
      <c r="B72" s="350">
        <v>35.4</v>
      </c>
      <c r="C72" s="354">
        <f t="shared" si="7"/>
        <v>100</v>
      </c>
      <c r="D72" s="240">
        <v>50</v>
      </c>
      <c r="E72" s="238">
        <f t="shared" si="8"/>
        <v>100</v>
      </c>
      <c r="F72" s="62">
        <v>38.700000000000003</v>
      </c>
      <c r="G72" s="60">
        <f t="shared" si="9"/>
        <v>100</v>
      </c>
      <c r="J72"/>
      <c r="K72"/>
      <c r="L72"/>
      <c r="M72"/>
      <c r="N72"/>
      <c r="O72"/>
      <c r="P72"/>
      <c r="Q72"/>
    </row>
    <row r="73" spans="1:17">
      <c r="A73" s="3"/>
      <c r="B73" s="350"/>
      <c r="C73" s="354"/>
      <c r="D73" s="240"/>
      <c r="E73" s="238"/>
      <c r="F73" s="62"/>
      <c r="G73" s="60"/>
      <c r="J73"/>
      <c r="K73"/>
      <c r="L73"/>
      <c r="M73"/>
      <c r="N73"/>
      <c r="O73"/>
      <c r="P73"/>
      <c r="Q73"/>
    </row>
    <row r="74" spans="1:17" ht="25.5">
      <c r="A74" s="5" t="s">
        <v>5</v>
      </c>
      <c r="B74" s="352"/>
      <c r="C74" s="354"/>
      <c r="D74" s="249"/>
      <c r="E74" s="238"/>
      <c r="F74" s="167"/>
      <c r="G74" s="60"/>
      <c r="J74"/>
      <c r="K74"/>
      <c r="L74"/>
      <c r="M74"/>
      <c r="N74"/>
      <c r="O74"/>
      <c r="P74"/>
      <c r="Q74"/>
    </row>
    <row r="75" spans="1:17">
      <c r="A75" s="4">
        <v>1</v>
      </c>
      <c r="B75" s="350">
        <v>4</v>
      </c>
      <c r="C75" s="354">
        <f>B75</f>
        <v>4</v>
      </c>
      <c r="D75" s="240">
        <v>0</v>
      </c>
      <c r="E75" s="238">
        <f>D75</f>
        <v>0</v>
      </c>
      <c r="F75" s="62">
        <v>9.5</v>
      </c>
      <c r="G75" s="60">
        <f>F75</f>
        <v>9.5</v>
      </c>
      <c r="J75"/>
      <c r="K75"/>
      <c r="L75"/>
      <c r="M75"/>
      <c r="N75"/>
      <c r="O75"/>
      <c r="P75"/>
      <c r="Q75"/>
    </row>
    <row r="76" spans="1:17">
      <c r="A76" s="4">
        <v>2</v>
      </c>
      <c r="B76" s="350">
        <v>4.2</v>
      </c>
      <c r="C76" s="354">
        <f>C75+B76</f>
        <v>8.1999999999999993</v>
      </c>
      <c r="D76" s="240">
        <v>16.7</v>
      </c>
      <c r="E76" s="238">
        <f>E75+D76</f>
        <v>16.7</v>
      </c>
      <c r="F76" s="62">
        <v>12.9</v>
      </c>
      <c r="G76" s="60">
        <f>G75+F76</f>
        <v>22.4</v>
      </c>
      <c r="J76"/>
      <c r="K76"/>
      <c r="L76"/>
      <c r="M76"/>
      <c r="N76"/>
      <c r="O76"/>
      <c r="P76"/>
      <c r="Q76"/>
    </row>
    <row r="77" spans="1:17">
      <c r="A77" s="4">
        <v>3</v>
      </c>
      <c r="B77" s="350">
        <v>16.7</v>
      </c>
      <c r="C77" s="354">
        <f t="shared" ref="C77:C84" si="10">C76+B77</f>
        <v>24.9</v>
      </c>
      <c r="D77" s="240">
        <v>0</v>
      </c>
      <c r="E77" s="238">
        <f t="shared" ref="E77:E84" si="11">E76+D77</f>
        <v>16.7</v>
      </c>
      <c r="F77" s="62">
        <v>6.5</v>
      </c>
      <c r="G77" s="60">
        <f t="shared" ref="G77:G84" si="12">G76+F77</f>
        <v>28.9</v>
      </c>
      <c r="J77"/>
      <c r="K77"/>
      <c r="L77"/>
      <c r="M77"/>
      <c r="N77"/>
      <c r="O77"/>
      <c r="P77"/>
      <c r="Q77"/>
    </row>
    <row r="78" spans="1:17">
      <c r="A78" s="4">
        <v>4</v>
      </c>
      <c r="B78" s="350">
        <v>4.2</v>
      </c>
      <c r="C78" s="354">
        <f t="shared" si="10"/>
        <v>29.099999999999998</v>
      </c>
      <c r="D78" s="240">
        <v>0</v>
      </c>
      <c r="E78" s="238">
        <f t="shared" si="11"/>
        <v>16.7</v>
      </c>
      <c r="F78" s="62">
        <v>6.5</v>
      </c>
      <c r="G78" s="60">
        <f t="shared" si="12"/>
        <v>35.4</v>
      </c>
      <c r="J78"/>
      <c r="K78"/>
      <c r="L78"/>
      <c r="M78"/>
      <c r="N78"/>
      <c r="O78"/>
      <c r="P78"/>
      <c r="Q78"/>
    </row>
    <row r="79" spans="1:17">
      <c r="A79" s="4">
        <v>5</v>
      </c>
      <c r="B79" s="350">
        <v>16.7</v>
      </c>
      <c r="C79" s="357">
        <f t="shared" si="10"/>
        <v>45.8</v>
      </c>
      <c r="D79" s="240">
        <v>33.299999999999997</v>
      </c>
      <c r="E79" s="247">
        <f t="shared" si="11"/>
        <v>50</v>
      </c>
      <c r="F79" s="62">
        <v>25.8</v>
      </c>
      <c r="G79" s="206">
        <f t="shared" si="12"/>
        <v>61.2</v>
      </c>
      <c r="J79"/>
      <c r="K79"/>
      <c r="L79"/>
      <c r="M79"/>
      <c r="N79"/>
      <c r="O79"/>
      <c r="P79"/>
      <c r="Q79"/>
    </row>
    <row r="80" spans="1:17">
      <c r="A80" s="4">
        <v>6</v>
      </c>
      <c r="B80" s="350">
        <v>10.4</v>
      </c>
      <c r="C80" s="354">
        <f t="shared" si="10"/>
        <v>56.199999999999996</v>
      </c>
      <c r="D80" s="240">
        <v>0</v>
      </c>
      <c r="E80" s="238">
        <f t="shared" si="11"/>
        <v>50</v>
      </c>
      <c r="F80" s="62">
        <v>6.5</v>
      </c>
      <c r="G80" s="60">
        <f t="shared" si="12"/>
        <v>67.7</v>
      </c>
      <c r="J80"/>
      <c r="K80"/>
      <c r="L80"/>
      <c r="M80"/>
      <c r="N80"/>
      <c r="O80"/>
      <c r="P80"/>
      <c r="Q80"/>
    </row>
    <row r="81" spans="1:17">
      <c r="A81" s="4">
        <v>7</v>
      </c>
      <c r="B81" s="350">
        <v>14.6</v>
      </c>
      <c r="C81" s="354">
        <f t="shared" si="10"/>
        <v>70.8</v>
      </c>
      <c r="D81" s="240">
        <v>0</v>
      </c>
      <c r="E81" s="238">
        <f t="shared" si="11"/>
        <v>50</v>
      </c>
      <c r="F81" s="62">
        <v>16.100000000000001</v>
      </c>
      <c r="G81" s="60">
        <f t="shared" si="12"/>
        <v>83.800000000000011</v>
      </c>
      <c r="J81"/>
      <c r="K81"/>
      <c r="L81"/>
      <c r="M81"/>
      <c r="N81"/>
      <c r="O81"/>
      <c r="P81"/>
      <c r="Q81"/>
    </row>
    <row r="82" spans="1:17">
      <c r="A82" s="4">
        <v>8</v>
      </c>
      <c r="B82" s="350">
        <v>10.4</v>
      </c>
      <c r="C82" s="354">
        <f t="shared" si="10"/>
        <v>81.2</v>
      </c>
      <c r="D82" s="240">
        <v>33.299999999999997</v>
      </c>
      <c r="E82" s="238">
        <f t="shared" si="11"/>
        <v>83.3</v>
      </c>
      <c r="F82" s="62">
        <v>6.5</v>
      </c>
      <c r="G82" s="60">
        <f t="shared" si="12"/>
        <v>90.300000000000011</v>
      </c>
      <c r="J82"/>
      <c r="K82"/>
      <c r="L82"/>
      <c r="M82"/>
      <c r="N82"/>
      <c r="O82"/>
      <c r="P82"/>
      <c r="Q82"/>
    </row>
    <row r="83" spans="1:17">
      <c r="A83" s="4">
        <v>9</v>
      </c>
      <c r="B83" s="350">
        <v>4.2</v>
      </c>
      <c r="C83" s="354">
        <f t="shared" si="10"/>
        <v>85.4</v>
      </c>
      <c r="D83" s="240">
        <v>16.7</v>
      </c>
      <c r="E83" s="238">
        <f t="shared" si="11"/>
        <v>100</v>
      </c>
      <c r="F83" s="62">
        <v>0</v>
      </c>
      <c r="G83" s="60">
        <f t="shared" si="12"/>
        <v>90.300000000000011</v>
      </c>
      <c r="J83"/>
      <c r="K83"/>
      <c r="L83"/>
      <c r="M83"/>
      <c r="N83"/>
      <c r="O83"/>
      <c r="P83"/>
      <c r="Q83"/>
    </row>
    <row r="84" spans="1:17">
      <c r="A84" s="4">
        <v>10</v>
      </c>
      <c r="B84" s="350">
        <v>14.6</v>
      </c>
      <c r="C84" s="354">
        <f t="shared" si="10"/>
        <v>100</v>
      </c>
      <c r="D84" s="240">
        <v>0</v>
      </c>
      <c r="E84" s="238">
        <f t="shared" si="11"/>
        <v>100</v>
      </c>
      <c r="F84" s="62">
        <v>9.6999999999999993</v>
      </c>
      <c r="G84" s="60">
        <f t="shared" si="12"/>
        <v>100.00000000000001</v>
      </c>
      <c r="J84"/>
      <c r="K84"/>
      <c r="L84"/>
      <c r="M84"/>
      <c r="N84"/>
      <c r="O84"/>
      <c r="P84"/>
      <c r="Q84"/>
    </row>
    <row r="85" spans="1:17">
      <c r="A85" s="3"/>
      <c r="B85" s="350"/>
      <c r="C85" s="354"/>
      <c r="D85" s="240"/>
      <c r="E85" s="238"/>
      <c r="F85" s="62"/>
      <c r="G85" s="60"/>
      <c r="J85"/>
      <c r="K85"/>
      <c r="L85"/>
      <c r="M85"/>
      <c r="N85"/>
      <c r="O85"/>
      <c r="P85"/>
      <c r="Q85"/>
    </row>
    <row r="86" spans="1:17" ht="25.5">
      <c r="A86" s="5" t="s">
        <v>6</v>
      </c>
      <c r="B86" s="352"/>
      <c r="C86" s="354"/>
      <c r="D86" s="249"/>
      <c r="E86" s="238"/>
      <c r="F86" s="167"/>
      <c r="G86" s="60"/>
      <c r="J86"/>
      <c r="K86"/>
      <c r="L86"/>
      <c r="M86"/>
      <c r="N86"/>
      <c r="O86"/>
      <c r="P86"/>
      <c r="Q86"/>
    </row>
    <row r="87" spans="1:17">
      <c r="A87" s="4">
        <v>1</v>
      </c>
      <c r="B87" s="350">
        <v>2.1</v>
      </c>
      <c r="C87" s="354">
        <f>B87</f>
        <v>2.1</v>
      </c>
      <c r="D87" s="240">
        <v>0</v>
      </c>
      <c r="E87" s="238">
        <f>D87</f>
        <v>0</v>
      </c>
      <c r="F87" s="62">
        <v>3.2</v>
      </c>
      <c r="G87" s="60">
        <f>F87</f>
        <v>3.2</v>
      </c>
      <c r="J87"/>
      <c r="K87"/>
      <c r="L87"/>
      <c r="M87"/>
      <c r="N87"/>
      <c r="O87"/>
      <c r="P87"/>
      <c r="Q87"/>
    </row>
    <row r="88" spans="1:17">
      <c r="A88" s="4">
        <v>2</v>
      </c>
      <c r="B88" s="350">
        <v>0</v>
      </c>
      <c r="C88" s="354">
        <f>C87+B88</f>
        <v>2.1</v>
      </c>
      <c r="D88" s="240">
        <v>0</v>
      </c>
      <c r="E88" s="238">
        <f>E87+D88</f>
        <v>0</v>
      </c>
      <c r="F88" s="62">
        <v>0</v>
      </c>
      <c r="G88" s="60">
        <f>G87+F88</f>
        <v>3.2</v>
      </c>
      <c r="J88"/>
      <c r="K88"/>
      <c r="L88"/>
      <c r="M88"/>
      <c r="N88"/>
      <c r="O88"/>
      <c r="P88"/>
      <c r="Q88"/>
    </row>
    <row r="89" spans="1:17">
      <c r="A89" s="4">
        <v>3</v>
      </c>
      <c r="B89" s="350">
        <v>0</v>
      </c>
      <c r="C89" s="354">
        <f t="shared" ref="C89:C96" si="13">C88+B89</f>
        <v>2.1</v>
      </c>
      <c r="D89" s="240">
        <v>0</v>
      </c>
      <c r="E89" s="238">
        <f t="shared" ref="E89:E96" si="14">E88+D89</f>
        <v>0</v>
      </c>
      <c r="F89" s="62">
        <v>0</v>
      </c>
      <c r="G89" s="60">
        <f t="shared" ref="G89:G96" si="15">G88+F89</f>
        <v>3.2</v>
      </c>
      <c r="J89"/>
      <c r="K89"/>
      <c r="L89"/>
      <c r="M89"/>
      <c r="N89"/>
      <c r="O89"/>
      <c r="P89"/>
      <c r="Q89"/>
    </row>
    <row r="90" spans="1:17">
      <c r="A90" s="4">
        <v>4</v>
      </c>
      <c r="B90" s="350">
        <v>0</v>
      </c>
      <c r="C90" s="354">
        <f t="shared" si="13"/>
        <v>2.1</v>
      </c>
      <c r="D90" s="240">
        <v>0</v>
      </c>
      <c r="E90" s="238">
        <f t="shared" si="14"/>
        <v>0</v>
      </c>
      <c r="F90" s="62">
        <v>3.2</v>
      </c>
      <c r="G90" s="60">
        <f t="shared" si="15"/>
        <v>6.4</v>
      </c>
      <c r="J90"/>
      <c r="K90"/>
      <c r="L90"/>
      <c r="M90"/>
      <c r="N90"/>
      <c r="O90"/>
      <c r="P90"/>
      <c r="Q90"/>
    </row>
    <row r="91" spans="1:17">
      <c r="A91" s="4">
        <v>5</v>
      </c>
      <c r="B91" s="350">
        <v>4.2</v>
      </c>
      <c r="C91" s="354">
        <f t="shared" si="13"/>
        <v>6.3000000000000007</v>
      </c>
      <c r="D91" s="240">
        <v>0</v>
      </c>
      <c r="E91" s="238">
        <f t="shared" si="14"/>
        <v>0</v>
      </c>
      <c r="F91" s="62">
        <v>3.2</v>
      </c>
      <c r="G91" s="60">
        <f t="shared" si="15"/>
        <v>9.6000000000000014</v>
      </c>
      <c r="J91"/>
      <c r="K91"/>
      <c r="L91"/>
      <c r="M91"/>
      <c r="N91"/>
      <c r="O91"/>
      <c r="P91"/>
      <c r="Q91"/>
    </row>
    <row r="92" spans="1:17">
      <c r="A92" s="4">
        <v>6</v>
      </c>
      <c r="B92" s="350">
        <v>2.1</v>
      </c>
      <c r="C92" s="354">
        <f t="shared" si="13"/>
        <v>8.4</v>
      </c>
      <c r="D92" s="240">
        <v>16.7</v>
      </c>
      <c r="E92" s="238">
        <f t="shared" si="14"/>
        <v>16.7</v>
      </c>
      <c r="F92" s="62">
        <v>6.5</v>
      </c>
      <c r="G92" s="60">
        <f t="shared" si="15"/>
        <v>16.100000000000001</v>
      </c>
      <c r="J92"/>
      <c r="K92"/>
      <c r="L92"/>
      <c r="M92"/>
      <c r="N92"/>
      <c r="O92"/>
      <c r="P92"/>
      <c r="Q92"/>
    </row>
    <row r="93" spans="1:17">
      <c r="A93" s="4">
        <v>7</v>
      </c>
      <c r="B93" s="350">
        <v>8.3000000000000007</v>
      </c>
      <c r="C93" s="354">
        <f t="shared" si="13"/>
        <v>16.700000000000003</v>
      </c>
      <c r="D93" s="240">
        <v>0</v>
      </c>
      <c r="E93" s="238">
        <f t="shared" si="14"/>
        <v>16.7</v>
      </c>
      <c r="F93" s="62">
        <v>6.5</v>
      </c>
      <c r="G93" s="60">
        <f t="shared" si="15"/>
        <v>22.6</v>
      </c>
      <c r="J93"/>
      <c r="K93"/>
      <c r="L93"/>
      <c r="M93"/>
      <c r="N93"/>
      <c r="O93"/>
      <c r="P93"/>
      <c r="Q93"/>
    </row>
    <row r="94" spans="1:17">
      <c r="A94" s="4">
        <v>8</v>
      </c>
      <c r="B94" s="350">
        <v>25</v>
      </c>
      <c r="C94" s="354">
        <f t="shared" si="13"/>
        <v>41.7</v>
      </c>
      <c r="D94" s="240">
        <v>0</v>
      </c>
      <c r="E94" s="238">
        <f t="shared" si="14"/>
        <v>16.7</v>
      </c>
      <c r="F94" s="62">
        <v>16.100000000000001</v>
      </c>
      <c r="G94" s="60">
        <f t="shared" si="15"/>
        <v>38.700000000000003</v>
      </c>
      <c r="J94"/>
      <c r="K94"/>
      <c r="L94"/>
      <c r="M94"/>
      <c r="N94"/>
      <c r="O94"/>
      <c r="P94"/>
      <c r="Q94"/>
    </row>
    <row r="95" spans="1:17">
      <c r="A95" s="4">
        <v>9</v>
      </c>
      <c r="B95" s="350">
        <v>12.5</v>
      </c>
      <c r="C95" s="357">
        <f t="shared" si="13"/>
        <v>54.2</v>
      </c>
      <c r="D95" s="240">
        <v>33.299999999999997</v>
      </c>
      <c r="E95" s="247">
        <f t="shared" si="14"/>
        <v>50</v>
      </c>
      <c r="F95" s="62">
        <v>19.399999999999999</v>
      </c>
      <c r="G95" s="206">
        <f t="shared" si="15"/>
        <v>58.1</v>
      </c>
      <c r="J95"/>
      <c r="K95"/>
      <c r="L95"/>
      <c r="M95"/>
      <c r="N95"/>
      <c r="O95"/>
      <c r="P95"/>
      <c r="Q95"/>
    </row>
    <row r="96" spans="1:17">
      <c r="A96" s="4">
        <v>10</v>
      </c>
      <c r="B96" s="350">
        <v>45.8</v>
      </c>
      <c r="C96" s="354">
        <f t="shared" si="13"/>
        <v>100</v>
      </c>
      <c r="D96" s="240">
        <v>50</v>
      </c>
      <c r="E96" s="238">
        <f t="shared" si="14"/>
        <v>100</v>
      </c>
      <c r="F96" s="62">
        <v>41.9</v>
      </c>
      <c r="G96" s="60">
        <f t="shared" si="15"/>
        <v>100</v>
      </c>
      <c r="J96"/>
      <c r="K96"/>
      <c r="L96"/>
      <c r="M96"/>
      <c r="N96"/>
      <c r="O96"/>
      <c r="P96"/>
      <c r="Q96"/>
    </row>
    <row r="97" spans="1:17">
      <c r="A97" s="3"/>
      <c r="B97" s="350"/>
      <c r="C97" s="354"/>
      <c r="D97" s="240"/>
      <c r="E97" s="238"/>
      <c r="F97" s="62"/>
      <c r="G97" s="60"/>
      <c r="J97"/>
      <c r="K97"/>
      <c r="L97"/>
      <c r="M97"/>
      <c r="N97"/>
      <c r="O97"/>
      <c r="P97"/>
      <c r="Q97"/>
    </row>
    <row r="98" spans="1:17" ht="25.5">
      <c r="A98" s="5" t="s">
        <v>7</v>
      </c>
      <c r="B98" s="352"/>
      <c r="C98" s="354"/>
      <c r="D98" s="249"/>
      <c r="E98" s="238"/>
      <c r="F98" s="167"/>
      <c r="G98" s="60"/>
      <c r="J98"/>
      <c r="K98"/>
      <c r="L98"/>
      <c r="M98"/>
      <c r="N98"/>
      <c r="O98"/>
      <c r="P98"/>
      <c r="Q98"/>
    </row>
    <row r="99" spans="1:17">
      <c r="A99" s="4">
        <v>1</v>
      </c>
      <c r="B99" s="350">
        <v>0</v>
      </c>
      <c r="C99" s="354">
        <f>B99</f>
        <v>0</v>
      </c>
      <c r="D99" s="240">
        <v>0</v>
      </c>
      <c r="E99" s="238">
        <f>D99</f>
        <v>0</v>
      </c>
      <c r="F99" s="62">
        <v>0</v>
      </c>
      <c r="G99" s="60">
        <f>F99</f>
        <v>0</v>
      </c>
      <c r="J99"/>
      <c r="K99"/>
      <c r="L99"/>
      <c r="M99"/>
      <c r="N99"/>
      <c r="O99"/>
      <c r="P99"/>
      <c r="Q99"/>
    </row>
    <row r="100" spans="1:17">
      <c r="A100" s="4">
        <v>2</v>
      </c>
      <c r="B100" s="350">
        <v>2</v>
      </c>
      <c r="C100" s="354">
        <f>C99+B100</f>
        <v>2</v>
      </c>
      <c r="D100" s="240">
        <v>0</v>
      </c>
      <c r="E100" s="238">
        <f>E99+D100</f>
        <v>0</v>
      </c>
      <c r="F100" s="62">
        <v>0</v>
      </c>
      <c r="G100" s="60">
        <f>G99+F100</f>
        <v>0</v>
      </c>
      <c r="J100"/>
      <c r="K100"/>
      <c r="L100"/>
      <c r="M100"/>
      <c r="N100"/>
      <c r="O100"/>
      <c r="P100"/>
      <c r="Q100"/>
    </row>
    <row r="101" spans="1:17">
      <c r="A101" s="4">
        <v>3</v>
      </c>
      <c r="B101" s="350">
        <v>2.1</v>
      </c>
      <c r="C101" s="354">
        <f t="shared" ref="C101:C108" si="16">C100+B101</f>
        <v>4.0999999999999996</v>
      </c>
      <c r="D101" s="240">
        <v>0</v>
      </c>
      <c r="E101" s="238">
        <f t="shared" ref="E101:E108" si="17">E100+D101</f>
        <v>0</v>
      </c>
      <c r="F101" s="62">
        <v>0</v>
      </c>
      <c r="G101" s="60">
        <f t="shared" ref="G101:G108" si="18">G100+F101</f>
        <v>0</v>
      </c>
      <c r="J101"/>
      <c r="K101"/>
      <c r="L101"/>
      <c r="M101"/>
      <c r="N101"/>
      <c r="O101"/>
      <c r="P101"/>
      <c r="Q101"/>
    </row>
    <row r="102" spans="1:17">
      <c r="A102" s="4">
        <v>4</v>
      </c>
      <c r="B102" s="350">
        <v>4.2</v>
      </c>
      <c r="C102" s="354">
        <f t="shared" si="16"/>
        <v>8.3000000000000007</v>
      </c>
      <c r="D102" s="240">
        <v>16.600000000000001</v>
      </c>
      <c r="E102" s="238">
        <f t="shared" si="17"/>
        <v>16.600000000000001</v>
      </c>
      <c r="F102" s="62">
        <v>6.4</v>
      </c>
      <c r="G102" s="60">
        <f t="shared" si="18"/>
        <v>6.4</v>
      </c>
      <c r="J102"/>
      <c r="K102"/>
      <c r="L102"/>
      <c r="M102"/>
      <c r="N102"/>
      <c r="O102"/>
      <c r="P102"/>
      <c r="Q102"/>
    </row>
    <row r="103" spans="1:17">
      <c r="A103" s="4">
        <v>5</v>
      </c>
      <c r="B103" s="350">
        <v>2.1</v>
      </c>
      <c r="C103" s="354">
        <f t="shared" si="16"/>
        <v>10.4</v>
      </c>
      <c r="D103" s="240">
        <v>0</v>
      </c>
      <c r="E103" s="238">
        <f t="shared" si="17"/>
        <v>16.600000000000001</v>
      </c>
      <c r="F103" s="62">
        <v>6.5</v>
      </c>
      <c r="G103" s="60">
        <f t="shared" si="18"/>
        <v>12.9</v>
      </c>
      <c r="J103"/>
      <c r="K103"/>
      <c r="L103"/>
      <c r="M103"/>
      <c r="N103"/>
      <c r="O103"/>
      <c r="P103"/>
      <c r="Q103"/>
    </row>
    <row r="104" spans="1:17">
      <c r="A104" s="4">
        <v>6</v>
      </c>
      <c r="B104" s="350">
        <v>2.1</v>
      </c>
      <c r="C104" s="356">
        <f t="shared" si="16"/>
        <v>12.5</v>
      </c>
      <c r="D104" s="240">
        <v>33.299999999999997</v>
      </c>
      <c r="E104" s="237">
        <f t="shared" si="17"/>
        <v>49.9</v>
      </c>
      <c r="F104" s="62">
        <v>3.2</v>
      </c>
      <c r="G104" s="60">
        <f t="shared" si="18"/>
        <v>16.100000000000001</v>
      </c>
      <c r="J104"/>
      <c r="K104"/>
      <c r="L104"/>
      <c r="M104"/>
      <c r="N104"/>
      <c r="O104"/>
      <c r="P104"/>
      <c r="Q104"/>
    </row>
    <row r="105" spans="1:17">
      <c r="A105" s="4">
        <v>7</v>
      </c>
      <c r="B105" s="350">
        <v>14.6</v>
      </c>
      <c r="C105" s="354">
        <f t="shared" si="16"/>
        <v>27.1</v>
      </c>
      <c r="D105" s="240">
        <v>16.7</v>
      </c>
      <c r="E105" s="238">
        <f t="shared" si="17"/>
        <v>66.599999999999994</v>
      </c>
      <c r="F105" s="62">
        <v>12.9</v>
      </c>
      <c r="G105" s="60">
        <f t="shared" si="18"/>
        <v>29</v>
      </c>
      <c r="J105"/>
      <c r="K105"/>
      <c r="L105"/>
      <c r="M105"/>
      <c r="N105"/>
      <c r="O105"/>
      <c r="P105"/>
      <c r="Q105"/>
    </row>
    <row r="106" spans="1:17">
      <c r="A106" s="4">
        <v>8</v>
      </c>
      <c r="B106" s="350">
        <v>20.8</v>
      </c>
      <c r="C106" s="358">
        <f t="shared" si="16"/>
        <v>47.900000000000006</v>
      </c>
      <c r="D106" s="240">
        <v>0</v>
      </c>
      <c r="E106" s="328">
        <f t="shared" si="17"/>
        <v>66.599999999999994</v>
      </c>
      <c r="F106" s="62">
        <v>19.399999999999999</v>
      </c>
      <c r="G106" s="206">
        <f t="shared" si="18"/>
        <v>48.4</v>
      </c>
      <c r="J106"/>
      <c r="K106"/>
      <c r="L106"/>
      <c r="M106"/>
      <c r="N106"/>
      <c r="O106"/>
      <c r="P106"/>
      <c r="Q106"/>
    </row>
    <row r="107" spans="1:17">
      <c r="A107" s="4">
        <v>9</v>
      </c>
      <c r="B107" s="350">
        <v>16.7</v>
      </c>
      <c r="C107" s="354">
        <f t="shared" si="16"/>
        <v>64.600000000000009</v>
      </c>
      <c r="D107" s="240">
        <v>16.7</v>
      </c>
      <c r="E107" s="238">
        <f t="shared" si="17"/>
        <v>83.3</v>
      </c>
      <c r="F107" s="62">
        <v>12.9</v>
      </c>
      <c r="G107" s="60">
        <f t="shared" si="18"/>
        <v>61.3</v>
      </c>
      <c r="J107"/>
      <c r="K107"/>
      <c r="L107"/>
      <c r="M107"/>
      <c r="N107"/>
      <c r="O107"/>
      <c r="P107"/>
      <c r="Q107"/>
    </row>
    <row r="108" spans="1:17">
      <c r="A108" s="4">
        <v>10</v>
      </c>
      <c r="B108" s="350">
        <v>35.4</v>
      </c>
      <c r="C108" s="354">
        <f t="shared" si="16"/>
        <v>100</v>
      </c>
      <c r="D108" s="240">
        <v>16.7</v>
      </c>
      <c r="E108" s="238">
        <f t="shared" si="17"/>
        <v>100</v>
      </c>
      <c r="F108" s="62">
        <v>38.700000000000003</v>
      </c>
      <c r="G108" s="60">
        <f t="shared" si="18"/>
        <v>100</v>
      </c>
      <c r="J108"/>
      <c r="K108"/>
      <c r="L108"/>
      <c r="M108"/>
      <c r="N108"/>
      <c r="O108"/>
      <c r="P108"/>
      <c r="Q108"/>
    </row>
    <row r="109" spans="1:17">
      <c r="A109" s="3"/>
      <c r="B109" s="350"/>
      <c r="C109" s="354"/>
      <c r="D109" s="240"/>
      <c r="E109" s="238"/>
      <c r="F109" s="62"/>
      <c r="G109" s="60"/>
      <c r="J109"/>
      <c r="K109"/>
      <c r="L109"/>
      <c r="M109"/>
      <c r="N109"/>
      <c r="O109"/>
      <c r="P109"/>
      <c r="Q109"/>
    </row>
    <row r="110" spans="1:17" ht="25.5">
      <c r="A110" s="5" t="s">
        <v>55</v>
      </c>
      <c r="B110" s="352"/>
      <c r="C110" s="354"/>
      <c r="D110" s="249"/>
      <c r="E110" s="238"/>
      <c r="F110" s="167"/>
      <c r="G110" s="60"/>
      <c r="J110"/>
      <c r="K110"/>
      <c r="L110"/>
      <c r="M110"/>
      <c r="N110"/>
      <c r="O110"/>
      <c r="P110"/>
      <c r="Q110"/>
    </row>
    <row r="111" spans="1:17">
      <c r="A111" s="4">
        <v>1</v>
      </c>
      <c r="B111" s="350">
        <v>0</v>
      </c>
      <c r="C111" s="354">
        <f>B111</f>
        <v>0</v>
      </c>
      <c r="D111" s="240">
        <v>0</v>
      </c>
      <c r="E111" s="238">
        <f>D111</f>
        <v>0</v>
      </c>
      <c r="F111" s="62">
        <v>0</v>
      </c>
      <c r="G111" s="60">
        <f>F111</f>
        <v>0</v>
      </c>
      <c r="J111"/>
      <c r="K111"/>
      <c r="L111"/>
      <c r="M111"/>
      <c r="N111"/>
      <c r="O111"/>
      <c r="P111"/>
      <c r="Q111"/>
    </row>
    <row r="112" spans="1:17">
      <c r="A112" s="4">
        <v>2</v>
      </c>
      <c r="B112" s="350">
        <v>0</v>
      </c>
      <c r="C112" s="354">
        <f>C111+B112</f>
        <v>0</v>
      </c>
      <c r="D112" s="240">
        <v>0</v>
      </c>
      <c r="E112" s="238">
        <f>E111+D112</f>
        <v>0</v>
      </c>
      <c r="F112" s="62">
        <v>0</v>
      </c>
      <c r="G112" s="60">
        <f>G111+F112</f>
        <v>0</v>
      </c>
      <c r="J112"/>
      <c r="K112"/>
      <c r="L112"/>
      <c r="M112"/>
      <c r="N112"/>
      <c r="O112"/>
      <c r="P112"/>
      <c r="Q112"/>
    </row>
    <row r="113" spans="1:17">
      <c r="A113" s="4">
        <v>3</v>
      </c>
      <c r="B113" s="350">
        <v>0</v>
      </c>
      <c r="C113" s="354">
        <f t="shared" ref="C113:C120" si="19">C112+B113</f>
        <v>0</v>
      </c>
      <c r="D113" s="240">
        <v>0</v>
      </c>
      <c r="E113" s="238">
        <f t="shared" ref="E113:E120" si="20">E112+D113</f>
        <v>0</v>
      </c>
      <c r="F113" s="62">
        <v>3.2</v>
      </c>
      <c r="G113" s="60">
        <f t="shared" ref="G113:G120" si="21">G112+F113</f>
        <v>3.2</v>
      </c>
      <c r="J113"/>
      <c r="K113"/>
      <c r="L113"/>
      <c r="M113"/>
      <c r="N113"/>
      <c r="O113"/>
      <c r="P113"/>
      <c r="Q113"/>
    </row>
    <row r="114" spans="1:17">
      <c r="A114" s="4">
        <v>4</v>
      </c>
      <c r="B114" s="350">
        <v>2</v>
      </c>
      <c r="C114" s="354">
        <f t="shared" si="19"/>
        <v>2</v>
      </c>
      <c r="D114" s="240">
        <v>0</v>
      </c>
      <c r="E114" s="238">
        <f t="shared" si="20"/>
        <v>0</v>
      </c>
      <c r="F114" s="62">
        <v>0</v>
      </c>
      <c r="G114" s="60">
        <f t="shared" si="21"/>
        <v>3.2</v>
      </c>
      <c r="J114"/>
      <c r="K114"/>
      <c r="L114"/>
      <c r="M114"/>
      <c r="N114"/>
      <c r="O114"/>
      <c r="P114"/>
      <c r="Q114"/>
    </row>
    <row r="115" spans="1:17">
      <c r="A115" s="4">
        <v>5</v>
      </c>
      <c r="B115" s="350">
        <v>4.2</v>
      </c>
      <c r="C115" s="354">
        <f t="shared" si="19"/>
        <v>6.2</v>
      </c>
      <c r="D115" s="240">
        <v>16.7</v>
      </c>
      <c r="E115" s="238">
        <f t="shared" si="20"/>
        <v>16.7</v>
      </c>
      <c r="F115" s="62">
        <v>9.6999999999999993</v>
      </c>
      <c r="G115" s="60">
        <f t="shared" si="21"/>
        <v>12.899999999999999</v>
      </c>
      <c r="J115"/>
      <c r="K115"/>
      <c r="L115"/>
      <c r="M115"/>
      <c r="N115"/>
      <c r="O115"/>
      <c r="P115"/>
      <c r="Q115"/>
    </row>
    <row r="116" spans="1:17">
      <c r="A116" s="4">
        <v>6</v>
      </c>
      <c r="B116" s="350">
        <v>2.1</v>
      </c>
      <c r="C116" s="354">
        <f t="shared" si="19"/>
        <v>8.3000000000000007</v>
      </c>
      <c r="D116" s="240">
        <v>0</v>
      </c>
      <c r="E116" s="238">
        <f t="shared" si="20"/>
        <v>16.7</v>
      </c>
      <c r="F116" s="62">
        <v>0</v>
      </c>
      <c r="G116" s="60">
        <f t="shared" si="21"/>
        <v>12.899999999999999</v>
      </c>
      <c r="J116"/>
      <c r="K116"/>
      <c r="L116"/>
      <c r="M116"/>
      <c r="N116"/>
      <c r="O116"/>
      <c r="P116"/>
      <c r="Q116"/>
    </row>
    <row r="117" spans="1:17">
      <c r="A117" s="4">
        <v>7</v>
      </c>
      <c r="B117" s="350">
        <v>4.2</v>
      </c>
      <c r="C117" s="354">
        <f t="shared" si="19"/>
        <v>12.5</v>
      </c>
      <c r="D117" s="240">
        <v>0</v>
      </c>
      <c r="E117" s="238">
        <f t="shared" si="20"/>
        <v>16.7</v>
      </c>
      <c r="F117" s="62">
        <v>3.2</v>
      </c>
      <c r="G117" s="60">
        <f t="shared" si="21"/>
        <v>16.099999999999998</v>
      </c>
      <c r="J117"/>
      <c r="K117"/>
      <c r="L117"/>
      <c r="M117"/>
      <c r="N117"/>
      <c r="O117"/>
      <c r="P117"/>
      <c r="Q117"/>
    </row>
    <row r="118" spans="1:17">
      <c r="A118" s="4">
        <v>8</v>
      </c>
      <c r="B118" s="350">
        <v>20.8</v>
      </c>
      <c r="C118" s="356">
        <f t="shared" si="19"/>
        <v>33.299999999999997</v>
      </c>
      <c r="D118" s="240">
        <v>33.299999999999997</v>
      </c>
      <c r="E118" s="237">
        <f t="shared" si="20"/>
        <v>50</v>
      </c>
      <c r="F118" s="62">
        <v>12.9</v>
      </c>
      <c r="G118" s="60">
        <f t="shared" si="21"/>
        <v>29</v>
      </c>
      <c r="J118"/>
      <c r="K118"/>
      <c r="L118"/>
      <c r="M118"/>
      <c r="N118"/>
      <c r="O118"/>
      <c r="P118"/>
      <c r="Q118"/>
    </row>
    <row r="119" spans="1:17">
      <c r="A119" s="4">
        <v>9</v>
      </c>
      <c r="B119" s="350">
        <v>27.1</v>
      </c>
      <c r="C119" s="358">
        <f t="shared" si="19"/>
        <v>60.4</v>
      </c>
      <c r="D119" s="240">
        <v>33.299999999999997</v>
      </c>
      <c r="E119" s="328">
        <f t="shared" si="20"/>
        <v>83.3</v>
      </c>
      <c r="F119" s="62">
        <v>32.299999999999997</v>
      </c>
      <c r="G119" s="206">
        <f t="shared" si="21"/>
        <v>61.3</v>
      </c>
      <c r="J119"/>
      <c r="K119"/>
      <c r="L119"/>
      <c r="M119"/>
      <c r="N119"/>
      <c r="O119"/>
      <c r="P119"/>
      <c r="Q119"/>
    </row>
    <row r="120" spans="1:17">
      <c r="A120" s="4">
        <v>10</v>
      </c>
      <c r="B120" s="350">
        <v>39.6</v>
      </c>
      <c r="C120" s="354">
        <f t="shared" si="19"/>
        <v>100</v>
      </c>
      <c r="D120" s="240">
        <v>16.7</v>
      </c>
      <c r="E120" s="238">
        <f t="shared" si="20"/>
        <v>100</v>
      </c>
      <c r="F120" s="62">
        <v>38.700000000000003</v>
      </c>
      <c r="G120" s="60">
        <f t="shared" si="21"/>
        <v>100</v>
      </c>
      <c r="J120"/>
      <c r="K120"/>
      <c r="L120"/>
      <c r="M120"/>
      <c r="N120"/>
      <c r="O120"/>
      <c r="P120"/>
      <c r="Q120"/>
    </row>
    <row r="121" spans="1:17">
      <c r="A121" s="3"/>
      <c r="B121" s="350"/>
      <c r="C121" s="354"/>
      <c r="D121" s="240"/>
      <c r="E121" s="238"/>
      <c r="F121" s="62"/>
      <c r="G121" s="60"/>
      <c r="J121"/>
      <c r="K121"/>
      <c r="L121"/>
      <c r="M121"/>
      <c r="N121"/>
      <c r="O121"/>
      <c r="P121"/>
      <c r="Q121"/>
    </row>
    <row r="122" spans="1:17" ht="25.5">
      <c r="A122" s="5" t="s">
        <v>56</v>
      </c>
      <c r="B122" s="352"/>
      <c r="C122" s="354"/>
      <c r="D122" s="249"/>
      <c r="E122" s="238"/>
      <c r="F122" s="167"/>
      <c r="G122" s="60"/>
      <c r="J122"/>
      <c r="K122"/>
      <c r="L122"/>
      <c r="M122"/>
      <c r="N122"/>
      <c r="O122"/>
      <c r="P122"/>
      <c r="Q122"/>
    </row>
    <row r="123" spans="1:17">
      <c r="A123" s="4">
        <v>1</v>
      </c>
      <c r="B123" s="350">
        <v>2.1</v>
      </c>
      <c r="C123" s="354">
        <f>B123</f>
        <v>2.1</v>
      </c>
      <c r="D123" s="240">
        <v>0</v>
      </c>
      <c r="E123" s="238">
        <f>D123</f>
        <v>0</v>
      </c>
      <c r="F123" s="62">
        <v>3.1</v>
      </c>
      <c r="G123" s="60">
        <f>F123</f>
        <v>3.1</v>
      </c>
      <c r="J123"/>
      <c r="K123"/>
      <c r="L123"/>
      <c r="M123"/>
      <c r="N123"/>
      <c r="O123"/>
      <c r="P123"/>
      <c r="Q123"/>
    </row>
    <row r="124" spans="1:17">
      <c r="A124" s="4">
        <v>2</v>
      </c>
      <c r="B124" s="350">
        <v>2</v>
      </c>
      <c r="C124" s="354">
        <f>C123+B124</f>
        <v>4.0999999999999996</v>
      </c>
      <c r="D124" s="240">
        <v>0</v>
      </c>
      <c r="E124" s="238">
        <f>E123+D124</f>
        <v>0</v>
      </c>
      <c r="F124" s="62">
        <v>3.2</v>
      </c>
      <c r="G124" s="60">
        <f>G123+F124</f>
        <v>6.3000000000000007</v>
      </c>
      <c r="J124"/>
      <c r="K124"/>
      <c r="L124"/>
      <c r="M124"/>
      <c r="N124"/>
      <c r="O124"/>
      <c r="P124"/>
      <c r="Q124"/>
    </row>
    <row r="125" spans="1:17">
      <c r="A125" s="4">
        <v>3</v>
      </c>
      <c r="B125" s="350">
        <v>2.1</v>
      </c>
      <c r="C125" s="354">
        <f t="shared" ref="C125:C132" si="22">C124+B125</f>
        <v>6.1999999999999993</v>
      </c>
      <c r="D125" s="240">
        <v>0</v>
      </c>
      <c r="E125" s="238">
        <f t="shared" ref="E125:E132" si="23">E124+D125</f>
        <v>0</v>
      </c>
      <c r="F125" s="62">
        <v>6.5</v>
      </c>
      <c r="G125" s="60">
        <f t="shared" ref="G125:G132" si="24">G124+F125</f>
        <v>12.8</v>
      </c>
      <c r="J125"/>
      <c r="K125"/>
      <c r="L125"/>
      <c r="M125"/>
      <c r="N125"/>
      <c r="O125"/>
      <c r="P125"/>
      <c r="Q125"/>
    </row>
    <row r="126" spans="1:17">
      <c r="A126" s="4">
        <v>4</v>
      </c>
      <c r="B126" s="350">
        <v>4.2</v>
      </c>
      <c r="C126" s="354">
        <f t="shared" si="22"/>
        <v>10.399999999999999</v>
      </c>
      <c r="D126" s="240">
        <v>16.7</v>
      </c>
      <c r="E126" s="238">
        <f t="shared" si="23"/>
        <v>16.7</v>
      </c>
      <c r="F126" s="62">
        <v>9.6999999999999993</v>
      </c>
      <c r="G126" s="60">
        <f t="shared" si="24"/>
        <v>22.5</v>
      </c>
      <c r="J126"/>
      <c r="K126"/>
      <c r="L126"/>
      <c r="M126"/>
      <c r="N126"/>
      <c r="O126"/>
      <c r="P126"/>
      <c r="Q126"/>
    </row>
    <row r="127" spans="1:17">
      <c r="A127" s="4">
        <v>5</v>
      </c>
      <c r="B127" s="350">
        <v>18.8</v>
      </c>
      <c r="C127" s="354">
        <f t="shared" si="22"/>
        <v>29.2</v>
      </c>
      <c r="D127" s="240">
        <v>16.7</v>
      </c>
      <c r="E127" s="238">
        <f t="shared" si="23"/>
        <v>33.4</v>
      </c>
      <c r="F127" s="62">
        <v>9.6999999999999993</v>
      </c>
      <c r="G127" s="60">
        <f t="shared" si="24"/>
        <v>32.200000000000003</v>
      </c>
      <c r="J127"/>
      <c r="K127"/>
      <c r="L127"/>
      <c r="M127"/>
      <c r="N127"/>
      <c r="O127"/>
      <c r="P127"/>
      <c r="Q127"/>
    </row>
    <row r="128" spans="1:17">
      <c r="A128" s="4">
        <v>6</v>
      </c>
      <c r="B128" s="350">
        <v>8.3000000000000007</v>
      </c>
      <c r="C128" s="357">
        <f t="shared" si="22"/>
        <v>37.5</v>
      </c>
      <c r="D128" s="240">
        <v>0</v>
      </c>
      <c r="E128" s="247">
        <f t="shared" si="23"/>
        <v>33.4</v>
      </c>
      <c r="F128" s="62">
        <v>16.100000000000001</v>
      </c>
      <c r="G128" s="206">
        <f t="shared" si="24"/>
        <v>48.300000000000004</v>
      </c>
      <c r="J128"/>
      <c r="K128"/>
      <c r="L128"/>
      <c r="M128"/>
      <c r="N128"/>
      <c r="O128"/>
      <c r="P128"/>
      <c r="Q128"/>
    </row>
    <row r="129" spans="1:17">
      <c r="A129" s="4">
        <v>7</v>
      </c>
      <c r="B129" s="350">
        <v>14.6</v>
      </c>
      <c r="C129" s="354">
        <f t="shared" si="22"/>
        <v>52.1</v>
      </c>
      <c r="D129" s="240">
        <v>33.299999999999997</v>
      </c>
      <c r="E129" s="238">
        <f t="shared" si="23"/>
        <v>66.699999999999989</v>
      </c>
      <c r="F129" s="62">
        <v>6.5</v>
      </c>
      <c r="G129" s="60">
        <f t="shared" si="24"/>
        <v>54.800000000000004</v>
      </c>
      <c r="J129"/>
      <c r="K129"/>
      <c r="L129"/>
      <c r="M129"/>
      <c r="N129"/>
      <c r="O129"/>
      <c r="P129"/>
      <c r="Q129"/>
    </row>
    <row r="130" spans="1:17">
      <c r="A130" s="4">
        <v>8</v>
      </c>
      <c r="B130" s="350">
        <v>29.2</v>
      </c>
      <c r="C130" s="354">
        <f t="shared" si="22"/>
        <v>81.3</v>
      </c>
      <c r="D130" s="240">
        <v>16.600000000000001</v>
      </c>
      <c r="E130" s="238">
        <f t="shared" si="23"/>
        <v>83.299999999999983</v>
      </c>
      <c r="F130" s="62">
        <v>16.100000000000001</v>
      </c>
      <c r="G130" s="60">
        <f t="shared" si="24"/>
        <v>70.900000000000006</v>
      </c>
      <c r="J130"/>
      <c r="K130"/>
      <c r="L130"/>
      <c r="M130"/>
      <c r="N130"/>
      <c r="O130"/>
      <c r="P130"/>
      <c r="Q130"/>
    </row>
    <row r="131" spans="1:17">
      <c r="A131" s="4">
        <v>9</v>
      </c>
      <c r="B131" s="350">
        <v>8.3000000000000007</v>
      </c>
      <c r="C131" s="354">
        <f t="shared" si="22"/>
        <v>89.6</v>
      </c>
      <c r="D131" s="240">
        <v>0</v>
      </c>
      <c r="E131" s="238">
        <f t="shared" si="23"/>
        <v>83.299999999999983</v>
      </c>
      <c r="F131" s="62">
        <v>6.5</v>
      </c>
      <c r="G131" s="60">
        <f t="shared" si="24"/>
        <v>77.400000000000006</v>
      </c>
      <c r="J131"/>
      <c r="K131"/>
      <c r="L131"/>
      <c r="M131"/>
      <c r="N131"/>
      <c r="O131"/>
      <c r="P131"/>
      <c r="Q131"/>
    </row>
    <row r="132" spans="1:17">
      <c r="A132" s="4">
        <v>10</v>
      </c>
      <c r="B132" s="350">
        <v>10.4</v>
      </c>
      <c r="C132" s="354">
        <f t="shared" si="22"/>
        <v>100</v>
      </c>
      <c r="D132" s="240">
        <v>16.7</v>
      </c>
      <c r="E132" s="238">
        <f t="shared" si="23"/>
        <v>99.999999999999986</v>
      </c>
      <c r="F132" s="62">
        <v>22.6</v>
      </c>
      <c r="G132" s="60">
        <f t="shared" si="24"/>
        <v>100</v>
      </c>
      <c r="J132"/>
      <c r="K132"/>
      <c r="L132"/>
      <c r="M132"/>
      <c r="N132"/>
      <c r="O132"/>
      <c r="P132"/>
      <c r="Q132"/>
    </row>
    <row r="133" spans="1:17">
      <c r="A133" s="3"/>
      <c r="B133" s="350"/>
      <c r="C133" s="354"/>
      <c r="D133" s="240"/>
      <c r="E133" s="238"/>
      <c r="F133" s="62"/>
      <c r="G133" s="60"/>
      <c r="J133"/>
      <c r="K133"/>
      <c r="L133"/>
      <c r="M133"/>
      <c r="N133"/>
      <c r="O133"/>
      <c r="P133"/>
      <c r="Q133"/>
    </row>
    <row r="134" spans="1:17" ht="25.5">
      <c r="A134" s="5" t="s">
        <v>93</v>
      </c>
      <c r="B134" s="352"/>
      <c r="C134" s="354"/>
      <c r="D134" s="249"/>
      <c r="E134" s="238"/>
      <c r="F134" s="167"/>
      <c r="G134" s="60"/>
      <c r="J134"/>
      <c r="K134"/>
      <c r="L134"/>
      <c r="M134"/>
      <c r="N134"/>
      <c r="O134"/>
      <c r="P134"/>
      <c r="Q134"/>
    </row>
    <row r="135" spans="1:17">
      <c r="A135" s="4">
        <v>1</v>
      </c>
      <c r="B135" s="350">
        <v>27.1</v>
      </c>
      <c r="C135" s="354">
        <f>B135</f>
        <v>27.1</v>
      </c>
      <c r="D135" s="240">
        <v>33.200000000000003</v>
      </c>
      <c r="E135" s="238">
        <f>D135</f>
        <v>33.200000000000003</v>
      </c>
      <c r="F135" s="62">
        <v>22.6</v>
      </c>
      <c r="G135" s="60">
        <f>F135</f>
        <v>22.6</v>
      </c>
      <c r="J135"/>
      <c r="K135"/>
      <c r="L135"/>
      <c r="M135"/>
      <c r="N135"/>
      <c r="O135"/>
      <c r="P135"/>
      <c r="Q135"/>
    </row>
    <row r="136" spans="1:17">
      <c r="A136" s="4">
        <v>2</v>
      </c>
      <c r="B136" s="350">
        <v>14.6</v>
      </c>
      <c r="C136" s="356">
        <f>C135+B136</f>
        <v>41.7</v>
      </c>
      <c r="D136" s="240">
        <v>16.7</v>
      </c>
      <c r="E136" s="237">
        <f>E135+D136</f>
        <v>49.900000000000006</v>
      </c>
      <c r="F136" s="62">
        <v>6.5</v>
      </c>
      <c r="G136" s="60">
        <f>G135+F136</f>
        <v>29.1</v>
      </c>
      <c r="J136"/>
      <c r="K136"/>
      <c r="L136"/>
      <c r="M136"/>
      <c r="N136"/>
      <c r="O136"/>
      <c r="P136"/>
      <c r="Q136"/>
    </row>
    <row r="137" spans="1:17">
      <c r="A137" s="4">
        <v>3</v>
      </c>
      <c r="B137" s="350">
        <v>4.2</v>
      </c>
      <c r="C137" s="358">
        <f t="shared" ref="C137:C144" si="25">C136+B137</f>
        <v>45.900000000000006</v>
      </c>
      <c r="D137" s="240">
        <v>16.7</v>
      </c>
      <c r="E137" s="328">
        <f t="shared" ref="E137:E144" si="26">E136+D137</f>
        <v>66.600000000000009</v>
      </c>
      <c r="F137" s="62">
        <v>19.100000000000001</v>
      </c>
      <c r="G137" s="206">
        <f t="shared" ref="G137:G144" si="27">G136+F137</f>
        <v>48.2</v>
      </c>
      <c r="J137"/>
      <c r="K137"/>
      <c r="L137"/>
      <c r="M137"/>
      <c r="N137"/>
      <c r="O137"/>
      <c r="P137"/>
      <c r="Q137"/>
    </row>
    <row r="138" spans="1:17">
      <c r="A138" s="4">
        <v>4</v>
      </c>
      <c r="B138" s="350">
        <v>8.3000000000000007</v>
      </c>
      <c r="C138" s="354">
        <f t="shared" si="25"/>
        <v>54.2</v>
      </c>
      <c r="D138" s="240">
        <v>16.7</v>
      </c>
      <c r="E138" s="238">
        <f t="shared" si="26"/>
        <v>83.300000000000011</v>
      </c>
      <c r="F138" s="62">
        <v>6.5</v>
      </c>
      <c r="G138" s="60">
        <f t="shared" si="27"/>
        <v>54.7</v>
      </c>
      <c r="J138"/>
      <c r="K138"/>
      <c r="L138"/>
      <c r="M138"/>
      <c r="N138"/>
      <c r="O138"/>
      <c r="P138"/>
      <c r="Q138"/>
    </row>
    <row r="139" spans="1:17">
      <c r="A139" s="4">
        <v>5</v>
      </c>
      <c r="B139" s="350">
        <v>14.6</v>
      </c>
      <c r="C139" s="354">
        <f t="shared" si="25"/>
        <v>68.8</v>
      </c>
      <c r="D139" s="240">
        <v>16.7</v>
      </c>
      <c r="E139" s="238">
        <f t="shared" si="26"/>
        <v>100.00000000000001</v>
      </c>
      <c r="F139" s="62">
        <v>6.5</v>
      </c>
      <c r="G139" s="60">
        <f t="shared" si="27"/>
        <v>61.2</v>
      </c>
      <c r="J139"/>
      <c r="K139"/>
      <c r="L139"/>
      <c r="M139"/>
      <c r="N139"/>
      <c r="O139"/>
      <c r="P139"/>
      <c r="Q139"/>
    </row>
    <row r="140" spans="1:17">
      <c r="A140" s="4">
        <v>6</v>
      </c>
      <c r="B140" s="350">
        <v>10.4</v>
      </c>
      <c r="C140" s="354">
        <f t="shared" si="25"/>
        <v>79.2</v>
      </c>
      <c r="D140" s="240">
        <v>0</v>
      </c>
      <c r="E140" s="238">
        <f t="shared" si="26"/>
        <v>100.00000000000001</v>
      </c>
      <c r="F140" s="62">
        <v>6.5</v>
      </c>
      <c r="G140" s="60">
        <f t="shared" si="27"/>
        <v>67.7</v>
      </c>
      <c r="J140"/>
      <c r="K140"/>
      <c r="L140"/>
      <c r="M140"/>
      <c r="N140"/>
      <c r="O140"/>
      <c r="P140"/>
      <c r="Q140"/>
    </row>
    <row r="141" spans="1:17">
      <c r="A141" s="4">
        <v>7</v>
      </c>
      <c r="B141" s="350">
        <v>8.3000000000000007</v>
      </c>
      <c r="C141" s="354">
        <f t="shared" si="25"/>
        <v>87.5</v>
      </c>
      <c r="D141" s="240">
        <v>0</v>
      </c>
      <c r="E141" s="238">
        <f t="shared" si="26"/>
        <v>100.00000000000001</v>
      </c>
      <c r="F141" s="62">
        <v>9.6999999999999993</v>
      </c>
      <c r="G141" s="60">
        <f t="shared" si="27"/>
        <v>77.400000000000006</v>
      </c>
      <c r="J141"/>
      <c r="K141"/>
      <c r="L141"/>
      <c r="M141"/>
      <c r="N141"/>
      <c r="O141"/>
      <c r="P141"/>
      <c r="Q141"/>
    </row>
    <row r="142" spans="1:17">
      <c r="A142" s="4">
        <v>8</v>
      </c>
      <c r="B142" s="350">
        <v>2.1</v>
      </c>
      <c r="C142" s="354">
        <f t="shared" si="25"/>
        <v>89.6</v>
      </c>
      <c r="D142" s="240">
        <v>0</v>
      </c>
      <c r="E142" s="238">
        <f t="shared" si="26"/>
        <v>100.00000000000001</v>
      </c>
      <c r="F142" s="62">
        <v>12.9</v>
      </c>
      <c r="G142" s="60">
        <f t="shared" si="27"/>
        <v>90.300000000000011</v>
      </c>
      <c r="J142"/>
      <c r="K142"/>
      <c r="L142"/>
      <c r="M142"/>
      <c r="N142"/>
      <c r="O142"/>
      <c r="P142"/>
      <c r="Q142"/>
    </row>
    <row r="143" spans="1:17">
      <c r="A143" s="4">
        <v>9</v>
      </c>
      <c r="B143" s="350">
        <v>4.2</v>
      </c>
      <c r="C143" s="354">
        <f t="shared" si="25"/>
        <v>93.8</v>
      </c>
      <c r="D143" s="240">
        <v>0</v>
      </c>
      <c r="E143" s="238">
        <f t="shared" si="26"/>
        <v>100.00000000000001</v>
      </c>
      <c r="F143" s="62">
        <v>0</v>
      </c>
      <c r="G143" s="60">
        <f t="shared" si="27"/>
        <v>90.300000000000011</v>
      </c>
      <c r="J143"/>
      <c r="K143"/>
      <c r="L143"/>
      <c r="M143"/>
      <c r="N143"/>
      <c r="O143"/>
      <c r="P143"/>
      <c r="Q143"/>
    </row>
    <row r="144" spans="1:17">
      <c r="A144" s="4">
        <v>10</v>
      </c>
      <c r="B144" s="350">
        <v>6.2</v>
      </c>
      <c r="C144" s="354">
        <f t="shared" si="25"/>
        <v>100</v>
      </c>
      <c r="D144" s="240">
        <v>0</v>
      </c>
      <c r="E144" s="238">
        <f t="shared" si="26"/>
        <v>100.00000000000001</v>
      </c>
      <c r="F144" s="62">
        <v>9.6999999999999993</v>
      </c>
      <c r="G144" s="60">
        <f t="shared" si="27"/>
        <v>100.00000000000001</v>
      </c>
      <c r="J144"/>
      <c r="K144"/>
      <c r="L144"/>
      <c r="M144"/>
      <c r="N144"/>
      <c r="O144"/>
      <c r="P144"/>
      <c r="Q144"/>
    </row>
    <row r="145" spans="1:17">
      <c r="A145" s="3"/>
      <c r="B145" s="350"/>
      <c r="C145" s="354"/>
      <c r="D145" s="240"/>
      <c r="E145" s="238"/>
      <c r="F145" s="62"/>
      <c r="G145" s="60"/>
      <c r="J145"/>
      <c r="K145"/>
      <c r="L145"/>
      <c r="M145"/>
      <c r="N145"/>
      <c r="O145"/>
      <c r="P145"/>
      <c r="Q145"/>
    </row>
    <row r="146" spans="1:17" ht="25.5">
      <c r="A146" s="5" t="s">
        <v>57</v>
      </c>
      <c r="B146" s="352"/>
      <c r="C146" s="354"/>
      <c r="D146" s="249"/>
      <c r="E146" s="238"/>
      <c r="F146" s="167"/>
      <c r="G146" s="60"/>
      <c r="J146"/>
      <c r="K146"/>
      <c r="L146"/>
      <c r="M146"/>
      <c r="N146"/>
      <c r="O146"/>
      <c r="P146"/>
      <c r="Q146"/>
    </row>
    <row r="147" spans="1:17">
      <c r="A147" s="4">
        <v>1</v>
      </c>
      <c r="B147" s="350">
        <v>0</v>
      </c>
      <c r="C147" s="354">
        <f>B147</f>
        <v>0</v>
      </c>
      <c r="D147" s="240">
        <v>0</v>
      </c>
      <c r="E147" s="238">
        <f>D147</f>
        <v>0</v>
      </c>
      <c r="F147" s="62">
        <v>0</v>
      </c>
      <c r="G147" s="60">
        <f>F147</f>
        <v>0</v>
      </c>
      <c r="J147"/>
      <c r="K147"/>
      <c r="L147"/>
      <c r="M147"/>
      <c r="N147"/>
      <c r="O147"/>
      <c r="P147"/>
      <c r="Q147"/>
    </row>
    <row r="148" spans="1:17">
      <c r="A148" s="4">
        <v>2</v>
      </c>
      <c r="B148" s="350">
        <v>0</v>
      </c>
      <c r="C148" s="354">
        <f>C147+B148</f>
        <v>0</v>
      </c>
      <c r="D148" s="240">
        <v>0</v>
      </c>
      <c r="E148" s="238">
        <f>E147+D148</f>
        <v>0</v>
      </c>
      <c r="F148" s="62">
        <v>0</v>
      </c>
      <c r="G148" s="60">
        <f>G147+F148</f>
        <v>0</v>
      </c>
      <c r="J148"/>
      <c r="K148"/>
      <c r="L148"/>
      <c r="M148"/>
      <c r="N148"/>
      <c r="O148"/>
      <c r="P148"/>
      <c r="Q148"/>
    </row>
    <row r="149" spans="1:17">
      <c r="A149" s="4">
        <v>3</v>
      </c>
      <c r="B149" s="350">
        <v>0</v>
      </c>
      <c r="C149" s="354">
        <f t="shared" ref="C149:C156" si="28">C148+B149</f>
        <v>0</v>
      </c>
      <c r="D149" s="240">
        <v>0</v>
      </c>
      <c r="E149" s="238">
        <f t="shared" ref="E149:E156" si="29">E148+D149</f>
        <v>0</v>
      </c>
      <c r="F149" s="62">
        <v>0</v>
      </c>
      <c r="G149" s="60">
        <f t="shared" ref="G149:G156" si="30">G148+F149</f>
        <v>0</v>
      </c>
      <c r="J149"/>
      <c r="K149"/>
      <c r="L149"/>
      <c r="M149"/>
      <c r="N149"/>
      <c r="O149"/>
      <c r="P149"/>
      <c r="Q149"/>
    </row>
    <row r="150" spans="1:17">
      <c r="A150" s="4">
        <v>4</v>
      </c>
      <c r="B150" s="350">
        <v>0</v>
      </c>
      <c r="C150" s="354">
        <f t="shared" si="28"/>
        <v>0</v>
      </c>
      <c r="D150" s="240">
        <v>0</v>
      </c>
      <c r="E150" s="238">
        <f t="shared" si="29"/>
        <v>0</v>
      </c>
      <c r="F150" s="62">
        <v>3.3</v>
      </c>
      <c r="G150" s="60">
        <f t="shared" si="30"/>
        <v>3.3</v>
      </c>
      <c r="J150"/>
      <c r="K150"/>
      <c r="L150"/>
      <c r="M150"/>
      <c r="N150"/>
      <c r="O150"/>
      <c r="P150"/>
      <c r="Q150"/>
    </row>
    <row r="151" spans="1:17">
      <c r="A151" s="4">
        <v>5</v>
      </c>
      <c r="B151" s="350">
        <v>0</v>
      </c>
      <c r="C151" s="354">
        <f t="shared" si="28"/>
        <v>0</v>
      </c>
      <c r="D151" s="240">
        <v>0</v>
      </c>
      <c r="E151" s="238">
        <f t="shared" si="29"/>
        <v>0</v>
      </c>
      <c r="F151" s="62">
        <v>3.2</v>
      </c>
      <c r="G151" s="60">
        <f t="shared" si="30"/>
        <v>6.5</v>
      </c>
      <c r="J151"/>
      <c r="K151"/>
      <c r="L151"/>
      <c r="M151"/>
      <c r="N151"/>
      <c r="O151"/>
      <c r="P151"/>
      <c r="Q151"/>
    </row>
    <row r="152" spans="1:17">
      <c r="A152" s="4">
        <v>6</v>
      </c>
      <c r="B152" s="350">
        <v>0</v>
      </c>
      <c r="C152" s="354">
        <f t="shared" si="28"/>
        <v>0</v>
      </c>
      <c r="D152" s="240">
        <v>0</v>
      </c>
      <c r="E152" s="238">
        <f t="shared" si="29"/>
        <v>0</v>
      </c>
      <c r="F152" s="62">
        <v>3.2</v>
      </c>
      <c r="G152" s="60">
        <f t="shared" si="30"/>
        <v>9.6999999999999993</v>
      </c>
      <c r="J152"/>
      <c r="K152"/>
      <c r="L152"/>
      <c r="M152"/>
      <c r="N152"/>
      <c r="O152"/>
      <c r="P152"/>
      <c r="Q152"/>
    </row>
    <row r="153" spans="1:17">
      <c r="A153" s="4">
        <v>7</v>
      </c>
      <c r="B153" s="350">
        <v>2</v>
      </c>
      <c r="C153" s="354">
        <f t="shared" si="28"/>
        <v>2</v>
      </c>
      <c r="D153" s="240">
        <v>16.7</v>
      </c>
      <c r="E153" s="238">
        <f t="shared" si="29"/>
        <v>16.7</v>
      </c>
      <c r="F153" s="62">
        <v>3.2</v>
      </c>
      <c r="G153" s="60">
        <f t="shared" si="30"/>
        <v>12.899999999999999</v>
      </c>
      <c r="J153"/>
      <c r="K153"/>
      <c r="L153"/>
      <c r="M153"/>
      <c r="N153"/>
      <c r="O153"/>
      <c r="P153"/>
      <c r="Q153"/>
    </row>
    <row r="154" spans="1:17">
      <c r="A154" s="4">
        <v>8</v>
      </c>
      <c r="B154" s="350">
        <v>2.1</v>
      </c>
      <c r="C154" s="356">
        <f t="shared" si="28"/>
        <v>4.0999999999999996</v>
      </c>
      <c r="D154" s="240">
        <v>33.299999999999997</v>
      </c>
      <c r="E154" s="237">
        <f t="shared" si="29"/>
        <v>50</v>
      </c>
      <c r="F154" s="62">
        <v>12.9</v>
      </c>
      <c r="G154" s="60">
        <f t="shared" si="30"/>
        <v>25.799999999999997</v>
      </c>
      <c r="J154"/>
      <c r="K154"/>
      <c r="L154"/>
      <c r="M154"/>
      <c r="N154"/>
      <c r="O154"/>
      <c r="P154"/>
      <c r="Q154"/>
    </row>
    <row r="155" spans="1:17">
      <c r="A155" s="4">
        <v>9</v>
      </c>
      <c r="B155" s="350">
        <v>16.7</v>
      </c>
      <c r="C155" s="358">
        <f t="shared" si="28"/>
        <v>20.799999999999997</v>
      </c>
      <c r="D155" s="240">
        <v>16.7</v>
      </c>
      <c r="E155" s="328">
        <f t="shared" si="29"/>
        <v>66.7</v>
      </c>
      <c r="F155" s="62">
        <v>29</v>
      </c>
      <c r="G155" s="206">
        <f t="shared" si="30"/>
        <v>54.8</v>
      </c>
      <c r="J155"/>
      <c r="K155"/>
      <c r="L155"/>
      <c r="M155"/>
      <c r="N155"/>
      <c r="O155"/>
      <c r="P155"/>
      <c r="Q155"/>
    </row>
    <row r="156" spans="1:17">
      <c r="A156" s="4">
        <v>10</v>
      </c>
      <c r="B156" s="350">
        <v>79.2</v>
      </c>
      <c r="C156" s="354">
        <f t="shared" si="28"/>
        <v>100</v>
      </c>
      <c r="D156" s="240">
        <v>33.299999999999997</v>
      </c>
      <c r="E156" s="238">
        <f t="shared" si="29"/>
        <v>100</v>
      </c>
      <c r="F156" s="62">
        <v>45.2</v>
      </c>
      <c r="G156" s="60">
        <f t="shared" si="30"/>
        <v>100</v>
      </c>
      <c r="J156"/>
      <c r="K156"/>
      <c r="L156"/>
      <c r="M156"/>
      <c r="N156"/>
      <c r="O156"/>
      <c r="P156"/>
      <c r="Q156"/>
    </row>
    <row r="157" spans="1:17">
      <c r="A157" s="3"/>
      <c r="B157" s="350"/>
      <c r="C157" s="354"/>
      <c r="D157" s="240"/>
      <c r="E157" s="238"/>
      <c r="F157" s="62"/>
      <c r="G157" s="60"/>
      <c r="J157"/>
      <c r="K157"/>
      <c r="L157"/>
      <c r="M157"/>
      <c r="N157"/>
      <c r="O157"/>
      <c r="P157"/>
      <c r="Q157"/>
    </row>
    <row r="158" spans="1:17">
      <c r="A158" s="5" t="s">
        <v>73</v>
      </c>
      <c r="B158" s="352"/>
      <c r="C158" s="354"/>
      <c r="D158" s="249"/>
      <c r="E158" s="238"/>
      <c r="F158" s="167"/>
      <c r="G158" s="60"/>
      <c r="J158"/>
      <c r="K158"/>
      <c r="L158"/>
      <c r="M158"/>
      <c r="N158"/>
      <c r="O158"/>
      <c r="P158"/>
      <c r="Q158"/>
    </row>
    <row r="159" spans="1:17">
      <c r="A159" s="4" t="s">
        <v>58</v>
      </c>
      <c r="B159" s="350">
        <v>0</v>
      </c>
      <c r="C159" s="354">
        <f>B159</f>
        <v>0</v>
      </c>
      <c r="D159" s="240"/>
      <c r="E159" s="238">
        <f>D159</f>
        <v>0</v>
      </c>
      <c r="F159" s="62"/>
      <c r="G159" s="60">
        <f>F159</f>
        <v>0</v>
      </c>
      <c r="J159"/>
      <c r="K159"/>
      <c r="L159"/>
      <c r="M159"/>
      <c r="N159"/>
      <c r="O159"/>
      <c r="P159"/>
      <c r="Q159"/>
    </row>
    <row r="160" spans="1:17">
      <c r="A160" s="4">
        <v>1</v>
      </c>
      <c r="B160" s="350">
        <v>2.2000000000000002</v>
      </c>
      <c r="C160" s="354">
        <f>C159+B160</f>
        <v>2.2000000000000002</v>
      </c>
      <c r="D160" s="240">
        <v>0</v>
      </c>
      <c r="E160" s="238">
        <f>E159+D160</f>
        <v>0</v>
      </c>
      <c r="F160" s="62">
        <v>3.1</v>
      </c>
      <c r="G160" s="60">
        <f>G159+F160</f>
        <v>3.1</v>
      </c>
      <c r="J160"/>
      <c r="K160"/>
      <c r="L160"/>
      <c r="M160"/>
      <c r="N160"/>
      <c r="O160"/>
      <c r="P160"/>
      <c r="Q160"/>
    </row>
    <row r="161" spans="1:17">
      <c r="A161" s="4">
        <v>2</v>
      </c>
      <c r="B161" s="350">
        <v>2.1</v>
      </c>
      <c r="C161" s="354">
        <f t="shared" ref="C161:C168" si="31">C160+B161</f>
        <v>4.3000000000000007</v>
      </c>
      <c r="D161" s="240">
        <v>0</v>
      </c>
      <c r="E161" s="238">
        <f t="shared" ref="E161:E168" si="32">E160+D161</f>
        <v>0</v>
      </c>
      <c r="F161" s="62">
        <v>3.2</v>
      </c>
      <c r="G161" s="60">
        <f t="shared" ref="G161:G168" si="33">G160+F161</f>
        <v>6.3000000000000007</v>
      </c>
      <c r="J161"/>
      <c r="K161"/>
      <c r="L161"/>
      <c r="M161"/>
      <c r="N161"/>
      <c r="O161"/>
      <c r="P161"/>
      <c r="Q161"/>
    </row>
    <row r="162" spans="1:17">
      <c r="A162" s="4">
        <v>3</v>
      </c>
      <c r="B162" s="350">
        <v>0</v>
      </c>
      <c r="C162" s="354">
        <f t="shared" si="31"/>
        <v>4.3000000000000007</v>
      </c>
      <c r="D162" s="240">
        <v>0</v>
      </c>
      <c r="E162" s="238">
        <f t="shared" si="32"/>
        <v>0</v>
      </c>
      <c r="F162" s="62">
        <v>3.2</v>
      </c>
      <c r="G162" s="60">
        <f t="shared" si="33"/>
        <v>9.5</v>
      </c>
      <c r="J162"/>
      <c r="K162"/>
      <c r="L162"/>
      <c r="M162"/>
      <c r="N162"/>
      <c r="O162"/>
      <c r="P162"/>
      <c r="Q162"/>
    </row>
    <row r="163" spans="1:17">
      <c r="A163" s="4">
        <v>4</v>
      </c>
      <c r="B163" s="350">
        <v>4.2</v>
      </c>
      <c r="C163" s="354">
        <f t="shared" si="31"/>
        <v>8.5</v>
      </c>
      <c r="D163" s="240">
        <v>0</v>
      </c>
      <c r="E163" s="238">
        <f t="shared" si="32"/>
        <v>0</v>
      </c>
      <c r="F163" s="62">
        <v>0</v>
      </c>
      <c r="G163" s="60">
        <f t="shared" si="33"/>
        <v>9.5</v>
      </c>
      <c r="J163"/>
      <c r="K163"/>
      <c r="L163"/>
      <c r="M163"/>
      <c r="N163"/>
      <c r="O163"/>
      <c r="P163"/>
      <c r="Q163"/>
    </row>
    <row r="164" spans="1:17">
      <c r="A164" s="4">
        <v>5</v>
      </c>
      <c r="B164" s="350">
        <v>6.2</v>
      </c>
      <c r="C164" s="354">
        <f t="shared" si="31"/>
        <v>14.7</v>
      </c>
      <c r="D164" s="240">
        <v>0</v>
      </c>
      <c r="E164" s="238">
        <f t="shared" si="32"/>
        <v>0</v>
      </c>
      <c r="F164" s="62">
        <v>6.5</v>
      </c>
      <c r="G164" s="60">
        <f t="shared" si="33"/>
        <v>16</v>
      </c>
      <c r="J164"/>
      <c r="K164"/>
      <c r="L164"/>
      <c r="M164"/>
      <c r="N164"/>
      <c r="O164"/>
      <c r="P164"/>
      <c r="Q164"/>
    </row>
    <row r="165" spans="1:17">
      <c r="A165" s="4">
        <v>6</v>
      </c>
      <c r="B165" s="350">
        <v>8.3000000000000007</v>
      </c>
      <c r="C165" s="354">
        <f t="shared" si="31"/>
        <v>23</v>
      </c>
      <c r="D165" s="240">
        <v>0</v>
      </c>
      <c r="E165" s="238">
        <f t="shared" si="32"/>
        <v>0</v>
      </c>
      <c r="F165" s="62">
        <v>6.5</v>
      </c>
      <c r="G165" s="60">
        <f t="shared" si="33"/>
        <v>22.5</v>
      </c>
      <c r="J165"/>
      <c r="K165"/>
      <c r="L165"/>
      <c r="M165"/>
      <c r="N165"/>
      <c r="O165"/>
      <c r="P165"/>
      <c r="Q165"/>
    </row>
    <row r="166" spans="1:17">
      <c r="A166" s="4">
        <v>7</v>
      </c>
      <c r="B166" s="350">
        <v>6.2</v>
      </c>
      <c r="C166" s="354">
        <f t="shared" si="31"/>
        <v>29.2</v>
      </c>
      <c r="D166" s="240">
        <v>0</v>
      </c>
      <c r="E166" s="238">
        <f t="shared" si="32"/>
        <v>0</v>
      </c>
      <c r="F166" s="62">
        <v>9.6999999999999993</v>
      </c>
      <c r="G166" s="60">
        <f t="shared" si="33"/>
        <v>32.200000000000003</v>
      </c>
      <c r="J166"/>
      <c r="K166"/>
      <c r="L166"/>
      <c r="M166"/>
      <c r="N166"/>
      <c r="O166"/>
      <c r="P166"/>
      <c r="Q166"/>
    </row>
    <row r="167" spans="1:17">
      <c r="A167" s="4">
        <v>8</v>
      </c>
      <c r="B167" s="350">
        <v>8.3000000000000007</v>
      </c>
      <c r="C167" s="357">
        <f t="shared" si="31"/>
        <v>37.5</v>
      </c>
      <c r="D167" s="240">
        <v>16.7</v>
      </c>
      <c r="E167" s="247">
        <f t="shared" si="32"/>
        <v>16.7</v>
      </c>
      <c r="F167" s="62">
        <v>6.5</v>
      </c>
      <c r="G167" s="206">
        <f t="shared" si="33"/>
        <v>38.700000000000003</v>
      </c>
      <c r="J167"/>
      <c r="K167"/>
      <c r="L167"/>
      <c r="M167"/>
      <c r="N167"/>
      <c r="O167"/>
      <c r="P167"/>
      <c r="Q167"/>
    </row>
    <row r="168" spans="1:17">
      <c r="A168" s="4">
        <v>9</v>
      </c>
      <c r="B168" s="350">
        <v>4.2</v>
      </c>
      <c r="C168" s="354">
        <f t="shared" si="31"/>
        <v>41.7</v>
      </c>
      <c r="D168" s="240">
        <v>0</v>
      </c>
      <c r="E168" s="238">
        <f t="shared" si="32"/>
        <v>16.7</v>
      </c>
      <c r="F168" s="62"/>
      <c r="G168" s="60">
        <f t="shared" si="33"/>
        <v>38.700000000000003</v>
      </c>
      <c r="J168"/>
      <c r="K168"/>
      <c r="L168"/>
      <c r="M168"/>
      <c r="N168"/>
      <c r="O168"/>
      <c r="P168"/>
      <c r="Q168"/>
    </row>
    <row r="169" spans="1:17">
      <c r="A169" s="4" t="s">
        <v>59</v>
      </c>
      <c r="B169" s="350">
        <v>58.3</v>
      </c>
      <c r="C169" s="354">
        <f>C168+B169</f>
        <v>100</v>
      </c>
      <c r="D169" s="240">
        <v>83.3</v>
      </c>
      <c r="E169" s="238">
        <f>E168+D169</f>
        <v>100</v>
      </c>
      <c r="F169" s="62">
        <v>61.3</v>
      </c>
      <c r="G169" s="60">
        <f>G168+F169</f>
        <v>100</v>
      </c>
      <c r="J169"/>
      <c r="K169"/>
      <c r="L169"/>
      <c r="M169"/>
      <c r="N169"/>
      <c r="O169"/>
      <c r="P169"/>
      <c r="Q169"/>
    </row>
    <row r="170" spans="1:17">
      <c r="A170" s="3"/>
      <c r="B170" s="350"/>
      <c r="C170" s="354"/>
      <c r="D170" s="240"/>
      <c r="E170" s="238"/>
      <c r="F170" s="62"/>
      <c r="G170" s="60"/>
      <c r="J170"/>
      <c r="K170"/>
      <c r="L170"/>
      <c r="M170"/>
      <c r="N170"/>
      <c r="O170"/>
      <c r="P170"/>
      <c r="Q170"/>
    </row>
    <row r="171" spans="1:17">
      <c r="A171" s="5" t="s">
        <v>61</v>
      </c>
      <c r="B171" s="352"/>
      <c r="C171" s="354"/>
      <c r="D171" s="249"/>
      <c r="E171" s="238"/>
      <c r="F171" s="167"/>
      <c r="G171" s="60"/>
      <c r="J171"/>
      <c r="K171"/>
      <c r="L171"/>
      <c r="M171"/>
      <c r="N171"/>
      <c r="O171"/>
      <c r="P171"/>
      <c r="Q171"/>
    </row>
    <row r="172" spans="1:17">
      <c r="A172" s="4" t="s">
        <v>60</v>
      </c>
      <c r="B172" s="350">
        <v>87.5</v>
      </c>
      <c r="C172" s="354"/>
      <c r="D172" s="240">
        <v>100</v>
      </c>
      <c r="E172" s="238"/>
      <c r="F172" s="62">
        <v>87.1</v>
      </c>
      <c r="G172" s="60"/>
      <c r="J172"/>
      <c r="K172"/>
      <c r="L172"/>
      <c r="M172"/>
      <c r="N172"/>
      <c r="O172"/>
      <c r="P172"/>
      <c r="Q172"/>
    </row>
    <row r="173" spans="1:17">
      <c r="A173" s="4" t="s">
        <v>8</v>
      </c>
      <c r="B173" s="350">
        <v>12.5</v>
      </c>
      <c r="C173" s="354"/>
      <c r="D173" s="240">
        <v>0</v>
      </c>
      <c r="E173" s="238"/>
      <c r="F173" s="62">
        <v>12.9</v>
      </c>
      <c r="G173" s="60"/>
      <c r="J173"/>
      <c r="K173"/>
      <c r="L173"/>
      <c r="M173"/>
      <c r="N173"/>
      <c r="O173"/>
      <c r="P173"/>
      <c r="Q173"/>
    </row>
    <row r="174" spans="1:17">
      <c r="A174" s="3"/>
      <c r="B174" s="350"/>
      <c r="C174" s="354"/>
      <c r="D174" s="240"/>
      <c r="E174" s="238"/>
      <c r="F174" s="62"/>
      <c r="G174" s="60"/>
      <c r="J174"/>
      <c r="K174"/>
      <c r="L174"/>
      <c r="M174"/>
      <c r="N174"/>
      <c r="O174"/>
      <c r="P174"/>
      <c r="Q174"/>
    </row>
    <row r="175" spans="1:17" ht="25.5">
      <c r="A175" s="5" t="s">
        <v>74</v>
      </c>
      <c r="B175" s="352"/>
      <c r="C175" s="354"/>
      <c r="D175" s="249"/>
      <c r="E175" s="238"/>
      <c r="F175" s="167"/>
      <c r="G175" s="60"/>
      <c r="J175"/>
      <c r="K175"/>
      <c r="L175"/>
      <c r="M175"/>
      <c r="N175"/>
      <c r="O175"/>
      <c r="P175"/>
      <c r="Q175"/>
    </row>
    <row r="176" spans="1:17">
      <c r="A176" s="4" t="s">
        <v>63</v>
      </c>
      <c r="B176" s="350">
        <v>4.2</v>
      </c>
      <c r="C176" s="354"/>
      <c r="D176" s="240">
        <v>16.7</v>
      </c>
      <c r="E176" s="238"/>
      <c r="F176" s="62">
        <v>12.9</v>
      </c>
      <c r="G176" s="60"/>
      <c r="J176"/>
      <c r="K176"/>
      <c r="L176"/>
      <c r="M176"/>
      <c r="N176"/>
      <c r="O176"/>
      <c r="P176"/>
      <c r="Q176"/>
    </row>
    <row r="177" spans="1:17">
      <c r="A177" s="4" t="s">
        <v>62</v>
      </c>
      <c r="B177" s="350">
        <v>95.8</v>
      </c>
      <c r="C177" s="354"/>
      <c r="D177" s="240">
        <v>83.3</v>
      </c>
      <c r="E177" s="238"/>
      <c r="F177" s="62">
        <v>87.1</v>
      </c>
      <c r="G177" s="60"/>
      <c r="J177"/>
      <c r="K177"/>
      <c r="L177"/>
      <c r="M177"/>
      <c r="N177"/>
      <c r="O177"/>
      <c r="P177"/>
      <c r="Q177"/>
    </row>
    <row r="178" spans="1:17">
      <c r="A178" s="3"/>
      <c r="B178" s="350"/>
      <c r="C178" s="354"/>
      <c r="D178" s="240"/>
      <c r="E178" s="238"/>
      <c r="F178" s="62"/>
      <c r="G178" s="60"/>
      <c r="J178"/>
      <c r="K178"/>
      <c r="L178"/>
      <c r="M178"/>
      <c r="N178"/>
      <c r="O178"/>
      <c r="P178"/>
      <c r="Q178"/>
    </row>
    <row r="179" spans="1:17">
      <c r="A179" s="3"/>
      <c r="B179" s="350"/>
      <c r="C179" s="354"/>
      <c r="D179" s="240"/>
      <c r="E179" s="238"/>
      <c r="F179" s="62"/>
      <c r="G179" s="60"/>
      <c r="J179"/>
      <c r="K179"/>
      <c r="L179"/>
      <c r="M179"/>
      <c r="N179"/>
      <c r="O179"/>
      <c r="P179"/>
      <c r="Q179"/>
    </row>
    <row r="180" spans="1:17">
      <c r="A180" s="5" t="s">
        <v>94</v>
      </c>
      <c r="B180" s="352"/>
      <c r="C180" s="354"/>
      <c r="D180" s="249"/>
      <c r="E180" s="238"/>
      <c r="F180" s="167"/>
      <c r="G180" s="60"/>
      <c r="J180"/>
      <c r="K180"/>
      <c r="L180"/>
      <c r="M180"/>
      <c r="N180"/>
      <c r="O180"/>
      <c r="P180"/>
      <c r="Q180"/>
    </row>
    <row r="181" spans="1:17">
      <c r="A181" s="4" t="s">
        <v>64</v>
      </c>
      <c r="B181" s="350">
        <v>20.8</v>
      </c>
      <c r="C181" s="354">
        <f>B181</f>
        <v>20.8</v>
      </c>
      <c r="D181" s="240">
        <v>0</v>
      </c>
      <c r="E181" s="238">
        <f>D181</f>
        <v>0</v>
      </c>
      <c r="F181" s="62">
        <v>16.100000000000001</v>
      </c>
      <c r="G181" s="60">
        <f>F181</f>
        <v>16.100000000000001</v>
      </c>
      <c r="J181"/>
      <c r="K181"/>
      <c r="L181"/>
      <c r="M181"/>
      <c r="N181"/>
      <c r="O181"/>
      <c r="P181"/>
      <c r="Q181"/>
    </row>
    <row r="182" spans="1:17">
      <c r="A182" s="4" t="s">
        <v>65</v>
      </c>
      <c r="B182" s="350">
        <v>4.2</v>
      </c>
      <c r="C182" s="354">
        <f t="shared" ref="C182:C187" si="34">B182+C181</f>
        <v>25</v>
      </c>
      <c r="D182" s="240">
        <v>16.7</v>
      </c>
      <c r="E182" s="238">
        <f t="shared" ref="E182:E187" si="35">D182+E181</f>
        <v>16.7</v>
      </c>
      <c r="F182" s="62">
        <v>12.8</v>
      </c>
      <c r="G182" s="60">
        <f t="shared" ref="G182:G187" si="36">F182+G181</f>
        <v>28.900000000000002</v>
      </c>
      <c r="J182"/>
      <c r="K182"/>
      <c r="L182"/>
      <c r="M182"/>
      <c r="N182"/>
      <c r="O182"/>
      <c r="P182"/>
      <c r="Q182"/>
    </row>
    <row r="183" spans="1:17">
      <c r="A183" s="4" t="s">
        <v>66</v>
      </c>
      <c r="B183" s="350">
        <v>14.6</v>
      </c>
      <c r="C183" s="349">
        <f t="shared" si="34"/>
        <v>39.6</v>
      </c>
      <c r="D183" s="240">
        <v>0</v>
      </c>
      <c r="E183" s="236">
        <f t="shared" si="35"/>
        <v>16.7</v>
      </c>
      <c r="F183" s="62">
        <v>19.399999999999999</v>
      </c>
      <c r="G183" s="206">
        <f t="shared" si="36"/>
        <v>48.3</v>
      </c>
      <c r="J183"/>
      <c r="K183"/>
      <c r="L183"/>
      <c r="M183"/>
      <c r="N183"/>
      <c r="O183"/>
      <c r="P183"/>
      <c r="Q183"/>
    </row>
    <row r="184" spans="1:17">
      <c r="A184" s="4" t="s">
        <v>67</v>
      </c>
      <c r="B184" s="350">
        <v>0</v>
      </c>
      <c r="C184" s="354">
        <f t="shared" si="34"/>
        <v>39.6</v>
      </c>
      <c r="D184" s="240">
        <v>0</v>
      </c>
      <c r="E184" s="238">
        <f t="shared" si="35"/>
        <v>16.7</v>
      </c>
      <c r="F184" s="62">
        <v>6.5</v>
      </c>
      <c r="G184" s="60">
        <f t="shared" si="36"/>
        <v>54.8</v>
      </c>
      <c r="J184"/>
      <c r="K184"/>
      <c r="L184"/>
      <c r="M184"/>
      <c r="N184"/>
      <c r="O184"/>
      <c r="P184"/>
      <c r="Q184"/>
    </row>
    <row r="185" spans="1:17">
      <c r="A185" s="4" t="s">
        <v>68</v>
      </c>
      <c r="B185" s="350">
        <v>47.9</v>
      </c>
      <c r="C185" s="359">
        <f t="shared" si="34"/>
        <v>87.5</v>
      </c>
      <c r="D185" s="240">
        <v>50</v>
      </c>
      <c r="E185" s="332">
        <f t="shared" si="35"/>
        <v>66.7</v>
      </c>
      <c r="F185" s="62">
        <v>38.700000000000003</v>
      </c>
      <c r="G185" s="60">
        <f t="shared" si="36"/>
        <v>93.5</v>
      </c>
      <c r="J185"/>
      <c r="K185"/>
      <c r="L185"/>
      <c r="M185"/>
      <c r="N185"/>
      <c r="O185"/>
      <c r="P185"/>
      <c r="Q185"/>
    </row>
    <row r="186" spans="1:17">
      <c r="A186" s="4" t="s">
        <v>69</v>
      </c>
      <c r="B186" s="350">
        <v>10.4</v>
      </c>
      <c r="C186" s="354">
        <f t="shared" si="34"/>
        <v>97.9</v>
      </c>
      <c r="D186" s="240">
        <v>33.299999999999997</v>
      </c>
      <c r="E186" s="238">
        <f t="shared" si="35"/>
        <v>100</v>
      </c>
      <c r="F186" s="62">
        <v>6.5</v>
      </c>
      <c r="G186" s="60">
        <f t="shared" si="36"/>
        <v>100</v>
      </c>
      <c r="J186"/>
      <c r="K186"/>
      <c r="L186"/>
      <c r="M186"/>
      <c r="N186"/>
      <c r="O186"/>
      <c r="P186"/>
      <c r="Q186"/>
    </row>
    <row r="187" spans="1:17">
      <c r="A187" s="4" t="s">
        <v>75</v>
      </c>
      <c r="B187" s="350">
        <v>2.1</v>
      </c>
      <c r="C187" s="354">
        <f t="shared" si="34"/>
        <v>100</v>
      </c>
      <c r="D187" s="240">
        <v>0</v>
      </c>
      <c r="E187" s="238">
        <f t="shared" si="35"/>
        <v>100</v>
      </c>
      <c r="F187" s="62">
        <v>0</v>
      </c>
      <c r="G187" s="60">
        <f t="shared" si="36"/>
        <v>100</v>
      </c>
      <c r="J187"/>
      <c r="K187"/>
      <c r="L187"/>
      <c r="M187"/>
      <c r="N187"/>
      <c r="O187"/>
      <c r="P187"/>
      <c r="Q187"/>
    </row>
    <row r="188" spans="1:17">
      <c r="A188" s="3"/>
      <c r="B188" s="350"/>
      <c r="C188" s="354"/>
      <c r="D188" s="240"/>
      <c r="E188" s="238"/>
      <c r="F188" s="62"/>
      <c r="G188" s="60"/>
      <c r="J188"/>
      <c r="K188"/>
      <c r="L188"/>
      <c r="M188"/>
      <c r="N188"/>
      <c r="O188"/>
      <c r="P188"/>
      <c r="Q188"/>
    </row>
    <row r="189" spans="1:17" ht="25.5">
      <c r="A189" s="5" t="s">
        <v>76</v>
      </c>
      <c r="B189" s="352"/>
      <c r="C189" s="354"/>
      <c r="D189" s="249"/>
      <c r="E189" s="238"/>
      <c r="F189" s="167"/>
      <c r="G189" s="60"/>
      <c r="J189"/>
      <c r="K189"/>
      <c r="L189"/>
      <c r="M189"/>
      <c r="N189"/>
      <c r="O189"/>
      <c r="P189"/>
      <c r="Q189"/>
    </row>
    <row r="190" spans="1:17">
      <c r="A190" s="4" t="s">
        <v>60</v>
      </c>
      <c r="B190" s="350">
        <v>45.8</v>
      </c>
      <c r="C190" s="354"/>
      <c r="D190" s="240">
        <v>16.7</v>
      </c>
      <c r="E190" s="238"/>
      <c r="F190" s="62">
        <v>54.8</v>
      </c>
      <c r="G190" s="60"/>
      <c r="J190"/>
      <c r="K190"/>
      <c r="L190"/>
      <c r="M190"/>
      <c r="N190"/>
      <c r="O190"/>
      <c r="P190"/>
      <c r="Q190"/>
    </row>
    <row r="191" spans="1:17">
      <c r="A191" s="4" t="s">
        <v>8</v>
      </c>
      <c r="B191" s="350">
        <v>54.2</v>
      </c>
      <c r="C191" s="354"/>
      <c r="D191" s="240">
        <v>83.3</v>
      </c>
      <c r="E191" s="238"/>
      <c r="F191" s="62">
        <v>45.2</v>
      </c>
      <c r="G191" s="60"/>
      <c r="J191"/>
      <c r="K191"/>
      <c r="L191"/>
      <c r="M191"/>
      <c r="N191"/>
      <c r="O191"/>
      <c r="P191"/>
      <c r="Q191"/>
    </row>
    <row r="192" spans="1:17">
      <c r="A192" s="3"/>
      <c r="B192" s="350"/>
      <c r="C192" s="354"/>
      <c r="D192" s="240"/>
      <c r="E192" s="238"/>
      <c r="F192" s="62"/>
      <c r="G192" s="60"/>
      <c r="J192"/>
      <c r="K192"/>
      <c r="L192"/>
      <c r="M192"/>
      <c r="N192"/>
      <c r="O192"/>
      <c r="P192"/>
      <c r="Q192"/>
    </row>
    <row r="193" spans="1:17" ht="25.5">
      <c r="A193" s="5" t="s">
        <v>105</v>
      </c>
      <c r="B193" s="352"/>
      <c r="C193" s="354"/>
      <c r="D193" s="249"/>
      <c r="E193" s="238"/>
      <c r="F193" s="167"/>
      <c r="G193" s="60"/>
      <c r="J193"/>
      <c r="K193"/>
      <c r="L193"/>
      <c r="M193"/>
      <c r="N193"/>
      <c r="O193"/>
      <c r="P193"/>
      <c r="Q193"/>
    </row>
    <row r="194" spans="1:17">
      <c r="A194" s="4" t="s">
        <v>70</v>
      </c>
      <c r="B194" s="350">
        <v>0</v>
      </c>
      <c r="C194" s="354"/>
      <c r="D194" s="240">
        <v>0</v>
      </c>
      <c r="E194" s="238"/>
      <c r="F194" s="62">
        <v>0</v>
      </c>
      <c r="G194" s="60"/>
      <c r="J194"/>
      <c r="K194"/>
      <c r="L194"/>
      <c r="M194"/>
      <c r="N194"/>
      <c r="O194"/>
      <c r="P194"/>
      <c r="Q194"/>
    </row>
    <row r="195" spans="1:17">
      <c r="A195" s="4" t="s">
        <v>60</v>
      </c>
      <c r="B195" s="350">
        <v>39.6</v>
      </c>
      <c r="C195" s="354"/>
      <c r="D195" s="240">
        <v>33.299999999999997</v>
      </c>
      <c r="E195" s="238"/>
      <c r="F195" s="62">
        <v>32.200000000000003</v>
      </c>
      <c r="G195" s="60"/>
      <c r="J195"/>
      <c r="K195"/>
      <c r="L195"/>
      <c r="M195"/>
      <c r="N195"/>
      <c r="O195"/>
      <c r="P195"/>
      <c r="Q195"/>
    </row>
    <row r="196" spans="1:17">
      <c r="A196" s="4" t="s">
        <v>8</v>
      </c>
      <c r="B196" s="350">
        <v>52.1</v>
      </c>
      <c r="C196" s="354"/>
      <c r="D196" s="240">
        <v>50</v>
      </c>
      <c r="E196" s="238"/>
      <c r="F196" s="62">
        <v>45.2</v>
      </c>
      <c r="G196" s="60"/>
      <c r="J196"/>
      <c r="K196"/>
      <c r="L196"/>
      <c r="M196"/>
      <c r="N196"/>
      <c r="O196"/>
      <c r="P196"/>
      <c r="Q196"/>
    </row>
    <row r="197" spans="1:17">
      <c r="A197" s="4" t="s">
        <v>71</v>
      </c>
      <c r="B197" s="350">
        <v>8.3000000000000007</v>
      </c>
      <c r="C197" s="354"/>
      <c r="D197" s="240">
        <v>16.7</v>
      </c>
      <c r="E197" s="238"/>
      <c r="F197" s="62">
        <v>22.6</v>
      </c>
      <c r="G197" s="60"/>
      <c r="J197"/>
      <c r="K197"/>
      <c r="L197"/>
      <c r="M197"/>
      <c r="N197"/>
      <c r="O197"/>
      <c r="P197"/>
      <c r="Q197"/>
    </row>
    <row r="198" spans="1:17">
      <c r="A198" s="3"/>
      <c r="B198" s="350"/>
      <c r="C198" s="354"/>
      <c r="D198" s="240"/>
      <c r="E198" s="238"/>
      <c r="F198" s="62"/>
      <c r="G198" s="60"/>
      <c r="J198"/>
      <c r="K198"/>
      <c r="L198"/>
      <c r="M198"/>
      <c r="N198"/>
      <c r="O198"/>
      <c r="P198"/>
      <c r="Q198"/>
    </row>
    <row r="199" spans="1:17" ht="25.5">
      <c r="A199" s="5" t="s">
        <v>72</v>
      </c>
      <c r="B199" s="352"/>
      <c r="C199" s="354"/>
      <c r="D199" s="249"/>
      <c r="E199" s="238"/>
      <c r="F199" s="167"/>
      <c r="G199" s="60"/>
      <c r="J199"/>
      <c r="K199"/>
      <c r="L199"/>
      <c r="M199"/>
      <c r="N199"/>
      <c r="O199"/>
      <c r="P199"/>
      <c r="Q199"/>
    </row>
    <row r="200" spans="1:17">
      <c r="A200" s="4" t="s">
        <v>77</v>
      </c>
      <c r="B200" s="350">
        <v>22.9</v>
      </c>
      <c r="C200" s="354">
        <f>B200</f>
        <v>22.9</v>
      </c>
      <c r="D200" s="240">
        <v>0</v>
      </c>
      <c r="E200" s="238">
        <f>D200</f>
        <v>0</v>
      </c>
      <c r="F200" s="62">
        <v>19.3</v>
      </c>
      <c r="G200" s="60">
        <f>F200</f>
        <v>19.3</v>
      </c>
      <c r="J200"/>
      <c r="K200"/>
      <c r="L200"/>
      <c r="M200"/>
      <c r="N200"/>
      <c r="O200"/>
      <c r="P200"/>
      <c r="Q200"/>
    </row>
    <row r="201" spans="1:17">
      <c r="A201" s="4" t="s">
        <v>78</v>
      </c>
      <c r="B201" s="350">
        <v>6.3</v>
      </c>
      <c r="C201" s="349">
        <f>B201+C200</f>
        <v>29.2</v>
      </c>
      <c r="D201" s="240">
        <v>0</v>
      </c>
      <c r="E201" s="236">
        <f>D201+E200</f>
        <v>0</v>
      </c>
      <c r="F201" s="62">
        <v>25.8</v>
      </c>
      <c r="G201" s="206">
        <f>F201+G200</f>
        <v>45.1</v>
      </c>
      <c r="J201"/>
      <c r="K201"/>
      <c r="L201"/>
      <c r="M201"/>
      <c r="N201"/>
      <c r="O201"/>
      <c r="P201"/>
      <c r="Q201"/>
    </row>
    <row r="202" spans="1:17">
      <c r="A202" s="4" t="s">
        <v>79</v>
      </c>
      <c r="B202" s="350">
        <v>12.5</v>
      </c>
      <c r="C202" s="354">
        <f t="shared" ref="C202:C208" si="37">B202+C201</f>
        <v>41.7</v>
      </c>
      <c r="D202" s="240">
        <v>33.299999999999997</v>
      </c>
      <c r="E202" s="238">
        <f t="shared" ref="E202:E208" si="38">D202+E201</f>
        <v>33.299999999999997</v>
      </c>
      <c r="F202" s="62">
        <v>22.6</v>
      </c>
      <c r="G202" s="60">
        <f t="shared" ref="G202:G208" si="39">F202+G201</f>
        <v>67.7</v>
      </c>
      <c r="J202"/>
      <c r="K202"/>
      <c r="L202"/>
      <c r="M202"/>
      <c r="N202"/>
      <c r="O202"/>
      <c r="P202"/>
      <c r="Q202"/>
    </row>
    <row r="203" spans="1:17">
      <c r="A203" s="4" t="s">
        <v>80</v>
      </c>
      <c r="B203" s="350">
        <v>29.2</v>
      </c>
      <c r="C203" s="356">
        <f t="shared" si="37"/>
        <v>70.900000000000006</v>
      </c>
      <c r="D203" s="240">
        <v>33.299999999999997</v>
      </c>
      <c r="E203" s="237">
        <f t="shared" si="38"/>
        <v>66.599999999999994</v>
      </c>
      <c r="F203" s="62">
        <v>19.399999999999999</v>
      </c>
      <c r="G203" s="60">
        <f t="shared" si="39"/>
        <v>87.1</v>
      </c>
      <c r="J203"/>
      <c r="K203"/>
      <c r="L203"/>
      <c r="M203"/>
      <c r="N203"/>
      <c r="O203"/>
      <c r="P203"/>
      <c r="Q203"/>
    </row>
    <row r="204" spans="1:17">
      <c r="A204" s="4" t="s">
        <v>81</v>
      </c>
      <c r="B204" s="350">
        <v>10.4</v>
      </c>
      <c r="C204" s="354">
        <f t="shared" si="37"/>
        <v>81.300000000000011</v>
      </c>
      <c r="D204" s="240">
        <v>0</v>
      </c>
      <c r="E204" s="238">
        <f t="shared" si="38"/>
        <v>66.599999999999994</v>
      </c>
      <c r="F204" s="62">
        <v>6.5</v>
      </c>
      <c r="G204" s="60">
        <f t="shared" si="39"/>
        <v>93.6</v>
      </c>
      <c r="J204"/>
      <c r="K204"/>
      <c r="L204"/>
      <c r="M204"/>
      <c r="N204"/>
      <c r="O204"/>
      <c r="P204"/>
      <c r="Q204"/>
    </row>
    <row r="205" spans="1:17">
      <c r="A205" s="4" t="s">
        <v>82</v>
      </c>
      <c r="B205" s="350">
        <v>8.3000000000000007</v>
      </c>
      <c r="C205" s="354">
        <f t="shared" si="37"/>
        <v>89.600000000000009</v>
      </c>
      <c r="D205" s="240">
        <v>16.7</v>
      </c>
      <c r="E205" s="238">
        <f t="shared" si="38"/>
        <v>83.3</v>
      </c>
      <c r="F205" s="62">
        <v>0</v>
      </c>
      <c r="G205" s="60">
        <f t="shared" si="39"/>
        <v>93.6</v>
      </c>
      <c r="J205"/>
      <c r="K205"/>
      <c r="L205"/>
      <c r="M205"/>
      <c r="N205"/>
      <c r="O205"/>
      <c r="P205"/>
      <c r="Q205"/>
    </row>
    <row r="206" spans="1:17">
      <c r="A206" s="4" t="s">
        <v>83</v>
      </c>
      <c r="B206" s="350">
        <v>10.4</v>
      </c>
      <c r="C206" s="354">
        <f t="shared" si="37"/>
        <v>100.00000000000001</v>
      </c>
      <c r="D206" s="240">
        <v>16.7</v>
      </c>
      <c r="E206" s="238">
        <f t="shared" si="38"/>
        <v>100</v>
      </c>
      <c r="F206" s="62">
        <v>3.2</v>
      </c>
      <c r="G206" s="60">
        <f t="shared" si="39"/>
        <v>96.8</v>
      </c>
      <c r="J206"/>
      <c r="K206"/>
      <c r="L206"/>
      <c r="M206"/>
      <c r="N206"/>
      <c r="O206"/>
      <c r="P206"/>
      <c r="Q206"/>
    </row>
    <row r="207" spans="1:17">
      <c r="A207" s="4" t="s">
        <v>84</v>
      </c>
      <c r="B207" s="350">
        <v>0</v>
      </c>
      <c r="C207" s="354">
        <f t="shared" si="37"/>
        <v>100.00000000000001</v>
      </c>
      <c r="D207" s="240">
        <v>0</v>
      </c>
      <c r="E207" s="238">
        <f t="shared" si="38"/>
        <v>100</v>
      </c>
      <c r="F207" s="62">
        <v>3.2</v>
      </c>
      <c r="G207" s="60">
        <f t="shared" si="39"/>
        <v>100</v>
      </c>
      <c r="J207"/>
      <c r="K207"/>
      <c r="L207"/>
      <c r="M207"/>
      <c r="N207"/>
      <c r="O207"/>
      <c r="P207"/>
      <c r="Q207"/>
    </row>
    <row r="208" spans="1:17">
      <c r="A208" s="4" t="s">
        <v>85</v>
      </c>
      <c r="B208" s="350">
        <v>0</v>
      </c>
      <c r="C208" s="354">
        <f t="shared" si="37"/>
        <v>100.00000000000001</v>
      </c>
      <c r="D208" s="240">
        <v>0</v>
      </c>
      <c r="E208" s="238">
        <f t="shared" si="38"/>
        <v>100</v>
      </c>
      <c r="F208" s="62">
        <v>0</v>
      </c>
      <c r="G208" s="60">
        <f t="shared" si="39"/>
        <v>100</v>
      </c>
      <c r="J208"/>
      <c r="K208"/>
      <c r="L208"/>
      <c r="M208"/>
      <c r="N208"/>
      <c r="O208"/>
      <c r="P208"/>
      <c r="Q208"/>
    </row>
    <row r="209" spans="1:17">
      <c r="A209" s="4"/>
      <c r="B209" s="350"/>
      <c r="C209" s="354"/>
      <c r="D209" s="240"/>
      <c r="E209" s="238"/>
      <c r="F209" s="62"/>
      <c r="G209" s="60"/>
      <c r="J209"/>
      <c r="K209"/>
      <c r="L209"/>
      <c r="M209"/>
      <c r="N209"/>
      <c r="O209"/>
      <c r="P209"/>
      <c r="Q209"/>
    </row>
    <row r="210" spans="1:17">
      <c r="A210" s="5" t="s">
        <v>9</v>
      </c>
      <c r="B210" s="352"/>
      <c r="C210" s="354"/>
      <c r="D210" s="249"/>
      <c r="E210" s="238"/>
      <c r="F210" s="167"/>
      <c r="G210" s="60"/>
      <c r="J210"/>
      <c r="K210"/>
      <c r="L210"/>
      <c r="M210"/>
      <c r="N210"/>
      <c r="O210"/>
      <c r="P210"/>
      <c r="Q210"/>
    </row>
    <row r="211" spans="1:17">
      <c r="A211" s="4" t="s">
        <v>77</v>
      </c>
      <c r="B211" s="350">
        <v>2.1</v>
      </c>
      <c r="C211" s="354">
        <f>B211</f>
        <v>2.1</v>
      </c>
      <c r="D211" s="240">
        <v>0</v>
      </c>
      <c r="E211" s="238">
        <f>D211</f>
        <v>0</v>
      </c>
      <c r="F211" s="62">
        <v>6.4</v>
      </c>
      <c r="G211" s="60">
        <f>F211</f>
        <v>6.4</v>
      </c>
      <c r="J211"/>
      <c r="K211"/>
      <c r="L211"/>
      <c r="M211"/>
      <c r="N211"/>
      <c r="O211"/>
      <c r="P211"/>
      <c r="Q211"/>
    </row>
    <row r="212" spans="1:17">
      <c r="A212" s="4" t="s">
        <v>78</v>
      </c>
      <c r="B212" s="350">
        <v>10.4</v>
      </c>
      <c r="C212" s="354">
        <f>B212+C211</f>
        <v>12.5</v>
      </c>
      <c r="D212" s="240">
        <v>16.7</v>
      </c>
      <c r="E212" s="238">
        <f>D212+E211</f>
        <v>16.7</v>
      </c>
      <c r="F212" s="62">
        <v>9.6999999999999993</v>
      </c>
      <c r="G212" s="60">
        <f>F212+G211</f>
        <v>16.100000000000001</v>
      </c>
      <c r="J212"/>
      <c r="K212"/>
      <c r="L212"/>
      <c r="M212"/>
      <c r="N212"/>
      <c r="O212"/>
      <c r="P212"/>
      <c r="Q212"/>
    </row>
    <row r="213" spans="1:17">
      <c r="A213" s="4" t="s">
        <v>79</v>
      </c>
      <c r="B213" s="350">
        <v>25</v>
      </c>
      <c r="C213" s="354">
        <f t="shared" ref="C213:C219" si="40">B213+C212</f>
        <v>37.5</v>
      </c>
      <c r="D213" s="240">
        <v>0</v>
      </c>
      <c r="E213" s="238">
        <f t="shared" ref="E213:E219" si="41">D213+E212</f>
        <v>16.7</v>
      </c>
      <c r="F213" s="62">
        <v>12.9</v>
      </c>
      <c r="G213" s="60">
        <f t="shared" ref="G213:G219" si="42">F213+G212</f>
        <v>29</v>
      </c>
      <c r="J213"/>
      <c r="K213"/>
      <c r="L213"/>
      <c r="M213"/>
      <c r="N213"/>
      <c r="O213"/>
      <c r="P213"/>
      <c r="Q213"/>
    </row>
    <row r="214" spans="1:17">
      <c r="A214" s="4" t="s">
        <v>80</v>
      </c>
      <c r="B214" s="350">
        <v>8.3000000000000007</v>
      </c>
      <c r="C214" s="356">
        <f t="shared" si="40"/>
        <v>45.8</v>
      </c>
      <c r="D214" s="240">
        <v>33.299999999999997</v>
      </c>
      <c r="E214" s="237">
        <f t="shared" si="41"/>
        <v>50</v>
      </c>
      <c r="F214" s="62">
        <v>9.6999999999999993</v>
      </c>
      <c r="G214" s="60">
        <f t="shared" si="42"/>
        <v>38.700000000000003</v>
      </c>
      <c r="J214"/>
      <c r="K214"/>
      <c r="L214"/>
      <c r="M214"/>
      <c r="N214"/>
      <c r="O214"/>
      <c r="P214"/>
      <c r="Q214"/>
    </row>
    <row r="215" spans="1:17">
      <c r="A215" s="4" t="s">
        <v>81</v>
      </c>
      <c r="B215" s="350">
        <v>14.6</v>
      </c>
      <c r="C215" s="358">
        <f t="shared" si="40"/>
        <v>60.4</v>
      </c>
      <c r="D215" s="240">
        <v>0</v>
      </c>
      <c r="E215" s="328">
        <f t="shared" si="41"/>
        <v>50</v>
      </c>
      <c r="F215" s="62">
        <v>16.100000000000001</v>
      </c>
      <c r="G215" s="206">
        <f t="shared" si="42"/>
        <v>54.800000000000004</v>
      </c>
      <c r="J215"/>
      <c r="K215"/>
      <c r="L215"/>
      <c r="M215"/>
      <c r="N215"/>
      <c r="O215"/>
      <c r="P215"/>
      <c r="Q215"/>
    </row>
    <row r="216" spans="1:17">
      <c r="A216" s="4" t="s">
        <v>82</v>
      </c>
      <c r="B216" s="350">
        <v>8.3000000000000007</v>
      </c>
      <c r="C216" s="354">
        <f t="shared" si="40"/>
        <v>68.7</v>
      </c>
      <c r="D216" s="240">
        <v>0</v>
      </c>
      <c r="E216" s="238">
        <f t="shared" si="41"/>
        <v>50</v>
      </c>
      <c r="F216" s="62">
        <v>9.6999999999999993</v>
      </c>
      <c r="G216" s="60">
        <f t="shared" si="42"/>
        <v>64.5</v>
      </c>
      <c r="J216"/>
      <c r="K216"/>
      <c r="L216"/>
      <c r="M216"/>
      <c r="N216"/>
      <c r="O216"/>
      <c r="P216"/>
      <c r="Q216"/>
    </row>
    <row r="217" spans="1:17">
      <c r="A217" s="4" t="s">
        <v>83</v>
      </c>
      <c r="B217" s="350">
        <v>12.5</v>
      </c>
      <c r="C217" s="354">
        <f t="shared" si="40"/>
        <v>81.2</v>
      </c>
      <c r="D217" s="240">
        <v>50</v>
      </c>
      <c r="E217" s="238">
        <f t="shared" si="41"/>
        <v>100</v>
      </c>
      <c r="F217" s="62">
        <v>12.9</v>
      </c>
      <c r="G217" s="60">
        <f t="shared" si="42"/>
        <v>77.400000000000006</v>
      </c>
      <c r="J217"/>
      <c r="K217"/>
      <c r="L217"/>
      <c r="M217"/>
      <c r="N217"/>
      <c r="O217"/>
      <c r="P217"/>
      <c r="Q217"/>
    </row>
    <row r="218" spans="1:17">
      <c r="A218" s="4" t="s">
        <v>84</v>
      </c>
      <c r="B218" s="350">
        <v>8.3000000000000007</v>
      </c>
      <c r="C218" s="354">
        <f t="shared" si="40"/>
        <v>89.5</v>
      </c>
      <c r="D218" s="240">
        <v>0</v>
      </c>
      <c r="E218" s="238">
        <f t="shared" si="41"/>
        <v>100</v>
      </c>
      <c r="F218" s="62">
        <v>12.9</v>
      </c>
      <c r="G218" s="60">
        <f t="shared" si="42"/>
        <v>90.300000000000011</v>
      </c>
      <c r="J218"/>
      <c r="K218"/>
      <c r="L218"/>
      <c r="M218"/>
      <c r="N218"/>
      <c r="O218"/>
      <c r="P218"/>
      <c r="Q218"/>
    </row>
    <row r="219" spans="1:17">
      <c r="A219" s="4" t="s">
        <v>85</v>
      </c>
      <c r="B219" s="350">
        <v>10.5</v>
      </c>
      <c r="C219" s="354">
        <f t="shared" si="40"/>
        <v>100</v>
      </c>
      <c r="D219" s="240">
        <v>0</v>
      </c>
      <c r="E219" s="238">
        <f t="shared" si="41"/>
        <v>100</v>
      </c>
      <c r="F219" s="62">
        <v>9.6999999999999993</v>
      </c>
      <c r="G219" s="60">
        <f t="shared" si="42"/>
        <v>100.00000000000001</v>
      </c>
      <c r="J219"/>
      <c r="K219"/>
      <c r="L219"/>
      <c r="M219"/>
      <c r="N219"/>
      <c r="O219"/>
      <c r="P219"/>
      <c r="Q219"/>
    </row>
    <row r="220" spans="1:17">
      <c r="A220" s="3"/>
      <c r="B220" s="350"/>
      <c r="C220" s="354"/>
      <c r="D220" s="240"/>
      <c r="E220" s="238"/>
      <c r="F220" s="62"/>
      <c r="G220" s="60"/>
      <c r="J220"/>
      <c r="K220"/>
      <c r="L220"/>
      <c r="M220"/>
      <c r="N220"/>
      <c r="O220"/>
      <c r="P220"/>
      <c r="Q220"/>
    </row>
    <row r="221" spans="1:17" ht="25.5">
      <c r="A221" s="5" t="s">
        <v>10</v>
      </c>
      <c r="B221" s="352"/>
      <c r="C221" s="354"/>
      <c r="D221" s="249"/>
      <c r="E221" s="238"/>
      <c r="F221" s="167"/>
      <c r="G221" s="60"/>
      <c r="J221"/>
      <c r="K221"/>
      <c r="L221"/>
      <c r="M221"/>
      <c r="N221"/>
      <c r="O221"/>
      <c r="P221"/>
      <c r="Q221"/>
    </row>
    <row r="222" spans="1:17">
      <c r="A222" s="4" t="s">
        <v>11</v>
      </c>
      <c r="B222" s="350">
        <v>14.5</v>
      </c>
      <c r="C222" s="356">
        <f>B222</f>
        <v>14.5</v>
      </c>
      <c r="D222" s="240">
        <v>49.9</v>
      </c>
      <c r="E222" s="237">
        <f>D222</f>
        <v>49.9</v>
      </c>
      <c r="F222" s="62">
        <v>19.399999999999999</v>
      </c>
      <c r="G222" s="60">
        <f>F222</f>
        <v>19.399999999999999</v>
      </c>
      <c r="J222"/>
      <c r="K222"/>
      <c r="L222"/>
      <c r="M222"/>
      <c r="N222"/>
      <c r="O222"/>
      <c r="P222"/>
      <c r="Q222"/>
    </row>
    <row r="223" spans="1:17">
      <c r="A223" s="6">
        <v>0.05</v>
      </c>
      <c r="B223" s="350">
        <v>12.5</v>
      </c>
      <c r="C223" s="354">
        <f>B223+C222</f>
        <v>27</v>
      </c>
      <c r="D223" s="240">
        <v>16.7</v>
      </c>
      <c r="E223" s="238">
        <f>D223+E222</f>
        <v>66.599999999999994</v>
      </c>
      <c r="F223" s="62">
        <v>12.9</v>
      </c>
      <c r="G223" s="60">
        <f>F223+G222</f>
        <v>32.299999999999997</v>
      </c>
      <c r="J223"/>
      <c r="K223"/>
      <c r="L223"/>
      <c r="M223"/>
      <c r="N223"/>
      <c r="O223"/>
      <c r="P223"/>
      <c r="Q223"/>
    </row>
    <row r="224" spans="1:17">
      <c r="A224" s="6">
        <v>0.06</v>
      </c>
      <c r="B224" s="350">
        <v>10.4</v>
      </c>
      <c r="C224" s="358">
        <f t="shared" ref="C224:C230" si="43">B224+C223</f>
        <v>37.4</v>
      </c>
      <c r="D224" s="240">
        <v>16.7</v>
      </c>
      <c r="E224" s="328">
        <f t="shared" ref="E224:E230" si="44">D224+E223</f>
        <v>83.3</v>
      </c>
      <c r="F224" s="62">
        <v>16.100000000000001</v>
      </c>
      <c r="G224" s="206">
        <f t="shared" ref="G224:G230" si="45">F224+G223</f>
        <v>48.4</v>
      </c>
      <c r="J224"/>
      <c r="K224"/>
      <c r="L224"/>
      <c r="M224"/>
      <c r="N224"/>
      <c r="O224"/>
      <c r="P224"/>
      <c r="Q224"/>
    </row>
    <row r="225" spans="1:17">
      <c r="A225" s="6">
        <v>7.0000000000000007E-2</v>
      </c>
      <c r="B225" s="350">
        <v>14.6</v>
      </c>
      <c r="C225" s="354">
        <f t="shared" si="43"/>
        <v>52</v>
      </c>
      <c r="D225" s="240">
        <v>0</v>
      </c>
      <c r="E225" s="238">
        <f t="shared" si="44"/>
        <v>83.3</v>
      </c>
      <c r="F225" s="62">
        <v>6.5</v>
      </c>
      <c r="G225" s="60">
        <f t="shared" si="45"/>
        <v>54.9</v>
      </c>
      <c r="J225"/>
      <c r="K225"/>
      <c r="L225"/>
      <c r="M225"/>
      <c r="N225"/>
      <c r="O225"/>
      <c r="P225"/>
      <c r="Q225"/>
    </row>
    <row r="226" spans="1:17">
      <c r="A226" s="6">
        <v>0.08</v>
      </c>
      <c r="B226" s="350">
        <v>18.8</v>
      </c>
      <c r="C226" s="354">
        <f t="shared" si="43"/>
        <v>70.8</v>
      </c>
      <c r="D226" s="240">
        <v>0</v>
      </c>
      <c r="E226" s="238">
        <f t="shared" si="44"/>
        <v>83.3</v>
      </c>
      <c r="F226" s="62">
        <v>6.4</v>
      </c>
      <c r="G226" s="60">
        <f t="shared" si="45"/>
        <v>61.3</v>
      </c>
      <c r="J226"/>
      <c r="K226"/>
      <c r="L226"/>
      <c r="M226"/>
      <c r="N226"/>
      <c r="O226"/>
      <c r="P226"/>
      <c r="Q226"/>
    </row>
    <row r="227" spans="1:17">
      <c r="A227" s="6">
        <v>0.09</v>
      </c>
      <c r="B227" s="350">
        <v>4.2</v>
      </c>
      <c r="C227" s="354">
        <f t="shared" si="43"/>
        <v>75</v>
      </c>
      <c r="D227" s="240">
        <v>0</v>
      </c>
      <c r="E227" s="238">
        <f t="shared" si="44"/>
        <v>83.3</v>
      </c>
      <c r="F227" s="62">
        <v>3.2</v>
      </c>
      <c r="G227" s="60">
        <f t="shared" si="45"/>
        <v>64.5</v>
      </c>
      <c r="J227"/>
      <c r="K227"/>
      <c r="L227"/>
      <c r="M227"/>
      <c r="N227"/>
      <c r="O227"/>
      <c r="P227"/>
      <c r="Q227"/>
    </row>
    <row r="228" spans="1:17">
      <c r="A228" s="6">
        <v>0.1</v>
      </c>
      <c r="B228" s="350">
        <v>25</v>
      </c>
      <c r="C228" s="354">
        <f t="shared" si="43"/>
        <v>100</v>
      </c>
      <c r="D228" s="240">
        <v>0</v>
      </c>
      <c r="E228" s="238">
        <f t="shared" si="44"/>
        <v>83.3</v>
      </c>
      <c r="F228" s="62">
        <v>32.299999999999997</v>
      </c>
      <c r="G228" s="60">
        <f t="shared" si="45"/>
        <v>96.8</v>
      </c>
      <c r="J228"/>
      <c r="K228"/>
      <c r="L228"/>
      <c r="M228"/>
      <c r="N228"/>
      <c r="O228"/>
      <c r="P228"/>
      <c r="Q228"/>
    </row>
    <row r="229" spans="1:17">
      <c r="A229" s="6">
        <v>0.11</v>
      </c>
      <c r="B229" s="350">
        <v>0</v>
      </c>
      <c r="C229" s="354">
        <f t="shared" si="43"/>
        <v>100</v>
      </c>
      <c r="D229" s="240">
        <v>16.7</v>
      </c>
      <c r="E229" s="238">
        <f t="shared" si="44"/>
        <v>100</v>
      </c>
      <c r="F229" s="62">
        <v>0</v>
      </c>
      <c r="G229" s="60">
        <f t="shared" si="45"/>
        <v>96.8</v>
      </c>
      <c r="J229"/>
      <c r="K229"/>
      <c r="L229"/>
      <c r="M229"/>
      <c r="N229"/>
      <c r="O229"/>
      <c r="P229"/>
      <c r="Q229"/>
    </row>
    <row r="230" spans="1:17">
      <c r="A230" s="4" t="s">
        <v>96</v>
      </c>
      <c r="B230" s="350">
        <v>0</v>
      </c>
      <c r="C230" s="354">
        <f t="shared" si="43"/>
        <v>100</v>
      </c>
      <c r="D230" s="240">
        <v>0</v>
      </c>
      <c r="E230" s="238">
        <f t="shared" si="44"/>
        <v>100</v>
      </c>
      <c r="F230" s="62">
        <v>3.2</v>
      </c>
      <c r="G230" s="60">
        <f t="shared" si="45"/>
        <v>100</v>
      </c>
      <c r="J230"/>
      <c r="K230"/>
      <c r="L230"/>
      <c r="M230"/>
      <c r="N230"/>
      <c r="O230"/>
      <c r="P230"/>
      <c r="Q230"/>
    </row>
    <row r="231" spans="1:17">
      <c r="A231" s="3"/>
      <c r="B231" s="350"/>
      <c r="C231" s="354"/>
      <c r="D231" s="240"/>
      <c r="E231" s="238"/>
      <c r="F231" s="62"/>
      <c r="G231" s="60"/>
      <c r="J231"/>
      <c r="K231"/>
      <c r="L231"/>
      <c r="M231"/>
      <c r="N231"/>
      <c r="O231"/>
      <c r="P231"/>
      <c r="Q231"/>
    </row>
    <row r="232" spans="1:17" ht="25.5">
      <c r="A232" s="5" t="s">
        <v>12</v>
      </c>
      <c r="B232" s="350"/>
      <c r="C232" s="354"/>
      <c r="D232" s="240"/>
      <c r="E232" s="238"/>
      <c r="F232" s="62"/>
      <c r="G232" s="60"/>
      <c r="J232"/>
      <c r="K232"/>
      <c r="L232"/>
      <c r="M232"/>
      <c r="N232"/>
      <c r="O232"/>
      <c r="P232"/>
      <c r="Q232"/>
    </row>
    <row r="233" spans="1:17">
      <c r="A233" s="4" t="s">
        <v>86</v>
      </c>
      <c r="B233" s="350">
        <v>31.4</v>
      </c>
      <c r="C233" s="358">
        <f>B233</f>
        <v>31.4</v>
      </c>
      <c r="D233" s="240">
        <v>33.299999999999997</v>
      </c>
      <c r="E233" s="328">
        <f>D233</f>
        <v>33.299999999999997</v>
      </c>
      <c r="F233" s="62">
        <v>41.9</v>
      </c>
      <c r="G233" s="206">
        <f>F233</f>
        <v>41.9</v>
      </c>
      <c r="J233"/>
      <c r="K233"/>
      <c r="L233"/>
      <c r="M233"/>
      <c r="N233"/>
      <c r="O233"/>
      <c r="P233"/>
      <c r="Q233"/>
    </row>
    <row r="234" spans="1:17">
      <c r="A234" s="6">
        <v>0.04</v>
      </c>
      <c r="B234" s="350">
        <v>10.4</v>
      </c>
      <c r="C234" s="354">
        <f t="shared" ref="C234:C243" si="46">B234+C233</f>
        <v>41.8</v>
      </c>
      <c r="D234" s="240">
        <v>0</v>
      </c>
      <c r="E234" s="238">
        <f t="shared" ref="E234:E243" si="47">D234+E233</f>
        <v>33.299999999999997</v>
      </c>
      <c r="F234" s="62">
        <v>0</v>
      </c>
      <c r="G234" s="60">
        <f t="shared" ref="G234:G243" si="48">F234+G233</f>
        <v>41.9</v>
      </c>
      <c r="J234"/>
      <c r="K234"/>
      <c r="L234"/>
      <c r="M234"/>
      <c r="N234"/>
      <c r="O234"/>
      <c r="P234"/>
      <c r="Q234"/>
    </row>
    <row r="235" spans="1:17">
      <c r="A235" s="6">
        <v>0.05</v>
      </c>
      <c r="B235" s="350">
        <v>12.5</v>
      </c>
      <c r="C235" s="354">
        <f t="shared" si="46"/>
        <v>54.3</v>
      </c>
      <c r="D235" s="240">
        <v>0</v>
      </c>
      <c r="E235" s="238">
        <f t="shared" si="47"/>
        <v>33.299999999999997</v>
      </c>
      <c r="F235" s="62">
        <v>19.399999999999999</v>
      </c>
      <c r="G235" s="60">
        <f t="shared" si="48"/>
        <v>61.3</v>
      </c>
      <c r="J235"/>
      <c r="K235"/>
      <c r="L235"/>
      <c r="M235"/>
      <c r="N235"/>
      <c r="O235"/>
      <c r="P235"/>
      <c r="Q235"/>
    </row>
    <row r="236" spans="1:17">
      <c r="A236" s="6">
        <v>0.06</v>
      </c>
      <c r="B236" s="350">
        <v>10.4</v>
      </c>
      <c r="C236" s="356">
        <f t="shared" si="46"/>
        <v>64.7</v>
      </c>
      <c r="D236" s="240">
        <v>16.7</v>
      </c>
      <c r="E236" s="237">
        <f t="shared" si="47"/>
        <v>50</v>
      </c>
      <c r="F236" s="62">
        <v>3.2</v>
      </c>
      <c r="G236" s="60">
        <f t="shared" si="48"/>
        <v>64.5</v>
      </c>
      <c r="J236"/>
      <c r="K236"/>
      <c r="L236"/>
      <c r="M236"/>
      <c r="N236"/>
      <c r="O236"/>
      <c r="P236"/>
      <c r="Q236"/>
    </row>
    <row r="237" spans="1:17">
      <c r="A237" s="6">
        <v>7.0000000000000007E-2</v>
      </c>
      <c r="B237" s="350">
        <v>8.3000000000000007</v>
      </c>
      <c r="C237" s="354">
        <f t="shared" si="46"/>
        <v>73</v>
      </c>
      <c r="D237" s="240">
        <v>16.7</v>
      </c>
      <c r="E237" s="238">
        <f t="shared" si="47"/>
        <v>66.7</v>
      </c>
      <c r="F237" s="62">
        <v>0</v>
      </c>
      <c r="G237" s="60">
        <f t="shared" si="48"/>
        <v>64.5</v>
      </c>
      <c r="J237"/>
      <c r="K237"/>
      <c r="L237"/>
      <c r="M237"/>
      <c r="N237"/>
      <c r="O237"/>
      <c r="P237"/>
      <c r="Q237"/>
    </row>
    <row r="238" spans="1:17">
      <c r="A238" s="6">
        <v>0.08</v>
      </c>
      <c r="B238" s="350">
        <v>12.5</v>
      </c>
      <c r="C238" s="354">
        <f t="shared" si="46"/>
        <v>85.5</v>
      </c>
      <c r="D238" s="240">
        <v>0</v>
      </c>
      <c r="E238" s="238">
        <f t="shared" si="47"/>
        <v>66.7</v>
      </c>
      <c r="F238" s="62">
        <v>6.5</v>
      </c>
      <c r="G238" s="60">
        <f t="shared" si="48"/>
        <v>71</v>
      </c>
      <c r="J238"/>
      <c r="K238"/>
      <c r="L238"/>
      <c r="M238"/>
      <c r="N238"/>
      <c r="O238"/>
      <c r="P238"/>
      <c r="Q238"/>
    </row>
    <row r="239" spans="1:17">
      <c r="A239" s="6">
        <v>0.09</v>
      </c>
      <c r="B239" s="350">
        <v>0</v>
      </c>
      <c r="C239" s="354">
        <f t="shared" si="46"/>
        <v>85.5</v>
      </c>
      <c r="D239" s="240">
        <v>0</v>
      </c>
      <c r="E239" s="238">
        <f t="shared" si="47"/>
        <v>66.7</v>
      </c>
      <c r="F239" s="62">
        <v>0</v>
      </c>
      <c r="G239" s="60">
        <f t="shared" si="48"/>
        <v>71</v>
      </c>
      <c r="J239"/>
      <c r="K239"/>
      <c r="L239"/>
      <c r="M239"/>
      <c r="N239"/>
      <c r="O239"/>
      <c r="P239"/>
      <c r="Q239"/>
    </row>
    <row r="240" spans="1:17">
      <c r="A240" s="6">
        <v>0.1</v>
      </c>
      <c r="B240" s="350">
        <v>6.2</v>
      </c>
      <c r="C240" s="354">
        <f t="shared" si="46"/>
        <v>91.7</v>
      </c>
      <c r="D240" s="240">
        <v>16.600000000000001</v>
      </c>
      <c r="E240" s="238">
        <f t="shared" si="47"/>
        <v>83.300000000000011</v>
      </c>
      <c r="F240" s="62">
        <v>12.9</v>
      </c>
      <c r="G240" s="60">
        <f t="shared" si="48"/>
        <v>83.9</v>
      </c>
      <c r="J240"/>
      <c r="K240"/>
      <c r="L240"/>
      <c r="M240"/>
      <c r="N240"/>
      <c r="O240"/>
      <c r="P240"/>
      <c r="Q240"/>
    </row>
    <row r="241" spans="1:17">
      <c r="A241" s="6">
        <v>0.11</v>
      </c>
      <c r="B241" s="350">
        <v>0</v>
      </c>
      <c r="C241" s="354">
        <f t="shared" si="46"/>
        <v>91.7</v>
      </c>
      <c r="D241" s="240">
        <v>0</v>
      </c>
      <c r="E241" s="238">
        <f t="shared" si="47"/>
        <v>83.300000000000011</v>
      </c>
      <c r="F241" s="62">
        <v>0</v>
      </c>
      <c r="G241" s="60">
        <f t="shared" si="48"/>
        <v>83.9</v>
      </c>
      <c r="J241"/>
      <c r="K241"/>
      <c r="L241"/>
      <c r="M241"/>
      <c r="N241"/>
      <c r="O241"/>
      <c r="P241"/>
      <c r="Q241"/>
    </row>
    <row r="242" spans="1:17">
      <c r="A242" s="6">
        <v>0.12</v>
      </c>
      <c r="B242" s="350">
        <v>2.1</v>
      </c>
      <c r="C242" s="354">
        <f t="shared" si="46"/>
        <v>93.8</v>
      </c>
      <c r="D242" s="240">
        <v>0</v>
      </c>
      <c r="E242" s="238">
        <f t="shared" si="47"/>
        <v>83.300000000000011</v>
      </c>
      <c r="F242" s="62">
        <v>0</v>
      </c>
      <c r="G242" s="60">
        <f t="shared" si="48"/>
        <v>83.9</v>
      </c>
      <c r="J242"/>
      <c r="K242"/>
      <c r="L242"/>
      <c r="M242"/>
      <c r="N242"/>
      <c r="O242"/>
      <c r="P242"/>
      <c r="Q242"/>
    </row>
    <row r="243" spans="1:17">
      <c r="A243" s="4" t="s">
        <v>87</v>
      </c>
      <c r="B243" s="350">
        <v>6.2</v>
      </c>
      <c r="C243" s="354">
        <f t="shared" si="46"/>
        <v>100</v>
      </c>
      <c r="D243" s="240">
        <v>16.7</v>
      </c>
      <c r="E243" s="238">
        <f t="shared" si="47"/>
        <v>100.00000000000001</v>
      </c>
      <c r="F243" s="62">
        <v>16.100000000000001</v>
      </c>
      <c r="G243" s="60">
        <f t="shared" si="48"/>
        <v>100</v>
      </c>
      <c r="J243"/>
      <c r="K243"/>
      <c r="L243"/>
      <c r="M243"/>
      <c r="N243"/>
      <c r="O243"/>
      <c r="P243"/>
      <c r="Q243"/>
    </row>
    <row r="244" spans="1:17">
      <c r="A244" s="3"/>
      <c r="B244" s="350"/>
      <c r="C244" s="354"/>
      <c r="D244" s="240"/>
      <c r="E244" s="238"/>
      <c r="F244" s="62"/>
      <c r="G244" s="60"/>
      <c r="J244"/>
      <c r="K244"/>
      <c r="L244"/>
      <c r="M244"/>
      <c r="N244"/>
      <c r="O244"/>
      <c r="P244"/>
      <c r="Q244"/>
    </row>
    <row r="245" spans="1:17">
      <c r="A245" s="5" t="s">
        <v>13</v>
      </c>
      <c r="B245" s="350"/>
      <c r="C245" s="354"/>
      <c r="D245" s="240"/>
      <c r="E245" s="238"/>
      <c r="F245" s="62"/>
      <c r="G245" s="60"/>
      <c r="J245"/>
      <c r="K245"/>
      <c r="L245"/>
      <c r="M245"/>
      <c r="N245"/>
      <c r="O245"/>
      <c r="P245"/>
      <c r="Q245"/>
    </row>
    <row r="246" spans="1:17">
      <c r="A246" s="4" t="s">
        <v>14</v>
      </c>
      <c r="B246" s="350">
        <v>0</v>
      </c>
      <c r="C246" s="354">
        <f>B246</f>
        <v>0</v>
      </c>
      <c r="D246" s="240">
        <v>0</v>
      </c>
      <c r="E246" s="238">
        <f>D246</f>
        <v>0</v>
      </c>
      <c r="F246" s="62">
        <v>3.2</v>
      </c>
      <c r="G246" s="60">
        <f>F246</f>
        <v>3.2</v>
      </c>
      <c r="J246"/>
      <c r="K246"/>
      <c r="L246"/>
      <c r="M246"/>
      <c r="N246"/>
      <c r="O246"/>
      <c r="P246"/>
      <c r="Q246"/>
    </row>
    <row r="247" spans="1:17">
      <c r="A247" s="4" t="s">
        <v>15</v>
      </c>
      <c r="B247" s="350">
        <v>12.5</v>
      </c>
      <c r="C247" s="354">
        <f>B247+C246</f>
        <v>12.5</v>
      </c>
      <c r="D247" s="240">
        <v>0</v>
      </c>
      <c r="E247" s="238">
        <f>D247+E246</f>
        <v>0</v>
      </c>
      <c r="F247" s="62">
        <v>12.9</v>
      </c>
      <c r="G247" s="60">
        <f>F247+G246</f>
        <v>16.100000000000001</v>
      </c>
      <c r="J247"/>
      <c r="K247"/>
      <c r="L247"/>
      <c r="M247"/>
      <c r="N247"/>
      <c r="O247"/>
      <c r="P247"/>
      <c r="Q247"/>
    </row>
    <row r="248" spans="1:17">
      <c r="A248" s="4" t="s">
        <v>16</v>
      </c>
      <c r="B248" s="350">
        <v>45.8</v>
      </c>
      <c r="C248" s="357">
        <f>B248+C247</f>
        <v>58.3</v>
      </c>
      <c r="D248" s="240">
        <v>66.7</v>
      </c>
      <c r="E248" s="247">
        <f>D248+E247</f>
        <v>66.7</v>
      </c>
      <c r="F248" s="62">
        <v>38.700000000000003</v>
      </c>
      <c r="G248" s="206">
        <f>F248+G247</f>
        <v>54.800000000000004</v>
      </c>
      <c r="J248"/>
      <c r="K248"/>
      <c r="L248"/>
      <c r="M248"/>
      <c r="N248"/>
      <c r="O248"/>
      <c r="P248"/>
      <c r="Q248"/>
    </row>
    <row r="249" spans="1:17">
      <c r="A249" s="4" t="s">
        <v>17</v>
      </c>
      <c r="B249" s="350">
        <v>35.4</v>
      </c>
      <c r="C249" s="354">
        <f>B249+C248</f>
        <v>93.699999999999989</v>
      </c>
      <c r="D249" s="240">
        <v>0</v>
      </c>
      <c r="E249" s="238">
        <f>D249+E248</f>
        <v>66.7</v>
      </c>
      <c r="F249" s="62">
        <v>22.6</v>
      </c>
      <c r="G249" s="60">
        <f>F249+G248</f>
        <v>77.400000000000006</v>
      </c>
      <c r="J249"/>
      <c r="K249"/>
      <c r="L249"/>
      <c r="M249"/>
      <c r="N249"/>
      <c r="O249"/>
      <c r="P249"/>
      <c r="Q249"/>
    </row>
    <row r="250" spans="1:17">
      <c r="A250" s="4" t="s">
        <v>18</v>
      </c>
      <c r="B250" s="350">
        <v>6.3</v>
      </c>
      <c r="C250" s="354">
        <f>B250+C249</f>
        <v>99.999999999999986</v>
      </c>
      <c r="D250" s="240">
        <v>33.299999999999997</v>
      </c>
      <c r="E250" s="238">
        <f>D250+E249</f>
        <v>100</v>
      </c>
      <c r="F250" s="62">
        <v>22.6</v>
      </c>
      <c r="G250" s="60">
        <f>F250+G249</f>
        <v>100</v>
      </c>
      <c r="J250"/>
      <c r="K250"/>
      <c r="L250"/>
      <c r="M250"/>
      <c r="N250"/>
      <c r="O250"/>
      <c r="P250"/>
      <c r="Q250"/>
    </row>
    <row r="251" spans="1:17">
      <c r="A251" s="3"/>
      <c r="B251" s="350"/>
      <c r="C251" s="354"/>
      <c r="D251" s="240"/>
      <c r="E251" s="238"/>
      <c r="F251" s="62"/>
      <c r="G251" s="60"/>
      <c r="J251"/>
      <c r="K251"/>
      <c r="L251"/>
      <c r="M251"/>
      <c r="N251"/>
      <c r="O251"/>
      <c r="P251"/>
      <c r="Q251"/>
    </row>
    <row r="252" spans="1:17">
      <c r="A252" s="5" t="s">
        <v>97</v>
      </c>
      <c r="B252" s="350"/>
      <c r="C252" s="354"/>
      <c r="D252" s="240"/>
      <c r="E252" s="238"/>
      <c r="F252" s="62"/>
      <c r="G252" s="60"/>
      <c r="J252"/>
      <c r="K252"/>
      <c r="L252"/>
      <c r="M252"/>
      <c r="N252"/>
      <c r="O252"/>
      <c r="P252"/>
      <c r="Q252"/>
    </row>
    <row r="253" spans="1:17">
      <c r="A253" s="4" t="s">
        <v>19</v>
      </c>
      <c r="B253" s="350">
        <v>2</v>
      </c>
      <c r="C253" s="354">
        <f>B253</f>
        <v>2</v>
      </c>
      <c r="D253" s="240">
        <v>0</v>
      </c>
      <c r="E253" s="238">
        <f>D253</f>
        <v>0</v>
      </c>
      <c r="F253" s="62">
        <v>6.4</v>
      </c>
      <c r="G253" s="60">
        <f>F253</f>
        <v>6.4</v>
      </c>
      <c r="J253"/>
      <c r="K253"/>
      <c r="L253"/>
      <c r="M253"/>
      <c r="N253"/>
      <c r="O253"/>
      <c r="P253"/>
      <c r="Q253"/>
    </row>
    <row r="254" spans="1:17">
      <c r="A254" s="4" t="s">
        <v>20</v>
      </c>
      <c r="B254" s="350">
        <v>18.8</v>
      </c>
      <c r="C254" s="354">
        <f>B254+C253</f>
        <v>20.8</v>
      </c>
      <c r="D254" s="240">
        <v>33.299999999999997</v>
      </c>
      <c r="E254" s="238">
        <f>D254+E253</f>
        <v>33.299999999999997</v>
      </c>
      <c r="F254" s="62">
        <v>22.6</v>
      </c>
      <c r="G254" s="198">
        <f>F254+G253</f>
        <v>29</v>
      </c>
      <c r="H254" s="103"/>
      <c r="J254"/>
      <c r="K254"/>
      <c r="L254"/>
      <c r="M254"/>
      <c r="N254"/>
      <c r="O254"/>
      <c r="P254"/>
      <c r="Q254"/>
    </row>
    <row r="255" spans="1:17">
      <c r="A255" s="4" t="s">
        <v>21</v>
      </c>
      <c r="B255" s="350">
        <v>60.4</v>
      </c>
      <c r="C255" s="357">
        <f>B255+C254</f>
        <v>81.2</v>
      </c>
      <c r="D255" s="240">
        <v>33.299999999999997</v>
      </c>
      <c r="E255" s="247">
        <f>D255+E254</f>
        <v>66.599999999999994</v>
      </c>
      <c r="F255" s="62">
        <v>48.4</v>
      </c>
      <c r="G255" s="333">
        <f>F255+G254</f>
        <v>77.400000000000006</v>
      </c>
      <c r="J255"/>
      <c r="K255"/>
      <c r="L255"/>
      <c r="M255"/>
      <c r="N255"/>
      <c r="O255"/>
      <c r="P255"/>
      <c r="Q255"/>
    </row>
    <row r="256" spans="1:17">
      <c r="A256" s="4" t="s">
        <v>22</v>
      </c>
      <c r="B256" s="350">
        <v>16.7</v>
      </c>
      <c r="C256" s="354">
        <f>B256+C255</f>
        <v>97.9</v>
      </c>
      <c r="D256" s="240">
        <v>16.7</v>
      </c>
      <c r="E256" s="238">
        <f>D256+E255</f>
        <v>83.3</v>
      </c>
      <c r="F256" s="62">
        <v>19.399999999999999</v>
      </c>
      <c r="G256" s="60">
        <f>F256+G255</f>
        <v>96.800000000000011</v>
      </c>
      <c r="J256"/>
      <c r="K256"/>
      <c r="L256"/>
      <c r="M256"/>
      <c r="N256"/>
      <c r="O256"/>
      <c r="P256"/>
      <c r="Q256"/>
    </row>
    <row r="257" spans="1:17">
      <c r="A257" s="4" t="s">
        <v>23</v>
      </c>
      <c r="B257" s="350">
        <v>2.1</v>
      </c>
      <c r="C257" s="354">
        <f>B257+C256</f>
        <v>100</v>
      </c>
      <c r="D257" s="240">
        <v>16.7</v>
      </c>
      <c r="E257" s="238">
        <f>D257+E256</f>
        <v>100</v>
      </c>
      <c r="F257" s="62">
        <v>3.2</v>
      </c>
      <c r="G257" s="60">
        <f>F257+G256</f>
        <v>100.00000000000001</v>
      </c>
      <c r="J257"/>
      <c r="K257"/>
      <c r="L257"/>
      <c r="M257"/>
      <c r="N257"/>
      <c r="O257"/>
      <c r="P257"/>
      <c r="Q257"/>
    </row>
    <row r="258" spans="1:17">
      <c r="A258" s="4"/>
      <c r="B258" s="350"/>
      <c r="C258" s="354"/>
      <c r="D258" s="240"/>
      <c r="E258" s="238"/>
      <c r="F258" s="62"/>
      <c r="G258" s="60"/>
      <c r="J258"/>
      <c r="K258"/>
      <c r="L258"/>
      <c r="M258"/>
      <c r="N258"/>
      <c r="O258"/>
      <c r="P258"/>
      <c r="Q258"/>
    </row>
    <row r="259" spans="1:17" ht="25.5">
      <c r="A259" s="5" t="s">
        <v>88</v>
      </c>
      <c r="B259" s="352"/>
      <c r="C259" s="354"/>
      <c r="D259" s="249"/>
      <c r="E259" s="238"/>
      <c r="F259" s="167"/>
      <c r="G259" s="60"/>
      <c r="J259"/>
      <c r="K259"/>
      <c r="L259"/>
      <c r="M259"/>
      <c r="N259"/>
      <c r="O259"/>
      <c r="P259"/>
      <c r="Q259"/>
    </row>
    <row r="260" spans="1:17">
      <c r="A260" s="4" t="s">
        <v>95</v>
      </c>
      <c r="B260" s="350">
        <v>4.2</v>
      </c>
      <c r="C260" s="354">
        <f>B260</f>
        <v>4.2</v>
      </c>
      <c r="D260" s="240">
        <v>33.299999999999997</v>
      </c>
      <c r="E260" s="238">
        <f>D260</f>
        <v>33.299999999999997</v>
      </c>
      <c r="F260" s="62">
        <v>3.2</v>
      </c>
      <c r="G260" s="60">
        <f>F260</f>
        <v>3.2</v>
      </c>
      <c r="J260"/>
      <c r="K260"/>
      <c r="L260"/>
      <c r="M260"/>
      <c r="N260"/>
      <c r="O260"/>
      <c r="P260"/>
      <c r="Q260"/>
    </row>
    <row r="261" spans="1:17">
      <c r="A261" s="4" t="s">
        <v>60</v>
      </c>
      <c r="B261" s="350">
        <v>6.2</v>
      </c>
      <c r="C261" s="354">
        <f>B261+C260</f>
        <v>10.4</v>
      </c>
      <c r="D261" s="240">
        <v>16.7</v>
      </c>
      <c r="E261" s="238">
        <f>D261+E260</f>
        <v>50</v>
      </c>
      <c r="F261" s="62">
        <v>16.100000000000001</v>
      </c>
      <c r="G261" s="60">
        <f>F261+G260</f>
        <v>19.3</v>
      </c>
      <c r="J261"/>
      <c r="K261"/>
      <c r="L261"/>
      <c r="M261"/>
      <c r="N261"/>
      <c r="O261"/>
      <c r="P261"/>
      <c r="Q261"/>
    </row>
    <row r="262" spans="1:17">
      <c r="A262" s="4" t="s">
        <v>89</v>
      </c>
      <c r="B262" s="350">
        <v>12.5</v>
      </c>
      <c r="C262" s="357">
        <f>B262+C261</f>
        <v>22.9</v>
      </c>
      <c r="D262" s="240">
        <v>0</v>
      </c>
      <c r="E262" s="247">
        <f>D262+E261</f>
        <v>50</v>
      </c>
      <c r="F262" s="62">
        <v>12.9</v>
      </c>
      <c r="G262" s="206">
        <f>F262+G261</f>
        <v>32.200000000000003</v>
      </c>
      <c r="J262"/>
      <c r="K262"/>
      <c r="L262"/>
      <c r="M262"/>
      <c r="N262"/>
      <c r="O262"/>
      <c r="P262"/>
      <c r="Q262"/>
    </row>
    <row r="263" spans="1:17">
      <c r="A263" s="4" t="s">
        <v>8</v>
      </c>
      <c r="B263" s="350">
        <v>68.8</v>
      </c>
      <c r="C263" s="354">
        <f>B263+C262</f>
        <v>91.699999999999989</v>
      </c>
      <c r="D263" s="240">
        <v>16.7</v>
      </c>
      <c r="E263" s="238">
        <f>D263+E262</f>
        <v>66.7</v>
      </c>
      <c r="F263" s="62">
        <v>61.3</v>
      </c>
      <c r="G263" s="60">
        <f>F263+G262</f>
        <v>93.5</v>
      </c>
      <c r="J263"/>
      <c r="K263"/>
      <c r="L263"/>
      <c r="M263"/>
      <c r="N263"/>
      <c r="O263"/>
      <c r="P263"/>
      <c r="Q263"/>
    </row>
    <row r="264" spans="1:17">
      <c r="A264" s="4" t="s">
        <v>98</v>
      </c>
      <c r="B264" s="350">
        <v>8.3000000000000007</v>
      </c>
      <c r="C264" s="354">
        <f>B264+C263</f>
        <v>99.999999999999986</v>
      </c>
      <c r="D264" s="240">
        <v>33.299999999999997</v>
      </c>
      <c r="E264" s="238">
        <f>D264+E263</f>
        <v>100</v>
      </c>
      <c r="F264" s="62">
        <v>6.5</v>
      </c>
      <c r="G264" s="60">
        <f>F264+G263</f>
        <v>100</v>
      </c>
      <c r="J264"/>
      <c r="K264"/>
      <c r="L264"/>
      <c r="M264"/>
      <c r="N264"/>
      <c r="O264"/>
      <c r="P264"/>
      <c r="Q264"/>
    </row>
    <row r="265" spans="1:17">
      <c r="A265" s="4"/>
      <c r="B265" s="350"/>
      <c r="C265" s="354"/>
      <c r="D265" s="240"/>
      <c r="E265" s="238"/>
      <c r="F265" s="62"/>
      <c r="G265" s="60"/>
      <c r="J265"/>
      <c r="K265"/>
      <c r="L265"/>
      <c r="M265"/>
      <c r="N265"/>
      <c r="O265"/>
      <c r="P265"/>
      <c r="Q265"/>
    </row>
    <row r="266" spans="1:17">
      <c r="A266" s="5" t="s">
        <v>91</v>
      </c>
      <c r="B266" s="352"/>
      <c r="C266" s="354"/>
      <c r="D266" s="249"/>
      <c r="E266" s="238"/>
      <c r="F266" s="167"/>
      <c r="G266" s="60"/>
      <c r="J266"/>
      <c r="K266"/>
      <c r="L266"/>
      <c r="M266"/>
      <c r="N266"/>
      <c r="O266"/>
      <c r="P266"/>
      <c r="Q266"/>
    </row>
    <row r="267" spans="1:17">
      <c r="A267" s="4" t="s">
        <v>95</v>
      </c>
      <c r="B267" s="350">
        <v>0</v>
      </c>
      <c r="C267" s="354">
        <f>B267</f>
        <v>0</v>
      </c>
      <c r="D267" s="240">
        <v>0</v>
      </c>
      <c r="E267" s="238">
        <f>D267</f>
        <v>0</v>
      </c>
      <c r="F267" s="62">
        <v>0</v>
      </c>
      <c r="G267" s="60">
        <f>F267</f>
        <v>0</v>
      </c>
      <c r="J267"/>
      <c r="K267"/>
      <c r="L267"/>
      <c r="M267"/>
      <c r="N267"/>
      <c r="O267"/>
      <c r="P267"/>
      <c r="Q267"/>
    </row>
    <row r="268" spans="1:17">
      <c r="A268" s="4" t="s">
        <v>60</v>
      </c>
      <c r="B268" s="350">
        <v>4.2</v>
      </c>
      <c r="C268" s="354">
        <f>B268+C267</f>
        <v>4.2</v>
      </c>
      <c r="D268" s="240">
        <v>16.600000000000001</v>
      </c>
      <c r="E268" s="238">
        <f>D268+E267</f>
        <v>16.600000000000001</v>
      </c>
      <c r="F268" s="62">
        <v>3.2</v>
      </c>
      <c r="G268" s="60">
        <f>F268+G267</f>
        <v>3.2</v>
      </c>
      <c r="J268"/>
      <c r="K268"/>
      <c r="L268"/>
      <c r="M268"/>
      <c r="N268"/>
      <c r="O268"/>
      <c r="P268"/>
      <c r="Q268"/>
    </row>
    <row r="269" spans="1:17">
      <c r="A269" s="4" t="s">
        <v>89</v>
      </c>
      <c r="B269" s="350">
        <v>12.5</v>
      </c>
      <c r="C269" s="356">
        <f>B269+C268</f>
        <v>16.7</v>
      </c>
      <c r="D269" s="240">
        <v>16.7</v>
      </c>
      <c r="E269" s="237">
        <f>D269+E268</f>
        <v>33.299999999999997</v>
      </c>
      <c r="F269" s="62">
        <v>25.8</v>
      </c>
      <c r="G269" s="198">
        <f>F269+G268</f>
        <v>29</v>
      </c>
      <c r="H269" s="103"/>
      <c r="J269"/>
      <c r="K269"/>
      <c r="L269"/>
      <c r="M269"/>
      <c r="N269"/>
      <c r="O269"/>
      <c r="P269"/>
      <c r="Q269"/>
    </row>
    <row r="270" spans="1:17">
      <c r="A270" s="4" t="s">
        <v>8</v>
      </c>
      <c r="B270" s="350">
        <v>70.8</v>
      </c>
      <c r="C270" s="358">
        <f>B270+C269</f>
        <v>87.5</v>
      </c>
      <c r="D270" s="240">
        <v>50</v>
      </c>
      <c r="E270" s="328">
        <f>D270+E269</f>
        <v>83.3</v>
      </c>
      <c r="F270" s="62">
        <v>58.1</v>
      </c>
      <c r="G270" s="333">
        <f>F270+G269</f>
        <v>87.1</v>
      </c>
      <c r="J270"/>
      <c r="K270"/>
      <c r="L270"/>
      <c r="M270"/>
      <c r="N270"/>
      <c r="O270"/>
      <c r="P270"/>
      <c r="Q270"/>
    </row>
    <row r="271" spans="1:17">
      <c r="A271" s="4" t="s">
        <v>98</v>
      </c>
      <c r="B271" s="350">
        <v>12.5</v>
      </c>
      <c r="C271" s="354">
        <f>B271+C270</f>
        <v>100</v>
      </c>
      <c r="D271" s="240">
        <v>16.7</v>
      </c>
      <c r="E271" s="238">
        <f>D271+E270</f>
        <v>100</v>
      </c>
      <c r="F271" s="62">
        <v>12.9</v>
      </c>
      <c r="G271" s="60">
        <f>F271+G270</f>
        <v>100</v>
      </c>
      <c r="J271"/>
      <c r="K271"/>
      <c r="L271"/>
      <c r="M271"/>
      <c r="N271"/>
      <c r="O271"/>
      <c r="P271"/>
      <c r="Q271"/>
    </row>
    <row r="272" spans="1:17">
      <c r="A272" s="4"/>
      <c r="B272" s="350"/>
      <c r="C272" s="354">
        <f>C270-50</f>
        <v>37.5</v>
      </c>
      <c r="D272" s="240"/>
      <c r="E272" s="238">
        <f>E270-50</f>
        <v>33.299999999999997</v>
      </c>
      <c r="F272" s="62"/>
      <c r="G272" s="60"/>
      <c r="J272"/>
      <c r="K272"/>
      <c r="L272"/>
      <c r="M272"/>
      <c r="N272"/>
      <c r="O272"/>
      <c r="P272"/>
      <c r="Q272"/>
    </row>
    <row r="273" spans="1:17" ht="25.5">
      <c r="A273" s="5" t="s">
        <v>92</v>
      </c>
      <c r="B273" s="352"/>
      <c r="C273" s="354"/>
      <c r="D273" s="249"/>
      <c r="E273" s="238"/>
      <c r="F273" s="167"/>
      <c r="G273" s="60"/>
      <c r="J273"/>
      <c r="K273"/>
      <c r="L273"/>
      <c r="M273"/>
      <c r="N273"/>
      <c r="O273"/>
      <c r="P273"/>
      <c r="Q273"/>
    </row>
    <row r="274" spans="1:17">
      <c r="A274" s="4" t="s">
        <v>95</v>
      </c>
      <c r="B274" s="350">
        <v>2</v>
      </c>
      <c r="C274" s="354">
        <f>B274</f>
        <v>2</v>
      </c>
      <c r="D274" s="240">
        <v>0</v>
      </c>
      <c r="E274" s="238">
        <f>D274</f>
        <v>0</v>
      </c>
      <c r="F274" s="62">
        <v>3.2</v>
      </c>
      <c r="G274" s="60">
        <f>F274</f>
        <v>3.2</v>
      </c>
      <c r="J274"/>
      <c r="K274"/>
      <c r="L274"/>
      <c r="M274"/>
      <c r="N274"/>
      <c r="O274"/>
      <c r="P274"/>
      <c r="Q274"/>
    </row>
    <row r="275" spans="1:17">
      <c r="A275" s="4" t="s">
        <v>60</v>
      </c>
      <c r="B275" s="350">
        <v>12.5</v>
      </c>
      <c r="C275" s="354">
        <f>B275+C274</f>
        <v>14.5</v>
      </c>
      <c r="D275" s="240">
        <v>0</v>
      </c>
      <c r="E275" s="238">
        <f>D275+E274</f>
        <v>0</v>
      </c>
      <c r="F275" s="62">
        <v>9.6999999999999993</v>
      </c>
      <c r="G275" s="60">
        <f>F275+G274</f>
        <v>12.899999999999999</v>
      </c>
      <c r="J275"/>
      <c r="K275"/>
      <c r="L275"/>
      <c r="M275"/>
      <c r="N275"/>
      <c r="O275"/>
      <c r="P275"/>
      <c r="Q275"/>
    </row>
    <row r="276" spans="1:17">
      <c r="A276" s="4" t="s">
        <v>89</v>
      </c>
      <c r="B276" s="350">
        <v>12.5</v>
      </c>
      <c r="C276" s="354">
        <f>B276+C275</f>
        <v>27</v>
      </c>
      <c r="D276" s="240">
        <v>16.7</v>
      </c>
      <c r="E276" s="238">
        <f>D276+E275</f>
        <v>16.7</v>
      </c>
      <c r="F276" s="62">
        <v>12.9</v>
      </c>
      <c r="G276" s="198">
        <f>F276+G275</f>
        <v>25.799999999999997</v>
      </c>
      <c r="H276" s="103"/>
      <c r="J276"/>
      <c r="K276"/>
      <c r="L276"/>
      <c r="M276"/>
      <c r="N276"/>
      <c r="O276"/>
      <c r="P276"/>
      <c r="Q276"/>
    </row>
    <row r="277" spans="1:17">
      <c r="A277" s="4" t="s">
        <v>8</v>
      </c>
      <c r="B277" s="350">
        <v>54.2</v>
      </c>
      <c r="C277" s="357">
        <f>B277+C276</f>
        <v>81.2</v>
      </c>
      <c r="D277" s="240">
        <v>50</v>
      </c>
      <c r="E277" s="247">
        <f>D277+E276</f>
        <v>66.7</v>
      </c>
      <c r="F277" s="62">
        <v>54.8</v>
      </c>
      <c r="G277" s="333">
        <f>F277+G276</f>
        <v>80.599999999999994</v>
      </c>
      <c r="J277"/>
      <c r="K277"/>
      <c r="L277"/>
      <c r="M277"/>
      <c r="N277"/>
      <c r="O277"/>
      <c r="P277"/>
      <c r="Q277"/>
    </row>
    <row r="278" spans="1:17" ht="13.5" thickBot="1">
      <c r="A278" s="4" t="s">
        <v>90</v>
      </c>
      <c r="B278" s="360">
        <v>18.8</v>
      </c>
      <c r="C278" s="361">
        <f>B278+C277</f>
        <v>100</v>
      </c>
      <c r="D278" s="250">
        <v>33.299999999999997</v>
      </c>
      <c r="E278" s="242">
        <f>D278+E277</f>
        <v>100</v>
      </c>
      <c r="F278" s="168">
        <v>19.399999999999999</v>
      </c>
      <c r="G278" s="64">
        <f>F278+G277</f>
        <v>100</v>
      </c>
      <c r="J278"/>
      <c r="K278"/>
      <c r="L278"/>
      <c r="M278"/>
      <c r="N278"/>
      <c r="O278"/>
      <c r="P278"/>
      <c r="Q278"/>
    </row>
    <row r="279" spans="1:17" ht="13.5" thickBot="1">
      <c r="A279" s="3"/>
      <c r="B279" s="2"/>
      <c r="C279" s="119"/>
      <c r="D279" s="2"/>
      <c r="E279" s="119"/>
      <c r="F279" s="2"/>
      <c r="G279" s="119"/>
      <c r="J279"/>
      <c r="K279"/>
      <c r="L279"/>
      <c r="M279"/>
      <c r="N279"/>
      <c r="O279"/>
      <c r="P279"/>
      <c r="Q279"/>
    </row>
    <row r="280" spans="1:17" ht="39" thickBot="1">
      <c r="A280" s="5" t="s">
        <v>24</v>
      </c>
      <c r="B280" s="10">
        <f>C297/C296*100</f>
        <v>68.750000000000014</v>
      </c>
      <c r="C280" s="105"/>
      <c r="D280" s="10">
        <f>E297/E296*100</f>
        <v>66.650000000000006</v>
      </c>
      <c r="E280" s="105"/>
      <c r="F280" s="10">
        <f>G297/G296*100</f>
        <v>61.300000000000011</v>
      </c>
      <c r="G280" s="105"/>
      <c r="J280"/>
      <c r="K280"/>
      <c r="L280"/>
      <c r="M280"/>
      <c r="N280"/>
      <c r="O280"/>
      <c r="P280"/>
      <c r="Q280"/>
    </row>
    <row r="281" spans="1:17" ht="13.5" hidden="1" customHeight="1">
      <c r="A281" s="3"/>
      <c r="B281" s="3"/>
      <c r="C281" s="9">
        <v>48</v>
      </c>
      <c r="D281" s="3"/>
      <c r="E281" s="9">
        <v>6</v>
      </c>
      <c r="F281" s="3"/>
      <c r="G281" s="9">
        <v>31</v>
      </c>
      <c r="H281" s="3"/>
      <c r="I281" s="9"/>
      <c r="J281" s="2"/>
      <c r="K281" s="9"/>
      <c r="L281" s="8"/>
      <c r="M281" s="9"/>
      <c r="N281" s="8"/>
      <c r="O281" s="9"/>
      <c r="P281" s="8"/>
      <c r="Q281" s="9"/>
    </row>
    <row r="282" spans="1:17" hidden="1">
      <c r="A282" s="5"/>
      <c r="B282" s="5"/>
      <c r="C282" s="9">
        <f>B246*C$281/100</f>
        <v>0</v>
      </c>
      <c r="D282" s="9"/>
      <c r="E282" s="9">
        <f>D246*E$281/100</f>
        <v>0</v>
      </c>
      <c r="F282" s="5"/>
      <c r="G282" s="9">
        <f>F246*G$281/100</f>
        <v>0.99199999999999999</v>
      </c>
      <c r="H282" s="5"/>
      <c r="I282" s="9"/>
      <c r="J282" s="20"/>
      <c r="K282" s="9"/>
      <c r="L282" s="8"/>
      <c r="M282" s="9"/>
      <c r="N282" s="8"/>
      <c r="O282" s="9"/>
      <c r="P282" s="8"/>
      <c r="Q282" s="9"/>
    </row>
    <row r="283" spans="1:17" hidden="1">
      <c r="A283" s="4"/>
      <c r="B283" s="4"/>
      <c r="C283" s="9">
        <f>B247*C$281/100</f>
        <v>6</v>
      </c>
      <c r="D283" s="9"/>
      <c r="E283" s="9">
        <f>D247*E$281/100</f>
        <v>0</v>
      </c>
      <c r="F283" s="4"/>
      <c r="G283" s="9">
        <f>F247*G$281/100</f>
        <v>3.9990000000000006</v>
      </c>
      <c r="H283" s="4"/>
      <c r="I283" s="9"/>
      <c r="J283" s="2"/>
      <c r="K283" s="9"/>
      <c r="L283" s="8"/>
      <c r="M283" s="9"/>
      <c r="N283" s="8"/>
      <c r="O283" s="9"/>
      <c r="P283" s="8"/>
      <c r="Q283" s="9"/>
    </row>
    <row r="284" spans="1:17" hidden="1">
      <c r="A284" s="4"/>
      <c r="B284" s="4"/>
      <c r="C284" s="9">
        <f>B248*C$281/100</f>
        <v>21.983999999999995</v>
      </c>
      <c r="D284" s="9"/>
      <c r="E284" s="9">
        <f>D248*E$281/100</f>
        <v>4.0020000000000007</v>
      </c>
      <c r="F284" s="4"/>
      <c r="G284" s="9">
        <f>F248*G$281/100</f>
        <v>11.997</v>
      </c>
      <c r="H284" s="4"/>
      <c r="I284" s="9"/>
      <c r="J284" s="2"/>
      <c r="K284" s="9"/>
      <c r="L284" s="8"/>
      <c r="M284" s="9"/>
      <c r="N284" s="8"/>
      <c r="O284" s="9"/>
      <c r="P284" s="8"/>
      <c r="Q284" s="9"/>
    </row>
    <row r="285" spans="1:17" hidden="1">
      <c r="C285" s="9">
        <f>B249*C$281/100</f>
        <v>16.991999999999997</v>
      </c>
      <c r="D285" s="9"/>
      <c r="E285" s="9">
        <f>D249*E$281/100</f>
        <v>0</v>
      </c>
      <c r="G285" s="9">
        <f>F249*G$281/100</f>
        <v>7.0060000000000002</v>
      </c>
      <c r="I285" s="9"/>
      <c r="K285" s="9"/>
      <c r="L285" s="9"/>
      <c r="M285" s="9"/>
      <c r="N285" s="9"/>
      <c r="O285" s="9"/>
      <c r="P285" s="9"/>
      <c r="Q285" s="9"/>
    </row>
    <row r="286" spans="1:17" hidden="1">
      <c r="C286" s="9">
        <f>B250*C$281/100</f>
        <v>3.0239999999999996</v>
      </c>
      <c r="D286" s="9"/>
      <c r="E286" s="9">
        <f>D250*E$281/100</f>
        <v>1.9979999999999998</v>
      </c>
      <c r="G286" s="9">
        <f>F250*G$281/100</f>
        <v>7.0060000000000002</v>
      </c>
      <c r="I286" s="9"/>
      <c r="K286" s="9"/>
      <c r="L286" s="9"/>
      <c r="M286" s="9"/>
      <c r="N286" s="9"/>
      <c r="O286" s="9"/>
      <c r="P286" s="9"/>
      <c r="Q286" s="9"/>
    </row>
    <row r="287" spans="1:17" hidden="1">
      <c r="C287" s="9"/>
      <c r="D287" s="9"/>
      <c r="E287" s="9"/>
      <c r="G287" s="9"/>
      <c r="I287" s="9"/>
      <c r="K287" s="9"/>
      <c r="L287" s="9"/>
      <c r="M287" s="9"/>
      <c r="N287" s="9"/>
      <c r="O287" s="9"/>
      <c r="P287" s="9"/>
      <c r="Q287" s="9"/>
    </row>
    <row r="288" spans="1:17" hidden="1">
      <c r="C288" s="9"/>
      <c r="D288" s="9"/>
      <c r="E288" s="9"/>
      <c r="G288" s="9"/>
      <c r="I288" s="9"/>
      <c r="K288" s="9"/>
      <c r="L288" s="9"/>
      <c r="M288" s="9"/>
      <c r="N288" s="9"/>
      <c r="O288" s="9"/>
      <c r="P288" s="9"/>
      <c r="Q288" s="9"/>
    </row>
    <row r="289" spans="1:17" hidden="1">
      <c r="C289" s="9"/>
      <c r="D289" s="9"/>
      <c r="E289" s="9"/>
      <c r="G289" s="9"/>
      <c r="I289" s="9"/>
      <c r="K289" s="9"/>
      <c r="L289" s="9"/>
      <c r="M289" s="9"/>
      <c r="N289" s="9"/>
      <c r="O289" s="9"/>
      <c r="P289" s="9"/>
      <c r="Q289" s="9"/>
    </row>
    <row r="290" spans="1:17" hidden="1">
      <c r="C290" s="9">
        <f>B253*C$281/100</f>
        <v>0.96</v>
      </c>
      <c r="D290" s="9"/>
      <c r="E290" s="9">
        <f>D253*E$281/100</f>
        <v>0</v>
      </c>
      <c r="G290" s="9">
        <f>F253*G$281/100</f>
        <v>1.984</v>
      </c>
      <c r="I290" s="9"/>
      <c r="K290" s="9"/>
      <c r="L290" s="9"/>
      <c r="M290" s="9"/>
      <c r="N290" s="9"/>
      <c r="O290" s="9"/>
      <c r="P290" s="9"/>
      <c r="Q290" s="9"/>
    </row>
    <row r="291" spans="1:17" hidden="1">
      <c r="C291" s="9">
        <f>B254*C$281/100</f>
        <v>9.0240000000000009</v>
      </c>
      <c r="D291" s="9"/>
      <c r="E291" s="9">
        <f>D254*E$281/100</f>
        <v>1.9979999999999998</v>
      </c>
      <c r="G291" s="9">
        <f>F254*G$281/100</f>
        <v>7.0060000000000002</v>
      </c>
      <c r="I291" s="9"/>
      <c r="K291" s="9"/>
      <c r="L291" s="9"/>
      <c r="M291" s="9"/>
      <c r="N291" s="9"/>
      <c r="O291" s="9"/>
      <c r="P291" s="9"/>
      <c r="Q291" s="9"/>
    </row>
    <row r="292" spans="1:17" hidden="1">
      <c r="C292" s="9">
        <f>B255*C$281/100</f>
        <v>28.991999999999997</v>
      </c>
      <c r="D292" s="9"/>
      <c r="E292" s="9">
        <f>D255*E$281/100</f>
        <v>1.9979999999999998</v>
      </c>
      <c r="G292" s="9">
        <f>F255*G$281/100</f>
        <v>15.003999999999998</v>
      </c>
      <c r="I292" s="9"/>
      <c r="K292" s="9"/>
      <c r="L292" s="9"/>
      <c r="M292" s="9"/>
      <c r="N292" s="9"/>
      <c r="O292" s="9"/>
      <c r="P292" s="9"/>
      <c r="Q292" s="9"/>
    </row>
    <row r="293" spans="1:17" hidden="1">
      <c r="C293" s="9">
        <f>B256*C$281/100</f>
        <v>8.0159999999999982</v>
      </c>
      <c r="D293" s="9"/>
      <c r="E293" s="9">
        <f>D256*E$281/100</f>
        <v>1.0019999999999998</v>
      </c>
      <c r="G293" s="9">
        <f>F256*G$281/100</f>
        <v>6.0139999999999993</v>
      </c>
      <c r="I293" s="9"/>
      <c r="K293" s="9"/>
      <c r="L293" s="9"/>
      <c r="M293" s="9"/>
      <c r="N293" s="9"/>
      <c r="O293" s="9"/>
      <c r="P293" s="9"/>
      <c r="Q293" s="9"/>
    </row>
    <row r="294" spans="1:17" hidden="1">
      <c r="C294" s="9">
        <f>B257*C$281/100</f>
        <v>1.008</v>
      </c>
      <c r="D294" s="9"/>
      <c r="E294" s="9">
        <f>D257*E$281/100</f>
        <v>1.0019999999999998</v>
      </c>
      <c r="G294" s="9">
        <f>F257*G$281/100</f>
        <v>0.99199999999999999</v>
      </c>
      <c r="I294" s="9"/>
      <c r="K294" s="9"/>
      <c r="L294" s="9"/>
      <c r="M294" s="9"/>
      <c r="N294" s="9"/>
      <c r="O294" s="9"/>
      <c r="P294" s="9"/>
      <c r="Q294" s="9"/>
    </row>
    <row r="295" spans="1:17" hidden="1">
      <c r="C295" s="9"/>
      <c r="D295" s="9"/>
      <c r="E295" s="9"/>
      <c r="G295" s="9"/>
      <c r="I295" s="9"/>
      <c r="K295" s="9"/>
      <c r="L295" s="9"/>
      <c r="M295" s="9"/>
      <c r="N295" s="9"/>
      <c r="O295" s="9"/>
      <c r="P295" s="9"/>
      <c r="Q295" s="9"/>
    </row>
    <row r="296" spans="1:17" hidden="1">
      <c r="C296" s="9">
        <f>SUM(C282:C294)</f>
        <v>95.999999999999986</v>
      </c>
      <c r="D296" s="9"/>
      <c r="E296" s="9">
        <f>SUM(E282:E294)</f>
        <v>11.999999999999996</v>
      </c>
      <c r="G296" s="9">
        <f>SUM(G282:G294)</f>
        <v>61.999999999999993</v>
      </c>
      <c r="I296" s="9"/>
      <c r="K296" s="9"/>
      <c r="L296" s="9"/>
      <c r="M296" s="9"/>
      <c r="N296" s="9"/>
      <c r="O296" s="9"/>
      <c r="P296" s="9"/>
      <c r="Q296" s="9"/>
    </row>
    <row r="297" spans="1:17" hidden="1">
      <c r="C297" s="9">
        <f>C283+C284+C291+C292</f>
        <v>66</v>
      </c>
      <c r="D297" s="9"/>
      <c r="E297" s="9">
        <f>E283+E284+E291+E292</f>
        <v>7.9979999999999993</v>
      </c>
      <c r="G297" s="9">
        <f>G283+G284+G291+G292</f>
        <v>38.006</v>
      </c>
      <c r="I297" s="9"/>
      <c r="K297" s="9"/>
      <c r="L297" s="9"/>
      <c r="M297" s="9"/>
      <c r="N297" s="9"/>
      <c r="O297" s="9"/>
      <c r="P297" s="9"/>
      <c r="Q297" s="9"/>
    </row>
    <row r="298" spans="1:17">
      <c r="D298" s="9"/>
    </row>
    <row r="299" spans="1:17">
      <c r="A299" s="22" t="s">
        <v>101</v>
      </c>
      <c r="B299" s="22"/>
      <c r="C299" s="22"/>
      <c r="D299" s="22"/>
      <c r="E299" s="22"/>
    </row>
    <row r="302" spans="1:17">
      <c r="O302" s="9"/>
    </row>
    <row r="303" spans="1:17">
      <c r="O303" s="9"/>
      <c r="P303" s="9"/>
    </row>
    <row r="304" spans="1:17">
      <c r="O304" s="9"/>
      <c r="P304" s="9"/>
    </row>
    <row r="305" spans="15:16">
      <c r="O305" s="9"/>
      <c r="P305" s="9"/>
    </row>
  </sheetData>
  <mergeCells count="4">
    <mergeCell ref="A1:Q1"/>
    <mergeCell ref="F2:G2"/>
    <mergeCell ref="D2:E2"/>
    <mergeCell ref="B2:C2"/>
  </mergeCells>
  <pageMargins left="0.75" right="0.75" top="1" bottom="1" header="0.5" footer="0.5"/>
  <pageSetup paperSize="9" orientation="portrait" r:id="rId1"/>
  <headerFooter alignWithMargins="0"/>
  <drawing r:id="rId2"/>
</worksheet>
</file>

<file path=xl/worksheets/sheet6.xml><?xml version="1.0" encoding="utf-8"?>
<worksheet xmlns="http://schemas.openxmlformats.org/spreadsheetml/2006/main" xmlns:r="http://schemas.openxmlformats.org/officeDocument/2006/relationships">
  <dimension ref="A1:Q305"/>
  <sheetViews>
    <sheetView workbookViewId="0">
      <selection sqref="A1:Q1"/>
    </sheetView>
  </sheetViews>
  <sheetFormatPr defaultRowHeight="12.75"/>
  <cols>
    <col min="1" max="1" width="52.85546875" customWidth="1"/>
    <col min="2" max="2" width="18" customWidth="1"/>
    <col min="3" max="3" width="11" customWidth="1"/>
    <col min="4" max="4" width="14.5703125" customWidth="1"/>
    <col min="5" max="5" width="15" customWidth="1"/>
    <col min="6" max="7" width="13.5703125" customWidth="1"/>
    <col min="8" max="9" width="11.85546875" customWidth="1"/>
    <col min="10" max="11" width="12" style="1" customWidth="1"/>
    <col min="12" max="13" width="12.42578125" style="1" customWidth="1"/>
    <col min="14" max="15" width="11.5703125" style="1" customWidth="1"/>
    <col min="16" max="17" width="11.85546875" style="1" customWidth="1"/>
  </cols>
  <sheetData>
    <row r="1" spans="1:17" ht="35.25" customHeight="1" thickBot="1">
      <c r="A1" s="396" t="s">
        <v>118</v>
      </c>
      <c r="B1" s="397"/>
      <c r="C1" s="397"/>
      <c r="D1" s="397"/>
      <c r="E1" s="397"/>
      <c r="F1" s="397"/>
      <c r="G1" s="397"/>
      <c r="H1" s="397"/>
      <c r="I1" s="397"/>
      <c r="J1" s="397"/>
      <c r="K1" s="397"/>
      <c r="L1" s="398"/>
      <c r="M1" s="398"/>
      <c r="N1" s="398"/>
      <c r="O1" s="398"/>
      <c r="P1" s="398"/>
      <c r="Q1" s="398"/>
    </row>
    <row r="2" spans="1:17" ht="18">
      <c r="A2" s="7"/>
      <c r="B2" s="419">
        <v>2013</v>
      </c>
      <c r="C2" s="420"/>
      <c r="D2" s="410">
        <v>2012</v>
      </c>
      <c r="E2" s="411"/>
      <c r="F2" s="408">
        <v>2011</v>
      </c>
      <c r="G2" s="409"/>
      <c r="J2"/>
      <c r="K2"/>
      <c r="L2"/>
      <c r="M2"/>
      <c r="N2"/>
      <c r="O2"/>
      <c r="P2"/>
      <c r="Q2"/>
    </row>
    <row r="3" spans="1:17" ht="24" customHeight="1" thickBot="1">
      <c r="B3" s="346" t="str">
        <f>D3</f>
        <v>As a percentage</v>
      </c>
      <c r="C3" s="347" t="str">
        <f>E3</f>
        <v>Less than Ogive</v>
      </c>
      <c r="D3" s="231" t="str">
        <f>F3</f>
        <v>As a percentage</v>
      </c>
      <c r="E3" s="232" t="str">
        <f>G3</f>
        <v>Less than Ogive</v>
      </c>
      <c r="F3" s="87" t="str">
        <f>'Port Shepstone'!F3</f>
        <v>As a percentage</v>
      </c>
      <c r="G3" s="88" t="str">
        <f>'Port Shepstone'!G3</f>
        <v>Less than Ogive</v>
      </c>
      <c r="H3" s="104"/>
      <c r="I3" s="104"/>
      <c r="J3" s="104"/>
      <c r="K3" s="104"/>
      <c r="L3" s="104"/>
      <c r="M3" s="104"/>
      <c r="N3" s="104"/>
      <c r="O3" s="104"/>
      <c r="P3" s="104"/>
      <c r="Q3" s="104"/>
    </row>
    <row r="4" spans="1:17">
      <c r="A4" s="3" t="s">
        <v>0</v>
      </c>
      <c r="B4" s="348"/>
      <c r="C4" s="349"/>
      <c r="D4" s="233"/>
      <c r="E4" s="236"/>
      <c r="F4" s="58"/>
      <c r="G4" s="59"/>
      <c r="J4"/>
      <c r="K4"/>
      <c r="L4"/>
      <c r="M4"/>
      <c r="N4"/>
      <c r="O4"/>
      <c r="P4"/>
      <c r="Q4"/>
    </row>
    <row r="5" spans="1:17">
      <c r="A5" s="4" t="s">
        <v>53</v>
      </c>
      <c r="B5" s="348">
        <v>3.8</v>
      </c>
      <c r="C5" s="349"/>
      <c r="D5" s="233">
        <v>5.9</v>
      </c>
      <c r="E5" s="236"/>
      <c r="F5" s="58"/>
      <c r="G5" s="59"/>
      <c r="J5"/>
      <c r="K5"/>
      <c r="L5"/>
      <c r="M5"/>
      <c r="N5"/>
      <c r="O5"/>
      <c r="P5"/>
      <c r="Q5"/>
    </row>
    <row r="6" spans="1:17">
      <c r="A6" s="4" t="s">
        <v>54</v>
      </c>
      <c r="B6" s="348">
        <v>6.9</v>
      </c>
      <c r="C6" s="349"/>
      <c r="D6" s="233"/>
      <c r="E6" s="236"/>
      <c r="F6" s="58">
        <v>3.1</v>
      </c>
      <c r="G6" s="59"/>
      <c r="J6"/>
      <c r="K6"/>
      <c r="L6"/>
      <c r="M6"/>
      <c r="N6"/>
      <c r="O6"/>
      <c r="P6"/>
      <c r="Q6"/>
    </row>
    <row r="7" spans="1:17">
      <c r="A7" s="4" t="s">
        <v>26</v>
      </c>
      <c r="B7" s="348"/>
      <c r="C7" s="349"/>
      <c r="D7" s="233"/>
      <c r="E7" s="236"/>
      <c r="F7" s="58"/>
      <c r="G7" s="59"/>
      <c r="J7"/>
      <c r="K7"/>
      <c r="L7"/>
      <c r="M7"/>
      <c r="N7"/>
      <c r="O7"/>
      <c r="P7"/>
      <c r="Q7"/>
    </row>
    <row r="8" spans="1:17">
      <c r="A8" s="4" t="s">
        <v>27</v>
      </c>
      <c r="B8" s="348"/>
      <c r="C8" s="349"/>
      <c r="D8" s="233"/>
      <c r="E8" s="236"/>
      <c r="F8" s="58"/>
      <c r="G8" s="59"/>
      <c r="J8"/>
      <c r="K8"/>
      <c r="L8"/>
      <c r="M8"/>
      <c r="N8"/>
      <c r="O8"/>
      <c r="P8"/>
      <c r="Q8"/>
    </row>
    <row r="9" spans="1:17">
      <c r="A9" s="4" t="s">
        <v>28</v>
      </c>
      <c r="B9" s="348">
        <v>3.4</v>
      </c>
      <c r="C9" s="349"/>
      <c r="D9" s="233">
        <v>5.9</v>
      </c>
      <c r="E9" s="236"/>
      <c r="F9" s="58">
        <v>9.4</v>
      </c>
      <c r="G9" s="59"/>
      <c r="J9"/>
      <c r="K9"/>
      <c r="L9"/>
      <c r="M9"/>
      <c r="N9"/>
      <c r="O9"/>
      <c r="P9"/>
      <c r="Q9"/>
    </row>
    <row r="10" spans="1:17">
      <c r="A10" s="4" t="s">
        <v>29</v>
      </c>
      <c r="B10" s="348"/>
      <c r="C10" s="349"/>
      <c r="D10" s="233">
        <v>5.9</v>
      </c>
      <c r="E10" s="236"/>
      <c r="F10" s="58"/>
      <c r="G10" s="59"/>
      <c r="J10"/>
      <c r="K10"/>
      <c r="L10"/>
      <c r="M10"/>
      <c r="N10"/>
      <c r="O10"/>
      <c r="P10"/>
      <c r="Q10"/>
    </row>
    <row r="11" spans="1:17">
      <c r="A11" s="4" t="s">
        <v>30</v>
      </c>
      <c r="B11" s="348"/>
      <c r="C11" s="349"/>
      <c r="D11" s="233">
        <v>5.9</v>
      </c>
      <c r="E11" s="236"/>
      <c r="F11" s="58">
        <v>12.7</v>
      </c>
      <c r="G11" s="59"/>
      <c r="J11"/>
      <c r="K11"/>
      <c r="L11"/>
      <c r="M11"/>
      <c r="N11"/>
      <c r="O11"/>
      <c r="P11"/>
      <c r="Q11"/>
    </row>
    <row r="12" spans="1:17">
      <c r="A12" s="4" t="s">
        <v>31</v>
      </c>
      <c r="B12" s="348"/>
      <c r="C12" s="349"/>
      <c r="D12" s="233"/>
      <c r="E12" s="236"/>
      <c r="F12" s="58">
        <v>3.1</v>
      </c>
      <c r="G12" s="59"/>
      <c r="J12"/>
      <c r="K12"/>
      <c r="L12"/>
      <c r="M12"/>
      <c r="N12"/>
      <c r="O12"/>
      <c r="P12"/>
      <c r="Q12"/>
    </row>
    <row r="13" spans="1:17">
      <c r="A13" s="4" t="s">
        <v>32</v>
      </c>
      <c r="B13" s="348">
        <v>17.2</v>
      </c>
      <c r="C13" s="349"/>
      <c r="D13" s="233">
        <v>17.600000000000001</v>
      </c>
      <c r="E13" s="236"/>
      <c r="F13" s="58">
        <v>12.5</v>
      </c>
      <c r="G13" s="59"/>
      <c r="J13"/>
      <c r="K13"/>
      <c r="L13"/>
      <c r="M13"/>
      <c r="N13"/>
      <c r="O13"/>
      <c r="P13"/>
      <c r="Q13"/>
    </row>
    <row r="14" spans="1:17">
      <c r="A14" s="4" t="s">
        <v>33</v>
      </c>
      <c r="B14" s="348">
        <v>31</v>
      </c>
      <c r="C14" s="349"/>
      <c r="D14" s="233">
        <v>23.5</v>
      </c>
      <c r="E14" s="236"/>
      <c r="F14" s="58">
        <v>31.2</v>
      </c>
      <c r="G14" s="59"/>
      <c r="J14"/>
      <c r="K14"/>
      <c r="L14"/>
      <c r="M14"/>
      <c r="N14"/>
      <c r="O14"/>
      <c r="P14"/>
      <c r="Q14"/>
    </row>
    <row r="15" spans="1:17">
      <c r="A15" s="4" t="s">
        <v>34</v>
      </c>
      <c r="B15" s="348">
        <v>3.4</v>
      </c>
      <c r="C15" s="349"/>
      <c r="D15" s="233">
        <v>5.9</v>
      </c>
      <c r="E15" s="236"/>
      <c r="F15" s="58"/>
      <c r="G15" s="59"/>
      <c r="J15"/>
      <c r="K15"/>
      <c r="L15"/>
      <c r="M15"/>
      <c r="N15"/>
      <c r="O15"/>
      <c r="P15"/>
      <c r="Q15"/>
    </row>
    <row r="16" spans="1:17">
      <c r="A16" s="4" t="s">
        <v>35</v>
      </c>
      <c r="B16" s="348">
        <v>3.4</v>
      </c>
      <c r="C16" s="349"/>
      <c r="D16" s="233"/>
      <c r="E16" s="236"/>
      <c r="F16" s="58"/>
      <c r="G16" s="59"/>
      <c r="H16" s="104"/>
      <c r="I16" s="104"/>
      <c r="J16" s="104"/>
      <c r="K16" s="104"/>
      <c r="L16" s="104"/>
      <c r="M16" s="104"/>
      <c r="N16" s="104"/>
      <c r="O16" s="104"/>
      <c r="P16" s="104"/>
      <c r="Q16" s="104"/>
    </row>
    <row r="17" spans="1:17">
      <c r="A17" s="4" t="s">
        <v>36</v>
      </c>
      <c r="B17" s="348">
        <v>3.4</v>
      </c>
      <c r="C17" s="349"/>
      <c r="D17" s="233">
        <v>5.9</v>
      </c>
      <c r="E17" s="236"/>
      <c r="F17" s="58"/>
      <c r="G17" s="59"/>
      <c r="J17"/>
      <c r="K17"/>
      <c r="L17"/>
      <c r="M17"/>
      <c r="N17"/>
      <c r="O17"/>
      <c r="P17"/>
      <c r="Q17"/>
    </row>
    <row r="18" spans="1:17">
      <c r="A18" s="4" t="s">
        <v>37</v>
      </c>
      <c r="B18" s="348"/>
      <c r="C18" s="349"/>
      <c r="D18" s="233"/>
      <c r="E18" s="236"/>
      <c r="F18" s="58"/>
      <c r="G18" s="59"/>
      <c r="J18"/>
      <c r="K18"/>
      <c r="L18"/>
      <c r="M18"/>
      <c r="N18"/>
      <c r="O18"/>
      <c r="P18"/>
      <c r="Q18"/>
    </row>
    <row r="19" spans="1:17">
      <c r="A19" s="4" t="s">
        <v>38</v>
      </c>
      <c r="B19" s="348"/>
      <c r="C19" s="349"/>
      <c r="D19" s="233"/>
      <c r="E19" s="236"/>
      <c r="F19" s="58">
        <v>3.1</v>
      </c>
      <c r="G19" s="59"/>
      <c r="J19"/>
      <c r="K19"/>
      <c r="L19"/>
      <c r="M19"/>
      <c r="N19"/>
      <c r="O19"/>
      <c r="P19"/>
      <c r="Q19"/>
    </row>
    <row r="20" spans="1:17">
      <c r="A20" s="4" t="s">
        <v>39</v>
      </c>
      <c r="B20" s="348">
        <v>3.4</v>
      </c>
      <c r="C20" s="349"/>
      <c r="D20" s="233"/>
      <c r="E20" s="236"/>
      <c r="F20" s="58">
        <v>3.1</v>
      </c>
      <c r="G20" s="59"/>
      <c r="J20"/>
      <c r="K20"/>
      <c r="L20"/>
      <c r="M20"/>
      <c r="N20"/>
      <c r="O20"/>
      <c r="P20"/>
      <c r="Q20"/>
    </row>
    <row r="21" spans="1:17">
      <c r="A21" s="4" t="s">
        <v>40</v>
      </c>
      <c r="B21" s="348">
        <v>3.4</v>
      </c>
      <c r="C21" s="349"/>
      <c r="D21" s="233"/>
      <c r="E21" s="236"/>
      <c r="F21" s="58"/>
      <c r="G21" s="59"/>
      <c r="J21"/>
      <c r="K21"/>
      <c r="L21"/>
      <c r="M21"/>
      <c r="N21"/>
      <c r="O21"/>
      <c r="P21"/>
      <c r="Q21"/>
    </row>
    <row r="22" spans="1:17">
      <c r="A22" s="4" t="s">
        <v>41</v>
      </c>
      <c r="B22" s="348"/>
      <c r="C22" s="349"/>
      <c r="D22" s="233"/>
      <c r="E22" s="236"/>
      <c r="F22" s="58"/>
      <c r="G22" s="59"/>
      <c r="J22"/>
      <c r="K22"/>
      <c r="L22"/>
      <c r="M22"/>
      <c r="N22"/>
      <c r="O22"/>
      <c r="P22"/>
      <c r="Q22"/>
    </row>
    <row r="23" spans="1:17">
      <c r="A23" s="4" t="s">
        <v>42</v>
      </c>
      <c r="B23" s="348"/>
      <c r="C23" s="349"/>
      <c r="D23" s="233"/>
      <c r="E23" s="236"/>
      <c r="F23" s="58"/>
      <c r="G23" s="59"/>
      <c r="J23"/>
      <c r="K23"/>
      <c r="L23"/>
      <c r="M23"/>
      <c r="N23"/>
      <c r="O23"/>
      <c r="P23"/>
      <c r="Q23"/>
    </row>
    <row r="24" spans="1:17">
      <c r="A24" s="4" t="s">
        <v>43</v>
      </c>
      <c r="B24" s="348"/>
      <c r="C24" s="349"/>
      <c r="D24" s="233"/>
      <c r="E24" s="236"/>
      <c r="F24" s="58"/>
      <c r="G24" s="59"/>
      <c r="J24"/>
      <c r="K24"/>
      <c r="L24"/>
      <c r="M24"/>
      <c r="N24"/>
      <c r="O24"/>
      <c r="P24"/>
      <c r="Q24"/>
    </row>
    <row r="25" spans="1:17">
      <c r="A25" s="4" t="s">
        <v>44</v>
      </c>
      <c r="B25" s="348"/>
      <c r="C25" s="349"/>
      <c r="D25" s="233"/>
      <c r="E25" s="236"/>
      <c r="F25" s="58"/>
      <c r="G25" s="59"/>
      <c r="J25"/>
      <c r="K25"/>
      <c r="L25"/>
      <c r="M25"/>
      <c r="N25"/>
      <c r="O25"/>
      <c r="P25"/>
      <c r="Q25"/>
    </row>
    <row r="26" spans="1:17">
      <c r="A26" s="4" t="s">
        <v>45</v>
      </c>
      <c r="B26" s="348"/>
      <c r="C26" s="349"/>
      <c r="D26" s="233"/>
      <c r="E26" s="236"/>
      <c r="F26" s="58"/>
      <c r="G26" s="59"/>
      <c r="J26"/>
      <c r="K26"/>
      <c r="L26"/>
      <c r="M26"/>
      <c r="N26"/>
      <c r="O26"/>
      <c r="P26"/>
      <c r="Q26"/>
    </row>
    <row r="27" spans="1:17">
      <c r="A27" s="4" t="s">
        <v>46</v>
      </c>
      <c r="B27" s="348"/>
      <c r="C27" s="349"/>
      <c r="D27" s="233"/>
      <c r="E27" s="236"/>
      <c r="F27" s="58">
        <v>3.1</v>
      </c>
      <c r="G27" s="59"/>
      <c r="J27"/>
      <c r="K27"/>
      <c r="L27"/>
      <c r="M27"/>
      <c r="N27"/>
      <c r="O27"/>
      <c r="P27"/>
      <c r="Q27"/>
    </row>
    <row r="28" spans="1:17">
      <c r="A28" s="4" t="s">
        <v>47</v>
      </c>
      <c r="B28" s="348">
        <v>31</v>
      </c>
      <c r="C28" s="349"/>
      <c r="D28" s="233">
        <v>23.5</v>
      </c>
      <c r="E28" s="236"/>
      <c r="F28" s="58">
        <v>15.6</v>
      </c>
      <c r="G28" s="59"/>
      <c r="J28"/>
      <c r="K28"/>
      <c r="L28"/>
      <c r="M28"/>
      <c r="N28"/>
      <c r="O28"/>
      <c r="P28"/>
      <c r="Q28"/>
    </row>
    <row r="29" spans="1:17">
      <c r="A29" s="3"/>
      <c r="B29" s="348"/>
      <c r="C29" s="349"/>
      <c r="D29" s="233"/>
      <c r="E29" s="236"/>
      <c r="F29" s="58"/>
      <c r="G29" s="59"/>
      <c r="H29" s="104"/>
      <c r="I29" s="104"/>
      <c r="J29" s="104"/>
      <c r="K29" s="104"/>
      <c r="L29" s="104"/>
      <c r="M29" s="104"/>
      <c r="N29" s="104"/>
      <c r="O29" s="104"/>
      <c r="P29" s="104"/>
      <c r="Q29" s="104"/>
    </row>
    <row r="30" spans="1:17">
      <c r="A30" s="3" t="s">
        <v>1</v>
      </c>
      <c r="B30" s="348"/>
      <c r="C30" s="349"/>
      <c r="D30" s="233"/>
      <c r="E30" s="236"/>
      <c r="F30" s="58"/>
      <c r="G30" s="59"/>
      <c r="J30"/>
      <c r="K30"/>
      <c r="L30"/>
      <c r="M30"/>
      <c r="N30"/>
      <c r="O30"/>
      <c r="P30"/>
      <c r="Q30"/>
    </row>
    <row r="31" spans="1:17">
      <c r="A31" s="4" t="s">
        <v>99</v>
      </c>
      <c r="B31" s="348">
        <v>38</v>
      </c>
      <c r="C31" s="358">
        <f>B31</f>
        <v>38</v>
      </c>
      <c r="D31" s="233">
        <v>11.8</v>
      </c>
      <c r="E31" s="328">
        <f>D31</f>
        <v>11.8</v>
      </c>
      <c r="F31" s="58">
        <v>31.3</v>
      </c>
      <c r="G31" s="333">
        <f>F31</f>
        <v>31.3</v>
      </c>
      <c r="J31"/>
      <c r="K31"/>
      <c r="L31"/>
      <c r="M31"/>
      <c r="N31"/>
      <c r="O31"/>
      <c r="P31"/>
      <c r="Q31"/>
    </row>
    <row r="32" spans="1:17">
      <c r="A32" s="4" t="s">
        <v>52</v>
      </c>
      <c r="B32" s="348">
        <v>31</v>
      </c>
      <c r="C32" s="357">
        <f>C31+B32</f>
        <v>69</v>
      </c>
      <c r="D32" s="233">
        <v>35.299999999999997</v>
      </c>
      <c r="E32" s="247">
        <f>E31+D32</f>
        <v>47.099999999999994</v>
      </c>
      <c r="F32" s="58">
        <v>31.2</v>
      </c>
      <c r="G32" s="206">
        <f>G31+F32</f>
        <v>62.5</v>
      </c>
      <c r="J32"/>
      <c r="K32"/>
      <c r="L32"/>
      <c r="M32"/>
      <c r="N32"/>
      <c r="O32"/>
      <c r="P32"/>
      <c r="Q32"/>
    </row>
    <row r="33" spans="1:17">
      <c r="A33" s="4" t="s">
        <v>48</v>
      </c>
      <c r="B33" s="348">
        <v>6.9</v>
      </c>
      <c r="C33" s="349">
        <f>C32+B33</f>
        <v>75.900000000000006</v>
      </c>
      <c r="D33" s="233">
        <v>17.600000000000001</v>
      </c>
      <c r="E33" s="236">
        <f>E32+D33</f>
        <v>64.699999999999989</v>
      </c>
      <c r="F33" s="58">
        <v>9.4</v>
      </c>
      <c r="G33" s="59">
        <f>G32+F33</f>
        <v>71.900000000000006</v>
      </c>
      <c r="J33"/>
      <c r="K33"/>
      <c r="L33"/>
      <c r="M33"/>
      <c r="N33"/>
      <c r="O33"/>
      <c r="P33"/>
      <c r="Q33"/>
    </row>
    <row r="34" spans="1:17">
      <c r="A34" s="4" t="s">
        <v>49</v>
      </c>
      <c r="B34" s="348">
        <v>6.9</v>
      </c>
      <c r="C34" s="349">
        <f>C33+B34</f>
        <v>82.800000000000011</v>
      </c>
      <c r="D34" s="233">
        <v>5.9</v>
      </c>
      <c r="E34" s="236">
        <f>E33+D34</f>
        <v>70.599999999999994</v>
      </c>
      <c r="F34" s="58">
        <v>12.5</v>
      </c>
      <c r="G34" s="59">
        <f>G33+F34</f>
        <v>84.4</v>
      </c>
      <c r="J34"/>
      <c r="K34"/>
      <c r="L34"/>
      <c r="M34"/>
      <c r="N34"/>
      <c r="O34"/>
      <c r="P34"/>
      <c r="Q34"/>
    </row>
    <row r="35" spans="1:17">
      <c r="A35" s="4" t="s">
        <v>50</v>
      </c>
      <c r="B35" s="348">
        <v>3.9</v>
      </c>
      <c r="C35" s="349">
        <f>C34+B35</f>
        <v>86.700000000000017</v>
      </c>
      <c r="D35" s="233">
        <v>23.5</v>
      </c>
      <c r="E35" s="236">
        <f>E34+D35</f>
        <v>94.1</v>
      </c>
      <c r="F35" s="58">
        <v>12.5</v>
      </c>
      <c r="G35" s="59">
        <f>G34+F35</f>
        <v>96.9</v>
      </c>
      <c r="J35"/>
      <c r="K35"/>
      <c r="L35"/>
      <c r="M35"/>
      <c r="N35"/>
      <c r="O35"/>
      <c r="P35"/>
      <c r="Q35"/>
    </row>
    <row r="36" spans="1:17">
      <c r="A36" s="4" t="s">
        <v>51</v>
      </c>
      <c r="B36" s="348">
        <v>29</v>
      </c>
      <c r="C36" s="349">
        <f>C35+B36</f>
        <v>115.70000000000002</v>
      </c>
      <c r="D36" s="233">
        <v>5.9</v>
      </c>
      <c r="E36" s="236">
        <f>E35+D36</f>
        <v>100</v>
      </c>
      <c r="F36" s="58">
        <v>3.1</v>
      </c>
      <c r="G36" s="59">
        <f>G35+F36</f>
        <v>100</v>
      </c>
      <c r="J36"/>
      <c r="K36"/>
      <c r="L36"/>
      <c r="M36"/>
      <c r="N36"/>
      <c r="O36"/>
      <c r="P36"/>
      <c r="Q36"/>
    </row>
    <row r="37" spans="1:17">
      <c r="A37" s="2"/>
      <c r="B37" s="348"/>
      <c r="C37" s="349"/>
      <c r="D37" s="233"/>
      <c r="E37" s="236"/>
      <c r="F37" s="58"/>
      <c r="G37" s="59"/>
      <c r="J37"/>
      <c r="K37"/>
      <c r="L37"/>
      <c r="M37"/>
      <c r="N37"/>
      <c r="O37"/>
      <c r="P37"/>
      <c r="Q37"/>
    </row>
    <row r="38" spans="1:17" ht="25.5">
      <c r="A38" s="5" t="s">
        <v>2</v>
      </c>
      <c r="B38" s="362"/>
      <c r="C38" s="353"/>
      <c r="D38" s="239"/>
      <c r="E38" s="248"/>
      <c r="F38" s="61"/>
      <c r="G38" s="67"/>
      <c r="J38"/>
      <c r="K38"/>
      <c r="L38"/>
      <c r="M38"/>
      <c r="N38"/>
      <c r="O38"/>
      <c r="P38"/>
      <c r="Q38"/>
    </row>
    <row r="39" spans="1:17">
      <c r="A39" s="4">
        <v>1</v>
      </c>
      <c r="B39" s="348">
        <v>17.399999999999999</v>
      </c>
      <c r="C39" s="354">
        <f>B39</f>
        <v>17.399999999999999</v>
      </c>
      <c r="D39" s="233">
        <v>0</v>
      </c>
      <c r="E39" s="238">
        <f>D39</f>
        <v>0</v>
      </c>
      <c r="F39" s="58">
        <v>6.2</v>
      </c>
      <c r="G39" s="60">
        <f>F39</f>
        <v>6.2</v>
      </c>
      <c r="J39"/>
      <c r="K39"/>
      <c r="L39"/>
      <c r="M39"/>
      <c r="N39"/>
      <c r="O39"/>
      <c r="P39"/>
      <c r="Q39"/>
    </row>
    <row r="40" spans="1:17">
      <c r="A40" s="4">
        <v>2</v>
      </c>
      <c r="B40" s="348">
        <v>0</v>
      </c>
      <c r="C40" s="354">
        <f>C39+B40</f>
        <v>17.399999999999999</v>
      </c>
      <c r="D40" s="233">
        <v>0</v>
      </c>
      <c r="E40" s="238">
        <f>E39+D40</f>
        <v>0</v>
      </c>
      <c r="F40" s="58">
        <v>6.2</v>
      </c>
      <c r="G40" s="60">
        <f>G39+F40</f>
        <v>12.4</v>
      </c>
      <c r="J40"/>
      <c r="K40"/>
      <c r="L40"/>
      <c r="M40"/>
      <c r="N40"/>
      <c r="O40"/>
      <c r="P40"/>
      <c r="Q40"/>
    </row>
    <row r="41" spans="1:17">
      <c r="A41" s="4">
        <v>3</v>
      </c>
      <c r="B41" s="348">
        <v>3.4</v>
      </c>
      <c r="C41" s="354">
        <f t="shared" ref="C41:C48" si="0">C40+B41</f>
        <v>20.799999999999997</v>
      </c>
      <c r="D41" s="233">
        <v>5.8</v>
      </c>
      <c r="E41" s="238">
        <f t="shared" ref="E41:E48" si="1">E40+D41</f>
        <v>5.8</v>
      </c>
      <c r="F41" s="58">
        <v>0</v>
      </c>
      <c r="G41" s="60">
        <f t="shared" ref="G41:G48" si="2">G40+F41</f>
        <v>12.4</v>
      </c>
      <c r="J41"/>
      <c r="K41"/>
      <c r="L41"/>
      <c r="M41"/>
      <c r="N41"/>
      <c r="O41"/>
      <c r="P41"/>
      <c r="Q41"/>
    </row>
    <row r="42" spans="1:17">
      <c r="A42" s="4">
        <v>4</v>
      </c>
      <c r="B42" s="348">
        <v>3.4</v>
      </c>
      <c r="C42" s="354">
        <f t="shared" si="0"/>
        <v>24.199999999999996</v>
      </c>
      <c r="D42" s="233">
        <v>0</v>
      </c>
      <c r="E42" s="238">
        <f t="shared" si="1"/>
        <v>5.8</v>
      </c>
      <c r="F42" s="58">
        <v>9.4</v>
      </c>
      <c r="G42" s="60">
        <f t="shared" si="2"/>
        <v>21.8</v>
      </c>
      <c r="H42" s="104"/>
      <c r="I42" s="104"/>
      <c r="J42" s="104"/>
      <c r="K42" s="104"/>
      <c r="L42" s="104"/>
      <c r="M42" s="104"/>
      <c r="N42" s="104"/>
      <c r="O42" s="104"/>
      <c r="P42" s="104"/>
      <c r="Q42" s="104"/>
    </row>
    <row r="43" spans="1:17">
      <c r="A43" s="4">
        <v>5</v>
      </c>
      <c r="B43" s="348">
        <v>6.9</v>
      </c>
      <c r="C43" s="354">
        <f t="shared" si="0"/>
        <v>31.099999999999994</v>
      </c>
      <c r="D43" s="233">
        <v>11.8</v>
      </c>
      <c r="E43" s="238">
        <f t="shared" si="1"/>
        <v>17.600000000000001</v>
      </c>
      <c r="F43" s="58">
        <v>9.4</v>
      </c>
      <c r="G43" s="60">
        <f t="shared" si="2"/>
        <v>31.200000000000003</v>
      </c>
      <c r="J43"/>
      <c r="K43"/>
      <c r="L43"/>
      <c r="M43"/>
      <c r="N43"/>
      <c r="O43"/>
      <c r="P43"/>
      <c r="Q43"/>
    </row>
    <row r="44" spans="1:17">
      <c r="A44" s="4">
        <v>6</v>
      </c>
      <c r="B44" s="348">
        <v>6.9</v>
      </c>
      <c r="C44" s="354">
        <f t="shared" si="0"/>
        <v>37.999999999999993</v>
      </c>
      <c r="D44" s="233">
        <v>0</v>
      </c>
      <c r="E44" s="238">
        <f t="shared" si="1"/>
        <v>17.600000000000001</v>
      </c>
      <c r="F44" s="58">
        <v>6.2</v>
      </c>
      <c r="G44" s="60">
        <f t="shared" si="2"/>
        <v>37.400000000000006</v>
      </c>
      <c r="J44"/>
      <c r="K44"/>
      <c r="L44"/>
      <c r="M44"/>
      <c r="N44"/>
      <c r="O44"/>
      <c r="P44"/>
      <c r="Q44"/>
    </row>
    <row r="45" spans="1:17">
      <c r="A45" s="4">
        <v>7</v>
      </c>
      <c r="B45" s="348">
        <v>17.2</v>
      </c>
      <c r="C45" s="358">
        <f t="shared" si="0"/>
        <v>55.199999999999989</v>
      </c>
      <c r="D45" s="233">
        <v>5.9</v>
      </c>
      <c r="E45" s="328">
        <f t="shared" si="1"/>
        <v>23.5</v>
      </c>
      <c r="F45" s="58">
        <v>9.4</v>
      </c>
      <c r="G45" s="206">
        <f t="shared" si="2"/>
        <v>46.800000000000004</v>
      </c>
      <c r="J45"/>
      <c r="K45"/>
      <c r="L45"/>
      <c r="M45"/>
      <c r="N45"/>
      <c r="O45"/>
      <c r="P45"/>
      <c r="Q45"/>
    </row>
    <row r="46" spans="1:17">
      <c r="A46" s="4">
        <v>8</v>
      </c>
      <c r="B46" s="348">
        <v>13.8</v>
      </c>
      <c r="C46" s="356">
        <f t="shared" si="0"/>
        <v>68.999999999999986</v>
      </c>
      <c r="D46" s="233">
        <v>29.4</v>
      </c>
      <c r="E46" s="237">
        <f t="shared" si="1"/>
        <v>52.9</v>
      </c>
      <c r="F46" s="58">
        <v>25</v>
      </c>
      <c r="G46" s="60">
        <f t="shared" si="2"/>
        <v>71.800000000000011</v>
      </c>
      <c r="J46"/>
      <c r="K46"/>
      <c r="L46"/>
      <c r="M46"/>
      <c r="N46"/>
      <c r="O46"/>
      <c r="P46"/>
      <c r="Q46"/>
    </row>
    <row r="47" spans="1:17">
      <c r="A47" s="4">
        <v>9</v>
      </c>
      <c r="B47" s="348">
        <v>6.9</v>
      </c>
      <c r="C47" s="354">
        <f t="shared" si="0"/>
        <v>75.899999999999991</v>
      </c>
      <c r="D47" s="233">
        <v>11.8</v>
      </c>
      <c r="E47" s="238">
        <f t="shared" si="1"/>
        <v>64.7</v>
      </c>
      <c r="F47" s="58">
        <v>9.4</v>
      </c>
      <c r="G47" s="60">
        <f t="shared" si="2"/>
        <v>81.200000000000017</v>
      </c>
      <c r="J47"/>
      <c r="K47"/>
      <c r="L47"/>
      <c r="M47"/>
      <c r="N47"/>
      <c r="O47"/>
      <c r="P47"/>
      <c r="Q47"/>
    </row>
    <row r="48" spans="1:17">
      <c r="A48" s="4">
        <v>10</v>
      </c>
      <c r="B48" s="348">
        <v>24.1</v>
      </c>
      <c r="C48" s="354">
        <f t="shared" si="0"/>
        <v>100</v>
      </c>
      <c r="D48" s="233">
        <v>35.299999999999997</v>
      </c>
      <c r="E48" s="238">
        <f t="shared" si="1"/>
        <v>100</v>
      </c>
      <c r="F48" s="58">
        <v>18.8</v>
      </c>
      <c r="G48" s="60">
        <f t="shared" si="2"/>
        <v>100.00000000000001</v>
      </c>
      <c r="J48"/>
      <c r="K48"/>
      <c r="L48"/>
      <c r="M48"/>
      <c r="N48"/>
      <c r="O48"/>
      <c r="P48"/>
      <c r="Q48"/>
    </row>
    <row r="49" spans="1:17">
      <c r="A49" s="3"/>
      <c r="B49" s="348"/>
      <c r="C49" s="354"/>
      <c r="D49" s="233"/>
      <c r="E49" s="238"/>
      <c r="F49" s="58"/>
      <c r="G49" s="60"/>
      <c r="J49"/>
      <c r="K49"/>
      <c r="L49"/>
      <c r="M49"/>
      <c r="N49"/>
      <c r="O49"/>
      <c r="P49"/>
      <c r="Q49"/>
    </row>
    <row r="50" spans="1:17" ht="25.5">
      <c r="A50" s="5" t="s">
        <v>3</v>
      </c>
      <c r="B50" s="362"/>
      <c r="C50" s="354"/>
      <c r="D50" s="239"/>
      <c r="E50" s="238"/>
      <c r="F50" s="61"/>
      <c r="G50" s="60"/>
      <c r="J50"/>
      <c r="K50"/>
      <c r="L50"/>
      <c r="M50"/>
      <c r="N50"/>
      <c r="O50"/>
      <c r="P50"/>
      <c r="Q50"/>
    </row>
    <row r="51" spans="1:17">
      <c r="A51" s="4">
        <v>1</v>
      </c>
      <c r="B51" s="362">
        <v>3.4</v>
      </c>
      <c r="C51" s="354">
        <f>B51</f>
        <v>3.4</v>
      </c>
      <c r="D51" s="239"/>
      <c r="E51" s="238">
        <f>D51</f>
        <v>0</v>
      </c>
      <c r="F51" s="58">
        <v>9.4</v>
      </c>
      <c r="G51" s="60">
        <f>F51</f>
        <v>9.4</v>
      </c>
      <c r="J51"/>
      <c r="K51"/>
      <c r="L51"/>
      <c r="M51"/>
      <c r="N51"/>
      <c r="O51"/>
      <c r="P51"/>
      <c r="Q51"/>
    </row>
    <row r="52" spans="1:17">
      <c r="A52" s="4">
        <v>2</v>
      </c>
      <c r="B52" s="348">
        <v>10.3</v>
      </c>
      <c r="C52" s="354">
        <f>C51+B52</f>
        <v>13.700000000000001</v>
      </c>
      <c r="D52" s="233">
        <v>0</v>
      </c>
      <c r="E52" s="238">
        <f>E51+D52</f>
        <v>0</v>
      </c>
      <c r="F52" s="58">
        <v>9.4</v>
      </c>
      <c r="G52" s="60">
        <f>G51+F52</f>
        <v>18.8</v>
      </c>
      <c r="J52"/>
      <c r="K52"/>
      <c r="L52"/>
      <c r="M52"/>
      <c r="N52"/>
      <c r="O52"/>
      <c r="P52"/>
      <c r="Q52"/>
    </row>
    <row r="53" spans="1:17">
      <c r="A53" s="4">
        <v>3</v>
      </c>
      <c r="B53" s="348">
        <v>3.4</v>
      </c>
      <c r="C53" s="354">
        <f t="shared" ref="C53:C60" si="3">C52+B53</f>
        <v>17.100000000000001</v>
      </c>
      <c r="D53" s="233">
        <v>0</v>
      </c>
      <c r="E53" s="238">
        <f t="shared" ref="E53:E60" si="4">E52+D53</f>
        <v>0</v>
      </c>
      <c r="F53" s="58">
        <v>6.2</v>
      </c>
      <c r="G53" s="60">
        <f t="shared" ref="G53:G60" si="5">G52+F53</f>
        <v>25</v>
      </c>
      <c r="J53"/>
      <c r="K53"/>
      <c r="L53"/>
      <c r="M53"/>
      <c r="N53"/>
      <c r="O53"/>
      <c r="P53"/>
      <c r="Q53"/>
    </row>
    <row r="54" spans="1:17">
      <c r="A54" s="4">
        <v>4</v>
      </c>
      <c r="B54" s="348">
        <v>3.7</v>
      </c>
      <c r="C54" s="354">
        <f t="shared" si="3"/>
        <v>20.8</v>
      </c>
      <c r="D54" s="233">
        <v>5.9</v>
      </c>
      <c r="E54" s="238">
        <f t="shared" si="4"/>
        <v>5.9</v>
      </c>
      <c r="F54" s="58">
        <v>9.4</v>
      </c>
      <c r="G54" s="60">
        <f t="shared" si="5"/>
        <v>34.4</v>
      </c>
      <c r="J54"/>
      <c r="K54"/>
      <c r="L54"/>
      <c r="M54"/>
      <c r="N54"/>
      <c r="O54"/>
      <c r="P54"/>
      <c r="Q54"/>
    </row>
    <row r="55" spans="1:17">
      <c r="A55" s="4">
        <v>5</v>
      </c>
      <c r="B55" s="348">
        <v>17.2</v>
      </c>
      <c r="C55" s="354">
        <f t="shared" si="3"/>
        <v>38</v>
      </c>
      <c r="D55" s="233">
        <v>0</v>
      </c>
      <c r="E55" s="238">
        <f t="shared" si="4"/>
        <v>5.9</v>
      </c>
      <c r="F55" s="58">
        <v>9.4</v>
      </c>
      <c r="G55" s="60">
        <f t="shared" si="5"/>
        <v>43.8</v>
      </c>
      <c r="H55" s="104"/>
      <c r="I55" s="104"/>
      <c r="J55" s="104"/>
      <c r="K55" s="104"/>
      <c r="L55" s="104"/>
      <c r="M55" s="104"/>
      <c r="N55" s="104"/>
      <c r="O55" s="104"/>
      <c r="P55" s="104"/>
      <c r="Q55" s="104"/>
    </row>
    <row r="56" spans="1:17">
      <c r="A56" s="4">
        <v>6</v>
      </c>
      <c r="B56" s="348">
        <v>3.4</v>
      </c>
      <c r="C56" s="354">
        <f t="shared" si="3"/>
        <v>41.4</v>
      </c>
      <c r="D56" s="233">
        <v>0</v>
      </c>
      <c r="E56" s="238">
        <f t="shared" si="4"/>
        <v>5.9</v>
      </c>
      <c r="F56" s="58">
        <v>3.1</v>
      </c>
      <c r="G56" s="60">
        <f t="shared" si="5"/>
        <v>46.9</v>
      </c>
      <c r="J56"/>
      <c r="K56"/>
      <c r="L56"/>
      <c r="M56"/>
      <c r="N56"/>
      <c r="O56"/>
      <c r="P56"/>
      <c r="Q56"/>
    </row>
    <row r="57" spans="1:17">
      <c r="A57" s="4">
        <v>7</v>
      </c>
      <c r="B57" s="348">
        <v>13.8</v>
      </c>
      <c r="C57" s="356">
        <f t="shared" si="3"/>
        <v>55.2</v>
      </c>
      <c r="D57" s="233">
        <v>11.7</v>
      </c>
      <c r="E57" s="328">
        <f t="shared" si="4"/>
        <v>17.600000000000001</v>
      </c>
      <c r="F57" s="58">
        <v>3.1</v>
      </c>
      <c r="G57" s="206">
        <f t="shared" si="5"/>
        <v>50</v>
      </c>
      <c r="J57"/>
      <c r="K57"/>
      <c r="L57"/>
      <c r="M57"/>
      <c r="N57"/>
      <c r="O57"/>
      <c r="P57"/>
      <c r="Q57"/>
    </row>
    <row r="58" spans="1:17">
      <c r="A58" s="4">
        <v>8</v>
      </c>
      <c r="B58" s="348">
        <v>13.8</v>
      </c>
      <c r="C58" s="354">
        <f t="shared" si="3"/>
        <v>69</v>
      </c>
      <c r="D58" s="233">
        <v>5.9</v>
      </c>
      <c r="E58" s="238">
        <f t="shared" si="4"/>
        <v>23.5</v>
      </c>
      <c r="F58" s="58">
        <v>18.8</v>
      </c>
      <c r="G58" s="60">
        <f t="shared" si="5"/>
        <v>68.8</v>
      </c>
      <c r="J58"/>
      <c r="K58"/>
      <c r="L58"/>
      <c r="M58"/>
      <c r="N58"/>
      <c r="O58"/>
      <c r="P58"/>
      <c r="Q58"/>
    </row>
    <row r="59" spans="1:17">
      <c r="A59" s="4">
        <v>9</v>
      </c>
      <c r="B59" s="348">
        <v>6.9</v>
      </c>
      <c r="C59" s="354">
        <f t="shared" si="3"/>
        <v>75.900000000000006</v>
      </c>
      <c r="D59" s="233">
        <v>29.4</v>
      </c>
      <c r="E59" s="237">
        <f t="shared" si="4"/>
        <v>52.9</v>
      </c>
      <c r="F59" s="58">
        <v>6.2</v>
      </c>
      <c r="G59" s="60">
        <f t="shared" si="5"/>
        <v>75</v>
      </c>
      <c r="J59"/>
      <c r="K59"/>
      <c r="L59"/>
      <c r="M59"/>
      <c r="N59"/>
      <c r="O59"/>
      <c r="P59"/>
      <c r="Q59"/>
    </row>
    <row r="60" spans="1:17">
      <c r="A60" s="4">
        <v>10</v>
      </c>
      <c r="B60" s="348">
        <v>24.1</v>
      </c>
      <c r="C60" s="354">
        <f t="shared" si="3"/>
        <v>100</v>
      </c>
      <c r="D60" s="233"/>
      <c r="E60" s="238">
        <f t="shared" si="4"/>
        <v>52.9</v>
      </c>
      <c r="F60" s="58">
        <v>25</v>
      </c>
      <c r="G60" s="60">
        <f t="shared" si="5"/>
        <v>100</v>
      </c>
      <c r="J60"/>
      <c r="K60"/>
      <c r="L60"/>
      <c r="M60"/>
      <c r="N60"/>
      <c r="O60"/>
      <c r="P60"/>
      <c r="Q60"/>
    </row>
    <row r="61" spans="1:17">
      <c r="A61" s="3"/>
      <c r="B61" s="348"/>
      <c r="C61" s="354"/>
      <c r="D61" s="233">
        <v>47.1</v>
      </c>
      <c r="E61" s="238"/>
      <c r="F61" s="58"/>
      <c r="G61" s="60"/>
      <c r="J61"/>
      <c r="K61"/>
      <c r="L61"/>
      <c r="M61"/>
      <c r="N61"/>
      <c r="O61"/>
      <c r="P61"/>
      <c r="Q61"/>
    </row>
    <row r="62" spans="1:17" ht="25.5">
      <c r="A62" s="5" t="s">
        <v>4</v>
      </c>
      <c r="B62" s="362"/>
      <c r="C62" s="354"/>
      <c r="D62" s="239"/>
      <c r="E62" s="238"/>
      <c r="F62" s="61"/>
      <c r="G62" s="60"/>
      <c r="J62"/>
      <c r="K62"/>
      <c r="L62"/>
      <c r="M62"/>
      <c r="N62"/>
      <c r="O62"/>
      <c r="P62"/>
      <c r="Q62"/>
    </row>
    <row r="63" spans="1:17">
      <c r="A63" s="4">
        <v>1</v>
      </c>
      <c r="B63" s="348">
        <v>6.9</v>
      </c>
      <c r="C63" s="354">
        <f>B63</f>
        <v>6.9</v>
      </c>
      <c r="D63" s="233">
        <v>0</v>
      </c>
      <c r="E63" s="238">
        <f>D63</f>
        <v>0</v>
      </c>
      <c r="F63" s="58">
        <v>0</v>
      </c>
      <c r="G63" s="60">
        <f>F63</f>
        <v>0</v>
      </c>
      <c r="J63"/>
      <c r="K63"/>
      <c r="L63"/>
      <c r="M63"/>
      <c r="N63"/>
      <c r="O63"/>
      <c r="P63"/>
      <c r="Q63"/>
    </row>
    <row r="64" spans="1:17">
      <c r="A64" s="4">
        <v>2</v>
      </c>
      <c r="B64" s="348">
        <v>3.4</v>
      </c>
      <c r="C64" s="354">
        <f>C63+B64</f>
        <v>10.3</v>
      </c>
      <c r="D64" s="233">
        <v>5.8</v>
      </c>
      <c r="E64" s="238">
        <f>E63+D64</f>
        <v>5.8</v>
      </c>
      <c r="F64" s="58">
        <v>3.2</v>
      </c>
      <c r="G64" s="60">
        <f>G63+F64</f>
        <v>3.2</v>
      </c>
      <c r="J64"/>
      <c r="K64"/>
      <c r="L64"/>
      <c r="M64"/>
      <c r="N64"/>
      <c r="O64"/>
      <c r="P64"/>
      <c r="Q64"/>
    </row>
    <row r="65" spans="1:17">
      <c r="A65" s="4">
        <v>3</v>
      </c>
      <c r="B65" s="348">
        <v>0</v>
      </c>
      <c r="C65" s="354">
        <f t="shared" ref="C65:C72" si="6">C64+B65</f>
        <v>10.3</v>
      </c>
      <c r="D65" s="233">
        <v>0</v>
      </c>
      <c r="E65" s="238">
        <f t="shared" ref="E65:E72" si="7">E64+D65</f>
        <v>5.8</v>
      </c>
      <c r="F65" s="58">
        <v>3.1</v>
      </c>
      <c r="G65" s="60">
        <f t="shared" ref="G65:G72" si="8">G64+F65</f>
        <v>6.3000000000000007</v>
      </c>
      <c r="J65"/>
      <c r="K65"/>
      <c r="L65"/>
      <c r="M65"/>
      <c r="N65"/>
      <c r="O65"/>
      <c r="P65"/>
      <c r="Q65"/>
    </row>
    <row r="66" spans="1:17">
      <c r="A66" s="4">
        <v>4</v>
      </c>
      <c r="B66" s="348">
        <v>0</v>
      </c>
      <c r="C66" s="354">
        <f t="shared" si="6"/>
        <v>10.3</v>
      </c>
      <c r="D66" s="233">
        <v>0</v>
      </c>
      <c r="E66" s="238">
        <f t="shared" si="7"/>
        <v>5.8</v>
      </c>
      <c r="F66" s="58">
        <v>6.2</v>
      </c>
      <c r="G66" s="60">
        <f t="shared" si="8"/>
        <v>12.5</v>
      </c>
      <c r="J66"/>
      <c r="K66"/>
      <c r="L66"/>
      <c r="M66"/>
      <c r="N66"/>
      <c r="O66"/>
      <c r="P66"/>
      <c r="Q66"/>
    </row>
    <row r="67" spans="1:17">
      <c r="A67" s="4">
        <v>5</v>
      </c>
      <c r="B67" s="348">
        <v>10.3</v>
      </c>
      <c r="C67" s="354">
        <f t="shared" si="6"/>
        <v>20.6</v>
      </c>
      <c r="D67" s="233">
        <v>11.8</v>
      </c>
      <c r="E67" s="238">
        <f t="shared" si="7"/>
        <v>17.600000000000001</v>
      </c>
      <c r="F67" s="58">
        <v>9.4</v>
      </c>
      <c r="G67" s="60">
        <f t="shared" si="8"/>
        <v>21.9</v>
      </c>
      <c r="J67"/>
      <c r="K67"/>
      <c r="L67"/>
      <c r="M67"/>
      <c r="N67"/>
      <c r="O67"/>
      <c r="P67"/>
      <c r="Q67"/>
    </row>
    <row r="68" spans="1:17">
      <c r="A68" s="4">
        <v>6</v>
      </c>
      <c r="B68" s="348">
        <v>6.9</v>
      </c>
      <c r="C68" s="354">
        <f t="shared" si="6"/>
        <v>27.5</v>
      </c>
      <c r="D68" s="233">
        <v>5.9</v>
      </c>
      <c r="E68" s="238">
        <f t="shared" si="7"/>
        <v>23.5</v>
      </c>
      <c r="F68" s="58">
        <v>3.1</v>
      </c>
      <c r="G68" s="60">
        <f t="shared" si="8"/>
        <v>25</v>
      </c>
      <c r="H68" s="104"/>
      <c r="I68" s="104"/>
      <c r="J68" s="104"/>
      <c r="K68" s="104"/>
      <c r="L68" s="104"/>
      <c r="M68" s="104"/>
      <c r="N68" s="104"/>
      <c r="O68" s="104"/>
      <c r="P68" s="104"/>
      <c r="Q68" s="104"/>
    </row>
    <row r="69" spans="1:17">
      <c r="A69" s="4">
        <v>7</v>
      </c>
      <c r="B69" s="348">
        <v>10.3</v>
      </c>
      <c r="C69" s="354">
        <f t="shared" si="6"/>
        <v>37.799999999999997</v>
      </c>
      <c r="D69" s="233">
        <v>11.8</v>
      </c>
      <c r="E69" s="238">
        <f t="shared" si="7"/>
        <v>35.299999999999997</v>
      </c>
      <c r="F69" s="58">
        <v>9.4</v>
      </c>
      <c r="G69" s="60">
        <f t="shared" si="8"/>
        <v>34.4</v>
      </c>
      <c r="J69"/>
      <c r="K69"/>
      <c r="L69"/>
      <c r="M69"/>
      <c r="N69"/>
      <c r="O69"/>
      <c r="P69"/>
      <c r="Q69"/>
    </row>
    <row r="70" spans="1:17">
      <c r="A70" s="4">
        <v>8</v>
      </c>
      <c r="B70" s="348">
        <v>20.7</v>
      </c>
      <c r="C70" s="357">
        <f t="shared" si="6"/>
        <v>58.5</v>
      </c>
      <c r="D70" s="233">
        <v>23.5</v>
      </c>
      <c r="E70" s="247">
        <f t="shared" si="7"/>
        <v>58.8</v>
      </c>
      <c r="F70" s="58">
        <v>18.8</v>
      </c>
      <c r="G70" s="206">
        <f t="shared" si="8"/>
        <v>53.2</v>
      </c>
      <c r="J70"/>
      <c r="K70"/>
      <c r="L70"/>
      <c r="M70"/>
      <c r="N70"/>
      <c r="O70"/>
      <c r="P70"/>
      <c r="Q70"/>
    </row>
    <row r="71" spans="1:17">
      <c r="A71" s="4">
        <v>9</v>
      </c>
      <c r="B71" s="348">
        <v>17.399999999999999</v>
      </c>
      <c r="C71" s="354">
        <f t="shared" si="6"/>
        <v>75.900000000000006</v>
      </c>
      <c r="D71" s="233">
        <v>5.9</v>
      </c>
      <c r="E71" s="238">
        <f t="shared" si="7"/>
        <v>64.7</v>
      </c>
      <c r="F71" s="58">
        <v>15.6</v>
      </c>
      <c r="G71" s="60">
        <f t="shared" si="8"/>
        <v>68.8</v>
      </c>
      <c r="J71"/>
      <c r="K71"/>
      <c r="L71"/>
      <c r="M71"/>
      <c r="N71"/>
      <c r="O71"/>
      <c r="P71"/>
      <c r="Q71"/>
    </row>
    <row r="72" spans="1:17">
      <c r="A72" s="4">
        <v>10</v>
      </c>
      <c r="B72" s="348">
        <v>24.1</v>
      </c>
      <c r="C72" s="354">
        <f t="shared" si="6"/>
        <v>100</v>
      </c>
      <c r="D72" s="233">
        <v>35.299999999999997</v>
      </c>
      <c r="E72" s="238">
        <f t="shared" si="7"/>
        <v>100</v>
      </c>
      <c r="F72" s="58">
        <v>31.2</v>
      </c>
      <c r="G72" s="60">
        <f t="shared" si="8"/>
        <v>100</v>
      </c>
      <c r="J72"/>
      <c r="K72"/>
      <c r="L72"/>
      <c r="M72"/>
      <c r="N72"/>
      <c r="O72"/>
      <c r="P72"/>
      <c r="Q72"/>
    </row>
    <row r="73" spans="1:17">
      <c r="A73" s="3"/>
      <c r="B73" s="348"/>
      <c r="C73" s="354"/>
      <c r="D73" s="233"/>
      <c r="E73" s="238"/>
      <c r="F73" s="58"/>
      <c r="G73" s="60"/>
      <c r="J73"/>
      <c r="K73"/>
      <c r="L73"/>
      <c r="M73"/>
      <c r="N73"/>
      <c r="O73"/>
      <c r="P73"/>
      <c r="Q73"/>
    </row>
    <row r="74" spans="1:17" ht="25.5">
      <c r="A74" s="5" t="s">
        <v>5</v>
      </c>
      <c r="B74" s="362"/>
      <c r="C74" s="354"/>
      <c r="D74" s="239"/>
      <c r="E74" s="238"/>
      <c r="F74" s="61"/>
      <c r="G74" s="60"/>
      <c r="J74"/>
      <c r="K74"/>
      <c r="L74"/>
      <c r="M74"/>
      <c r="N74"/>
      <c r="O74"/>
      <c r="P74"/>
      <c r="Q74"/>
    </row>
    <row r="75" spans="1:17">
      <c r="A75" s="4">
        <v>1</v>
      </c>
      <c r="B75" s="348">
        <v>0</v>
      </c>
      <c r="C75" s="354">
        <f>B75</f>
        <v>0</v>
      </c>
      <c r="D75" s="233">
        <v>0</v>
      </c>
      <c r="E75" s="238">
        <f>D75</f>
        <v>0</v>
      </c>
      <c r="F75" s="58">
        <v>0</v>
      </c>
      <c r="G75" s="60">
        <f>F75</f>
        <v>0</v>
      </c>
      <c r="J75"/>
      <c r="K75"/>
      <c r="L75"/>
      <c r="M75"/>
      <c r="N75"/>
      <c r="O75"/>
      <c r="P75"/>
      <c r="Q75"/>
    </row>
    <row r="76" spans="1:17">
      <c r="A76" s="4">
        <v>2</v>
      </c>
      <c r="B76" s="348">
        <v>3.7</v>
      </c>
      <c r="C76" s="354">
        <f>C75+B76</f>
        <v>3.7</v>
      </c>
      <c r="D76" s="233">
        <v>5.9</v>
      </c>
      <c r="E76" s="238">
        <f>E75+D76</f>
        <v>5.9</v>
      </c>
      <c r="F76" s="58">
        <v>3.1</v>
      </c>
      <c r="G76" s="60">
        <f>G75+F76</f>
        <v>3.1</v>
      </c>
      <c r="J76"/>
      <c r="K76"/>
      <c r="L76"/>
      <c r="M76"/>
      <c r="N76"/>
      <c r="O76"/>
      <c r="P76"/>
      <c r="Q76"/>
    </row>
    <row r="77" spans="1:17">
      <c r="A77" s="4">
        <v>3</v>
      </c>
      <c r="B77" s="348">
        <v>10.3</v>
      </c>
      <c r="C77" s="354">
        <f t="shared" ref="C77:C84" si="9">C76+B77</f>
        <v>14</v>
      </c>
      <c r="D77" s="233">
        <v>0</v>
      </c>
      <c r="E77" s="238">
        <f t="shared" ref="E77:E84" si="10">E76+D77</f>
        <v>5.9</v>
      </c>
      <c r="F77" s="58">
        <v>3.1</v>
      </c>
      <c r="G77" s="60">
        <f t="shared" ref="G77:G84" si="11">G76+F77</f>
        <v>6.2</v>
      </c>
      <c r="J77"/>
      <c r="K77"/>
      <c r="L77"/>
      <c r="M77"/>
      <c r="N77"/>
      <c r="O77"/>
      <c r="P77"/>
      <c r="Q77"/>
    </row>
    <row r="78" spans="1:17">
      <c r="A78" s="4">
        <v>4</v>
      </c>
      <c r="B78" s="348">
        <v>6.9</v>
      </c>
      <c r="C78" s="354">
        <f t="shared" si="9"/>
        <v>20.9</v>
      </c>
      <c r="D78" s="233">
        <v>11.8</v>
      </c>
      <c r="E78" s="238">
        <f t="shared" si="10"/>
        <v>17.700000000000003</v>
      </c>
      <c r="F78" s="58">
        <v>3.1</v>
      </c>
      <c r="G78" s="60">
        <f t="shared" si="11"/>
        <v>9.3000000000000007</v>
      </c>
      <c r="J78"/>
      <c r="K78"/>
      <c r="L78"/>
      <c r="M78"/>
      <c r="N78"/>
      <c r="O78"/>
      <c r="P78"/>
      <c r="Q78"/>
    </row>
    <row r="79" spans="1:17">
      <c r="A79" s="4">
        <v>5</v>
      </c>
      <c r="B79" s="348">
        <v>10.3</v>
      </c>
      <c r="C79" s="354">
        <f t="shared" si="9"/>
        <v>31.2</v>
      </c>
      <c r="D79" s="233">
        <v>5.9</v>
      </c>
      <c r="E79" s="238">
        <f t="shared" si="10"/>
        <v>23.6</v>
      </c>
      <c r="F79" s="58">
        <v>18.8</v>
      </c>
      <c r="G79" s="60">
        <f t="shared" si="11"/>
        <v>28.1</v>
      </c>
      <c r="J79"/>
      <c r="K79"/>
      <c r="L79"/>
      <c r="M79"/>
      <c r="N79"/>
      <c r="O79"/>
      <c r="P79"/>
      <c r="Q79"/>
    </row>
    <row r="80" spans="1:17">
      <c r="A80" s="4">
        <v>6</v>
      </c>
      <c r="B80" s="348">
        <v>6.9</v>
      </c>
      <c r="C80" s="358">
        <f t="shared" si="9"/>
        <v>38.1</v>
      </c>
      <c r="D80" s="233">
        <v>0</v>
      </c>
      <c r="E80" s="328">
        <f t="shared" si="10"/>
        <v>23.6</v>
      </c>
      <c r="F80" s="58">
        <v>12.5</v>
      </c>
      <c r="G80" s="206">
        <f t="shared" si="11"/>
        <v>40.6</v>
      </c>
      <c r="J80"/>
      <c r="K80"/>
      <c r="L80"/>
      <c r="M80"/>
      <c r="N80"/>
      <c r="O80"/>
      <c r="P80"/>
      <c r="Q80"/>
    </row>
    <row r="81" spans="1:17">
      <c r="A81" s="4">
        <v>7</v>
      </c>
      <c r="B81" s="348">
        <v>3.4</v>
      </c>
      <c r="C81" s="356">
        <f t="shared" si="9"/>
        <v>41.5</v>
      </c>
      <c r="D81" s="233">
        <v>17.600000000000001</v>
      </c>
      <c r="E81" s="237">
        <f t="shared" si="10"/>
        <v>41.2</v>
      </c>
      <c r="F81" s="58">
        <v>21.9</v>
      </c>
      <c r="G81" s="60">
        <f t="shared" si="11"/>
        <v>62.5</v>
      </c>
      <c r="H81" s="104"/>
      <c r="I81" s="104"/>
      <c r="J81" s="104"/>
      <c r="K81" s="104"/>
      <c r="L81" s="104"/>
      <c r="M81" s="104"/>
      <c r="N81" s="104"/>
      <c r="O81" s="104"/>
      <c r="P81" s="104"/>
      <c r="Q81" s="104"/>
    </row>
    <row r="82" spans="1:17">
      <c r="A82" s="4">
        <v>8</v>
      </c>
      <c r="B82" s="348">
        <v>24.1</v>
      </c>
      <c r="C82" s="354">
        <f t="shared" si="9"/>
        <v>65.599999999999994</v>
      </c>
      <c r="D82" s="233">
        <v>35.299999999999997</v>
      </c>
      <c r="E82" s="238">
        <f t="shared" si="10"/>
        <v>76.5</v>
      </c>
      <c r="F82" s="58">
        <v>21.9</v>
      </c>
      <c r="G82" s="60">
        <f t="shared" si="11"/>
        <v>84.4</v>
      </c>
      <c r="J82"/>
      <c r="K82"/>
      <c r="L82"/>
      <c r="M82"/>
      <c r="N82"/>
      <c r="O82"/>
      <c r="P82"/>
      <c r="Q82"/>
    </row>
    <row r="83" spans="1:17">
      <c r="A83" s="4">
        <v>9</v>
      </c>
      <c r="B83" s="348">
        <v>17.2</v>
      </c>
      <c r="C83" s="354">
        <f t="shared" si="9"/>
        <v>82.8</v>
      </c>
      <c r="D83" s="233">
        <v>5.9</v>
      </c>
      <c r="E83" s="238">
        <f t="shared" si="10"/>
        <v>82.4</v>
      </c>
      <c r="F83" s="58">
        <v>9.4</v>
      </c>
      <c r="G83" s="60">
        <f t="shared" si="11"/>
        <v>93.800000000000011</v>
      </c>
      <c r="J83"/>
      <c r="K83"/>
      <c r="L83"/>
      <c r="M83"/>
      <c r="N83"/>
      <c r="O83"/>
      <c r="P83"/>
      <c r="Q83"/>
    </row>
    <row r="84" spans="1:17">
      <c r="A84" s="4">
        <v>10</v>
      </c>
      <c r="B84" s="348">
        <v>17.2</v>
      </c>
      <c r="C84" s="354">
        <f t="shared" si="9"/>
        <v>100</v>
      </c>
      <c r="D84" s="233">
        <v>17.600000000000001</v>
      </c>
      <c r="E84" s="238">
        <f t="shared" si="10"/>
        <v>100</v>
      </c>
      <c r="F84" s="58">
        <v>6.2</v>
      </c>
      <c r="G84" s="60">
        <f t="shared" si="11"/>
        <v>100.00000000000001</v>
      </c>
      <c r="J84"/>
      <c r="K84"/>
      <c r="L84"/>
      <c r="M84"/>
      <c r="N84"/>
      <c r="O84"/>
      <c r="P84"/>
      <c r="Q84"/>
    </row>
    <row r="85" spans="1:17">
      <c r="A85" s="3"/>
      <c r="B85" s="348"/>
      <c r="C85" s="354"/>
      <c r="D85" s="233"/>
      <c r="E85" s="238"/>
      <c r="F85" s="58"/>
      <c r="G85" s="60"/>
      <c r="J85"/>
      <c r="K85"/>
      <c r="L85"/>
      <c r="M85"/>
      <c r="N85"/>
      <c r="O85"/>
      <c r="P85"/>
      <c r="Q85"/>
    </row>
    <row r="86" spans="1:17" ht="25.5">
      <c r="A86" s="5" t="s">
        <v>6</v>
      </c>
      <c r="B86" s="362"/>
      <c r="C86" s="354"/>
      <c r="D86" s="239"/>
      <c r="E86" s="238"/>
      <c r="F86" s="61"/>
      <c r="G86" s="60"/>
      <c r="J86"/>
      <c r="K86"/>
      <c r="L86"/>
      <c r="M86"/>
      <c r="N86"/>
      <c r="O86"/>
      <c r="P86"/>
      <c r="Q86"/>
    </row>
    <row r="87" spans="1:17">
      <c r="A87" s="4">
        <v>1</v>
      </c>
      <c r="B87" s="348">
        <v>7</v>
      </c>
      <c r="C87" s="354">
        <f>B87</f>
        <v>7</v>
      </c>
      <c r="D87" s="233">
        <v>0</v>
      </c>
      <c r="E87" s="238">
        <f>D87</f>
        <v>0</v>
      </c>
      <c r="F87" s="58">
        <v>0</v>
      </c>
      <c r="G87" s="60">
        <f>F87</f>
        <v>0</v>
      </c>
      <c r="J87"/>
      <c r="K87"/>
      <c r="L87"/>
      <c r="M87"/>
      <c r="N87"/>
      <c r="O87"/>
      <c r="P87"/>
      <c r="Q87"/>
    </row>
    <row r="88" spans="1:17">
      <c r="A88" s="4">
        <v>2</v>
      </c>
      <c r="B88" s="348">
        <v>0</v>
      </c>
      <c r="C88" s="354">
        <f>C87+B88</f>
        <v>7</v>
      </c>
      <c r="D88" s="233">
        <v>5.8</v>
      </c>
      <c r="E88" s="238">
        <f>E87+D88</f>
        <v>5.8</v>
      </c>
      <c r="F88" s="58">
        <v>0</v>
      </c>
      <c r="G88" s="60">
        <f>G87+F88</f>
        <v>0</v>
      </c>
      <c r="J88"/>
      <c r="K88"/>
      <c r="L88"/>
      <c r="M88"/>
      <c r="N88"/>
      <c r="O88"/>
      <c r="P88"/>
      <c r="Q88"/>
    </row>
    <row r="89" spans="1:17">
      <c r="A89" s="4">
        <v>3</v>
      </c>
      <c r="B89" s="348">
        <v>6.9</v>
      </c>
      <c r="C89" s="354">
        <f t="shared" ref="C89:C96" si="12">C88+B89</f>
        <v>13.9</v>
      </c>
      <c r="D89" s="233">
        <v>5.9</v>
      </c>
      <c r="E89" s="238">
        <f t="shared" ref="E89:E96" si="13">E88+D89</f>
        <v>11.7</v>
      </c>
      <c r="F89" s="58">
        <v>3.1</v>
      </c>
      <c r="G89" s="60">
        <f t="shared" ref="G89:G96" si="14">G88+F89</f>
        <v>3.1</v>
      </c>
      <c r="J89"/>
      <c r="K89"/>
      <c r="L89"/>
      <c r="M89"/>
      <c r="N89"/>
      <c r="O89"/>
      <c r="P89"/>
      <c r="Q89"/>
    </row>
    <row r="90" spans="1:17">
      <c r="A90" s="4">
        <v>4</v>
      </c>
      <c r="B90" s="348">
        <v>3.4</v>
      </c>
      <c r="C90" s="354">
        <f t="shared" si="12"/>
        <v>17.3</v>
      </c>
      <c r="D90" s="233">
        <v>0</v>
      </c>
      <c r="E90" s="238">
        <f t="shared" si="13"/>
        <v>11.7</v>
      </c>
      <c r="F90" s="58">
        <v>0</v>
      </c>
      <c r="G90" s="60">
        <f t="shared" si="14"/>
        <v>3.1</v>
      </c>
      <c r="J90"/>
      <c r="K90"/>
      <c r="L90"/>
      <c r="M90"/>
      <c r="N90"/>
      <c r="O90"/>
      <c r="P90"/>
      <c r="Q90"/>
    </row>
    <row r="91" spans="1:17">
      <c r="A91" s="4">
        <v>5</v>
      </c>
      <c r="B91" s="348">
        <v>10.3</v>
      </c>
      <c r="C91" s="354">
        <f t="shared" si="12"/>
        <v>27.6</v>
      </c>
      <c r="D91" s="233">
        <v>5.9</v>
      </c>
      <c r="E91" s="238">
        <f t="shared" si="13"/>
        <v>17.600000000000001</v>
      </c>
      <c r="F91" s="58">
        <v>9.4</v>
      </c>
      <c r="G91" s="60">
        <f t="shared" si="14"/>
        <v>12.5</v>
      </c>
      <c r="J91"/>
      <c r="K91"/>
      <c r="L91"/>
      <c r="M91"/>
      <c r="N91"/>
      <c r="O91"/>
      <c r="P91"/>
      <c r="Q91"/>
    </row>
    <row r="92" spans="1:17">
      <c r="A92" s="4">
        <v>6</v>
      </c>
      <c r="B92" s="348">
        <v>3.4</v>
      </c>
      <c r="C92" s="354">
        <f t="shared" si="12"/>
        <v>31</v>
      </c>
      <c r="D92" s="233">
        <v>11.8</v>
      </c>
      <c r="E92" s="238">
        <f t="shared" si="13"/>
        <v>29.400000000000002</v>
      </c>
      <c r="F92" s="58">
        <v>3.1</v>
      </c>
      <c r="G92" s="60">
        <f t="shared" si="14"/>
        <v>15.6</v>
      </c>
      <c r="J92"/>
      <c r="K92"/>
      <c r="L92"/>
      <c r="M92"/>
      <c r="N92"/>
      <c r="O92"/>
      <c r="P92"/>
      <c r="Q92"/>
    </row>
    <row r="93" spans="1:17">
      <c r="A93" s="4">
        <v>7</v>
      </c>
      <c r="B93" s="348">
        <v>6.9</v>
      </c>
      <c r="C93" s="354">
        <f t="shared" si="12"/>
        <v>37.9</v>
      </c>
      <c r="D93" s="233">
        <v>0</v>
      </c>
      <c r="E93" s="238">
        <f t="shared" si="13"/>
        <v>29.400000000000002</v>
      </c>
      <c r="F93" s="58">
        <v>9.4</v>
      </c>
      <c r="G93" s="60">
        <f t="shared" si="14"/>
        <v>25</v>
      </c>
      <c r="J93"/>
      <c r="K93"/>
      <c r="L93"/>
      <c r="M93"/>
      <c r="N93"/>
      <c r="O93"/>
      <c r="P93"/>
      <c r="Q93"/>
    </row>
    <row r="94" spans="1:17">
      <c r="A94" s="4">
        <v>8</v>
      </c>
      <c r="B94" s="348">
        <v>13.8</v>
      </c>
      <c r="C94" s="357">
        <f t="shared" si="12"/>
        <v>51.7</v>
      </c>
      <c r="D94" s="233">
        <v>17.600000000000001</v>
      </c>
      <c r="E94" s="247">
        <f t="shared" si="13"/>
        <v>47</v>
      </c>
      <c r="F94" s="58">
        <v>21.9</v>
      </c>
      <c r="G94" s="206">
        <f t="shared" si="14"/>
        <v>46.9</v>
      </c>
      <c r="H94" s="104"/>
      <c r="I94" s="104"/>
      <c r="J94" s="104"/>
      <c r="K94" s="104"/>
      <c r="L94" s="104"/>
      <c r="M94" s="104"/>
      <c r="N94" s="104"/>
      <c r="O94" s="104"/>
      <c r="P94" s="104"/>
      <c r="Q94" s="104"/>
    </row>
    <row r="95" spans="1:17">
      <c r="A95" s="4">
        <v>9</v>
      </c>
      <c r="B95" s="348">
        <v>6.9</v>
      </c>
      <c r="C95" s="354">
        <f t="shared" si="12"/>
        <v>58.6</v>
      </c>
      <c r="D95" s="233">
        <v>11.8</v>
      </c>
      <c r="E95" s="238">
        <f t="shared" si="13"/>
        <v>58.8</v>
      </c>
      <c r="F95" s="58">
        <v>21.9</v>
      </c>
      <c r="G95" s="60">
        <f t="shared" si="14"/>
        <v>68.8</v>
      </c>
      <c r="J95"/>
      <c r="K95"/>
      <c r="L95"/>
      <c r="M95"/>
      <c r="N95"/>
      <c r="O95"/>
      <c r="P95"/>
      <c r="Q95"/>
    </row>
    <row r="96" spans="1:17">
      <c r="A96" s="4">
        <v>10</v>
      </c>
      <c r="B96" s="348">
        <v>41.4</v>
      </c>
      <c r="C96" s="354">
        <f t="shared" si="12"/>
        <v>100</v>
      </c>
      <c r="D96" s="233">
        <v>41.2</v>
      </c>
      <c r="E96" s="238">
        <f t="shared" si="13"/>
        <v>100</v>
      </c>
      <c r="F96" s="58">
        <v>31.2</v>
      </c>
      <c r="G96" s="60">
        <f t="shared" si="14"/>
        <v>100</v>
      </c>
      <c r="J96"/>
      <c r="K96"/>
      <c r="L96"/>
      <c r="M96"/>
      <c r="N96"/>
      <c r="O96"/>
      <c r="P96"/>
      <c r="Q96"/>
    </row>
    <row r="97" spans="1:17">
      <c r="A97" s="3"/>
      <c r="B97" s="348"/>
      <c r="C97" s="354"/>
      <c r="D97" s="233"/>
      <c r="E97" s="238"/>
      <c r="F97" s="58"/>
      <c r="G97" s="60"/>
      <c r="J97"/>
      <c r="K97"/>
      <c r="L97"/>
      <c r="M97"/>
      <c r="N97"/>
      <c r="O97"/>
      <c r="P97"/>
      <c r="Q97"/>
    </row>
    <row r="98" spans="1:17">
      <c r="A98" s="5" t="s">
        <v>7</v>
      </c>
      <c r="B98" s="362"/>
      <c r="C98" s="354"/>
      <c r="D98" s="239"/>
      <c r="E98" s="238"/>
      <c r="F98" s="61"/>
      <c r="G98" s="60"/>
      <c r="J98"/>
      <c r="K98"/>
      <c r="L98"/>
      <c r="M98"/>
      <c r="N98"/>
      <c r="O98"/>
      <c r="P98"/>
      <c r="Q98"/>
    </row>
    <row r="99" spans="1:17">
      <c r="A99" s="4">
        <v>1</v>
      </c>
      <c r="B99" s="348">
        <v>7.1</v>
      </c>
      <c r="C99" s="354">
        <f>B99</f>
        <v>7.1</v>
      </c>
      <c r="D99" s="233">
        <v>5.8</v>
      </c>
      <c r="E99" s="238">
        <f>D99</f>
        <v>5.8</v>
      </c>
      <c r="F99" s="58">
        <v>3.1</v>
      </c>
      <c r="G99" s="60">
        <f>F99</f>
        <v>3.1</v>
      </c>
      <c r="J99"/>
      <c r="K99"/>
      <c r="L99"/>
      <c r="M99"/>
      <c r="N99"/>
      <c r="O99"/>
      <c r="P99"/>
      <c r="Q99"/>
    </row>
    <row r="100" spans="1:17">
      <c r="A100" s="4">
        <v>2</v>
      </c>
      <c r="B100" s="348">
        <v>10.3</v>
      </c>
      <c r="C100" s="354">
        <f t="shared" ref="C100:C108" si="15">C99+B100</f>
        <v>17.399999999999999</v>
      </c>
      <c r="D100" s="233">
        <v>0</v>
      </c>
      <c r="E100" s="238">
        <f t="shared" ref="E100:E108" si="16">E99+D100</f>
        <v>5.8</v>
      </c>
      <c r="F100" s="58">
        <v>0</v>
      </c>
      <c r="G100" s="60">
        <f t="shared" ref="G100:G107" si="17">G99+F100</f>
        <v>3.1</v>
      </c>
      <c r="J100"/>
      <c r="K100"/>
      <c r="L100"/>
      <c r="M100"/>
      <c r="N100"/>
      <c r="O100"/>
      <c r="P100"/>
      <c r="Q100"/>
    </row>
    <row r="101" spans="1:17">
      <c r="A101" s="4">
        <v>3</v>
      </c>
      <c r="B101" s="348">
        <v>3.4</v>
      </c>
      <c r="C101" s="354">
        <f t="shared" si="15"/>
        <v>20.799999999999997</v>
      </c>
      <c r="D101" s="233">
        <v>0</v>
      </c>
      <c r="E101" s="238">
        <f t="shared" si="16"/>
        <v>5.8</v>
      </c>
      <c r="F101" s="58">
        <v>0</v>
      </c>
      <c r="G101" s="60">
        <f t="shared" si="17"/>
        <v>3.1</v>
      </c>
      <c r="J101"/>
      <c r="K101"/>
      <c r="L101"/>
      <c r="M101"/>
      <c r="N101"/>
      <c r="O101"/>
      <c r="P101"/>
      <c r="Q101"/>
    </row>
    <row r="102" spans="1:17">
      <c r="A102" s="4">
        <v>4</v>
      </c>
      <c r="B102" s="348">
        <v>0</v>
      </c>
      <c r="C102" s="354">
        <f t="shared" si="15"/>
        <v>20.799999999999997</v>
      </c>
      <c r="D102" s="233">
        <v>5.9</v>
      </c>
      <c r="E102" s="238">
        <f t="shared" si="16"/>
        <v>11.7</v>
      </c>
      <c r="F102" s="58">
        <v>6.4</v>
      </c>
      <c r="G102" s="60">
        <f t="shared" si="17"/>
        <v>9.5</v>
      </c>
      <c r="J102"/>
      <c r="K102"/>
      <c r="L102"/>
      <c r="M102"/>
      <c r="N102"/>
      <c r="O102"/>
      <c r="P102"/>
      <c r="Q102"/>
    </row>
    <row r="103" spans="1:17">
      <c r="A103" s="4">
        <v>5</v>
      </c>
      <c r="B103" s="348">
        <v>10.3</v>
      </c>
      <c r="C103" s="354">
        <f t="shared" si="15"/>
        <v>31.099999999999998</v>
      </c>
      <c r="D103" s="233">
        <v>5.9</v>
      </c>
      <c r="E103" s="238">
        <f t="shared" si="16"/>
        <v>17.600000000000001</v>
      </c>
      <c r="F103" s="58">
        <v>6.2</v>
      </c>
      <c r="G103" s="60">
        <f t="shared" si="17"/>
        <v>15.7</v>
      </c>
      <c r="J103"/>
      <c r="K103"/>
      <c r="L103"/>
      <c r="M103"/>
      <c r="N103"/>
      <c r="O103"/>
      <c r="P103"/>
      <c r="Q103"/>
    </row>
    <row r="104" spans="1:17">
      <c r="A104" s="4">
        <v>6</v>
      </c>
      <c r="B104" s="348">
        <v>3.4</v>
      </c>
      <c r="C104" s="354">
        <f t="shared" si="15"/>
        <v>34.5</v>
      </c>
      <c r="D104" s="233">
        <v>5.9</v>
      </c>
      <c r="E104" s="238">
        <f t="shared" si="16"/>
        <v>23.5</v>
      </c>
      <c r="F104" s="58">
        <v>6.2</v>
      </c>
      <c r="G104" s="60">
        <f t="shared" si="17"/>
        <v>21.9</v>
      </c>
      <c r="J104"/>
      <c r="K104"/>
      <c r="L104"/>
      <c r="M104"/>
      <c r="N104"/>
      <c r="O104"/>
      <c r="P104"/>
      <c r="Q104"/>
    </row>
    <row r="105" spans="1:17">
      <c r="A105" s="4">
        <v>7</v>
      </c>
      <c r="B105" s="348">
        <v>3.4</v>
      </c>
      <c r="C105" s="354">
        <f t="shared" si="15"/>
        <v>37.9</v>
      </c>
      <c r="D105" s="233">
        <v>0</v>
      </c>
      <c r="E105" s="238">
        <f t="shared" si="16"/>
        <v>23.5</v>
      </c>
      <c r="F105" s="58">
        <v>12.5</v>
      </c>
      <c r="G105" s="60">
        <f t="shared" si="17"/>
        <v>34.4</v>
      </c>
      <c r="J105"/>
      <c r="K105"/>
      <c r="L105"/>
      <c r="M105"/>
      <c r="N105"/>
      <c r="O105"/>
      <c r="P105"/>
      <c r="Q105"/>
    </row>
    <row r="106" spans="1:17">
      <c r="A106" s="4">
        <v>8</v>
      </c>
      <c r="B106" s="348">
        <v>20.7</v>
      </c>
      <c r="C106" s="358">
        <f t="shared" si="15"/>
        <v>58.599999999999994</v>
      </c>
      <c r="D106" s="233">
        <v>11.8</v>
      </c>
      <c r="E106" s="328">
        <f t="shared" si="16"/>
        <v>35.299999999999997</v>
      </c>
      <c r="F106" s="58">
        <v>15.6</v>
      </c>
      <c r="G106" s="206">
        <f t="shared" si="17"/>
        <v>50</v>
      </c>
      <c r="J106"/>
      <c r="K106"/>
      <c r="L106"/>
      <c r="M106"/>
      <c r="N106"/>
      <c r="O106"/>
      <c r="P106"/>
      <c r="Q106"/>
    </row>
    <row r="107" spans="1:17">
      <c r="A107" s="4">
        <v>9</v>
      </c>
      <c r="B107" s="348">
        <v>0</v>
      </c>
      <c r="C107" s="356">
        <f t="shared" si="15"/>
        <v>58.599999999999994</v>
      </c>
      <c r="D107" s="233">
        <v>17.600000000000001</v>
      </c>
      <c r="E107" s="237">
        <f t="shared" si="16"/>
        <v>52.9</v>
      </c>
      <c r="F107" s="58">
        <v>12.5</v>
      </c>
      <c r="G107" s="60">
        <f t="shared" si="17"/>
        <v>62.5</v>
      </c>
      <c r="H107" s="104"/>
      <c r="I107" s="104"/>
      <c r="J107" s="104"/>
      <c r="K107" s="104"/>
      <c r="L107" s="104"/>
      <c r="M107" s="104"/>
      <c r="N107" s="104"/>
      <c r="O107" s="104"/>
      <c r="P107" s="104"/>
      <c r="Q107" s="104"/>
    </row>
    <row r="108" spans="1:17">
      <c r="A108" s="4">
        <v>10</v>
      </c>
      <c r="B108" s="348">
        <v>41.4</v>
      </c>
      <c r="C108" s="354">
        <f t="shared" si="15"/>
        <v>100</v>
      </c>
      <c r="D108" s="233">
        <v>47.1</v>
      </c>
      <c r="E108" s="238">
        <f t="shared" si="16"/>
        <v>100</v>
      </c>
      <c r="F108" s="58">
        <v>17.5</v>
      </c>
      <c r="G108" s="60">
        <f t="shared" ref="G108" si="18">G107+F108</f>
        <v>80</v>
      </c>
      <c r="J108"/>
      <c r="K108"/>
      <c r="L108"/>
      <c r="M108"/>
      <c r="N108"/>
      <c r="O108"/>
      <c r="P108"/>
      <c r="Q108"/>
    </row>
    <row r="109" spans="1:17">
      <c r="A109" s="3"/>
      <c r="B109" s="348"/>
      <c r="C109" s="354"/>
      <c r="D109" s="233"/>
      <c r="E109" s="238"/>
      <c r="F109" s="58"/>
      <c r="G109" s="60"/>
      <c r="J109"/>
      <c r="K109"/>
      <c r="L109"/>
      <c r="M109"/>
      <c r="N109"/>
      <c r="O109"/>
      <c r="P109"/>
      <c r="Q109"/>
    </row>
    <row r="110" spans="1:17" ht="25.5">
      <c r="A110" s="5" t="s">
        <v>55</v>
      </c>
      <c r="B110" s="362"/>
      <c r="C110" s="354"/>
      <c r="D110" s="239"/>
      <c r="E110" s="238"/>
      <c r="F110" s="61"/>
      <c r="G110" s="60"/>
      <c r="J110"/>
      <c r="K110"/>
      <c r="L110"/>
      <c r="M110"/>
      <c r="N110"/>
      <c r="O110"/>
      <c r="P110"/>
      <c r="Q110"/>
    </row>
    <row r="111" spans="1:17">
      <c r="A111" s="4">
        <v>1</v>
      </c>
      <c r="B111" s="348">
        <v>3.7</v>
      </c>
      <c r="C111" s="354">
        <f>B111</f>
        <v>3.7</v>
      </c>
      <c r="D111" s="233">
        <v>11.7</v>
      </c>
      <c r="E111" s="238">
        <f>D111</f>
        <v>11.7</v>
      </c>
      <c r="F111" s="58">
        <v>0</v>
      </c>
      <c r="G111" s="60">
        <f>F111</f>
        <v>0</v>
      </c>
      <c r="J111"/>
      <c r="K111"/>
      <c r="L111"/>
      <c r="M111"/>
      <c r="N111"/>
      <c r="O111"/>
      <c r="P111"/>
      <c r="Q111"/>
    </row>
    <row r="112" spans="1:17">
      <c r="A112" s="4">
        <v>2</v>
      </c>
      <c r="B112" s="348">
        <v>3.4</v>
      </c>
      <c r="C112" s="354">
        <f>C111+B112</f>
        <v>7.1</v>
      </c>
      <c r="D112" s="233">
        <v>0</v>
      </c>
      <c r="E112" s="238">
        <f>E111+D112</f>
        <v>11.7</v>
      </c>
      <c r="F112" s="58">
        <v>0</v>
      </c>
      <c r="G112" s="60">
        <f>G111+F112</f>
        <v>0</v>
      </c>
      <c r="J112"/>
      <c r="K112"/>
      <c r="L112"/>
      <c r="M112"/>
      <c r="N112"/>
      <c r="O112"/>
      <c r="P112"/>
      <c r="Q112"/>
    </row>
    <row r="113" spans="1:17">
      <c r="A113" s="4">
        <v>3</v>
      </c>
      <c r="B113" s="348">
        <v>0</v>
      </c>
      <c r="C113" s="354">
        <f t="shared" ref="C113:C120" si="19">C112+B113</f>
        <v>7.1</v>
      </c>
      <c r="D113" s="233">
        <v>0</v>
      </c>
      <c r="E113" s="238">
        <f t="shared" ref="E113:E120" si="20">E112+D113</f>
        <v>11.7</v>
      </c>
      <c r="F113" s="58">
        <v>0</v>
      </c>
      <c r="G113" s="60">
        <f t="shared" ref="G113:G120" si="21">G112+F113</f>
        <v>0</v>
      </c>
      <c r="J113"/>
      <c r="K113"/>
      <c r="L113"/>
      <c r="M113"/>
      <c r="N113"/>
      <c r="O113"/>
      <c r="P113"/>
      <c r="Q113"/>
    </row>
    <row r="114" spans="1:17">
      <c r="A114" s="4">
        <v>4</v>
      </c>
      <c r="B114" s="348">
        <v>3.4</v>
      </c>
      <c r="C114" s="354">
        <f t="shared" si="19"/>
        <v>10.5</v>
      </c>
      <c r="D114" s="233">
        <v>0</v>
      </c>
      <c r="E114" s="238">
        <f t="shared" si="20"/>
        <v>11.7</v>
      </c>
      <c r="F114" s="58">
        <v>0</v>
      </c>
      <c r="G114" s="60">
        <f t="shared" si="21"/>
        <v>0</v>
      </c>
      <c r="J114"/>
      <c r="K114"/>
      <c r="L114"/>
      <c r="M114"/>
      <c r="N114"/>
      <c r="O114"/>
      <c r="P114"/>
      <c r="Q114"/>
    </row>
    <row r="115" spans="1:17">
      <c r="A115" s="4">
        <v>5</v>
      </c>
      <c r="B115" s="348">
        <v>3.4</v>
      </c>
      <c r="C115" s="354">
        <f t="shared" si="19"/>
        <v>13.9</v>
      </c>
      <c r="D115" s="233">
        <v>11.8</v>
      </c>
      <c r="E115" s="238">
        <f t="shared" si="20"/>
        <v>23.5</v>
      </c>
      <c r="F115" s="58">
        <v>9.3000000000000007</v>
      </c>
      <c r="G115" s="60">
        <f t="shared" si="21"/>
        <v>9.3000000000000007</v>
      </c>
      <c r="J115"/>
      <c r="K115"/>
      <c r="L115"/>
      <c r="M115"/>
      <c r="N115"/>
      <c r="O115"/>
      <c r="P115"/>
      <c r="Q115"/>
    </row>
    <row r="116" spans="1:17">
      <c r="A116" s="4">
        <v>6</v>
      </c>
      <c r="B116" s="348">
        <v>6.9</v>
      </c>
      <c r="C116" s="354">
        <f t="shared" si="19"/>
        <v>20.8</v>
      </c>
      <c r="D116" s="233">
        <v>5.9</v>
      </c>
      <c r="E116" s="238">
        <f t="shared" si="20"/>
        <v>29.4</v>
      </c>
      <c r="F116" s="58">
        <v>9.4</v>
      </c>
      <c r="G116" s="60">
        <f t="shared" si="21"/>
        <v>18.700000000000003</v>
      </c>
      <c r="J116"/>
      <c r="K116"/>
      <c r="L116"/>
      <c r="M116"/>
      <c r="N116"/>
      <c r="O116"/>
      <c r="P116"/>
      <c r="Q116"/>
    </row>
    <row r="117" spans="1:17">
      <c r="A117" s="4">
        <v>7</v>
      </c>
      <c r="B117" s="348">
        <v>6.9</v>
      </c>
      <c r="C117" s="354">
        <f t="shared" si="19"/>
        <v>27.700000000000003</v>
      </c>
      <c r="D117" s="233">
        <v>0</v>
      </c>
      <c r="E117" s="238">
        <f t="shared" si="20"/>
        <v>29.4</v>
      </c>
      <c r="F117" s="58">
        <v>15.6</v>
      </c>
      <c r="G117" s="60">
        <f t="shared" si="21"/>
        <v>34.300000000000004</v>
      </c>
      <c r="J117"/>
      <c r="K117"/>
      <c r="L117"/>
      <c r="M117"/>
      <c r="N117"/>
      <c r="O117"/>
      <c r="P117"/>
      <c r="Q117"/>
    </row>
    <row r="118" spans="1:17">
      <c r="A118" s="4">
        <v>8</v>
      </c>
      <c r="B118" s="348">
        <v>17.2</v>
      </c>
      <c r="C118" s="357">
        <f t="shared" si="19"/>
        <v>44.900000000000006</v>
      </c>
      <c r="D118" s="233">
        <v>5.9</v>
      </c>
      <c r="E118" s="247">
        <f t="shared" si="20"/>
        <v>35.299999999999997</v>
      </c>
      <c r="F118" s="58">
        <v>18.8</v>
      </c>
      <c r="G118" s="206">
        <f t="shared" si="21"/>
        <v>53.100000000000009</v>
      </c>
      <c r="J118"/>
      <c r="K118"/>
      <c r="L118"/>
      <c r="M118"/>
      <c r="N118"/>
      <c r="O118"/>
      <c r="P118"/>
      <c r="Q118"/>
    </row>
    <row r="119" spans="1:17">
      <c r="A119" s="4">
        <v>9</v>
      </c>
      <c r="B119" s="348">
        <v>17.2</v>
      </c>
      <c r="C119" s="354">
        <f t="shared" si="19"/>
        <v>62.100000000000009</v>
      </c>
      <c r="D119" s="233">
        <v>35.299999999999997</v>
      </c>
      <c r="E119" s="238">
        <f t="shared" si="20"/>
        <v>70.599999999999994</v>
      </c>
      <c r="F119" s="58">
        <v>12.5</v>
      </c>
      <c r="G119" s="60">
        <f t="shared" si="21"/>
        <v>65.600000000000009</v>
      </c>
      <c r="J119"/>
      <c r="K119"/>
      <c r="L119"/>
      <c r="M119"/>
      <c r="N119"/>
      <c r="O119"/>
      <c r="P119"/>
      <c r="Q119"/>
    </row>
    <row r="120" spans="1:17">
      <c r="A120" s="4">
        <v>10</v>
      </c>
      <c r="B120" s="348">
        <v>37.9</v>
      </c>
      <c r="C120" s="354">
        <f t="shared" si="19"/>
        <v>100</v>
      </c>
      <c r="D120" s="233">
        <v>29.4</v>
      </c>
      <c r="E120" s="238">
        <f t="shared" si="20"/>
        <v>100</v>
      </c>
      <c r="F120" s="58">
        <v>34.4</v>
      </c>
      <c r="G120" s="60">
        <f t="shared" si="21"/>
        <v>100</v>
      </c>
      <c r="H120" s="104"/>
      <c r="I120" s="104"/>
      <c r="J120" s="104"/>
      <c r="K120" s="104"/>
      <c r="L120" s="104"/>
      <c r="M120" s="104"/>
      <c r="N120" s="104"/>
      <c r="O120" s="104"/>
      <c r="P120" s="104"/>
      <c r="Q120" s="104"/>
    </row>
    <row r="121" spans="1:17">
      <c r="A121" s="3"/>
      <c r="B121" s="348"/>
      <c r="C121" s="354"/>
      <c r="D121" s="233"/>
      <c r="E121" s="238"/>
      <c r="F121" s="58"/>
      <c r="G121" s="60"/>
      <c r="J121"/>
      <c r="K121"/>
      <c r="L121"/>
      <c r="M121"/>
      <c r="N121"/>
      <c r="O121"/>
      <c r="P121"/>
      <c r="Q121"/>
    </row>
    <row r="122" spans="1:17" ht="25.5">
      <c r="A122" s="5" t="s">
        <v>56</v>
      </c>
      <c r="B122" s="362"/>
      <c r="C122" s="354"/>
      <c r="D122" s="239"/>
      <c r="E122" s="238"/>
      <c r="F122" s="61"/>
      <c r="G122" s="60"/>
      <c r="J122"/>
      <c r="K122"/>
      <c r="L122"/>
      <c r="M122"/>
      <c r="N122"/>
      <c r="O122"/>
      <c r="P122"/>
      <c r="Q122"/>
    </row>
    <row r="123" spans="1:17">
      <c r="A123" s="4">
        <v>1</v>
      </c>
      <c r="B123" s="348">
        <v>6.9</v>
      </c>
      <c r="C123" s="354">
        <f>B123</f>
        <v>6.9</v>
      </c>
      <c r="D123" s="233">
        <v>5.9</v>
      </c>
      <c r="E123" s="238">
        <f>D123</f>
        <v>5.9</v>
      </c>
      <c r="F123" s="58">
        <v>0</v>
      </c>
      <c r="G123" s="60">
        <f>F123</f>
        <v>0</v>
      </c>
      <c r="J123"/>
      <c r="K123"/>
      <c r="L123"/>
      <c r="M123"/>
      <c r="N123"/>
      <c r="O123"/>
      <c r="P123"/>
      <c r="Q123"/>
    </row>
    <row r="124" spans="1:17">
      <c r="A124" s="4">
        <v>2</v>
      </c>
      <c r="B124" s="348">
        <v>7</v>
      </c>
      <c r="C124" s="354">
        <f>C123+B124</f>
        <v>13.9</v>
      </c>
      <c r="D124" s="233">
        <v>5.9</v>
      </c>
      <c r="E124" s="238">
        <f>E123+D124</f>
        <v>11.8</v>
      </c>
      <c r="F124" s="58">
        <v>3.3</v>
      </c>
      <c r="G124" s="60">
        <f>G123+F124</f>
        <v>3.3</v>
      </c>
      <c r="J124"/>
      <c r="K124"/>
      <c r="L124"/>
      <c r="M124"/>
      <c r="N124"/>
      <c r="O124"/>
      <c r="P124"/>
      <c r="Q124"/>
    </row>
    <row r="125" spans="1:17">
      <c r="A125" s="4">
        <v>3</v>
      </c>
      <c r="B125" s="348">
        <v>6.9</v>
      </c>
      <c r="C125" s="354">
        <f t="shared" ref="C125:C132" si="22">C124+B125</f>
        <v>20.8</v>
      </c>
      <c r="D125" s="233">
        <v>0</v>
      </c>
      <c r="E125" s="238">
        <f t="shared" ref="E125:E132" si="23">E124+D125</f>
        <v>11.8</v>
      </c>
      <c r="F125" s="58">
        <v>0</v>
      </c>
      <c r="G125" s="60">
        <f t="shared" ref="G125:G132" si="24">G124+F125</f>
        <v>3.3</v>
      </c>
      <c r="J125"/>
      <c r="K125"/>
      <c r="L125"/>
      <c r="M125"/>
      <c r="N125"/>
      <c r="O125"/>
      <c r="P125"/>
      <c r="Q125"/>
    </row>
    <row r="126" spans="1:17">
      <c r="A126" s="4">
        <v>4</v>
      </c>
      <c r="B126" s="348">
        <v>6.9</v>
      </c>
      <c r="C126" s="354">
        <f t="shared" si="22"/>
        <v>27.700000000000003</v>
      </c>
      <c r="D126" s="233">
        <v>11.8</v>
      </c>
      <c r="E126" s="238">
        <f t="shared" si="23"/>
        <v>23.6</v>
      </c>
      <c r="F126" s="58">
        <v>3.1</v>
      </c>
      <c r="G126" s="60">
        <f t="shared" si="24"/>
        <v>6.4</v>
      </c>
      <c r="J126"/>
      <c r="K126"/>
      <c r="L126"/>
      <c r="M126"/>
      <c r="N126"/>
      <c r="O126"/>
      <c r="P126"/>
      <c r="Q126"/>
    </row>
    <row r="127" spans="1:17">
      <c r="A127" s="4">
        <v>5</v>
      </c>
      <c r="B127" s="348">
        <v>3.4</v>
      </c>
      <c r="C127" s="354">
        <f t="shared" si="22"/>
        <v>31.1</v>
      </c>
      <c r="D127" s="233">
        <v>5.9</v>
      </c>
      <c r="E127" s="238">
        <f t="shared" si="23"/>
        <v>29.5</v>
      </c>
      <c r="F127" s="58">
        <v>28.1</v>
      </c>
      <c r="G127" s="60">
        <f t="shared" si="24"/>
        <v>34.5</v>
      </c>
      <c r="J127"/>
      <c r="K127"/>
      <c r="L127"/>
      <c r="M127"/>
      <c r="N127"/>
      <c r="O127"/>
      <c r="P127"/>
      <c r="Q127"/>
    </row>
    <row r="128" spans="1:17">
      <c r="A128" s="4">
        <v>6</v>
      </c>
      <c r="B128" s="348">
        <v>13.8</v>
      </c>
      <c r="C128" s="354">
        <f t="shared" si="22"/>
        <v>44.900000000000006</v>
      </c>
      <c r="D128" s="233">
        <v>5.9</v>
      </c>
      <c r="E128" s="238">
        <f t="shared" si="23"/>
        <v>35.4</v>
      </c>
      <c r="F128" s="58">
        <v>3.1</v>
      </c>
      <c r="G128" s="60">
        <f t="shared" si="24"/>
        <v>37.6</v>
      </c>
      <c r="J128"/>
      <c r="K128"/>
      <c r="L128"/>
      <c r="M128"/>
      <c r="N128"/>
      <c r="O128"/>
      <c r="P128"/>
      <c r="Q128"/>
    </row>
    <row r="129" spans="1:17">
      <c r="A129" s="4">
        <v>7</v>
      </c>
      <c r="B129" s="348">
        <v>13.8</v>
      </c>
      <c r="C129" s="356">
        <f t="shared" si="22"/>
        <v>58.7</v>
      </c>
      <c r="D129" s="233">
        <v>0</v>
      </c>
      <c r="E129" s="328">
        <f t="shared" si="23"/>
        <v>35.4</v>
      </c>
      <c r="F129" s="58">
        <v>25</v>
      </c>
      <c r="G129" s="206">
        <f t="shared" si="24"/>
        <v>62.6</v>
      </c>
      <c r="J129"/>
      <c r="K129"/>
      <c r="L129"/>
      <c r="M129"/>
      <c r="N129"/>
      <c r="O129"/>
      <c r="P129"/>
      <c r="Q129"/>
    </row>
    <row r="130" spans="1:17">
      <c r="A130" s="4">
        <v>8</v>
      </c>
      <c r="B130" s="348">
        <v>17.2</v>
      </c>
      <c r="C130" s="354">
        <f t="shared" si="22"/>
        <v>75.900000000000006</v>
      </c>
      <c r="D130" s="233">
        <v>23.4</v>
      </c>
      <c r="E130" s="237">
        <f t="shared" si="23"/>
        <v>58.8</v>
      </c>
      <c r="F130" s="58">
        <v>15.6</v>
      </c>
      <c r="G130" s="60">
        <f t="shared" si="24"/>
        <v>78.2</v>
      </c>
      <c r="J130"/>
      <c r="K130"/>
      <c r="L130"/>
      <c r="M130"/>
      <c r="N130"/>
      <c r="O130"/>
      <c r="P130"/>
      <c r="Q130"/>
    </row>
    <row r="131" spans="1:17">
      <c r="A131" s="4">
        <v>9</v>
      </c>
      <c r="B131" s="348">
        <v>0</v>
      </c>
      <c r="C131" s="354">
        <f t="shared" si="22"/>
        <v>75.900000000000006</v>
      </c>
      <c r="D131" s="233">
        <v>11.8</v>
      </c>
      <c r="E131" s="238">
        <f t="shared" si="23"/>
        <v>70.599999999999994</v>
      </c>
      <c r="F131" s="58">
        <v>6.2</v>
      </c>
      <c r="G131" s="60">
        <f t="shared" si="24"/>
        <v>84.4</v>
      </c>
      <c r="J131"/>
      <c r="K131"/>
      <c r="L131"/>
      <c r="M131"/>
      <c r="N131"/>
      <c r="O131"/>
      <c r="P131"/>
      <c r="Q131"/>
    </row>
    <row r="132" spans="1:17">
      <c r="A132" s="4">
        <v>10</v>
      </c>
      <c r="B132" s="348">
        <v>24.1</v>
      </c>
      <c r="C132" s="354">
        <f t="shared" si="22"/>
        <v>100</v>
      </c>
      <c r="D132" s="233">
        <v>29.4</v>
      </c>
      <c r="E132" s="238">
        <f t="shared" si="23"/>
        <v>100</v>
      </c>
      <c r="F132" s="58">
        <v>15.6</v>
      </c>
      <c r="G132" s="60">
        <f t="shared" si="24"/>
        <v>100</v>
      </c>
      <c r="J132"/>
      <c r="K132"/>
      <c r="L132"/>
      <c r="M132"/>
      <c r="N132"/>
      <c r="O132"/>
      <c r="P132"/>
      <c r="Q132"/>
    </row>
    <row r="133" spans="1:17">
      <c r="A133" s="3"/>
      <c r="B133" s="348"/>
      <c r="C133" s="354"/>
      <c r="D133" s="233"/>
      <c r="E133" s="238"/>
      <c r="F133" s="58"/>
      <c r="G133" s="60"/>
      <c r="H133" s="104"/>
      <c r="I133" s="104"/>
      <c r="J133" s="104"/>
      <c r="K133" s="104"/>
      <c r="L133" s="104"/>
      <c r="M133" s="104"/>
      <c r="N133" s="104"/>
      <c r="O133" s="104"/>
      <c r="P133" s="104"/>
      <c r="Q133" s="104"/>
    </row>
    <row r="134" spans="1:17" ht="25.5">
      <c r="A134" s="5" t="s">
        <v>93</v>
      </c>
      <c r="B134" s="362"/>
      <c r="C134" s="354"/>
      <c r="D134" s="239"/>
      <c r="E134" s="238"/>
      <c r="F134" s="61"/>
      <c r="G134" s="60"/>
      <c r="J134"/>
      <c r="K134"/>
      <c r="L134"/>
      <c r="M134"/>
      <c r="N134"/>
      <c r="O134"/>
      <c r="P134"/>
      <c r="Q134"/>
    </row>
    <row r="135" spans="1:17">
      <c r="A135" s="4">
        <v>1</v>
      </c>
      <c r="B135" s="348">
        <v>27.6</v>
      </c>
      <c r="C135" s="354">
        <f>B135</f>
        <v>27.6</v>
      </c>
      <c r="D135" s="233">
        <v>17.600000000000001</v>
      </c>
      <c r="E135" s="238">
        <f>D135</f>
        <v>17.600000000000001</v>
      </c>
      <c r="F135" s="58">
        <v>31.2</v>
      </c>
      <c r="G135" s="60">
        <f>F135</f>
        <v>31.2</v>
      </c>
      <c r="J135"/>
      <c r="K135"/>
      <c r="L135"/>
      <c r="M135"/>
      <c r="N135"/>
      <c r="O135"/>
      <c r="P135"/>
      <c r="Q135"/>
    </row>
    <row r="136" spans="1:17">
      <c r="A136" s="4">
        <v>2</v>
      </c>
      <c r="B136" s="348">
        <v>13.9</v>
      </c>
      <c r="C136" s="354">
        <f>C135+B136</f>
        <v>41.5</v>
      </c>
      <c r="D136" s="233">
        <v>11.8</v>
      </c>
      <c r="E136" s="238">
        <f>E135+D136</f>
        <v>29.400000000000002</v>
      </c>
      <c r="F136" s="58">
        <v>12.5</v>
      </c>
      <c r="G136" s="60">
        <f>G135+F136</f>
        <v>43.7</v>
      </c>
      <c r="J136"/>
      <c r="K136"/>
      <c r="L136"/>
      <c r="M136"/>
      <c r="N136"/>
      <c r="O136"/>
      <c r="P136"/>
      <c r="Q136"/>
    </row>
    <row r="137" spans="1:17">
      <c r="A137" s="4">
        <v>3</v>
      </c>
      <c r="B137" s="348">
        <v>13.8</v>
      </c>
      <c r="C137" s="354">
        <f t="shared" ref="C137:C144" si="25">C136+B137</f>
        <v>55.3</v>
      </c>
      <c r="D137" s="233">
        <v>5.9</v>
      </c>
      <c r="E137" s="238">
        <f t="shared" ref="E137:E144" si="26">E136+D137</f>
        <v>35.300000000000004</v>
      </c>
      <c r="F137" s="58">
        <v>3.2</v>
      </c>
      <c r="G137" s="60">
        <f t="shared" ref="G137:G144" si="27">G136+F137</f>
        <v>46.900000000000006</v>
      </c>
      <c r="J137"/>
      <c r="K137"/>
      <c r="L137"/>
      <c r="M137"/>
      <c r="N137"/>
      <c r="O137"/>
      <c r="P137"/>
      <c r="Q137"/>
    </row>
    <row r="138" spans="1:17">
      <c r="A138" s="4">
        <v>4</v>
      </c>
      <c r="B138" s="348">
        <v>0</v>
      </c>
      <c r="C138" s="357">
        <f t="shared" si="25"/>
        <v>55.3</v>
      </c>
      <c r="D138" s="233">
        <v>5.9</v>
      </c>
      <c r="E138" s="247">
        <f t="shared" si="26"/>
        <v>41.2</v>
      </c>
      <c r="F138" s="58">
        <v>3.1</v>
      </c>
      <c r="G138" s="206">
        <f t="shared" si="27"/>
        <v>50.000000000000007</v>
      </c>
      <c r="J138"/>
      <c r="K138"/>
      <c r="L138"/>
      <c r="M138"/>
      <c r="N138"/>
      <c r="O138"/>
      <c r="P138"/>
      <c r="Q138"/>
    </row>
    <row r="139" spans="1:17">
      <c r="A139" s="4">
        <v>5</v>
      </c>
      <c r="B139" s="348">
        <v>10.3</v>
      </c>
      <c r="C139" s="354">
        <f t="shared" si="25"/>
        <v>65.599999999999994</v>
      </c>
      <c r="D139" s="233">
        <v>23.5</v>
      </c>
      <c r="E139" s="238">
        <f t="shared" si="26"/>
        <v>64.7</v>
      </c>
      <c r="F139" s="58">
        <v>18.8</v>
      </c>
      <c r="G139" s="60">
        <f t="shared" si="27"/>
        <v>68.800000000000011</v>
      </c>
      <c r="J139"/>
      <c r="K139"/>
      <c r="L139"/>
      <c r="M139"/>
      <c r="N139"/>
      <c r="O139"/>
      <c r="P139"/>
      <c r="Q139"/>
    </row>
    <row r="140" spans="1:17">
      <c r="A140" s="4">
        <v>6</v>
      </c>
      <c r="B140" s="348">
        <v>6.9</v>
      </c>
      <c r="C140" s="354">
        <f t="shared" si="25"/>
        <v>72.5</v>
      </c>
      <c r="D140" s="233">
        <v>5.9</v>
      </c>
      <c r="E140" s="238">
        <f t="shared" si="26"/>
        <v>70.600000000000009</v>
      </c>
      <c r="F140" s="58">
        <v>3.1</v>
      </c>
      <c r="G140" s="60">
        <f t="shared" si="27"/>
        <v>71.900000000000006</v>
      </c>
      <c r="J140"/>
      <c r="K140"/>
      <c r="L140"/>
      <c r="M140"/>
      <c r="N140"/>
      <c r="O140"/>
      <c r="P140"/>
      <c r="Q140"/>
    </row>
    <row r="141" spans="1:17">
      <c r="A141" s="4">
        <v>7</v>
      </c>
      <c r="B141" s="348">
        <v>10.3</v>
      </c>
      <c r="C141" s="354">
        <f t="shared" si="25"/>
        <v>82.8</v>
      </c>
      <c r="D141" s="233">
        <v>0</v>
      </c>
      <c r="E141" s="238">
        <f t="shared" si="26"/>
        <v>70.600000000000009</v>
      </c>
      <c r="F141" s="58">
        <v>12.5</v>
      </c>
      <c r="G141" s="60">
        <f t="shared" si="27"/>
        <v>84.4</v>
      </c>
      <c r="J141"/>
      <c r="K141"/>
      <c r="L141"/>
      <c r="M141"/>
      <c r="N141"/>
      <c r="O141"/>
      <c r="P141"/>
      <c r="Q141"/>
    </row>
    <row r="142" spans="1:17">
      <c r="A142" s="4">
        <v>8</v>
      </c>
      <c r="B142" s="348">
        <v>6.9</v>
      </c>
      <c r="C142" s="354">
        <f t="shared" si="25"/>
        <v>89.7</v>
      </c>
      <c r="D142" s="233">
        <v>0</v>
      </c>
      <c r="E142" s="238">
        <f t="shared" si="26"/>
        <v>70.600000000000009</v>
      </c>
      <c r="F142" s="58">
        <v>3.1</v>
      </c>
      <c r="G142" s="60">
        <f t="shared" si="27"/>
        <v>87.5</v>
      </c>
      <c r="J142"/>
      <c r="K142"/>
      <c r="L142"/>
      <c r="M142"/>
      <c r="N142"/>
      <c r="O142"/>
      <c r="P142"/>
      <c r="Q142"/>
    </row>
    <row r="143" spans="1:17">
      <c r="A143" s="4">
        <v>9</v>
      </c>
      <c r="B143" s="348">
        <v>0</v>
      </c>
      <c r="C143" s="354">
        <f t="shared" si="25"/>
        <v>89.7</v>
      </c>
      <c r="D143" s="233">
        <v>5.9</v>
      </c>
      <c r="E143" s="238">
        <f t="shared" si="26"/>
        <v>76.500000000000014</v>
      </c>
      <c r="F143" s="58">
        <v>9.4</v>
      </c>
      <c r="G143" s="60">
        <f t="shared" si="27"/>
        <v>96.9</v>
      </c>
      <c r="J143"/>
      <c r="K143"/>
      <c r="L143"/>
      <c r="M143"/>
      <c r="N143"/>
      <c r="O143"/>
      <c r="P143"/>
      <c r="Q143"/>
    </row>
    <row r="144" spans="1:17">
      <c r="A144" s="4">
        <v>10</v>
      </c>
      <c r="B144" s="348">
        <v>10.3</v>
      </c>
      <c r="C144" s="354">
        <f t="shared" si="25"/>
        <v>100</v>
      </c>
      <c r="D144" s="233">
        <v>23.5</v>
      </c>
      <c r="E144" s="238">
        <f t="shared" si="26"/>
        <v>100.00000000000001</v>
      </c>
      <c r="F144" s="58">
        <v>3.1</v>
      </c>
      <c r="G144" s="60">
        <f t="shared" si="27"/>
        <v>100</v>
      </c>
      <c r="J144"/>
      <c r="K144"/>
      <c r="L144"/>
      <c r="M144"/>
      <c r="N144"/>
      <c r="O144"/>
      <c r="P144"/>
      <c r="Q144"/>
    </row>
    <row r="145" spans="1:17">
      <c r="A145" s="3"/>
      <c r="B145" s="348"/>
      <c r="C145" s="354"/>
      <c r="D145" s="233"/>
      <c r="E145" s="238"/>
      <c r="F145" s="58"/>
      <c r="G145" s="60"/>
      <c r="J145"/>
      <c r="K145"/>
      <c r="L145"/>
      <c r="M145"/>
      <c r="N145"/>
      <c r="O145"/>
      <c r="P145"/>
      <c r="Q145"/>
    </row>
    <row r="146" spans="1:17" ht="25.5">
      <c r="A146" s="5" t="s">
        <v>57</v>
      </c>
      <c r="B146" s="362"/>
      <c r="C146" s="354"/>
      <c r="D146" s="239"/>
      <c r="E146" s="238"/>
      <c r="F146" s="61"/>
      <c r="G146" s="60"/>
      <c r="H146" s="104"/>
      <c r="I146" s="104"/>
      <c r="J146" s="104"/>
      <c r="K146" s="104"/>
      <c r="L146" s="104"/>
      <c r="M146" s="104"/>
      <c r="N146" s="104"/>
      <c r="O146" s="104"/>
      <c r="P146" s="104"/>
      <c r="Q146" s="104"/>
    </row>
    <row r="147" spans="1:17">
      <c r="A147" s="4">
        <v>1</v>
      </c>
      <c r="B147" s="348">
        <v>0</v>
      </c>
      <c r="C147" s="354">
        <f>B147</f>
        <v>0</v>
      </c>
      <c r="D147" s="233">
        <v>0</v>
      </c>
      <c r="E147" s="238">
        <f>D147</f>
        <v>0</v>
      </c>
      <c r="F147" s="58">
        <v>0</v>
      </c>
      <c r="G147" s="60">
        <f>F147</f>
        <v>0</v>
      </c>
      <c r="J147"/>
      <c r="K147"/>
      <c r="L147"/>
      <c r="M147"/>
      <c r="N147"/>
      <c r="O147"/>
      <c r="P147"/>
      <c r="Q147"/>
    </row>
    <row r="148" spans="1:17">
      <c r="A148" s="4">
        <v>2</v>
      </c>
      <c r="B148" s="348">
        <v>0</v>
      </c>
      <c r="C148" s="354">
        <f>C147+B148</f>
        <v>0</v>
      </c>
      <c r="D148" s="233">
        <v>0</v>
      </c>
      <c r="E148" s="238">
        <f>E147+D148</f>
        <v>0</v>
      </c>
      <c r="F148" s="58">
        <v>0</v>
      </c>
      <c r="G148" s="60">
        <f>G147+F148</f>
        <v>0</v>
      </c>
      <c r="J148"/>
      <c r="K148"/>
      <c r="L148"/>
      <c r="M148"/>
      <c r="N148"/>
      <c r="O148"/>
      <c r="P148"/>
      <c r="Q148"/>
    </row>
    <row r="149" spans="1:17">
      <c r="A149" s="4">
        <v>3</v>
      </c>
      <c r="B149" s="348">
        <v>0</v>
      </c>
      <c r="C149" s="354">
        <f t="shared" ref="C149:C156" si="28">C148+B149</f>
        <v>0</v>
      </c>
      <c r="D149" s="233">
        <v>0</v>
      </c>
      <c r="E149" s="238">
        <f t="shared" ref="E149:E156" si="29">E148+D149</f>
        <v>0</v>
      </c>
      <c r="F149" s="58">
        <v>0</v>
      </c>
      <c r="G149" s="60">
        <f t="shared" ref="G149:G156" si="30">G148+F149</f>
        <v>0</v>
      </c>
      <c r="J149"/>
      <c r="K149"/>
      <c r="L149"/>
      <c r="M149"/>
      <c r="N149"/>
      <c r="O149"/>
      <c r="P149"/>
      <c r="Q149"/>
    </row>
    <row r="150" spans="1:17">
      <c r="A150" s="4">
        <v>4</v>
      </c>
      <c r="B150" s="348">
        <v>0</v>
      </c>
      <c r="C150" s="354">
        <f t="shared" si="28"/>
        <v>0</v>
      </c>
      <c r="D150" s="233">
        <v>0</v>
      </c>
      <c r="E150" s="238">
        <f t="shared" si="29"/>
        <v>0</v>
      </c>
      <c r="F150" s="58">
        <v>3.3</v>
      </c>
      <c r="G150" s="60">
        <f t="shared" si="30"/>
        <v>3.3</v>
      </c>
      <c r="J150"/>
      <c r="K150"/>
      <c r="L150"/>
      <c r="M150"/>
      <c r="N150"/>
      <c r="O150"/>
      <c r="P150"/>
      <c r="Q150"/>
    </row>
    <row r="151" spans="1:17">
      <c r="A151" s="4">
        <v>5</v>
      </c>
      <c r="B151" s="348">
        <v>3.5</v>
      </c>
      <c r="C151" s="354">
        <f t="shared" si="28"/>
        <v>3.5</v>
      </c>
      <c r="D151" s="233">
        <v>0</v>
      </c>
      <c r="E151" s="238">
        <f t="shared" si="29"/>
        <v>0</v>
      </c>
      <c r="F151" s="58">
        <v>0</v>
      </c>
      <c r="G151" s="60">
        <f t="shared" si="30"/>
        <v>3.3</v>
      </c>
      <c r="J151"/>
      <c r="K151"/>
      <c r="L151"/>
      <c r="M151"/>
      <c r="N151"/>
      <c r="O151"/>
      <c r="P151"/>
      <c r="Q151"/>
    </row>
    <row r="152" spans="1:17">
      <c r="A152" s="4">
        <v>6</v>
      </c>
      <c r="B152" s="348">
        <v>13.8</v>
      </c>
      <c r="C152" s="354">
        <f t="shared" si="28"/>
        <v>17.3</v>
      </c>
      <c r="D152" s="233">
        <v>5.9</v>
      </c>
      <c r="E152" s="238">
        <f t="shared" si="29"/>
        <v>5.9</v>
      </c>
      <c r="F152" s="58">
        <v>6.2</v>
      </c>
      <c r="G152" s="60">
        <f t="shared" si="30"/>
        <v>9.5</v>
      </c>
      <c r="J152"/>
      <c r="K152"/>
      <c r="L152"/>
      <c r="M152"/>
      <c r="N152"/>
      <c r="O152"/>
      <c r="P152"/>
      <c r="Q152"/>
    </row>
    <row r="153" spans="1:17">
      <c r="A153" s="4">
        <v>7</v>
      </c>
      <c r="B153" s="348">
        <v>13.8</v>
      </c>
      <c r="C153" s="354">
        <f t="shared" si="28"/>
        <v>31.1</v>
      </c>
      <c r="D153" s="233">
        <v>0</v>
      </c>
      <c r="E153" s="238">
        <f t="shared" si="29"/>
        <v>5.9</v>
      </c>
      <c r="F153" s="58">
        <v>6.2</v>
      </c>
      <c r="G153" s="60">
        <f t="shared" si="30"/>
        <v>15.7</v>
      </c>
      <c r="J153"/>
      <c r="K153"/>
      <c r="L153"/>
      <c r="M153"/>
      <c r="N153"/>
      <c r="O153"/>
      <c r="P153"/>
      <c r="Q153"/>
    </row>
    <row r="154" spans="1:17">
      <c r="A154" s="4">
        <v>8</v>
      </c>
      <c r="B154" s="348">
        <v>20.7</v>
      </c>
      <c r="C154" s="356">
        <f t="shared" si="28"/>
        <v>51.8</v>
      </c>
      <c r="D154" s="233">
        <v>0</v>
      </c>
      <c r="E154" s="328">
        <f t="shared" si="29"/>
        <v>5.9</v>
      </c>
      <c r="F154" s="58">
        <v>31.2</v>
      </c>
      <c r="G154" s="206">
        <f t="shared" si="30"/>
        <v>46.9</v>
      </c>
      <c r="J154"/>
      <c r="K154"/>
      <c r="L154"/>
      <c r="M154"/>
      <c r="N154"/>
      <c r="O154"/>
      <c r="P154"/>
      <c r="Q154"/>
    </row>
    <row r="155" spans="1:17">
      <c r="A155" s="4">
        <v>9</v>
      </c>
      <c r="B155" s="348">
        <v>10.3</v>
      </c>
      <c r="C155" s="354">
        <f t="shared" si="28"/>
        <v>62.099999999999994</v>
      </c>
      <c r="D155" s="233">
        <v>23.5</v>
      </c>
      <c r="E155" s="237">
        <f t="shared" si="29"/>
        <v>29.4</v>
      </c>
      <c r="F155" s="58">
        <v>15.6</v>
      </c>
      <c r="G155" s="60">
        <f t="shared" si="30"/>
        <v>62.5</v>
      </c>
      <c r="J155"/>
      <c r="K155"/>
      <c r="L155"/>
      <c r="M155"/>
      <c r="N155"/>
      <c r="O155"/>
      <c r="P155"/>
      <c r="Q155"/>
    </row>
    <row r="156" spans="1:17">
      <c r="A156" s="4">
        <v>10</v>
      </c>
      <c r="B156" s="348">
        <v>37.9</v>
      </c>
      <c r="C156" s="354">
        <f t="shared" si="28"/>
        <v>100</v>
      </c>
      <c r="D156" s="233">
        <v>70.599999999999994</v>
      </c>
      <c r="E156" s="238">
        <f t="shared" si="29"/>
        <v>100</v>
      </c>
      <c r="F156" s="58">
        <v>37.5</v>
      </c>
      <c r="G156" s="60">
        <f t="shared" si="30"/>
        <v>100</v>
      </c>
      <c r="J156"/>
      <c r="K156"/>
      <c r="L156"/>
      <c r="M156"/>
      <c r="N156"/>
      <c r="O156"/>
      <c r="P156"/>
      <c r="Q156"/>
    </row>
    <row r="157" spans="1:17">
      <c r="A157" s="3"/>
      <c r="B157" s="348"/>
      <c r="C157" s="354"/>
      <c r="D157" s="233"/>
      <c r="E157" s="238"/>
      <c r="F157" s="58"/>
      <c r="G157" s="60"/>
      <c r="J157"/>
      <c r="K157"/>
      <c r="L157"/>
      <c r="M157"/>
      <c r="N157"/>
      <c r="O157"/>
      <c r="P157"/>
      <c r="Q157"/>
    </row>
    <row r="158" spans="1:17">
      <c r="A158" s="5" t="s">
        <v>73</v>
      </c>
      <c r="B158" s="362"/>
      <c r="C158" s="354"/>
      <c r="D158" s="239"/>
      <c r="E158" s="238"/>
      <c r="F158" s="61"/>
      <c r="G158" s="60"/>
      <c r="J158"/>
      <c r="K158"/>
      <c r="L158"/>
      <c r="M158"/>
      <c r="N158"/>
      <c r="O158"/>
      <c r="P158"/>
      <c r="Q158"/>
    </row>
    <row r="159" spans="1:17">
      <c r="A159" s="4" t="s">
        <v>58</v>
      </c>
      <c r="B159" s="348"/>
      <c r="C159" s="354">
        <f>B159</f>
        <v>0</v>
      </c>
      <c r="D159" s="233"/>
      <c r="E159" s="238">
        <f>D159</f>
        <v>0</v>
      </c>
      <c r="F159" s="58">
        <v>3.1</v>
      </c>
      <c r="G159" s="60">
        <f>F159</f>
        <v>3.1</v>
      </c>
      <c r="H159" s="104"/>
      <c r="I159" s="104"/>
      <c r="J159" s="104"/>
      <c r="K159" s="104"/>
      <c r="L159" s="104"/>
      <c r="M159" s="104"/>
      <c r="N159" s="104"/>
      <c r="O159" s="104"/>
      <c r="P159" s="104"/>
      <c r="Q159" s="104"/>
    </row>
    <row r="160" spans="1:17">
      <c r="A160" s="4">
        <v>1</v>
      </c>
      <c r="B160" s="348">
        <v>0</v>
      </c>
      <c r="C160" s="354">
        <f>C159+B160</f>
        <v>0</v>
      </c>
      <c r="D160" s="233">
        <v>0</v>
      </c>
      <c r="E160" s="238">
        <f>E159+D160</f>
        <v>0</v>
      </c>
      <c r="F160" s="58">
        <v>0</v>
      </c>
      <c r="G160" s="60">
        <f>G159+F160</f>
        <v>3.1</v>
      </c>
      <c r="J160"/>
      <c r="K160"/>
      <c r="L160"/>
      <c r="M160"/>
      <c r="N160"/>
      <c r="O160"/>
      <c r="P160"/>
      <c r="Q160"/>
    </row>
    <row r="161" spans="1:17">
      <c r="A161" s="4">
        <v>2</v>
      </c>
      <c r="B161" s="348">
        <v>3.6</v>
      </c>
      <c r="C161" s="354">
        <f t="shared" ref="C161:C168" si="31">C160+B161</f>
        <v>3.6</v>
      </c>
      <c r="D161" s="233">
        <v>0</v>
      </c>
      <c r="E161" s="238">
        <f t="shared" ref="E161:E168" si="32">E160+D161</f>
        <v>0</v>
      </c>
      <c r="F161" s="58">
        <v>3.1</v>
      </c>
      <c r="G161" s="60">
        <f t="shared" ref="G161:G168" si="33">G160+F161</f>
        <v>6.2</v>
      </c>
      <c r="J161"/>
      <c r="K161"/>
      <c r="L161"/>
      <c r="M161"/>
      <c r="N161"/>
      <c r="O161"/>
      <c r="P161"/>
      <c r="Q161"/>
    </row>
    <row r="162" spans="1:17">
      <c r="A162" s="4">
        <v>3</v>
      </c>
      <c r="B162" s="348">
        <v>3.4</v>
      </c>
      <c r="C162" s="354">
        <f t="shared" si="31"/>
        <v>7</v>
      </c>
      <c r="D162" s="233">
        <v>0</v>
      </c>
      <c r="E162" s="238">
        <f t="shared" si="32"/>
        <v>0</v>
      </c>
      <c r="F162" s="58">
        <v>0</v>
      </c>
      <c r="G162" s="60">
        <f t="shared" si="33"/>
        <v>6.2</v>
      </c>
      <c r="J162"/>
      <c r="K162"/>
      <c r="L162"/>
      <c r="M162"/>
      <c r="N162"/>
      <c r="O162"/>
      <c r="P162"/>
      <c r="Q162"/>
    </row>
    <row r="163" spans="1:17">
      <c r="A163" s="4">
        <v>4</v>
      </c>
      <c r="B163" s="348">
        <v>3.4</v>
      </c>
      <c r="C163" s="354">
        <f t="shared" si="31"/>
        <v>10.4</v>
      </c>
      <c r="D163" s="233">
        <v>0</v>
      </c>
      <c r="E163" s="238">
        <f t="shared" si="32"/>
        <v>0</v>
      </c>
      <c r="F163" s="58">
        <v>3.1</v>
      </c>
      <c r="G163" s="60">
        <f t="shared" si="33"/>
        <v>9.3000000000000007</v>
      </c>
      <c r="J163"/>
      <c r="K163"/>
      <c r="L163"/>
      <c r="M163"/>
      <c r="N163"/>
      <c r="O163"/>
      <c r="P163"/>
      <c r="Q163"/>
    </row>
    <row r="164" spans="1:17">
      <c r="A164" s="4">
        <v>5</v>
      </c>
      <c r="B164" s="348">
        <v>3.4</v>
      </c>
      <c r="C164" s="354">
        <f t="shared" si="31"/>
        <v>13.8</v>
      </c>
      <c r="D164" s="233">
        <v>0</v>
      </c>
      <c r="E164" s="238">
        <f t="shared" si="32"/>
        <v>0</v>
      </c>
      <c r="F164" s="58">
        <v>12.5</v>
      </c>
      <c r="G164" s="60">
        <f t="shared" si="33"/>
        <v>21.8</v>
      </c>
      <c r="J164"/>
      <c r="K164"/>
      <c r="L164"/>
      <c r="M164"/>
      <c r="N164"/>
      <c r="O164"/>
      <c r="P164"/>
      <c r="Q164"/>
    </row>
    <row r="165" spans="1:17">
      <c r="A165" s="4">
        <v>6</v>
      </c>
      <c r="B165" s="348">
        <v>6.9</v>
      </c>
      <c r="C165" s="354">
        <f t="shared" si="31"/>
        <v>20.700000000000003</v>
      </c>
      <c r="D165" s="233">
        <v>11.7</v>
      </c>
      <c r="E165" s="238">
        <f t="shared" si="32"/>
        <v>11.7</v>
      </c>
      <c r="F165" s="58">
        <v>0</v>
      </c>
      <c r="G165" s="60">
        <f t="shared" si="33"/>
        <v>21.8</v>
      </c>
      <c r="J165"/>
      <c r="K165"/>
      <c r="L165"/>
      <c r="M165"/>
      <c r="N165"/>
      <c r="O165"/>
      <c r="P165"/>
      <c r="Q165"/>
    </row>
    <row r="166" spans="1:17">
      <c r="A166" s="4">
        <v>7</v>
      </c>
      <c r="B166" s="348">
        <v>6.9</v>
      </c>
      <c r="C166" s="358">
        <f t="shared" si="31"/>
        <v>27.6</v>
      </c>
      <c r="D166" s="233">
        <v>5.9</v>
      </c>
      <c r="E166" s="328">
        <f t="shared" si="32"/>
        <v>17.600000000000001</v>
      </c>
      <c r="F166" s="58">
        <v>9.4</v>
      </c>
      <c r="G166" s="206">
        <f t="shared" si="33"/>
        <v>31.200000000000003</v>
      </c>
      <c r="J166"/>
      <c r="K166"/>
      <c r="L166"/>
      <c r="M166"/>
      <c r="N166"/>
      <c r="O166"/>
      <c r="P166"/>
      <c r="Q166"/>
    </row>
    <row r="167" spans="1:17">
      <c r="A167" s="4">
        <v>8</v>
      </c>
      <c r="B167" s="348">
        <v>0</v>
      </c>
      <c r="C167" s="356">
        <f t="shared" si="31"/>
        <v>27.6</v>
      </c>
      <c r="D167" s="233">
        <v>11.8</v>
      </c>
      <c r="E167" s="237">
        <f t="shared" si="32"/>
        <v>29.400000000000002</v>
      </c>
      <c r="F167" s="58">
        <v>0</v>
      </c>
      <c r="G167" s="60">
        <f t="shared" si="33"/>
        <v>31.200000000000003</v>
      </c>
      <c r="J167"/>
      <c r="K167"/>
      <c r="L167"/>
      <c r="M167"/>
      <c r="N167"/>
      <c r="O167"/>
      <c r="P167"/>
      <c r="Q167"/>
    </row>
    <row r="168" spans="1:17">
      <c r="A168" s="4">
        <v>9</v>
      </c>
      <c r="B168" s="348">
        <v>0</v>
      </c>
      <c r="C168" s="354">
        <f t="shared" si="31"/>
        <v>27.6</v>
      </c>
      <c r="D168" s="233">
        <v>0</v>
      </c>
      <c r="E168" s="238">
        <f t="shared" si="32"/>
        <v>29.400000000000002</v>
      </c>
      <c r="F168" s="58">
        <v>0</v>
      </c>
      <c r="G168" s="60">
        <f t="shared" si="33"/>
        <v>31.200000000000003</v>
      </c>
      <c r="J168"/>
      <c r="K168"/>
      <c r="L168"/>
      <c r="M168"/>
      <c r="N168"/>
      <c r="O168"/>
      <c r="P168"/>
      <c r="Q168"/>
    </row>
    <row r="169" spans="1:17">
      <c r="A169" s="4" t="s">
        <v>59</v>
      </c>
      <c r="B169" s="348">
        <v>72.400000000000006</v>
      </c>
      <c r="C169" s="354">
        <f>C168+B169</f>
        <v>100</v>
      </c>
      <c r="D169" s="233">
        <v>70.599999999999994</v>
      </c>
      <c r="E169" s="238">
        <f>E168+D169</f>
        <v>100</v>
      </c>
      <c r="F169" s="58">
        <v>68.8</v>
      </c>
      <c r="G169" s="60">
        <f>G168+F169</f>
        <v>100</v>
      </c>
      <c r="J169"/>
      <c r="K169"/>
      <c r="L169"/>
      <c r="M169"/>
      <c r="N169"/>
      <c r="O169"/>
      <c r="P169"/>
      <c r="Q169"/>
    </row>
    <row r="170" spans="1:17">
      <c r="A170" s="3"/>
      <c r="B170" s="348"/>
      <c r="C170" s="354"/>
      <c r="D170" s="233"/>
      <c r="E170" s="238"/>
      <c r="F170" s="58"/>
      <c r="G170" s="60"/>
      <c r="J170"/>
      <c r="K170"/>
      <c r="L170"/>
      <c r="M170"/>
      <c r="N170"/>
      <c r="O170"/>
      <c r="P170"/>
      <c r="Q170"/>
    </row>
    <row r="171" spans="1:17">
      <c r="A171" s="5" t="s">
        <v>61</v>
      </c>
      <c r="B171" s="362"/>
      <c r="C171" s="354"/>
      <c r="D171" s="239"/>
      <c r="E171" s="238"/>
      <c r="F171" s="61"/>
      <c r="G171" s="60"/>
      <c r="J171"/>
      <c r="K171"/>
      <c r="L171"/>
      <c r="M171"/>
      <c r="N171"/>
      <c r="O171"/>
      <c r="P171"/>
      <c r="Q171"/>
    </row>
    <row r="172" spans="1:17">
      <c r="A172" s="4" t="s">
        <v>60</v>
      </c>
      <c r="B172" s="348">
        <v>93.1</v>
      </c>
      <c r="C172" s="354"/>
      <c r="D172" s="233">
        <v>88.2</v>
      </c>
      <c r="E172" s="238"/>
      <c r="F172" s="58">
        <v>100</v>
      </c>
      <c r="G172" s="60"/>
      <c r="H172" s="104"/>
      <c r="I172" s="104"/>
      <c r="J172" s="104"/>
      <c r="K172" s="104"/>
      <c r="L172" s="104"/>
      <c r="M172" s="104"/>
      <c r="N172" s="104"/>
      <c r="O172" s="104"/>
      <c r="P172" s="104"/>
      <c r="Q172" s="104"/>
    </row>
    <row r="173" spans="1:17">
      <c r="A173" s="4" t="s">
        <v>8</v>
      </c>
      <c r="B173" s="348">
        <v>6.9</v>
      </c>
      <c r="C173" s="354"/>
      <c r="D173" s="233">
        <v>11.8</v>
      </c>
      <c r="E173" s="238"/>
      <c r="F173" s="58">
        <v>0</v>
      </c>
      <c r="G173" s="60"/>
      <c r="J173"/>
      <c r="K173"/>
      <c r="L173"/>
      <c r="M173"/>
      <c r="N173"/>
      <c r="O173"/>
      <c r="P173"/>
      <c r="Q173"/>
    </row>
    <row r="174" spans="1:17">
      <c r="A174" s="3"/>
      <c r="B174" s="348"/>
      <c r="C174" s="354"/>
      <c r="D174" s="233"/>
      <c r="E174" s="238"/>
      <c r="F174" s="58"/>
      <c r="G174" s="60"/>
      <c r="J174"/>
      <c r="K174"/>
      <c r="L174"/>
      <c r="M174"/>
      <c r="N174"/>
      <c r="O174"/>
      <c r="P174"/>
      <c r="Q174"/>
    </row>
    <row r="175" spans="1:17" ht="25.5">
      <c r="A175" s="5" t="s">
        <v>74</v>
      </c>
      <c r="B175" s="362"/>
      <c r="C175" s="354"/>
      <c r="D175" s="239"/>
      <c r="E175" s="238"/>
      <c r="F175" s="61"/>
      <c r="G175" s="60"/>
      <c r="J175"/>
      <c r="K175"/>
      <c r="L175"/>
      <c r="M175"/>
      <c r="N175"/>
      <c r="O175"/>
      <c r="P175"/>
      <c r="Q175"/>
    </row>
    <row r="176" spans="1:17">
      <c r="A176" s="4" t="s">
        <v>63</v>
      </c>
      <c r="B176" s="348">
        <v>65.5</v>
      </c>
      <c r="C176" s="354"/>
      <c r="D176" s="233">
        <v>47.1</v>
      </c>
      <c r="E176" s="238"/>
      <c r="F176" s="58">
        <v>46.9</v>
      </c>
      <c r="G176" s="60"/>
      <c r="J176"/>
      <c r="K176"/>
      <c r="L176"/>
      <c r="M176"/>
      <c r="N176"/>
      <c r="O176"/>
      <c r="P176"/>
      <c r="Q176"/>
    </row>
    <row r="177" spans="1:17">
      <c r="A177" s="4" t="s">
        <v>62</v>
      </c>
      <c r="B177" s="348">
        <v>34.5</v>
      </c>
      <c r="C177" s="354"/>
      <c r="D177" s="233">
        <v>52.9</v>
      </c>
      <c r="E177" s="238"/>
      <c r="F177" s="58">
        <v>53.1</v>
      </c>
      <c r="G177" s="60"/>
      <c r="J177"/>
      <c r="K177"/>
      <c r="L177"/>
      <c r="M177"/>
      <c r="N177"/>
      <c r="O177"/>
      <c r="P177"/>
      <c r="Q177"/>
    </row>
    <row r="178" spans="1:17">
      <c r="A178" s="3"/>
      <c r="B178" s="348"/>
      <c r="C178" s="354"/>
      <c r="D178" s="233"/>
      <c r="E178" s="238"/>
      <c r="F178" s="58"/>
      <c r="G178" s="60"/>
      <c r="J178"/>
      <c r="K178"/>
      <c r="L178"/>
      <c r="M178"/>
      <c r="N178"/>
      <c r="O178"/>
      <c r="P178"/>
      <c r="Q178"/>
    </row>
    <row r="179" spans="1:17">
      <c r="A179" s="3"/>
      <c r="B179" s="348"/>
      <c r="C179" s="354"/>
      <c r="D179" s="233"/>
      <c r="E179" s="238"/>
      <c r="F179" s="58"/>
      <c r="G179" s="60"/>
      <c r="J179"/>
      <c r="K179"/>
      <c r="L179"/>
      <c r="M179"/>
      <c r="N179"/>
      <c r="O179"/>
      <c r="P179"/>
      <c r="Q179"/>
    </row>
    <row r="180" spans="1:17">
      <c r="A180" s="5" t="s">
        <v>94</v>
      </c>
      <c r="B180" s="362"/>
      <c r="C180" s="354"/>
      <c r="D180" s="239"/>
      <c r="E180" s="238"/>
      <c r="F180" s="61"/>
      <c r="G180" s="60"/>
      <c r="J180"/>
      <c r="K180"/>
      <c r="L180"/>
      <c r="M180"/>
      <c r="N180"/>
      <c r="O180"/>
      <c r="P180"/>
      <c r="Q180"/>
    </row>
    <row r="181" spans="1:17">
      <c r="A181" s="4" t="s">
        <v>64</v>
      </c>
      <c r="B181" s="348">
        <v>41.4</v>
      </c>
      <c r="C181" s="357">
        <f>B181</f>
        <v>41.4</v>
      </c>
      <c r="D181" s="233">
        <v>47.1</v>
      </c>
      <c r="E181" s="247">
        <f>D181</f>
        <v>47.1</v>
      </c>
      <c r="F181" s="58">
        <v>43.8</v>
      </c>
      <c r="G181" s="206">
        <f>F181</f>
        <v>43.8</v>
      </c>
      <c r="J181"/>
      <c r="K181"/>
      <c r="L181"/>
      <c r="M181"/>
      <c r="N181"/>
      <c r="O181"/>
      <c r="P181"/>
      <c r="Q181"/>
    </row>
    <row r="182" spans="1:17">
      <c r="A182" s="4" t="s">
        <v>65</v>
      </c>
      <c r="B182" s="348">
        <v>20.7</v>
      </c>
      <c r="C182" s="354">
        <f t="shared" ref="C182:C187" si="34">B182+C181</f>
        <v>62.099999999999994</v>
      </c>
      <c r="D182" s="233">
        <v>17.5</v>
      </c>
      <c r="E182" s="238">
        <f t="shared" ref="E182:E187" si="35">D182+E181</f>
        <v>64.599999999999994</v>
      </c>
      <c r="F182" s="58">
        <v>15.5</v>
      </c>
      <c r="G182" s="60">
        <f t="shared" ref="G182:G187" si="36">F182+G181</f>
        <v>59.3</v>
      </c>
      <c r="J182"/>
      <c r="K182"/>
      <c r="L182"/>
      <c r="M182"/>
      <c r="N182"/>
      <c r="O182"/>
      <c r="P182"/>
      <c r="Q182"/>
    </row>
    <row r="183" spans="1:17">
      <c r="A183" s="4" t="s">
        <v>66</v>
      </c>
      <c r="B183" s="348">
        <v>13.8</v>
      </c>
      <c r="C183" s="354">
        <f t="shared" si="34"/>
        <v>75.899999999999991</v>
      </c>
      <c r="D183" s="233">
        <v>11.8</v>
      </c>
      <c r="E183" s="238">
        <f t="shared" si="35"/>
        <v>76.399999999999991</v>
      </c>
      <c r="F183" s="58">
        <v>12.5</v>
      </c>
      <c r="G183" s="60">
        <f t="shared" si="36"/>
        <v>71.8</v>
      </c>
      <c r="J183"/>
      <c r="K183"/>
      <c r="L183"/>
      <c r="M183"/>
      <c r="N183"/>
      <c r="O183"/>
      <c r="P183"/>
      <c r="Q183"/>
    </row>
    <row r="184" spans="1:17">
      <c r="A184" s="4" t="s">
        <v>67</v>
      </c>
      <c r="B184" s="348">
        <v>0</v>
      </c>
      <c r="C184" s="354">
        <f t="shared" si="34"/>
        <v>75.899999999999991</v>
      </c>
      <c r="D184" s="233">
        <v>5.9</v>
      </c>
      <c r="E184" s="238">
        <f t="shared" si="35"/>
        <v>82.3</v>
      </c>
      <c r="F184" s="58">
        <v>9.4</v>
      </c>
      <c r="G184" s="60">
        <f t="shared" si="36"/>
        <v>81.2</v>
      </c>
      <c r="J184"/>
      <c r="K184"/>
      <c r="L184"/>
      <c r="M184"/>
      <c r="N184"/>
      <c r="O184"/>
      <c r="P184"/>
      <c r="Q184"/>
    </row>
    <row r="185" spans="1:17">
      <c r="A185" s="4" t="s">
        <v>68</v>
      </c>
      <c r="B185" s="348">
        <v>17.2</v>
      </c>
      <c r="C185" s="354">
        <f t="shared" si="34"/>
        <v>93.1</v>
      </c>
      <c r="D185" s="233">
        <v>5.9</v>
      </c>
      <c r="E185" s="238">
        <f t="shared" si="35"/>
        <v>88.2</v>
      </c>
      <c r="F185" s="58">
        <v>9.4</v>
      </c>
      <c r="G185" s="60">
        <f t="shared" si="36"/>
        <v>90.600000000000009</v>
      </c>
      <c r="H185" s="104"/>
      <c r="I185" s="104"/>
      <c r="J185" s="104"/>
      <c r="K185" s="104"/>
      <c r="L185" s="104"/>
      <c r="M185" s="104"/>
      <c r="N185" s="104"/>
      <c r="O185" s="104"/>
      <c r="P185" s="104"/>
      <c r="Q185" s="104"/>
    </row>
    <row r="186" spans="1:17">
      <c r="A186" s="4" t="s">
        <v>69</v>
      </c>
      <c r="B186" s="348">
        <v>3.4</v>
      </c>
      <c r="C186" s="354">
        <f t="shared" si="34"/>
        <v>96.5</v>
      </c>
      <c r="D186" s="233">
        <v>11.8</v>
      </c>
      <c r="E186" s="238">
        <f t="shared" si="35"/>
        <v>100</v>
      </c>
      <c r="F186" s="58">
        <v>9.4</v>
      </c>
      <c r="G186" s="60">
        <f t="shared" si="36"/>
        <v>100.00000000000001</v>
      </c>
      <c r="J186"/>
      <c r="K186"/>
      <c r="L186"/>
      <c r="M186"/>
      <c r="N186"/>
      <c r="O186"/>
      <c r="P186"/>
      <c r="Q186"/>
    </row>
    <row r="187" spans="1:17">
      <c r="A187" s="4" t="s">
        <v>75</v>
      </c>
      <c r="B187" s="348">
        <v>3.5</v>
      </c>
      <c r="C187" s="354">
        <f t="shared" si="34"/>
        <v>100</v>
      </c>
      <c r="D187" s="233">
        <v>0</v>
      </c>
      <c r="E187" s="238">
        <f t="shared" si="35"/>
        <v>100</v>
      </c>
      <c r="F187" s="58"/>
      <c r="G187" s="60">
        <f t="shared" si="36"/>
        <v>100.00000000000001</v>
      </c>
      <c r="J187"/>
      <c r="K187"/>
      <c r="L187"/>
      <c r="M187"/>
      <c r="N187"/>
      <c r="O187"/>
      <c r="P187"/>
      <c r="Q187"/>
    </row>
    <row r="188" spans="1:17">
      <c r="A188" s="3"/>
      <c r="B188" s="348"/>
      <c r="C188" s="354"/>
      <c r="D188" s="233"/>
      <c r="E188" s="238"/>
      <c r="F188" s="58"/>
      <c r="G188" s="60"/>
      <c r="J188"/>
      <c r="K188"/>
      <c r="L188"/>
      <c r="M188"/>
      <c r="N188"/>
      <c r="O188"/>
      <c r="P188"/>
      <c r="Q188"/>
    </row>
    <row r="189" spans="1:17" ht="25.5">
      <c r="A189" s="5" t="s">
        <v>76</v>
      </c>
      <c r="B189" s="362"/>
      <c r="C189" s="354"/>
      <c r="D189" s="239"/>
      <c r="E189" s="238"/>
      <c r="F189" s="61"/>
      <c r="G189" s="60"/>
      <c r="J189"/>
      <c r="K189"/>
      <c r="L189"/>
      <c r="M189"/>
      <c r="N189"/>
      <c r="O189"/>
      <c r="P189"/>
      <c r="Q189"/>
    </row>
    <row r="190" spans="1:17">
      <c r="A190" s="4" t="s">
        <v>60</v>
      </c>
      <c r="B190" s="348">
        <v>76.5</v>
      </c>
      <c r="C190" s="354"/>
      <c r="D190" s="233">
        <v>76.5</v>
      </c>
      <c r="E190" s="238"/>
      <c r="F190" s="58">
        <v>87.5</v>
      </c>
      <c r="G190" s="60"/>
      <c r="J190"/>
      <c r="K190"/>
      <c r="L190"/>
      <c r="M190"/>
      <c r="N190"/>
      <c r="O190"/>
      <c r="P190"/>
      <c r="Q190"/>
    </row>
    <row r="191" spans="1:17">
      <c r="A191" s="4" t="s">
        <v>8</v>
      </c>
      <c r="B191" s="348">
        <v>34.5</v>
      </c>
      <c r="C191" s="354"/>
      <c r="D191" s="233">
        <v>23.5</v>
      </c>
      <c r="E191" s="238"/>
      <c r="F191" s="58">
        <v>12.5</v>
      </c>
      <c r="G191" s="60"/>
      <c r="J191"/>
      <c r="K191"/>
      <c r="L191"/>
      <c r="M191"/>
      <c r="N191"/>
      <c r="O191"/>
      <c r="P191"/>
      <c r="Q191"/>
    </row>
    <row r="192" spans="1:17">
      <c r="A192" s="3"/>
      <c r="B192" s="348"/>
      <c r="C192" s="354"/>
      <c r="D192" s="233"/>
      <c r="E192" s="238"/>
      <c r="F192" s="58"/>
      <c r="G192" s="60"/>
      <c r="J192"/>
      <c r="K192"/>
      <c r="L192"/>
      <c r="M192"/>
      <c r="N192"/>
      <c r="O192"/>
      <c r="P192"/>
      <c r="Q192"/>
    </row>
    <row r="193" spans="1:17" ht="25.5">
      <c r="A193" s="5" t="s">
        <v>105</v>
      </c>
      <c r="B193" s="362"/>
      <c r="C193" s="354"/>
      <c r="D193" s="239"/>
      <c r="E193" s="238"/>
      <c r="F193" s="61"/>
      <c r="G193" s="60"/>
      <c r="J193"/>
      <c r="K193"/>
      <c r="L193"/>
      <c r="M193"/>
      <c r="N193"/>
      <c r="O193"/>
      <c r="P193"/>
      <c r="Q193"/>
    </row>
    <row r="194" spans="1:17">
      <c r="A194" s="4" t="s">
        <v>70</v>
      </c>
      <c r="B194" s="348">
        <v>6.9</v>
      </c>
      <c r="C194" s="354"/>
      <c r="D194" s="233">
        <v>0</v>
      </c>
      <c r="E194" s="238"/>
      <c r="F194" s="58">
        <v>12.6</v>
      </c>
      <c r="G194" s="60"/>
      <c r="J194"/>
      <c r="K194"/>
      <c r="L194"/>
      <c r="M194"/>
      <c r="N194"/>
      <c r="O194"/>
      <c r="P194"/>
      <c r="Q194"/>
    </row>
    <row r="195" spans="1:17">
      <c r="A195" s="4" t="s">
        <v>60</v>
      </c>
      <c r="B195" s="348">
        <v>34.5</v>
      </c>
      <c r="C195" s="354"/>
      <c r="D195" s="233">
        <v>41.2</v>
      </c>
      <c r="E195" s="238"/>
      <c r="F195" s="58">
        <v>56.2</v>
      </c>
      <c r="G195" s="60"/>
      <c r="J195"/>
      <c r="K195"/>
      <c r="L195"/>
      <c r="M195"/>
      <c r="N195"/>
      <c r="O195"/>
      <c r="P195"/>
      <c r="Q195"/>
    </row>
    <row r="196" spans="1:17">
      <c r="A196" s="4" t="s">
        <v>8</v>
      </c>
      <c r="B196" s="348">
        <v>44.8</v>
      </c>
      <c r="C196" s="354"/>
      <c r="D196" s="233">
        <v>52.9</v>
      </c>
      <c r="E196" s="238"/>
      <c r="F196" s="58">
        <v>28.1</v>
      </c>
      <c r="G196" s="60"/>
      <c r="J196"/>
      <c r="K196"/>
      <c r="L196"/>
      <c r="M196"/>
      <c r="N196"/>
      <c r="O196"/>
      <c r="P196"/>
      <c r="Q196"/>
    </row>
    <row r="197" spans="1:17">
      <c r="A197" s="4" t="s">
        <v>71</v>
      </c>
      <c r="B197" s="348">
        <v>13.8</v>
      </c>
      <c r="C197" s="354"/>
      <c r="D197" s="233">
        <v>5.9</v>
      </c>
      <c r="E197" s="238"/>
      <c r="F197" s="58">
        <v>3.1</v>
      </c>
      <c r="G197" s="60"/>
      <c r="J197"/>
      <c r="K197"/>
      <c r="L197"/>
      <c r="M197"/>
      <c r="N197"/>
      <c r="O197"/>
      <c r="P197"/>
      <c r="Q197"/>
    </row>
    <row r="198" spans="1:17">
      <c r="A198" s="3"/>
      <c r="B198" s="348"/>
      <c r="C198" s="354"/>
      <c r="D198" s="233"/>
      <c r="E198" s="238"/>
      <c r="F198" s="58"/>
      <c r="G198" s="60"/>
      <c r="H198" s="104"/>
      <c r="I198" s="104"/>
      <c r="J198" s="104"/>
      <c r="K198" s="104"/>
      <c r="L198" s="104"/>
      <c r="M198" s="104"/>
      <c r="N198" s="104"/>
      <c r="O198" s="104"/>
      <c r="P198" s="104"/>
      <c r="Q198" s="104"/>
    </row>
    <row r="199" spans="1:17">
      <c r="A199" s="5" t="s">
        <v>72</v>
      </c>
      <c r="B199" s="362"/>
      <c r="C199" s="354"/>
      <c r="D199" s="239"/>
      <c r="E199" s="238"/>
      <c r="F199" s="61"/>
      <c r="G199" s="60"/>
      <c r="J199"/>
      <c r="K199"/>
      <c r="L199"/>
      <c r="M199"/>
      <c r="N199"/>
      <c r="O199"/>
      <c r="P199"/>
      <c r="Q199"/>
    </row>
    <row r="200" spans="1:17">
      <c r="A200" s="4" t="s">
        <v>77</v>
      </c>
      <c r="B200" s="348">
        <v>10.3</v>
      </c>
      <c r="C200" s="354">
        <f>B200</f>
        <v>10.3</v>
      </c>
      <c r="D200" s="233">
        <v>0</v>
      </c>
      <c r="E200" s="238">
        <f>D200</f>
        <v>0</v>
      </c>
      <c r="F200" s="58">
        <v>15.6</v>
      </c>
      <c r="G200" s="60">
        <f>F200</f>
        <v>15.6</v>
      </c>
      <c r="J200"/>
      <c r="K200"/>
      <c r="L200"/>
      <c r="M200"/>
      <c r="N200"/>
      <c r="O200"/>
      <c r="P200"/>
      <c r="Q200"/>
    </row>
    <row r="201" spans="1:17">
      <c r="A201" s="4" t="s">
        <v>78</v>
      </c>
      <c r="B201" s="348">
        <v>14</v>
      </c>
      <c r="C201" s="354">
        <f>B201+C200</f>
        <v>24.3</v>
      </c>
      <c r="D201" s="233">
        <v>29.4</v>
      </c>
      <c r="E201" s="238">
        <f>D201+E200</f>
        <v>29.4</v>
      </c>
      <c r="F201" s="58">
        <v>15.6</v>
      </c>
      <c r="G201" s="60">
        <f>F201+G200</f>
        <v>31.2</v>
      </c>
      <c r="J201"/>
      <c r="K201"/>
      <c r="L201"/>
      <c r="M201"/>
      <c r="N201"/>
      <c r="O201"/>
      <c r="P201"/>
      <c r="Q201"/>
    </row>
    <row r="202" spans="1:17">
      <c r="A202" s="4" t="s">
        <v>79</v>
      </c>
      <c r="B202" s="348">
        <v>6.9</v>
      </c>
      <c r="C202" s="357">
        <f t="shared" ref="C202:C208" si="37">B202+C201</f>
        <v>31.200000000000003</v>
      </c>
      <c r="D202" s="233">
        <v>11.8</v>
      </c>
      <c r="E202" s="247">
        <f t="shared" ref="E202:E208" si="38">D202+E201</f>
        <v>41.2</v>
      </c>
      <c r="F202" s="58">
        <v>15.6</v>
      </c>
      <c r="G202" s="206">
        <f t="shared" ref="G202:G208" si="39">F202+G201</f>
        <v>46.8</v>
      </c>
      <c r="J202"/>
      <c r="K202"/>
      <c r="L202"/>
      <c r="M202"/>
      <c r="N202"/>
      <c r="O202"/>
      <c r="P202"/>
      <c r="Q202"/>
    </row>
    <row r="203" spans="1:17">
      <c r="A203" s="4" t="s">
        <v>80</v>
      </c>
      <c r="B203" s="348">
        <v>24.1</v>
      </c>
      <c r="C203" s="354">
        <f t="shared" si="37"/>
        <v>55.300000000000004</v>
      </c>
      <c r="D203" s="233">
        <v>17.600000000000001</v>
      </c>
      <c r="E203" s="238">
        <f t="shared" si="38"/>
        <v>58.800000000000004</v>
      </c>
      <c r="F203" s="58">
        <v>18.8</v>
      </c>
      <c r="G203" s="60">
        <f t="shared" si="39"/>
        <v>65.599999999999994</v>
      </c>
      <c r="H203" s="103"/>
      <c r="J203"/>
      <c r="K203"/>
      <c r="L203"/>
      <c r="M203"/>
      <c r="N203"/>
      <c r="O203"/>
      <c r="P203"/>
      <c r="Q203"/>
    </row>
    <row r="204" spans="1:17">
      <c r="A204" s="4" t="s">
        <v>81</v>
      </c>
      <c r="B204" s="348">
        <v>17.2</v>
      </c>
      <c r="C204" s="354">
        <f t="shared" si="37"/>
        <v>72.5</v>
      </c>
      <c r="D204" s="233">
        <v>5.9</v>
      </c>
      <c r="E204" s="238">
        <f t="shared" si="38"/>
        <v>64.7</v>
      </c>
      <c r="F204" s="58">
        <v>12.5</v>
      </c>
      <c r="G204" s="60">
        <f t="shared" si="39"/>
        <v>78.099999999999994</v>
      </c>
      <c r="J204"/>
      <c r="K204"/>
      <c r="L204"/>
      <c r="M204"/>
      <c r="N204"/>
      <c r="O204"/>
      <c r="P204"/>
      <c r="Q204"/>
    </row>
    <row r="205" spans="1:17">
      <c r="A205" s="4" t="s">
        <v>82</v>
      </c>
      <c r="B205" s="348">
        <v>17.2</v>
      </c>
      <c r="C205" s="354">
        <f t="shared" si="37"/>
        <v>89.7</v>
      </c>
      <c r="D205" s="233">
        <v>17.600000000000001</v>
      </c>
      <c r="E205" s="238">
        <f t="shared" si="38"/>
        <v>82.300000000000011</v>
      </c>
      <c r="F205" s="58">
        <v>9.4</v>
      </c>
      <c r="G205" s="60">
        <f t="shared" si="39"/>
        <v>87.5</v>
      </c>
      <c r="J205"/>
      <c r="K205"/>
      <c r="L205"/>
      <c r="M205"/>
      <c r="N205"/>
      <c r="O205"/>
      <c r="P205"/>
      <c r="Q205"/>
    </row>
    <row r="206" spans="1:17">
      <c r="A206" s="4" t="s">
        <v>83</v>
      </c>
      <c r="B206" s="348">
        <v>6.9</v>
      </c>
      <c r="C206" s="354">
        <f t="shared" si="37"/>
        <v>96.600000000000009</v>
      </c>
      <c r="D206" s="233">
        <v>5.9</v>
      </c>
      <c r="E206" s="238">
        <f t="shared" si="38"/>
        <v>88.200000000000017</v>
      </c>
      <c r="F206" s="58">
        <v>9.4</v>
      </c>
      <c r="G206" s="60">
        <f t="shared" si="39"/>
        <v>96.9</v>
      </c>
      <c r="J206"/>
      <c r="K206"/>
      <c r="L206"/>
      <c r="M206"/>
      <c r="N206"/>
      <c r="O206"/>
      <c r="P206"/>
      <c r="Q206"/>
    </row>
    <row r="207" spans="1:17">
      <c r="A207" s="4" t="s">
        <v>84</v>
      </c>
      <c r="B207" s="348">
        <v>0</v>
      </c>
      <c r="C207" s="354">
        <f t="shared" si="37"/>
        <v>96.600000000000009</v>
      </c>
      <c r="D207" s="233">
        <v>5.9</v>
      </c>
      <c r="E207" s="238">
        <f t="shared" si="38"/>
        <v>94.100000000000023</v>
      </c>
      <c r="F207" s="58">
        <v>3.1</v>
      </c>
      <c r="G207" s="60">
        <f t="shared" si="39"/>
        <v>100</v>
      </c>
      <c r="J207"/>
      <c r="K207"/>
      <c r="L207"/>
      <c r="M207"/>
      <c r="N207"/>
      <c r="O207"/>
      <c r="P207"/>
      <c r="Q207"/>
    </row>
    <row r="208" spans="1:17">
      <c r="A208" s="4" t="s">
        <v>85</v>
      </c>
      <c r="B208" s="348">
        <v>3.4</v>
      </c>
      <c r="C208" s="354">
        <f t="shared" si="37"/>
        <v>100.00000000000001</v>
      </c>
      <c r="D208" s="233">
        <v>5.9</v>
      </c>
      <c r="E208" s="238">
        <f t="shared" si="38"/>
        <v>100.00000000000003</v>
      </c>
      <c r="F208" s="58"/>
      <c r="G208" s="60">
        <f t="shared" si="39"/>
        <v>100</v>
      </c>
      <c r="J208"/>
      <c r="K208"/>
      <c r="L208"/>
      <c r="M208"/>
      <c r="N208"/>
      <c r="O208"/>
      <c r="P208"/>
      <c r="Q208"/>
    </row>
    <row r="209" spans="1:17">
      <c r="A209" s="4"/>
      <c r="B209" s="348"/>
      <c r="C209" s="354"/>
      <c r="D209" s="233"/>
      <c r="E209" s="238"/>
      <c r="F209" s="58"/>
      <c r="G209" s="60"/>
      <c r="J209"/>
      <c r="K209"/>
      <c r="L209"/>
      <c r="M209"/>
      <c r="N209"/>
      <c r="O209"/>
      <c r="P209"/>
      <c r="Q209"/>
    </row>
    <row r="210" spans="1:17">
      <c r="A210" s="5" t="s">
        <v>9</v>
      </c>
      <c r="B210" s="362"/>
      <c r="C210" s="354"/>
      <c r="D210" s="239"/>
      <c r="E210" s="238"/>
      <c r="F210" s="61"/>
      <c r="G210" s="60"/>
      <c r="J210"/>
      <c r="K210"/>
      <c r="L210"/>
      <c r="M210"/>
      <c r="N210"/>
      <c r="O210"/>
      <c r="P210"/>
      <c r="Q210"/>
    </row>
    <row r="211" spans="1:17">
      <c r="A211" s="4" t="s">
        <v>77</v>
      </c>
      <c r="B211" s="348">
        <v>3.4</v>
      </c>
      <c r="C211" s="354">
        <f>B211</f>
        <v>3.4</v>
      </c>
      <c r="D211" s="233">
        <v>0</v>
      </c>
      <c r="E211" s="238">
        <f>D211</f>
        <v>0</v>
      </c>
      <c r="F211" s="58">
        <v>0</v>
      </c>
      <c r="G211" s="60">
        <f>F211</f>
        <v>0</v>
      </c>
      <c r="H211" s="104"/>
      <c r="I211" s="104"/>
      <c r="J211" s="104"/>
      <c r="K211" s="104"/>
      <c r="L211" s="104"/>
      <c r="M211" s="104"/>
      <c r="N211" s="104"/>
      <c r="O211" s="104"/>
      <c r="P211" s="104"/>
      <c r="Q211" s="104"/>
    </row>
    <row r="212" spans="1:17">
      <c r="A212" s="4" t="s">
        <v>78</v>
      </c>
      <c r="B212" s="348">
        <v>6.9</v>
      </c>
      <c r="C212" s="354">
        <f>B212+C211</f>
        <v>10.3</v>
      </c>
      <c r="D212" s="233">
        <v>0</v>
      </c>
      <c r="E212" s="238">
        <f>D212+E211</f>
        <v>0</v>
      </c>
      <c r="F212" s="58">
        <v>3</v>
      </c>
      <c r="G212" s="60">
        <f>F212+G211</f>
        <v>3</v>
      </c>
      <c r="J212"/>
      <c r="K212"/>
      <c r="L212"/>
      <c r="M212"/>
      <c r="N212"/>
      <c r="O212"/>
      <c r="P212"/>
      <c r="Q212"/>
    </row>
    <row r="213" spans="1:17">
      <c r="A213" s="334" t="s">
        <v>79</v>
      </c>
      <c r="B213" s="348">
        <v>6.9</v>
      </c>
      <c r="C213" s="354">
        <f t="shared" ref="C213:C219" si="40">B213+C212</f>
        <v>17.200000000000003</v>
      </c>
      <c r="D213" s="233">
        <v>11.8</v>
      </c>
      <c r="E213" s="238">
        <f t="shared" ref="E213:E219" si="41">D213+E212</f>
        <v>11.8</v>
      </c>
      <c r="F213" s="58">
        <v>0</v>
      </c>
      <c r="G213" s="60">
        <f t="shared" ref="G213:G219" si="42">F213+G212</f>
        <v>3</v>
      </c>
      <c r="J213"/>
      <c r="K213"/>
      <c r="L213"/>
      <c r="M213"/>
      <c r="N213"/>
      <c r="O213"/>
      <c r="P213"/>
      <c r="Q213"/>
    </row>
    <row r="214" spans="1:17">
      <c r="A214" s="4" t="s">
        <v>80</v>
      </c>
      <c r="B214" s="348">
        <v>3.4</v>
      </c>
      <c r="C214" s="354">
        <f t="shared" si="40"/>
        <v>20.6</v>
      </c>
      <c r="D214" s="233">
        <v>5.9</v>
      </c>
      <c r="E214" s="238">
        <f t="shared" si="41"/>
        <v>17.700000000000003</v>
      </c>
      <c r="F214" s="58">
        <v>9.4</v>
      </c>
      <c r="G214" s="60">
        <f t="shared" si="42"/>
        <v>12.4</v>
      </c>
      <c r="J214"/>
      <c r="K214"/>
      <c r="L214"/>
      <c r="M214"/>
      <c r="N214"/>
      <c r="O214"/>
      <c r="P214"/>
      <c r="Q214"/>
    </row>
    <row r="215" spans="1:17">
      <c r="A215" s="4" t="s">
        <v>81</v>
      </c>
      <c r="B215" s="348">
        <v>3.4</v>
      </c>
      <c r="C215" s="354">
        <f t="shared" si="40"/>
        <v>24</v>
      </c>
      <c r="D215" s="233">
        <v>11.8</v>
      </c>
      <c r="E215" s="238">
        <f t="shared" si="41"/>
        <v>29.500000000000004</v>
      </c>
      <c r="F215" s="58">
        <v>9.4</v>
      </c>
      <c r="G215" s="60">
        <f t="shared" si="42"/>
        <v>21.8</v>
      </c>
      <c r="J215"/>
      <c r="K215"/>
      <c r="L215"/>
      <c r="M215"/>
      <c r="N215"/>
      <c r="O215"/>
      <c r="P215"/>
      <c r="Q215"/>
    </row>
    <row r="216" spans="1:17">
      <c r="A216" s="4" t="s">
        <v>82</v>
      </c>
      <c r="B216" s="348">
        <v>13.8</v>
      </c>
      <c r="C216" s="354">
        <f t="shared" si="40"/>
        <v>37.799999999999997</v>
      </c>
      <c r="D216" s="233">
        <v>5.9</v>
      </c>
      <c r="E216" s="238">
        <f t="shared" si="41"/>
        <v>35.400000000000006</v>
      </c>
      <c r="F216" s="58">
        <v>18.8</v>
      </c>
      <c r="G216" s="60">
        <f t="shared" si="42"/>
        <v>40.6</v>
      </c>
      <c r="J216"/>
      <c r="K216"/>
      <c r="L216"/>
      <c r="M216"/>
      <c r="N216"/>
      <c r="O216"/>
      <c r="P216"/>
      <c r="Q216"/>
    </row>
    <row r="217" spans="1:17">
      <c r="A217" s="4" t="s">
        <v>83</v>
      </c>
      <c r="B217" s="348">
        <v>20.7</v>
      </c>
      <c r="C217" s="357">
        <f t="shared" si="40"/>
        <v>58.5</v>
      </c>
      <c r="D217" s="233">
        <v>17.600000000000001</v>
      </c>
      <c r="E217" s="247">
        <f t="shared" si="41"/>
        <v>53.000000000000007</v>
      </c>
      <c r="F217" s="58">
        <v>9.4</v>
      </c>
      <c r="G217" s="206">
        <f t="shared" si="42"/>
        <v>50</v>
      </c>
      <c r="J217"/>
      <c r="K217"/>
      <c r="L217"/>
      <c r="M217"/>
      <c r="N217"/>
      <c r="O217"/>
      <c r="P217"/>
      <c r="Q217"/>
    </row>
    <row r="218" spans="1:17">
      <c r="A218" s="4" t="s">
        <v>84</v>
      </c>
      <c r="B218" s="348">
        <v>20.7</v>
      </c>
      <c r="C218" s="354">
        <f t="shared" si="40"/>
        <v>79.2</v>
      </c>
      <c r="D218" s="233">
        <v>41.1</v>
      </c>
      <c r="E218" s="238">
        <f t="shared" si="41"/>
        <v>94.100000000000009</v>
      </c>
      <c r="F218" s="58">
        <v>31.2</v>
      </c>
      <c r="G218" s="60">
        <f t="shared" si="42"/>
        <v>81.2</v>
      </c>
      <c r="J218"/>
      <c r="K218"/>
      <c r="L218"/>
      <c r="M218"/>
      <c r="N218"/>
      <c r="O218"/>
      <c r="P218"/>
      <c r="Q218"/>
    </row>
    <row r="219" spans="1:17">
      <c r="A219" s="4" t="s">
        <v>85</v>
      </c>
      <c r="B219" s="348">
        <v>20.7</v>
      </c>
      <c r="C219" s="354">
        <f t="shared" si="40"/>
        <v>99.9</v>
      </c>
      <c r="D219" s="233">
        <v>5.9</v>
      </c>
      <c r="E219" s="238">
        <f t="shared" si="41"/>
        <v>100.00000000000001</v>
      </c>
      <c r="F219" s="58">
        <v>18.8</v>
      </c>
      <c r="G219" s="60">
        <f t="shared" si="42"/>
        <v>100</v>
      </c>
      <c r="J219"/>
      <c r="K219"/>
      <c r="L219"/>
      <c r="M219"/>
      <c r="N219"/>
      <c r="O219"/>
      <c r="P219"/>
      <c r="Q219"/>
    </row>
    <row r="220" spans="1:17">
      <c r="A220" s="3"/>
      <c r="B220" s="348"/>
      <c r="C220" s="354"/>
      <c r="D220" s="233"/>
      <c r="E220" s="238"/>
      <c r="F220" s="58"/>
      <c r="G220" s="60"/>
      <c r="J220"/>
      <c r="K220"/>
      <c r="L220"/>
      <c r="M220"/>
      <c r="N220"/>
      <c r="O220"/>
      <c r="P220"/>
      <c r="Q220"/>
    </row>
    <row r="221" spans="1:17" ht="25.5">
      <c r="A221" s="5" t="s">
        <v>10</v>
      </c>
      <c r="B221" s="362"/>
      <c r="C221" s="354"/>
      <c r="D221" s="239"/>
      <c r="E221" s="238"/>
      <c r="F221" s="61"/>
      <c r="G221" s="60"/>
      <c r="J221"/>
      <c r="K221"/>
      <c r="L221"/>
      <c r="M221"/>
      <c r="N221"/>
      <c r="O221"/>
      <c r="P221"/>
      <c r="Q221"/>
    </row>
    <row r="222" spans="1:17">
      <c r="A222" s="4" t="s">
        <v>11</v>
      </c>
      <c r="B222" s="348">
        <v>17.399999999999999</v>
      </c>
      <c r="C222" s="354">
        <f>B222</f>
        <v>17.399999999999999</v>
      </c>
      <c r="D222" s="233">
        <v>0</v>
      </c>
      <c r="E222" s="238">
        <f>D222</f>
        <v>0</v>
      </c>
      <c r="F222" s="58">
        <v>9.4</v>
      </c>
      <c r="G222" s="60">
        <f>F222</f>
        <v>9.4</v>
      </c>
      <c r="J222"/>
      <c r="K222"/>
      <c r="L222"/>
      <c r="M222"/>
      <c r="N222"/>
      <c r="O222"/>
      <c r="P222"/>
      <c r="Q222"/>
    </row>
    <row r="223" spans="1:17">
      <c r="A223" s="6">
        <v>0.05</v>
      </c>
      <c r="B223" s="348">
        <v>3.4</v>
      </c>
      <c r="C223" s="354">
        <f>B223+C222</f>
        <v>20.799999999999997</v>
      </c>
      <c r="D223" s="233">
        <v>23.5</v>
      </c>
      <c r="E223" s="238">
        <f>D223+E222</f>
        <v>23.5</v>
      </c>
      <c r="F223" s="58">
        <v>3.1</v>
      </c>
      <c r="G223" s="60">
        <f>F223+G222</f>
        <v>12.5</v>
      </c>
      <c r="J223"/>
      <c r="K223"/>
      <c r="L223"/>
      <c r="M223"/>
      <c r="N223"/>
      <c r="O223"/>
      <c r="P223"/>
      <c r="Q223"/>
    </row>
    <row r="224" spans="1:17">
      <c r="A224" s="6">
        <v>0.06</v>
      </c>
      <c r="B224" s="348">
        <v>17.2</v>
      </c>
      <c r="C224" s="356">
        <f t="shared" ref="C224:C230" si="43">B224+C223</f>
        <v>38</v>
      </c>
      <c r="D224" s="233">
        <v>35.299999999999997</v>
      </c>
      <c r="E224" s="237">
        <f t="shared" ref="E224:E230" si="44">D224+E223</f>
        <v>58.8</v>
      </c>
      <c r="F224" s="58">
        <v>12.5</v>
      </c>
      <c r="G224" s="60">
        <f t="shared" ref="G224:G230" si="45">F224+G223</f>
        <v>25</v>
      </c>
      <c r="H224" s="104"/>
      <c r="I224" s="104"/>
      <c r="J224" s="104"/>
      <c r="K224" s="104"/>
      <c r="L224" s="104"/>
      <c r="M224" s="104"/>
      <c r="N224" s="104"/>
      <c r="O224" s="104"/>
      <c r="P224" s="104"/>
      <c r="Q224" s="104"/>
    </row>
    <row r="225" spans="1:17">
      <c r="A225" s="6">
        <v>7.0000000000000007E-2</v>
      </c>
      <c r="B225" s="348">
        <v>6.9</v>
      </c>
      <c r="C225" s="358">
        <f t="shared" si="43"/>
        <v>44.9</v>
      </c>
      <c r="D225" s="233">
        <v>5.9</v>
      </c>
      <c r="E225" s="328">
        <f t="shared" si="44"/>
        <v>64.7</v>
      </c>
      <c r="F225" s="58">
        <v>21.9</v>
      </c>
      <c r="G225" s="206">
        <f t="shared" si="45"/>
        <v>46.9</v>
      </c>
      <c r="J225"/>
      <c r="K225"/>
      <c r="L225"/>
      <c r="M225"/>
      <c r="N225"/>
      <c r="O225"/>
      <c r="P225"/>
      <c r="Q225"/>
    </row>
    <row r="226" spans="1:17">
      <c r="A226" s="6">
        <v>0.08</v>
      </c>
      <c r="B226" s="348">
        <v>6.9</v>
      </c>
      <c r="C226" s="354">
        <f t="shared" si="43"/>
        <v>51.8</v>
      </c>
      <c r="D226" s="233">
        <v>17.600000000000001</v>
      </c>
      <c r="E226" s="238">
        <f t="shared" si="44"/>
        <v>82.300000000000011</v>
      </c>
      <c r="F226" s="58">
        <v>21.9</v>
      </c>
      <c r="G226" s="60">
        <f t="shared" si="45"/>
        <v>68.8</v>
      </c>
      <c r="J226"/>
      <c r="K226"/>
      <c r="L226"/>
      <c r="M226"/>
      <c r="N226"/>
      <c r="O226"/>
      <c r="P226"/>
      <c r="Q226"/>
    </row>
    <row r="227" spans="1:17">
      <c r="A227" s="6">
        <v>0.09</v>
      </c>
      <c r="B227" s="348">
        <v>3.4</v>
      </c>
      <c r="C227" s="354">
        <f t="shared" si="43"/>
        <v>55.199999999999996</v>
      </c>
      <c r="D227" s="233">
        <v>11.8</v>
      </c>
      <c r="E227" s="238">
        <f t="shared" si="44"/>
        <v>94.100000000000009</v>
      </c>
      <c r="F227" s="58">
        <v>6.2</v>
      </c>
      <c r="G227" s="60">
        <f t="shared" si="45"/>
        <v>75</v>
      </c>
      <c r="J227"/>
      <c r="K227"/>
      <c r="L227"/>
      <c r="M227"/>
      <c r="N227"/>
      <c r="O227"/>
      <c r="P227"/>
      <c r="Q227"/>
    </row>
    <row r="228" spans="1:17">
      <c r="A228" s="6">
        <v>0.1</v>
      </c>
      <c r="B228" s="348">
        <v>34.5</v>
      </c>
      <c r="C228" s="354">
        <f t="shared" si="43"/>
        <v>89.699999999999989</v>
      </c>
      <c r="D228" s="233">
        <v>0</v>
      </c>
      <c r="E228" s="238">
        <f t="shared" si="44"/>
        <v>94.100000000000009</v>
      </c>
      <c r="F228" s="58">
        <v>18.8</v>
      </c>
      <c r="G228" s="60">
        <f t="shared" si="45"/>
        <v>93.8</v>
      </c>
      <c r="J228"/>
      <c r="K228"/>
      <c r="L228"/>
      <c r="M228"/>
      <c r="N228"/>
      <c r="O228"/>
      <c r="P228"/>
      <c r="Q228"/>
    </row>
    <row r="229" spans="1:17">
      <c r="A229" s="6">
        <v>0.11</v>
      </c>
      <c r="B229" s="348">
        <v>0</v>
      </c>
      <c r="C229" s="354">
        <f t="shared" si="43"/>
        <v>89.699999999999989</v>
      </c>
      <c r="D229" s="233">
        <v>0</v>
      </c>
      <c r="E229" s="238">
        <f t="shared" si="44"/>
        <v>94.100000000000009</v>
      </c>
      <c r="F229" s="58">
        <v>0</v>
      </c>
      <c r="G229" s="60">
        <f t="shared" si="45"/>
        <v>93.8</v>
      </c>
      <c r="J229"/>
      <c r="K229"/>
      <c r="L229"/>
      <c r="M229"/>
      <c r="N229"/>
      <c r="O229"/>
      <c r="P229"/>
      <c r="Q229"/>
    </row>
    <row r="230" spans="1:17">
      <c r="A230" s="4" t="s">
        <v>96</v>
      </c>
      <c r="B230" s="348">
        <v>10.3</v>
      </c>
      <c r="C230" s="354">
        <f t="shared" si="43"/>
        <v>99.999999999999986</v>
      </c>
      <c r="D230" s="233">
        <v>5.9</v>
      </c>
      <c r="E230" s="238">
        <f t="shared" si="44"/>
        <v>100.00000000000001</v>
      </c>
      <c r="F230" s="58">
        <v>6.2</v>
      </c>
      <c r="G230" s="60">
        <f t="shared" si="45"/>
        <v>100</v>
      </c>
      <c r="J230"/>
      <c r="K230"/>
      <c r="L230"/>
      <c r="M230"/>
      <c r="N230"/>
      <c r="O230"/>
      <c r="P230"/>
      <c r="Q230"/>
    </row>
    <row r="231" spans="1:17">
      <c r="A231" s="3"/>
      <c r="B231" s="348"/>
      <c r="C231" s="354"/>
      <c r="D231" s="233"/>
      <c r="E231" s="238"/>
      <c r="F231" s="58"/>
      <c r="G231" s="60"/>
      <c r="J231"/>
      <c r="K231"/>
      <c r="L231"/>
      <c r="M231"/>
      <c r="N231"/>
      <c r="O231"/>
      <c r="P231"/>
      <c r="Q231"/>
    </row>
    <row r="232" spans="1:17" ht="25.5">
      <c r="A232" s="5" t="s">
        <v>12</v>
      </c>
      <c r="B232" s="348"/>
      <c r="C232" s="354"/>
      <c r="D232" s="233"/>
      <c r="E232" s="238"/>
      <c r="F232" s="58"/>
      <c r="G232" s="60"/>
      <c r="J232"/>
      <c r="K232"/>
      <c r="L232"/>
      <c r="M232"/>
      <c r="N232"/>
      <c r="O232"/>
      <c r="P232"/>
      <c r="Q232"/>
    </row>
    <row r="233" spans="1:17">
      <c r="A233" s="4" t="s">
        <v>86</v>
      </c>
      <c r="B233" s="348">
        <v>41.5</v>
      </c>
      <c r="C233" s="354">
        <f>B233</f>
        <v>41.5</v>
      </c>
      <c r="D233" s="233">
        <v>29.4</v>
      </c>
      <c r="E233" s="238">
        <f>D233</f>
        <v>29.4</v>
      </c>
      <c r="F233" s="58">
        <v>12.4</v>
      </c>
      <c r="G233" s="60">
        <f>F233</f>
        <v>12.4</v>
      </c>
      <c r="J233"/>
      <c r="K233"/>
      <c r="L233"/>
      <c r="M233"/>
      <c r="N233"/>
      <c r="O233"/>
      <c r="P233"/>
      <c r="Q233"/>
    </row>
    <row r="234" spans="1:17">
      <c r="A234" s="6">
        <v>0.04</v>
      </c>
      <c r="B234" s="348">
        <v>0</v>
      </c>
      <c r="C234" s="354">
        <f t="shared" ref="C234:C243" si="46">B234+C233</f>
        <v>41.5</v>
      </c>
      <c r="D234" s="233">
        <v>5.9</v>
      </c>
      <c r="E234" s="238">
        <f t="shared" ref="E234:E243" si="47">D234+E233</f>
        <v>35.299999999999997</v>
      </c>
      <c r="F234" s="58">
        <v>9.4</v>
      </c>
      <c r="G234" s="60">
        <f t="shared" ref="G234:G243" si="48">F234+G233</f>
        <v>21.8</v>
      </c>
      <c r="J234"/>
      <c r="K234"/>
      <c r="L234"/>
      <c r="M234"/>
      <c r="N234"/>
      <c r="O234"/>
      <c r="P234"/>
      <c r="Q234"/>
    </row>
    <row r="235" spans="1:17">
      <c r="A235" s="6">
        <v>0.05</v>
      </c>
      <c r="B235" s="348">
        <v>13.8</v>
      </c>
      <c r="C235" s="354">
        <f t="shared" si="46"/>
        <v>55.3</v>
      </c>
      <c r="D235" s="233">
        <v>5.9</v>
      </c>
      <c r="E235" s="238">
        <f t="shared" si="47"/>
        <v>41.199999999999996</v>
      </c>
      <c r="F235" s="58">
        <v>15.6</v>
      </c>
      <c r="G235" s="60">
        <f t="shared" si="48"/>
        <v>37.4</v>
      </c>
      <c r="J235"/>
      <c r="K235"/>
      <c r="L235"/>
      <c r="M235"/>
      <c r="N235"/>
      <c r="O235"/>
      <c r="P235"/>
      <c r="Q235"/>
    </row>
    <row r="236" spans="1:17">
      <c r="A236" s="6">
        <v>0.06</v>
      </c>
      <c r="B236" s="348">
        <v>3.4</v>
      </c>
      <c r="C236" s="354">
        <f t="shared" si="46"/>
        <v>58.699999999999996</v>
      </c>
      <c r="D236" s="233">
        <v>0</v>
      </c>
      <c r="E236" s="238">
        <f t="shared" si="47"/>
        <v>41.199999999999996</v>
      </c>
      <c r="F236" s="58">
        <v>3.1</v>
      </c>
      <c r="G236" s="60">
        <f t="shared" si="48"/>
        <v>40.5</v>
      </c>
      <c r="J236"/>
      <c r="K236"/>
      <c r="L236"/>
      <c r="M236"/>
      <c r="N236"/>
      <c r="O236"/>
      <c r="P236"/>
      <c r="Q236"/>
    </row>
    <row r="237" spans="1:17">
      <c r="A237" s="6">
        <v>7.0000000000000007E-2</v>
      </c>
      <c r="B237" s="348">
        <v>3.4</v>
      </c>
      <c r="C237" s="357">
        <f t="shared" si="46"/>
        <v>62.099999999999994</v>
      </c>
      <c r="D237" s="233">
        <v>5.9</v>
      </c>
      <c r="E237" s="247">
        <f t="shared" si="47"/>
        <v>47.099999999999994</v>
      </c>
      <c r="F237" s="58">
        <v>12.5</v>
      </c>
      <c r="G237" s="206">
        <f t="shared" si="48"/>
        <v>53</v>
      </c>
      <c r="H237" s="104">
        <f>E237-50</f>
        <v>-2.9000000000000057</v>
      </c>
      <c r="I237" s="104"/>
      <c r="J237" s="104"/>
      <c r="K237" s="104"/>
      <c r="L237" s="104"/>
      <c r="M237" s="104"/>
      <c r="N237" s="104"/>
      <c r="O237" s="104"/>
      <c r="P237" s="104"/>
      <c r="Q237" s="104"/>
    </row>
    <row r="238" spans="1:17">
      <c r="A238" s="6">
        <v>0.08</v>
      </c>
      <c r="B238" s="348">
        <v>0</v>
      </c>
      <c r="C238" s="354">
        <f t="shared" si="46"/>
        <v>62.099999999999994</v>
      </c>
      <c r="D238" s="233">
        <v>5.9</v>
      </c>
      <c r="E238" s="238">
        <f t="shared" si="47"/>
        <v>52.999999999999993</v>
      </c>
      <c r="F238" s="58">
        <v>9.4</v>
      </c>
      <c r="G238" s="60">
        <f t="shared" si="48"/>
        <v>62.4</v>
      </c>
      <c r="J238"/>
      <c r="K238"/>
      <c r="L238"/>
      <c r="M238"/>
      <c r="N238"/>
      <c r="O238"/>
      <c r="P238"/>
      <c r="Q238"/>
    </row>
    <row r="239" spans="1:17">
      <c r="A239" s="6">
        <v>0.09</v>
      </c>
      <c r="B239" s="348">
        <v>0</v>
      </c>
      <c r="C239" s="354">
        <f t="shared" si="46"/>
        <v>62.099999999999994</v>
      </c>
      <c r="D239" s="233">
        <v>0</v>
      </c>
      <c r="E239" s="238">
        <f t="shared" si="47"/>
        <v>52.999999999999993</v>
      </c>
      <c r="F239" s="58">
        <v>0</v>
      </c>
      <c r="G239" s="60">
        <f t="shared" si="48"/>
        <v>62.4</v>
      </c>
      <c r="J239"/>
      <c r="K239"/>
      <c r="L239"/>
      <c r="M239"/>
      <c r="N239"/>
      <c r="O239"/>
      <c r="P239"/>
      <c r="Q239"/>
    </row>
    <row r="240" spans="1:17">
      <c r="A240" s="6">
        <v>0.1</v>
      </c>
      <c r="B240" s="348">
        <v>13.8</v>
      </c>
      <c r="C240" s="354">
        <f t="shared" si="46"/>
        <v>75.899999999999991</v>
      </c>
      <c r="D240" s="233">
        <v>23.5</v>
      </c>
      <c r="E240" s="238">
        <f t="shared" si="47"/>
        <v>76.5</v>
      </c>
      <c r="F240" s="58">
        <v>18.8</v>
      </c>
      <c r="G240" s="60">
        <f t="shared" si="48"/>
        <v>81.2</v>
      </c>
      <c r="J240"/>
      <c r="K240"/>
      <c r="L240"/>
      <c r="M240"/>
      <c r="N240"/>
      <c r="O240"/>
      <c r="P240"/>
      <c r="Q240"/>
    </row>
    <row r="241" spans="1:17">
      <c r="A241" s="6">
        <v>0.11</v>
      </c>
      <c r="B241" s="348">
        <v>3.4</v>
      </c>
      <c r="C241" s="354">
        <f t="shared" si="46"/>
        <v>79.3</v>
      </c>
      <c r="D241" s="233">
        <v>0</v>
      </c>
      <c r="E241" s="238">
        <f t="shared" si="47"/>
        <v>76.5</v>
      </c>
      <c r="F241" s="58">
        <v>0</v>
      </c>
      <c r="G241" s="60">
        <f t="shared" si="48"/>
        <v>81.2</v>
      </c>
      <c r="J241"/>
      <c r="K241"/>
      <c r="L241"/>
      <c r="M241"/>
      <c r="N241"/>
      <c r="O241"/>
      <c r="P241"/>
      <c r="Q241"/>
    </row>
    <row r="242" spans="1:17">
      <c r="A242" s="6">
        <v>0.12</v>
      </c>
      <c r="B242" s="348">
        <v>0</v>
      </c>
      <c r="C242" s="354">
        <f t="shared" si="46"/>
        <v>79.3</v>
      </c>
      <c r="D242" s="233">
        <v>0</v>
      </c>
      <c r="E242" s="238">
        <f t="shared" si="47"/>
        <v>76.5</v>
      </c>
      <c r="F242" s="58">
        <v>0</v>
      </c>
      <c r="G242" s="60">
        <f t="shared" si="48"/>
        <v>81.2</v>
      </c>
      <c r="J242"/>
      <c r="K242"/>
      <c r="L242"/>
      <c r="M242"/>
      <c r="N242"/>
      <c r="O242"/>
      <c r="P242"/>
      <c r="Q242"/>
    </row>
    <row r="243" spans="1:17">
      <c r="A243" s="4" t="s">
        <v>87</v>
      </c>
      <c r="B243" s="348">
        <v>20.7</v>
      </c>
      <c r="C243" s="354">
        <f t="shared" si="46"/>
        <v>100</v>
      </c>
      <c r="D243" s="233">
        <v>11.7</v>
      </c>
      <c r="E243" s="238">
        <f t="shared" si="47"/>
        <v>88.2</v>
      </c>
      <c r="F243" s="58">
        <v>18.8</v>
      </c>
      <c r="G243" s="60">
        <f t="shared" si="48"/>
        <v>100</v>
      </c>
      <c r="J243"/>
      <c r="K243"/>
      <c r="L243"/>
      <c r="M243"/>
      <c r="N243"/>
      <c r="O243"/>
      <c r="P243"/>
      <c r="Q243"/>
    </row>
    <row r="244" spans="1:17">
      <c r="A244" s="3"/>
      <c r="B244" s="348"/>
      <c r="C244" s="354"/>
      <c r="D244" s="233"/>
      <c r="E244" s="238"/>
      <c r="F244" s="58"/>
      <c r="G244" s="60"/>
      <c r="J244"/>
      <c r="K244"/>
      <c r="L244"/>
      <c r="M244"/>
      <c r="N244"/>
      <c r="O244"/>
      <c r="P244"/>
      <c r="Q244"/>
    </row>
    <row r="245" spans="1:17">
      <c r="A245" s="5" t="s">
        <v>13</v>
      </c>
      <c r="B245" s="348"/>
      <c r="C245" s="354"/>
      <c r="D245" s="233"/>
      <c r="E245" s="238"/>
      <c r="F245" s="58"/>
      <c r="G245" s="60"/>
      <c r="J245"/>
      <c r="K245"/>
      <c r="L245"/>
      <c r="M245"/>
      <c r="N245"/>
      <c r="O245"/>
      <c r="P245"/>
      <c r="Q245"/>
    </row>
    <row r="246" spans="1:17">
      <c r="A246" s="4" t="s">
        <v>14</v>
      </c>
      <c r="B246" s="348">
        <v>7</v>
      </c>
      <c r="C246" s="354">
        <f>B246</f>
        <v>7</v>
      </c>
      <c r="D246" s="233">
        <v>0</v>
      </c>
      <c r="E246" s="238">
        <f>D246</f>
        <v>0</v>
      </c>
      <c r="F246" s="58">
        <v>9.4</v>
      </c>
      <c r="G246" s="60">
        <f>F246</f>
        <v>9.4</v>
      </c>
      <c r="J246"/>
      <c r="K246"/>
      <c r="L246"/>
      <c r="M246"/>
      <c r="N246"/>
      <c r="O246"/>
      <c r="P246"/>
      <c r="Q246"/>
    </row>
    <row r="247" spans="1:17">
      <c r="A247" s="4" t="s">
        <v>15</v>
      </c>
      <c r="B247" s="348">
        <v>10.3</v>
      </c>
      <c r="C247" s="354">
        <f>B247+C246</f>
        <v>17.3</v>
      </c>
      <c r="D247" s="233">
        <v>29.4</v>
      </c>
      <c r="E247" s="238">
        <f>D247+E246</f>
        <v>29.4</v>
      </c>
      <c r="F247" s="58">
        <v>25</v>
      </c>
      <c r="G247" s="60">
        <f>F247+G246</f>
        <v>34.4</v>
      </c>
      <c r="J247"/>
      <c r="K247"/>
      <c r="L247"/>
      <c r="M247"/>
      <c r="N247"/>
      <c r="O247"/>
      <c r="P247"/>
      <c r="Q247"/>
    </row>
    <row r="248" spans="1:17">
      <c r="A248" s="4" t="s">
        <v>16</v>
      </c>
      <c r="B248" s="348">
        <v>37.9</v>
      </c>
      <c r="C248" s="357">
        <f>B248+C247</f>
        <v>55.2</v>
      </c>
      <c r="D248" s="233">
        <v>35.299999999999997</v>
      </c>
      <c r="E248" s="247">
        <f>D248+E247</f>
        <v>64.699999999999989</v>
      </c>
      <c r="F248" s="58">
        <v>46.9</v>
      </c>
      <c r="G248" s="206">
        <f>F248+G247</f>
        <v>81.3</v>
      </c>
      <c r="J248"/>
      <c r="K248"/>
      <c r="L248"/>
      <c r="M248"/>
      <c r="N248"/>
      <c r="O248"/>
      <c r="P248"/>
      <c r="Q248"/>
    </row>
    <row r="249" spans="1:17">
      <c r="A249" s="4" t="s">
        <v>17</v>
      </c>
      <c r="B249" s="348">
        <v>24.1</v>
      </c>
      <c r="C249" s="354">
        <f>B249+C248</f>
        <v>79.300000000000011</v>
      </c>
      <c r="D249" s="233">
        <v>29.4</v>
      </c>
      <c r="E249" s="238">
        <f>D249+E248</f>
        <v>94.1</v>
      </c>
      <c r="F249" s="58">
        <v>12.5</v>
      </c>
      <c r="G249" s="60">
        <f>F249+G248</f>
        <v>93.8</v>
      </c>
      <c r="J249"/>
      <c r="K249"/>
      <c r="L249"/>
      <c r="M249"/>
      <c r="N249"/>
      <c r="O249"/>
      <c r="P249"/>
      <c r="Q249"/>
    </row>
    <row r="250" spans="1:17">
      <c r="A250" s="4" t="s">
        <v>18</v>
      </c>
      <c r="B250" s="348">
        <v>20.7</v>
      </c>
      <c r="C250" s="354">
        <f>B250+C249</f>
        <v>100.00000000000001</v>
      </c>
      <c r="D250" s="233">
        <v>5.9</v>
      </c>
      <c r="E250" s="238">
        <f>D250+E249</f>
        <v>100</v>
      </c>
      <c r="F250" s="58">
        <v>6.2</v>
      </c>
      <c r="G250" s="60">
        <f>F250+G249</f>
        <v>100</v>
      </c>
      <c r="H250" s="104"/>
      <c r="I250" s="104"/>
      <c r="J250" s="104"/>
      <c r="K250" s="104"/>
      <c r="L250" s="104"/>
      <c r="M250" s="104"/>
      <c r="N250" s="104"/>
      <c r="O250" s="104"/>
      <c r="P250" s="104"/>
      <c r="Q250" s="104"/>
    </row>
    <row r="251" spans="1:17">
      <c r="A251" s="3"/>
      <c r="B251" s="348"/>
      <c r="C251" s="354"/>
      <c r="D251" s="233"/>
      <c r="E251" s="238"/>
      <c r="F251" s="58"/>
      <c r="G251" s="60"/>
      <c r="J251"/>
      <c r="K251"/>
      <c r="L251"/>
      <c r="M251"/>
      <c r="N251"/>
      <c r="O251"/>
      <c r="P251"/>
      <c r="Q251"/>
    </row>
    <row r="252" spans="1:17">
      <c r="A252" s="5" t="s">
        <v>97</v>
      </c>
      <c r="B252" s="348"/>
      <c r="C252" s="354"/>
      <c r="D252" s="233"/>
      <c r="E252" s="238"/>
      <c r="F252" s="58"/>
      <c r="G252" s="60"/>
      <c r="J252"/>
      <c r="K252"/>
      <c r="L252"/>
      <c r="M252"/>
      <c r="N252"/>
      <c r="O252"/>
      <c r="P252"/>
      <c r="Q252"/>
    </row>
    <row r="253" spans="1:17">
      <c r="A253" s="4" t="s">
        <v>19</v>
      </c>
      <c r="B253" s="348">
        <v>7</v>
      </c>
      <c r="C253" s="354">
        <f>B253</f>
        <v>7</v>
      </c>
      <c r="D253" s="233">
        <v>0</v>
      </c>
      <c r="E253" s="238">
        <f>D253</f>
        <v>0</v>
      </c>
      <c r="F253" s="58">
        <v>9.5</v>
      </c>
      <c r="G253" s="60">
        <f>F253</f>
        <v>9.5</v>
      </c>
      <c r="J253"/>
      <c r="K253"/>
      <c r="L253"/>
      <c r="M253"/>
      <c r="N253"/>
      <c r="O253"/>
      <c r="P253"/>
      <c r="Q253"/>
    </row>
    <row r="254" spans="1:17">
      <c r="A254" s="4" t="s">
        <v>20</v>
      </c>
      <c r="B254" s="348">
        <v>24.1</v>
      </c>
      <c r="C254" s="357">
        <f>B254+C253</f>
        <v>31.1</v>
      </c>
      <c r="D254" s="233">
        <v>47.1</v>
      </c>
      <c r="E254" s="247">
        <f>D254+E253</f>
        <v>47.1</v>
      </c>
      <c r="F254" s="58">
        <v>56.2</v>
      </c>
      <c r="G254" s="206">
        <f>F254+G253</f>
        <v>65.7</v>
      </c>
      <c r="J254"/>
      <c r="K254"/>
      <c r="L254"/>
      <c r="M254"/>
      <c r="N254"/>
      <c r="O254"/>
      <c r="P254"/>
      <c r="Q254"/>
    </row>
    <row r="255" spans="1:17">
      <c r="A255" s="4" t="s">
        <v>21</v>
      </c>
      <c r="B255" s="348">
        <v>34.5</v>
      </c>
      <c r="C255" s="354">
        <f>B255+C254</f>
        <v>65.599999999999994</v>
      </c>
      <c r="D255" s="233">
        <v>29.4</v>
      </c>
      <c r="E255" s="238">
        <f>D255+E254</f>
        <v>76.5</v>
      </c>
      <c r="F255" s="58">
        <v>28.1</v>
      </c>
      <c r="G255" s="60">
        <f>F255+G254</f>
        <v>93.800000000000011</v>
      </c>
      <c r="J255"/>
      <c r="K255"/>
      <c r="L255"/>
      <c r="M255"/>
      <c r="N255"/>
      <c r="O255"/>
      <c r="P255"/>
      <c r="Q255"/>
    </row>
    <row r="256" spans="1:17">
      <c r="A256" s="4" t="s">
        <v>22</v>
      </c>
      <c r="B256" s="348">
        <v>24.1</v>
      </c>
      <c r="C256" s="354">
        <f>B256+C255</f>
        <v>89.699999999999989</v>
      </c>
      <c r="D256" s="233">
        <v>17.600000000000001</v>
      </c>
      <c r="E256" s="238">
        <f>D256+E255</f>
        <v>94.1</v>
      </c>
      <c r="F256" s="58">
        <v>3.1</v>
      </c>
      <c r="G256" s="60">
        <f>F256+G255</f>
        <v>96.9</v>
      </c>
      <c r="J256"/>
      <c r="K256"/>
      <c r="L256"/>
      <c r="M256"/>
      <c r="N256"/>
      <c r="O256"/>
      <c r="P256"/>
      <c r="Q256"/>
    </row>
    <row r="257" spans="1:17">
      <c r="A257" s="4" t="s">
        <v>23</v>
      </c>
      <c r="B257" s="348">
        <v>10.3</v>
      </c>
      <c r="C257" s="354">
        <f>B257+C256</f>
        <v>99.999999999999986</v>
      </c>
      <c r="D257" s="233">
        <v>5.9</v>
      </c>
      <c r="E257" s="238">
        <f>D257+E256</f>
        <v>100</v>
      </c>
      <c r="F257" s="58">
        <v>3.1</v>
      </c>
      <c r="G257" s="60">
        <f>F257+G256</f>
        <v>100</v>
      </c>
      <c r="J257"/>
      <c r="K257"/>
      <c r="L257"/>
      <c r="M257"/>
      <c r="N257"/>
      <c r="O257"/>
      <c r="P257"/>
      <c r="Q257"/>
    </row>
    <row r="258" spans="1:17">
      <c r="A258" s="4"/>
      <c r="B258" s="348"/>
      <c r="C258" s="354"/>
      <c r="D258" s="233"/>
      <c r="E258" s="238"/>
      <c r="F258" s="58"/>
      <c r="G258" s="60"/>
      <c r="J258"/>
      <c r="K258"/>
      <c r="L258"/>
      <c r="M258"/>
      <c r="N258"/>
      <c r="O258"/>
      <c r="P258"/>
      <c r="Q258"/>
    </row>
    <row r="259" spans="1:17" ht="25.5">
      <c r="A259" s="5" t="s">
        <v>88</v>
      </c>
      <c r="B259" s="362"/>
      <c r="C259" s="354"/>
      <c r="D259" s="239"/>
      <c r="E259" s="238"/>
      <c r="F259" s="61"/>
      <c r="G259" s="60"/>
      <c r="J259"/>
      <c r="K259"/>
      <c r="L259"/>
      <c r="M259"/>
      <c r="N259"/>
      <c r="O259"/>
      <c r="P259"/>
      <c r="Q259"/>
    </row>
    <row r="260" spans="1:17">
      <c r="A260" s="4" t="s">
        <v>95</v>
      </c>
      <c r="B260" s="348">
        <v>10.4</v>
      </c>
      <c r="C260" s="354">
        <f>B260</f>
        <v>10.4</v>
      </c>
      <c r="D260" s="233">
        <v>11.8</v>
      </c>
      <c r="E260" s="238">
        <f>D260</f>
        <v>11.8</v>
      </c>
      <c r="F260" s="58">
        <v>18.8</v>
      </c>
      <c r="G260" s="60">
        <f>F260</f>
        <v>18.8</v>
      </c>
      <c r="J260"/>
      <c r="K260"/>
      <c r="L260"/>
      <c r="M260"/>
      <c r="N260"/>
      <c r="O260"/>
      <c r="P260"/>
      <c r="Q260"/>
    </row>
    <row r="261" spans="1:17">
      <c r="A261" s="4" t="s">
        <v>60</v>
      </c>
      <c r="B261" s="348">
        <v>20.7</v>
      </c>
      <c r="C261" s="354">
        <f>B261+C260</f>
        <v>31.1</v>
      </c>
      <c r="D261" s="233">
        <v>29.4</v>
      </c>
      <c r="E261" s="238">
        <f>D261+E260</f>
        <v>41.2</v>
      </c>
      <c r="F261" s="58">
        <v>21.9</v>
      </c>
      <c r="G261" s="60">
        <f>F261+G260</f>
        <v>40.700000000000003</v>
      </c>
      <c r="J261"/>
      <c r="K261"/>
      <c r="L261"/>
      <c r="M261"/>
      <c r="N261"/>
      <c r="O261"/>
      <c r="P261"/>
      <c r="Q261"/>
    </row>
    <row r="262" spans="1:17">
      <c r="A262" s="4" t="s">
        <v>89</v>
      </c>
      <c r="B262" s="348">
        <v>20.7</v>
      </c>
      <c r="C262" s="357">
        <f>B262+C261</f>
        <v>51.8</v>
      </c>
      <c r="D262" s="233">
        <v>11.8</v>
      </c>
      <c r="E262" s="247">
        <f>D262+E261</f>
        <v>53</v>
      </c>
      <c r="F262" s="58">
        <v>15.6</v>
      </c>
      <c r="G262" s="206">
        <f>F262+G261</f>
        <v>56.300000000000004</v>
      </c>
      <c r="J262"/>
      <c r="K262"/>
      <c r="L262"/>
      <c r="M262"/>
      <c r="N262"/>
      <c r="O262"/>
      <c r="P262"/>
      <c r="Q262"/>
    </row>
    <row r="263" spans="1:17">
      <c r="A263" s="4" t="s">
        <v>8</v>
      </c>
      <c r="B263" s="348">
        <v>37.9</v>
      </c>
      <c r="C263" s="354">
        <f>B263+C262</f>
        <v>89.699999999999989</v>
      </c>
      <c r="D263" s="233">
        <v>29.4</v>
      </c>
      <c r="E263" s="238">
        <f>D263+E262</f>
        <v>82.4</v>
      </c>
      <c r="F263" s="58">
        <v>37.5</v>
      </c>
      <c r="G263" s="60">
        <f>F263+G262</f>
        <v>93.800000000000011</v>
      </c>
      <c r="H263" s="104"/>
      <c r="I263" s="104"/>
      <c r="J263" s="104"/>
      <c r="K263" s="104"/>
      <c r="L263" s="104"/>
      <c r="M263" s="104"/>
      <c r="N263" s="104"/>
      <c r="O263" s="104"/>
      <c r="P263" s="104"/>
      <c r="Q263" s="104"/>
    </row>
    <row r="264" spans="1:17">
      <c r="A264" s="4" t="s">
        <v>98</v>
      </c>
      <c r="B264" s="348">
        <v>10.3</v>
      </c>
      <c r="C264" s="354">
        <f>B264+C263</f>
        <v>99.999999999999986</v>
      </c>
      <c r="D264" s="233">
        <v>17.600000000000001</v>
      </c>
      <c r="E264" s="238">
        <f>D264+E263</f>
        <v>100</v>
      </c>
      <c r="F264" s="58">
        <v>6.2</v>
      </c>
      <c r="G264" s="60">
        <f>F264+G263</f>
        <v>100.00000000000001</v>
      </c>
      <c r="J264"/>
      <c r="K264"/>
      <c r="L264"/>
      <c r="M264"/>
      <c r="N264"/>
      <c r="O264"/>
      <c r="P264"/>
      <c r="Q264"/>
    </row>
    <row r="265" spans="1:17">
      <c r="A265" s="4"/>
      <c r="B265" s="348"/>
      <c r="C265" s="354"/>
      <c r="D265" s="233"/>
      <c r="E265" s="238"/>
      <c r="F265" s="58"/>
      <c r="G265" s="60"/>
      <c r="J265"/>
      <c r="K265"/>
      <c r="L265"/>
      <c r="M265"/>
      <c r="N265"/>
      <c r="O265"/>
      <c r="P265"/>
      <c r="Q265"/>
    </row>
    <row r="266" spans="1:17">
      <c r="A266" s="5" t="s">
        <v>91</v>
      </c>
      <c r="B266" s="362"/>
      <c r="C266" s="354"/>
      <c r="D266" s="239"/>
      <c r="E266" s="238"/>
      <c r="F266" s="61"/>
      <c r="G266" s="60"/>
      <c r="J266"/>
      <c r="K266"/>
      <c r="L266"/>
      <c r="M266"/>
      <c r="N266"/>
      <c r="O266"/>
      <c r="P266"/>
      <c r="Q266"/>
    </row>
    <row r="267" spans="1:17">
      <c r="A267" s="4" t="s">
        <v>95</v>
      </c>
      <c r="B267" s="348">
        <v>6.9</v>
      </c>
      <c r="C267" s="354">
        <f>B267</f>
        <v>6.9</v>
      </c>
      <c r="D267" s="233">
        <v>6</v>
      </c>
      <c r="E267" s="238">
        <f>D267</f>
        <v>6</v>
      </c>
      <c r="F267" s="58">
        <v>9.4</v>
      </c>
      <c r="G267" s="60">
        <f>F267</f>
        <v>9.4</v>
      </c>
      <c r="J267"/>
      <c r="K267"/>
      <c r="L267"/>
      <c r="M267"/>
      <c r="N267"/>
      <c r="O267"/>
      <c r="P267"/>
      <c r="Q267"/>
    </row>
    <row r="268" spans="1:17">
      <c r="A268" s="4" t="s">
        <v>60</v>
      </c>
      <c r="B268" s="348">
        <v>3.4</v>
      </c>
      <c r="C268" s="354">
        <f>B268+C267</f>
        <v>10.3</v>
      </c>
      <c r="D268" s="233">
        <v>17.600000000000001</v>
      </c>
      <c r="E268" s="238">
        <f>D268+E267</f>
        <v>23.6</v>
      </c>
      <c r="F268" s="58">
        <v>12.5</v>
      </c>
      <c r="G268" s="60">
        <f>F268+G267</f>
        <v>21.9</v>
      </c>
      <c r="J268"/>
      <c r="K268"/>
      <c r="L268"/>
      <c r="M268"/>
      <c r="N268"/>
      <c r="O268"/>
      <c r="P268"/>
      <c r="Q268"/>
    </row>
    <row r="269" spans="1:17">
      <c r="A269" s="4" t="s">
        <v>89</v>
      </c>
      <c r="B269" s="348">
        <v>20.8</v>
      </c>
      <c r="C269" s="357">
        <f>B269+C268</f>
        <v>31.1</v>
      </c>
      <c r="D269" s="233">
        <v>29.4</v>
      </c>
      <c r="E269" s="247">
        <f>D269+E268</f>
        <v>53</v>
      </c>
      <c r="F269" s="58">
        <v>18.7</v>
      </c>
      <c r="G269" s="206">
        <f>F269+G268</f>
        <v>40.599999999999994</v>
      </c>
      <c r="J269"/>
      <c r="K269"/>
      <c r="L269"/>
      <c r="M269"/>
      <c r="N269"/>
      <c r="O269"/>
      <c r="P269"/>
      <c r="Q269"/>
    </row>
    <row r="270" spans="1:17">
      <c r="A270" s="4" t="s">
        <v>8</v>
      </c>
      <c r="B270" s="348">
        <v>51.7</v>
      </c>
      <c r="C270" s="354">
        <f>B270+C269</f>
        <v>82.800000000000011</v>
      </c>
      <c r="D270" s="233">
        <v>29.4</v>
      </c>
      <c r="E270" s="238">
        <f>D270+E269</f>
        <v>82.4</v>
      </c>
      <c r="F270" s="58">
        <v>50</v>
      </c>
      <c r="G270" s="60">
        <f>F270+G269</f>
        <v>90.6</v>
      </c>
      <c r="J270"/>
      <c r="K270"/>
      <c r="L270"/>
      <c r="M270"/>
      <c r="N270"/>
      <c r="O270"/>
      <c r="P270"/>
      <c r="Q270"/>
    </row>
    <row r="271" spans="1:17">
      <c r="A271" s="4" t="s">
        <v>98</v>
      </c>
      <c r="B271" s="348">
        <v>17.2</v>
      </c>
      <c r="C271" s="354">
        <f>B271+C270</f>
        <v>100.00000000000001</v>
      </c>
      <c r="D271" s="233">
        <v>17.600000000000001</v>
      </c>
      <c r="E271" s="238">
        <f>D271+E270</f>
        <v>100</v>
      </c>
      <c r="F271" s="58">
        <v>9.4</v>
      </c>
      <c r="G271" s="60">
        <f>F271+G270</f>
        <v>100</v>
      </c>
      <c r="J271"/>
      <c r="K271"/>
      <c r="L271"/>
      <c r="M271"/>
      <c r="N271"/>
      <c r="O271"/>
      <c r="P271"/>
      <c r="Q271"/>
    </row>
    <row r="272" spans="1:17">
      <c r="A272" s="4"/>
      <c r="B272" s="348"/>
      <c r="C272" s="354"/>
      <c r="D272" s="233"/>
      <c r="E272" s="238"/>
      <c r="F272" s="58"/>
      <c r="G272" s="60"/>
      <c r="J272"/>
      <c r="K272"/>
      <c r="L272"/>
      <c r="M272"/>
      <c r="N272"/>
      <c r="O272"/>
      <c r="P272"/>
      <c r="Q272"/>
    </row>
    <row r="273" spans="1:17" ht="25.5">
      <c r="A273" s="5" t="s">
        <v>92</v>
      </c>
      <c r="B273" s="362"/>
      <c r="C273" s="354"/>
      <c r="D273" s="239"/>
      <c r="E273" s="238"/>
      <c r="F273" s="61"/>
      <c r="G273" s="60"/>
      <c r="J273"/>
      <c r="K273"/>
      <c r="L273"/>
      <c r="M273"/>
      <c r="N273"/>
      <c r="O273"/>
      <c r="P273"/>
      <c r="Q273"/>
    </row>
    <row r="274" spans="1:17">
      <c r="A274" s="4" t="s">
        <v>95</v>
      </c>
      <c r="B274" s="348">
        <v>13.8</v>
      </c>
      <c r="C274" s="354">
        <f>B274</f>
        <v>13.8</v>
      </c>
      <c r="D274" s="233">
        <v>5.8</v>
      </c>
      <c r="E274" s="238">
        <f>D274</f>
        <v>5.8</v>
      </c>
      <c r="F274" s="58">
        <v>6.3</v>
      </c>
      <c r="G274" s="60">
        <f>F274</f>
        <v>6.3</v>
      </c>
      <c r="J274"/>
      <c r="K274"/>
      <c r="L274"/>
      <c r="M274"/>
      <c r="N274"/>
      <c r="O274"/>
      <c r="P274"/>
      <c r="Q274"/>
    </row>
    <row r="275" spans="1:17">
      <c r="A275" s="4" t="s">
        <v>60</v>
      </c>
      <c r="B275" s="348">
        <v>6.9</v>
      </c>
      <c r="C275" s="354">
        <f>B275+C274</f>
        <v>20.700000000000003</v>
      </c>
      <c r="D275" s="233">
        <v>29.4</v>
      </c>
      <c r="E275" s="238">
        <f>D275+E274</f>
        <v>35.199999999999996</v>
      </c>
      <c r="F275" s="58">
        <v>31.2</v>
      </c>
      <c r="G275" s="60">
        <f>F275+G274</f>
        <v>37.5</v>
      </c>
      <c r="J275"/>
      <c r="K275"/>
      <c r="L275"/>
      <c r="M275"/>
      <c r="N275"/>
      <c r="O275"/>
      <c r="P275"/>
      <c r="Q275"/>
    </row>
    <row r="276" spans="1:17">
      <c r="A276" s="4" t="s">
        <v>89</v>
      </c>
      <c r="B276" s="348">
        <v>13.8</v>
      </c>
      <c r="C276" s="351">
        <f>B276+C275</f>
        <v>34.5</v>
      </c>
      <c r="D276" s="233">
        <v>5.9</v>
      </c>
      <c r="E276" s="247">
        <f>D276+E275</f>
        <v>41.099999999999994</v>
      </c>
      <c r="F276" s="58">
        <v>21.9</v>
      </c>
      <c r="G276" s="206">
        <f>F276+G275</f>
        <v>59.4</v>
      </c>
      <c r="H276" s="104"/>
      <c r="I276" s="104"/>
      <c r="J276" s="104"/>
      <c r="K276" s="104"/>
      <c r="L276" s="104"/>
      <c r="M276" s="104"/>
      <c r="N276" s="104"/>
      <c r="O276" s="104"/>
      <c r="P276" s="104"/>
      <c r="Q276" s="104"/>
    </row>
    <row r="277" spans="1:17">
      <c r="A277" s="4" t="s">
        <v>8</v>
      </c>
      <c r="B277" s="348">
        <v>44.8</v>
      </c>
      <c r="C277" s="354">
        <f>B277+C276</f>
        <v>79.3</v>
      </c>
      <c r="D277" s="233">
        <v>47.1</v>
      </c>
      <c r="E277" s="238">
        <f>D277+E276</f>
        <v>88.199999999999989</v>
      </c>
      <c r="F277" s="58">
        <v>37.5</v>
      </c>
      <c r="G277" s="60">
        <f>F277+G276</f>
        <v>96.9</v>
      </c>
      <c r="J277"/>
      <c r="K277"/>
      <c r="L277"/>
      <c r="M277"/>
      <c r="N277"/>
      <c r="O277"/>
      <c r="P277"/>
      <c r="Q277"/>
    </row>
    <row r="278" spans="1:17" ht="13.5" thickBot="1">
      <c r="A278" s="4" t="s">
        <v>90</v>
      </c>
      <c r="B278" s="363">
        <v>20.7</v>
      </c>
      <c r="C278" s="361">
        <f>B278+C277</f>
        <v>100</v>
      </c>
      <c r="D278" s="241">
        <v>11.8</v>
      </c>
      <c r="E278" s="242">
        <f>D278+E277</f>
        <v>99.999999999999986</v>
      </c>
      <c r="F278" s="63">
        <v>3.1</v>
      </c>
      <c r="G278" s="64">
        <f>F278+G277</f>
        <v>100</v>
      </c>
      <c r="J278"/>
      <c r="K278"/>
      <c r="L278"/>
      <c r="M278"/>
      <c r="N278"/>
      <c r="O278"/>
      <c r="P278"/>
      <c r="Q278"/>
    </row>
    <row r="279" spans="1:17" ht="13.5" thickBot="1">
      <c r="A279" s="3"/>
      <c r="B279" s="3"/>
      <c r="C279" s="3"/>
      <c r="D279" s="2"/>
      <c r="E279" s="2"/>
      <c r="F279" s="2"/>
      <c r="G279" s="2"/>
      <c r="J279"/>
      <c r="K279"/>
      <c r="L279"/>
      <c r="M279"/>
      <c r="N279"/>
      <c r="O279"/>
      <c r="P279"/>
      <c r="Q279"/>
    </row>
    <row r="280" spans="1:17" ht="39" thickBot="1">
      <c r="A280" s="5" t="s">
        <v>24</v>
      </c>
      <c r="B280" s="10">
        <f>C297/C296*100</f>
        <v>53.399999999999991</v>
      </c>
      <c r="C280" s="5"/>
      <c r="D280" s="10">
        <f>E297/E296*100</f>
        <v>70.600000000000009</v>
      </c>
      <c r="E280" s="105"/>
      <c r="F280" s="10">
        <f>G297/G296*100</f>
        <v>78.100000000000009</v>
      </c>
      <c r="G280" s="105"/>
      <c r="J280"/>
      <c r="K280"/>
      <c r="L280"/>
      <c r="M280"/>
      <c r="N280"/>
      <c r="O280"/>
      <c r="P280"/>
      <c r="Q280"/>
    </row>
    <row r="281" spans="1:17" hidden="1">
      <c r="A281" s="3"/>
      <c r="B281" s="3"/>
      <c r="C281" s="9">
        <v>29</v>
      </c>
      <c r="D281" s="3"/>
      <c r="E281" s="9">
        <v>17</v>
      </c>
      <c r="F281" s="3"/>
      <c r="G281" s="9">
        <v>32</v>
      </c>
      <c r="H281" s="3"/>
      <c r="I281" s="9"/>
      <c r="J281" s="2"/>
      <c r="K281" s="9"/>
      <c r="L281" s="8"/>
      <c r="M281" s="9"/>
      <c r="N281" s="8"/>
      <c r="O281" s="9"/>
      <c r="P281" s="8"/>
      <c r="Q281" s="9"/>
    </row>
    <row r="282" spans="1:17" hidden="1">
      <c r="A282" s="5"/>
      <c r="B282" s="5"/>
      <c r="C282" s="9">
        <f>B246*C$281/100</f>
        <v>2.0299999999999998</v>
      </c>
      <c r="D282" s="5"/>
      <c r="E282" s="9">
        <f>D246*E$281/100</f>
        <v>0</v>
      </c>
      <c r="F282" s="5"/>
      <c r="G282" s="9">
        <f>F246*G$281/100</f>
        <v>3.008</v>
      </c>
      <c r="H282" s="5"/>
      <c r="I282" s="9"/>
      <c r="J282" s="20"/>
      <c r="K282" s="9"/>
      <c r="L282" s="8"/>
      <c r="M282" s="9"/>
      <c r="N282" s="8"/>
      <c r="O282" s="9"/>
      <c r="P282" s="8"/>
      <c r="Q282" s="9"/>
    </row>
    <row r="283" spans="1:17" hidden="1">
      <c r="A283" s="4"/>
      <c r="B283" s="4"/>
      <c r="C283" s="9">
        <f>B247*C$281/100</f>
        <v>2.9870000000000005</v>
      </c>
      <c r="D283" s="4"/>
      <c r="E283" s="9">
        <f>D247*E$281/100</f>
        <v>4.9979999999999993</v>
      </c>
      <c r="F283" s="4"/>
      <c r="G283" s="9">
        <f>F247*G$281/100</f>
        <v>8</v>
      </c>
      <c r="H283" s="4"/>
      <c r="I283" s="9"/>
      <c r="J283" s="2"/>
      <c r="K283" s="9"/>
      <c r="L283" s="8"/>
      <c r="M283" s="9"/>
      <c r="N283" s="8"/>
      <c r="O283" s="9"/>
      <c r="P283" s="8"/>
      <c r="Q283" s="9"/>
    </row>
    <row r="284" spans="1:17" hidden="1">
      <c r="A284" s="4"/>
      <c r="B284" s="4"/>
      <c r="C284" s="9">
        <f>B248*C$281/100</f>
        <v>10.991</v>
      </c>
      <c r="D284" s="4"/>
      <c r="E284" s="9">
        <f>D248*E$281/100</f>
        <v>6.0009999999999994</v>
      </c>
      <c r="F284" s="4"/>
      <c r="G284" s="9">
        <f>F248*G$281/100</f>
        <v>15.007999999999999</v>
      </c>
      <c r="H284" s="4"/>
      <c r="I284" s="9"/>
      <c r="J284" s="2"/>
      <c r="K284" s="9"/>
      <c r="L284" s="8"/>
      <c r="M284" s="9"/>
      <c r="N284" s="8"/>
      <c r="O284" s="9"/>
      <c r="P284" s="8"/>
      <c r="Q284" s="9"/>
    </row>
    <row r="285" spans="1:17" hidden="1">
      <c r="C285" s="9">
        <f>B249*C$281/100</f>
        <v>6.9890000000000008</v>
      </c>
      <c r="E285" s="9">
        <f>D249*E$281/100</f>
        <v>4.9979999999999993</v>
      </c>
      <c r="G285" s="9">
        <f>F249*G$281/100</f>
        <v>4</v>
      </c>
      <c r="I285" s="9"/>
      <c r="K285" s="9"/>
      <c r="L285" s="9"/>
      <c r="M285" s="9"/>
      <c r="N285" s="9"/>
      <c r="O285" s="9"/>
      <c r="P285" s="9"/>
      <c r="Q285" s="9"/>
    </row>
    <row r="286" spans="1:17" hidden="1">
      <c r="C286" s="9">
        <f>B250*C$281/100</f>
        <v>6.0029999999999992</v>
      </c>
      <c r="E286" s="9">
        <f>D250*E$281/100</f>
        <v>1.0030000000000001</v>
      </c>
      <c r="G286" s="9">
        <f>F250*G$281/100</f>
        <v>1.984</v>
      </c>
      <c r="I286" s="9"/>
      <c r="K286" s="9"/>
      <c r="L286" s="9"/>
      <c r="M286" s="9"/>
      <c r="N286" s="9"/>
      <c r="O286" s="9"/>
      <c r="P286" s="9"/>
      <c r="Q286" s="9"/>
    </row>
    <row r="287" spans="1:17" hidden="1">
      <c r="C287" s="9"/>
      <c r="E287" s="9"/>
      <c r="G287" s="9"/>
      <c r="I287" s="9"/>
      <c r="K287" s="9"/>
      <c r="L287" s="9"/>
      <c r="M287" s="9"/>
      <c r="N287" s="9"/>
      <c r="O287" s="9"/>
      <c r="P287" s="9"/>
      <c r="Q287" s="9"/>
    </row>
    <row r="288" spans="1:17" hidden="1">
      <c r="C288" s="9"/>
      <c r="E288" s="9"/>
      <c r="G288" s="9"/>
      <c r="I288" s="9"/>
      <c r="K288" s="9"/>
      <c r="L288" s="9"/>
      <c r="M288" s="9"/>
      <c r="N288" s="9"/>
      <c r="O288" s="9"/>
      <c r="P288" s="9"/>
      <c r="Q288" s="9"/>
    </row>
    <row r="289" spans="1:17" hidden="1">
      <c r="C289" s="9"/>
      <c r="E289" s="9"/>
      <c r="G289" s="9"/>
      <c r="I289" s="9"/>
      <c r="K289" s="9"/>
      <c r="L289" s="9"/>
      <c r="M289" s="9"/>
      <c r="N289" s="9"/>
      <c r="O289" s="9"/>
      <c r="P289" s="9"/>
      <c r="Q289" s="9"/>
    </row>
    <row r="290" spans="1:17" hidden="1">
      <c r="C290" s="9">
        <f>B253*C$281/100</f>
        <v>2.0299999999999998</v>
      </c>
      <c r="E290" s="9">
        <f>D253*E$281/100</f>
        <v>0</v>
      </c>
      <c r="G290" s="9">
        <f>F253*G$281/100</f>
        <v>3.04</v>
      </c>
      <c r="I290" s="9"/>
      <c r="K290" s="9"/>
      <c r="L290" s="9"/>
      <c r="M290" s="9"/>
      <c r="N290" s="9"/>
      <c r="O290" s="9"/>
      <c r="P290" s="9"/>
      <c r="Q290" s="9"/>
    </row>
    <row r="291" spans="1:17" hidden="1">
      <c r="C291" s="9">
        <f>B254*C$281/100</f>
        <v>6.9890000000000008</v>
      </c>
      <c r="E291" s="9">
        <f>D254*E$281/100</f>
        <v>8.0069999999999997</v>
      </c>
      <c r="G291" s="9">
        <f>F254*G$281/100</f>
        <v>17.984000000000002</v>
      </c>
      <c r="I291" s="9"/>
      <c r="K291" s="9"/>
      <c r="L291" s="9"/>
      <c r="M291" s="9"/>
      <c r="N291" s="9"/>
      <c r="O291" s="9"/>
      <c r="P291" s="9"/>
      <c r="Q291" s="9"/>
    </row>
    <row r="292" spans="1:17" hidden="1">
      <c r="C292" s="9">
        <f>B255*C$281/100</f>
        <v>10.005000000000001</v>
      </c>
      <c r="E292" s="9">
        <f>D255*E$281/100</f>
        <v>4.9979999999999993</v>
      </c>
      <c r="G292" s="9">
        <f>F255*G$281/100</f>
        <v>8.9920000000000009</v>
      </c>
      <c r="I292" s="9"/>
      <c r="K292" s="9"/>
      <c r="L292" s="9"/>
      <c r="M292" s="9"/>
      <c r="N292" s="9"/>
      <c r="O292" s="9"/>
      <c r="P292" s="9"/>
      <c r="Q292" s="9"/>
    </row>
    <row r="293" spans="1:17" hidden="1">
      <c r="C293" s="9">
        <f>B256*C$281/100</f>
        <v>6.9890000000000008</v>
      </c>
      <c r="E293" s="9">
        <f>D256*E$281/100</f>
        <v>2.9920000000000004</v>
      </c>
      <c r="G293" s="9">
        <f>F256*G$281/100</f>
        <v>0.99199999999999999</v>
      </c>
      <c r="I293" s="9"/>
      <c r="K293" s="9"/>
      <c r="L293" s="9"/>
      <c r="M293" s="9"/>
      <c r="N293" s="9"/>
      <c r="O293" s="9"/>
      <c r="P293" s="9"/>
      <c r="Q293" s="9"/>
    </row>
    <row r="294" spans="1:17" hidden="1">
      <c r="C294" s="9">
        <f>B257*C$281/100</f>
        <v>2.9870000000000005</v>
      </c>
      <c r="E294" s="9">
        <f>D257*E$281/100</f>
        <v>1.0030000000000001</v>
      </c>
      <c r="G294" s="9">
        <f>F257*G$281/100</f>
        <v>0.99199999999999999</v>
      </c>
      <c r="I294" s="9"/>
      <c r="K294" s="9"/>
      <c r="L294" s="9"/>
      <c r="M294" s="9"/>
      <c r="N294" s="9"/>
      <c r="O294" s="9"/>
      <c r="P294" s="9"/>
      <c r="Q294" s="9"/>
    </row>
    <row r="295" spans="1:17" hidden="1">
      <c r="C295" s="9"/>
      <c r="E295" s="9"/>
      <c r="G295" s="9"/>
      <c r="I295" s="9"/>
      <c r="K295" s="9"/>
      <c r="L295" s="9"/>
      <c r="M295" s="9"/>
      <c r="N295" s="9"/>
      <c r="O295" s="9"/>
      <c r="P295" s="9"/>
      <c r="Q295" s="9"/>
    </row>
    <row r="296" spans="1:17" hidden="1">
      <c r="C296" s="9">
        <f>SUM(C282:C294)</f>
        <v>58.000000000000007</v>
      </c>
      <c r="E296" s="9">
        <f>SUM(E282:E294)</f>
        <v>33.999999999999993</v>
      </c>
      <c r="G296" s="9">
        <f>SUM(G282:G294)</f>
        <v>64</v>
      </c>
      <c r="I296" s="9"/>
      <c r="K296" s="9"/>
      <c r="L296" s="9"/>
      <c r="M296" s="9"/>
      <c r="N296" s="9"/>
      <c r="O296" s="9"/>
      <c r="P296" s="9"/>
      <c r="Q296" s="9"/>
    </row>
    <row r="297" spans="1:17" hidden="1">
      <c r="C297" s="9">
        <f>C283+C284+C291+C292</f>
        <v>30.972000000000001</v>
      </c>
      <c r="E297" s="9">
        <f>E283+E284+E291+E292</f>
        <v>24.003999999999998</v>
      </c>
      <c r="G297" s="9">
        <f>G283+G284+G291+G292</f>
        <v>49.984000000000009</v>
      </c>
      <c r="I297" s="9"/>
      <c r="K297" s="9"/>
      <c r="L297" s="9"/>
      <c r="M297" s="9"/>
      <c r="N297" s="9"/>
      <c r="O297" s="9"/>
      <c r="P297" s="9"/>
      <c r="Q297" s="9"/>
    </row>
    <row r="299" spans="1:17">
      <c r="A299" s="22" t="s">
        <v>101</v>
      </c>
      <c r="B299" s="22"/>
      <c r="C299" s="22"/>
      <c r="D299" s="22"/>
      <c r="E299" s="22"/>
    </row>
    <row r="302" spans="1:17">
      <c r="O302" s="9"/>
    </row>
    <row r="303" spans="1:17">
      <c r="O303" s="9"/>
      <c r="P303" s="9"/>
    </row>
    <row r="304" spans="1:17">
      <c r="O304" s="9"/>
      <c r="P304" s="9"/>
    </row>
    <row r="305" spans="15:16">
      <c r="O305" s="9"/>
      <c r="P305" s="9"/>
    </row>
  </sheetData>
  <mergeCells count="4">
    <mergeCell ref="A1:Q1"/>
    <mergeCell ref="F2:G2"/>
    <mergeCell ref="D2:E2"/>
    <mergeCell ref="B2:C2"/>
  </mergeCells>
  <pageMargins left="0.75" right="0.75" top="1" bottom="1" header="0.5" footer="0.5"/>
  <pageSetup paperSize="9" orientation="portrait" r:id="rId1"/>
  <headerFooter alignWithMargins="0"/>
  <drawing r:id="rId2"/>
</worksheet>
</file>

<file path=xl/worksheets/sheet7.xml><?xml version="1.0" encoding="utf-8"?>
<worksheet xmlns="http://schemas.openxmlformats.org/spreadsheetml/2006/main" xmlns:r="http://schemas.openxmlformats.org/officeDocument/2006/relationships">
  <dimension ref="A1:S322"/>
  <sheetViews>
    <sheetView workbookViewId="0">
      <selection sqref="A1:S1"/>
    </sheetView>
  </sheetViews>
  <sheetFormatPr defaultRowHeight="12.75"/>
  <cols>
    <col min="1" max="1" width="65.28515625" customWidth="1"/>
    <col min="2" max="3" width="51.42578125" hidden="1" customWidth="1"/>
    <col min="4" max="4" width="14.85546875" customWidth="1"/>
    <col min="5" max="5" width="13.42578125" customWidth="1"/>
    <col min="6" max="6" width="14.140625" customWidth="1"/>
    <col min="7" max="7" width="11.5703125" customWidth="1"/>
    <col min="8" max="9" width="11.7109375" style="118" customWidth="1"/>
    <col min="10" max="11" width="11.140625" style="118" customWidth="1"/>
    <col min="12" max="13" width="11.28515625" style="118" customWidth="1"/>
    <col min="14" max="15" width="11.42578125" style="118" customWidth="1"/>
    <col min="16" max="17" width="11.140625" style="118" customWidth="1"/>
    <col min="18" max="19" width="11.42578125" style="118" customWidth="1"/>
  </cols>
  <sheetData>
    <row r="1" spans="1:19" ht="36" customHeight="1" thickBot="1">
      <c r="A1" s="396" t="s">
        <v>117</v>
      </c>
      <c r="B1" s="397"/>
      <c r="C1" s="397"/>
      <c r="D1" s="397"/>
      <c r="E1" s="397"/>
      <c r="F1" s="397"/>
      <c r="G1" s="397"/>
      <c r="H1" s="397"/>
      <c r="I1" s="397"/>
      <c r="J1" s="397"/>
      <c r="K1" s="397"/>
      <c r="L1" s="397"/>
      <c r="M1" s="397"/>
      <c r="N1" s="398"/>
      <c r="O1" s="398"/>
      <c r="P1" s="398"/>
      <c r="Q1" s="398"/>
      <c r="R1" s="398"/>
      <c r="S1" s="398"/>
    </row>
    <row r="2" spans="1:19" ht="15.75" customHeight="1">
      <c r="D2" s="410">
        <v>2013</v>
      </c>
      <c r="E2" s="411"/>
      <c r="F2" s="410">
        <v>2012</v>
      </c>
      <c r="G2" s="411"/>
      <c r="H2" s="408">
        <v>2011</v>
      </c>
      <c r="I2" s="409"/>
      <c r="J2" s="406">
        <v>2010</v>
      </c>
      <c r="K2" s="402"/>
      <c r="L2" s="404">
        <v>2009</v>
      </c>
      <c r="M2" s="405"/>
      <c r="N2" s="399">
        <v>2008</v>
      </c>
      <c r="O2" s="400"/>
      <c r="P2" s="401">
        <v>2007</v>
      </c>
      <c r="Q2" s="412"/>
      <c r="R2" s="403">
        <v>2005</v>
      </c>
      <c r="S2" s="415"/>
    </row>
    <row r="3" spans="1:19" ht="39" thickBot="1">
      <c r="D3" s="231" t="str">
        <f t="shared" ref="D3" si="0">F3</f>
        <v>As a percentage</v>
      </c>
      <c r="E3" s="232" t="str">
        <f t="shared" ref="E3" si="1">G3</f>
        <v>Less than Ogive</v>
      </c>
      <c r="F3" s="231" t="str">
        <f t="shared" ref="F3" si="2">H3</f>
        <v>As a percentage</v>
      </c>
      <c r="G3" s="232" t="str">
        <f t="shared" ref="G3" si="3">I3</f>
        <v>Less than Ogive</v>
      </c>
      <c r="H3" s="87" t="str">
        <f t="shared" ref="H3:M3" si="4">J3</f>
        <v>As a percentage</v>
      </c>
      <c r="I3" s="88" t="str">
        <f t="shared" si="4"/>
        <v>Less than Ogive</v>
      </c>
      <c r="J3" s="89" t="str">
        <f t="shared" si="4"/>
        <v>As a percentage</v>
      </c>
      <c r="K3" s="90" t="str">
        <f t="shared" si="4"/>
        <v>Less than Ogive</v>
      </c>
      <c r="L3" s="91" t="str">
        <f t="shared" si="4"/>
        <v>As a percentage</v>
      </c>
      <c r="M3" s="92" t="str">
        <f t="shared" si="4"/>
        <v>Less than Ogive</v>
      </c>
      <c r="N3" s="93" t="s">
        <v>25</v>
      </c>
      <c r="O3" s="94" t="s">
        <v>100</v>
      </c>
      <c r="P3" s="95" t="s">
        <v>25</v>
      </c>
      <c r="Q3" s="96" t="s">
        <v>100</v>
      </c>
      <c r="R3" s="97" t="s">
        <v>25</v>
      </c>
      <c r="S3" s="98" t="s">
        <v>100</v>
      </c>
    </row>
    <row r="4" spans="1:19">
      <c r="A4" s="3" t="s">
        <v>0</v>
      </c>
      <c r="B4" s="3"/>
      <c r="C4" s="3"/>
      <c r="D4" s="251"/>
      <c r="E4" s="252"/>
      <c r="F4" s="251"/>
      <c r="G4" s="252"/>
      <c r="H4" s="68"/>
      <c r="I4" s="110"/>
      <c r="J4" s="80"/>
      <c r="K4" s="120"/>
      <c r="L4" s="40"/>
      <c r="M4" s="121"/>
      <c r="N4" s="122"/>
      <c r="O4" s="123"/>
      <c r="P4" s="124"/>
      <c r="Q4" s="125"/>
      <c r="R4" s="126"/>
      <c r="S4" s="127"/>
    </row>
    <row r="5" spans="1:19">
      <c r="A5" s="4" t="s">
        <v>53</v>
      </c>
      <c r="B5" s="4"/>
      <c r="C5" s="4"/>
      <c r="D5" s="379"/>
      <c r="E5" s="252"/>
      <c r="F5" s="379"/>
      <c r="G5" s="252"/>
      <c r="H5" s="68">
        <f>(Durban!F5*0.57+PMB!F5*0.08+RBay!F5*0.06+'Port Shepstone'!F5*0.03+Other!F5*0.03)/71*100</f>
        <v>1.284507042253521</v>
      </c>
      <c r="I5" s="110"/>
      <c r="J5" s="80">
        <f>(Durban!H5*0.57+PMB!H5*0.08+RBay!H5*0.06+'Port Shepstone'!H5*0.03+Other!H5*0.03)/71*100</f>
        <v>0</v>
      </c>
      <c r="K5" s="120"/>
      <c r="L5" s="40">
        <f>(Durban!J5*0.57+PMB!J5*0.08+RBay!J5*0.06+'Port Shepstone'!J5*0.03+Other!J5*0.03)/71*100</f>
        <v>2.9098591549295771</v>
      </c>
      <c r="M5" s="121"/>
      <c r="N5" s="122">
        <f>(Durban!L5*0.57+PMB!L5*0.08+RBay!L5*0.06+'Port Shepstone'!L5*0.03+Other!L5*0.03)/71*100</f>
        <v>0.88309859154929571</v>
      </c>
      <c r="O5" s="123"/>
      <c r="P5" s="124">
        <f>(Durban!N5*0.57+PMB!N5*0.08+RBay!N5*0.06+'Port Shepstone'!N5*0.03+Other!N5*0.03)/71*100</f>
        <v>0.56338028169014087</v>
      </c>
      <c r="Q5" s="125"/>
      <c r="R5" s="126">
        <f>(Durban!P5*0.57+PMB!P5*0.08+RBay!P5*0.06+'Port Shepstone'!P5*0.03+Other!P5*0.03)/71*100</f>
        <v>0.19380281690140844</v>
      </c>
      <c r="S5" s="127"/>
    </row>
    <row r="6" spans="1:19">
      <c r="A6" s="4" t="s">
        <v>54</v>
      </c>
      <c r="B6" s="4"/>
      <c r="C6" s="4"/>
      <c r="D6" s="251"/>
      <c r="E6" s="252"/>
      <c r="F6" s="251"/>
      <c r="G6" s="252"/>
      <c r="H6" s="68"/>
      <c r="I6" s="110"/>
      <c r="J6" s="80">
        <f>(Durban!H6*0.57+PMB!H6*0.08+RBay!H6*0.06+'Port Shepstone'!H6*0.03+Other!H6*0.03)/71*100</f>
        <v>0</v>
      </c>
      <c r="K6" s="120"/>
      <c r="L6" s="40">
        <f>(Durban!J6*0.57+PMB!J6*0.08+RBay!J6*0.06+'Port Shepstone'!J6*0.03+Other!J6*0.03)/71*100</f>
        <v>0.54084507042253516</v>
      </c>
      <c r="M6" s="121"/>
      <c r="N6" s="122">
        <f>(Durban!L6*0.57+PMB!L6*0.08+RBay!L6*0.06+'Port Shepstone'!L6*0.03+Other!L6*0.03)/71*100</f>
        <v>0</v>
      </c>
      <c r="O6" s="123"/>
      <c r="P6" s="124">
        <f>(Durban!N6*0.57+PMB!N6*0.08+RBay!N6*0.06+'Port Shepstone'!N6*0.03+Other!N6*0.03)/71*100</f>
        <v>0</v>
      </c>
      <c r="Q6" s="125"/>
      <c r="R6" s="126">
        <f>(Durban!P6*0.57+PMB!P6*0.08+RBay!P6*0.06+'Port Shepstone'!P6*0.03+Other!P6*0.03)/71*100</f>
        <v>0</v>
      </c>
      <c r="S6" s="127"/>
    </row>
    <row r="7" spans="1:19">
      <c r="A7" s="4" t="s">
        <v>26</v>
      </c>
      <c r="B7" s="4"/>
      <c r="C7" s="4"/>
      <c r="D7" s="251"/>
      <c r="E7" s="252"/>
      <c r="F7" s="251"/>
      <c r="G7" s="252"/>
      <c r="H7" s="68"/>
      <c r="I7" s="110"/>
      <c r="J7" s="80">
        <f>(Durban!H7*0.57+PMB!H7*0.08+RBay!H7*0.06+'Port Shepstone'!H7*0.03+Other!H7*0.03)/71*100</f>
        <v>0</v>
      </c>
      <c r="K7" s="120"/>
      <c r="L7" s="40">
        <f>(Durban!J7*0.57+PMB!J7*0.08+RBay!J7*0.06+'Port Shepstone'!J7*0.03+Other!J7*0.03)/71*100</f>
        <v>0</v>
      </c>
      <c r="M7" s="121"/>
      <c r="N7" s="122">
        <f>(Durban!L7*0.57+PMB!L7*0.08+RBay!L7*0.06+'Port Shepstone'!L7*0.03+Other!L7*0.03)/71*100</f>
        <v>0</v>
      </c>
      <c r="O7" s="123"/>
      <c r="P7" s="124">
        <f>(Durban!N7*0.57+PMB!N7*0.08+RBay!N7*0.06+'Port Shepstone'!N7*0.03+Other!N7*0.03)/71*100</f>
        <v>0</v>
      </c>
      <c r="Q7" s="125"/>
      <c r="R7" s="126">
        <f>(Durban!P7*0.57+PMB!P7*0.08+RBay!P7*0.06+'Port Shepstone'!P7*0.03+Other!P7*0.03)/71*100</f>
        <v>0</v>
      </c>
      <c r="S7" s="127"/>
    </row>
    <row r="8" spans="1:19">
      <c r="A8" s="4" t="s">
        <v>27</v>
      </c>
      <c r="B8" s="4"/>
      <c r="C8" s="4"/>
      <c r="D8" s="251"/>
      <c r="E8" s="252"/>
      <c r="F8" s="251"/>
      <c r="G8" s="252"/>
      <c r="H8" s="68"/>
      <c r="I8" s="110"/>
      <c r="J8" s="80">
        <f>(Durban!H8*0.57+PMB!H8*0.08+RBay!H8*0.06+'Port Shepstone'!H8*0.03+Other!H8*0.03)/71*100</f>
        <v>0</v>
      </c>
      <c r="K8" s="120"/>
      <c r="L8" s="40">
        <f>(Durban!J8*0.57+PMB!J8*0.08+RBay!J8*0.06+'Port Shepstone'!J8*0.03+Other!J8*0.03)/71*100</f>
        <v>0</v>
      </c>
      <c r="M8" s="121"/>
      <c r="N8" s="122">
        <f>(Durban!L8*0.57+PMB!L8*0.08+RBay!L8*0.06+'Port Shepstone'!L8*0.03+Other!L8*0.03)/71*100</f>
        <v>0</v>
      </c>
      <c r="O8" s="123"/>
      <c r="P8" s="124">
        <f>(Durban!N8*0.57+PMB!N8*0.08+RBay!N8*0.06+'Port Shepstone'!N8*0.03+Other!N8*0.03)/71*100</f>
        <v>0</v>
      </c>
      <c r="Q8" s="125"/>
      <c r="R8" s="126">
        <f>(Durban!P8*0.57+PMB!P8*0.08+RBay!P8*0.06+'Port Shepstone'!P8*0.03+Other!P8*0.03)/71*100</f>
        <v>0</v>
      </c>
      <c r="S8" s="127"/>
    </row>
    <row r="9" spans="1:19">
      <c r="A9" s="4" t="s">
        <v>28</v>
      </c>
      <c r="B9" s="4"/>
      <c r="C9" s="4"/>
      <c r="D9" s="251">
        <f>(Durban!B9*0.57+PMB!B9*0.08+RBay!B9*0.06+'Port Shepstone'!B9*0.03+Other!B9*0.03)/71*100</f>
        <v>10.477464788732394</v>
      </c>
      <c r="E9" s="252"/>
      <c r="F9" s="251">
        <f>(Durban!D9*0.57+PMB!D9*0.08+RBay!D9*0.06+'Port Shepstone'!D9*0.03+Other!D9*0.03)/71*100</f>
        <v>24.469014084507037</v>
      </c>
      <c r="G9" s="252"/>
      <c r="H9" s="68">
        <f>(Durban!F9*0.57+PMB!F9*0.08+RBay!F9*0.06+'Port Shepstone'!F9*0.03+Other!F9*0.03)/71*100</f>
        <v>25.976056338028165</v>
      </c>
      <c r="I9" s="110"/>
      <c r="J9" s="80">
        <f>(Durban!H9*0.57+PMB!H9*0.08+RBay!H9*0.06+'Port Shepstone'!H9*0.03+Other!H9*0.03)/71*100</f>
        <v>21.090140845070422</v>
      </c>
      <c r="K9" s="120"/>
      <c r="L9" s="40">
        <f>(Durban!J9*0.57+PMB!J9*0.08+RBay!J9*0.06+'Port Shepstone'!J9*0.03+Other!J9*0.03)/71*100</f>
        <v>19.561971830985911</v>
      </c>
      <c r="M9" s="121"/>
      <c r="N9" s="122">
        <f>(Durban!L9*0.57+PMB!L9*0.08+RBay!L9*0.06+'Port Shepstone'!L9*0.03+Other!L9*0.03)/71*100</f>
        <v>25.378873239436615</v>
      </c>
      <c r="O9" s="123"/>
      <c r="P9" s="124">
        <f>(Durban!N9*0.57+PMB!N9*0.08+RBay!N9*0.06+'Port Shepstone'!N9*0.03+Other!N9*0.03)/71*100</f>
        <v>27.52112676056338</v>
      </c>
      <c r="Q9" s="125"/>
      <c r="R9" s="126">
        <f>(Durban!P9*0.57+PMB!P9*0.08+RBay!P9*0.06+'Port Shepstone'!P9*0.03+Other!P9*0.03)/71*100</f>
        <v>20.895633802816899</v>
      </c>
      <c r="S9" s="127"/>
    </row>
    <row r="10" spans="1:19">
      <c r="A10" s="4" t="s">
        <v>29</v>
      </c>
      <c r="B10" s="4"/>
      <c r="C10" s="4"/>
      <c r="D10" s="251"/>
      <c r="E10" s="252"/>
      <c r="F10" s="251">
        <f>(Durban!D10*0.57+PMB!D10*0.08+RBay!D10*0.06+'Port Shepstone'!D10*0.03+Other!D10*0.03)/71*100</f>
        <v>0.75633802816901397</v>
      </c>
      <c r="G10" s="252"/>
      <c r="H10" s="68">
        <f>(Durban!F10*0.57+PMB!F10*0.08+RBay!F10*0.06+'Port Shepstone'!F10*0.03+Other!F10*0.03)/71*100</f>
        <v>2.676056338028169</v>
      </c>
      <c r="I10" s="110"/>
      <c r="J10" s="80">
        <f>(Durban!H10*0.57+PMB!H10*0.08+RBay!H10*0.06+'Port Shepstone'!H10*0.03+Other!H10*0.03)/71*100</f>
        <v>0.56619718309859146</v>
      </c>
      <c r="K10" s="120"/>
      <c r="L10" s="40">
        <f>(Durban!J10*0.57+PMB!J10*0.08+RBay!J10*0.06+'Port Shepstone'!J10*0.03+Other!J10*0.03)/71*100</f>
        <v>0.36056338028169016</v>
      </c>
      <c r="M10" s="121"/>
      <c r="N10" s="122">
        <f>(Durban!L10*0.57+PMB!L10*0.08+RBay!L10*0.06+'Port Shepstone'!L10*0.03+Other!L10*0.03)/71*100</f>
        <v>0.88309859154929571</v>
      </c>
      <c r="O10" s="123"/>
      <c r="P10" s="124">
        <f>(Durban!N10*0.57+PMB!N10*0.08+RBay!N10*0.06+'Port Shepstone'!N10*0.03+Other!N10*0.03)/71*100</f>
        <v>1.6478873239436618</v>
      </c>
      <c r="Q10" s="125"/>
      <c r="R10" s="126">
        <f>(Durban!P10*0.57+PMB!P10*0.08+RBay!P10*0.06+'Port Shepstone'!P10*0.03+Other!P10*0.03)/71*100</f>
        <v>0</v>
      </c>
      <c r="S10" s="127"/>
    </row>
    <row r="11" spans="1:19">
      <c r="A11" s="4" t="s">
        <v>30</v>
      </c>
      <c r="B11" s="4"/>
      <c r="C11" s="4"/>
      <c r="D11" s="251">
        <f>(Durban!B11*0.57+PMB!B11*0.08+RBay!B11*0.06+'Port Shepstone'!B11*0.03+Other!B11*0.03)/71*100</f>
        <v>1.056338028169014</v>
      </c>
      <c r="E11" s="252"/>
      <c r="F11" s="251">
        <f>(Durban!D11*0.57+PMB!D11*0.08+RBay!D11*0.06+'Port Shepstone'!D11*0.03+Other!D11*0.03)/71*100</f>
        <v>5.2267605633802816</v>
      </c>
      <c r="G11" s="252"/>
      <c r="H11" s="68">
        <f>(Durban!F11*0.57+PMB!F11*0.08+RBay!F11*0.06+'Port Shepstone'!F11*0.03+Other!F11*0.03)/71*100</f>
        <v>5.9845070422535205</v>
      </c>
      <c r="I11" s="110"/>
      <c r="J11" s="80">
        <f>(Durban!H11*0.57+PMB!H11*0.08+RBay!H11*0.06+'Port Shepstone'!H11*0.03+Other!H11*0.03)/71*100</f>
        <v>9.3774647887323948</v>
      </c>
      <c r="K11" s="120"/>
      <c r="L11" s="40">
        <f>(Durban!J11*0.57+PMB!J11*0.08+RBay!J11*0.06+'Port Shepstone'!J11*0.03+Other!J11*0.03)/71*100</f>
        <v>3.4112676056338027</v>
      </c>
      <c r="M11" s="121"/>
      <c r="N11" s="122">
        <f>(Durban!L11*0.57+PMB!L11*0.08+RBay!L11*0.06+'Port Shepstone'!L11*0.03+Other!L11*0.03)/71*100</f>
        <v>4.5197183098591545</v>
      </c>
      <c r="O11" s="123"/>
      <c r="P11" s="124">
        <f>(Durban!N11*0.57+PMB!N11*0.08+RBay!N11*0.06+'Port Shepstone'!N11*0.03+Other!N11*0.03)/71*100</f>
        <v>5.8028169014084492</v>
      </c>
      <c r="Q11" s="125"/>
      <c r="R11" s="126">
        <f>(Durban!P11*0.57+PMB!P11*0.08+RBay!P11*0.06+'Port Shepstone'!P11*0.03+Other!P11*0.03)/71*100</f>
        <v>6.3146478873239431</v>
      </c>
      <c r="S11" s="127"/>
    </row>
    <row r="12" spans="1:19">
      <c r="A12" s="4" t="s">
        <v>31</v>
      </c>
      <c r="B12" s="4"/>
      <c r="C12" s="4"/>
      <c r="D12" s="251">
        <f>(Durban!B12*0.57+PMB!B12*0.08+RBay!B12*0.06+'Port Shepstone'!B12*0.03+Other!B12*0.03)/71*100</f>
        <v>4.5014084507042256</v>
      </c>
      <c r="E12" s="252"/>
      <c r="F12" s="251">
        <f>(Durban!D12*0.57+PMB!D12*0.08+RBay!D12*0.06+'Port Shepstone'!D12*0.03+Other!D12*0.03)/71*100</f>
        <v>5.5690140845070415</v>
      </c>
      <c r="G12" s="252"/>
      <c r="H12" s="68">
        <f>(Durban!F12*0.57+PMB!F12*0.08+RBay!F12*0.06+'Port Shepstone'!F12*0.03+Other!F12*0.03)/71*100</f>
        <v>2.5239436619718307</v>
      </c>
      <c r="I12" s="110"/>
      <c r="J12" s="80">
        <f>(Durban!H12*0.57+PMB!H12*0.08+RBay!H12*0.06+'Port Shepstone'!H12*0.03+Other!H12*0.03)/71*100</f>
        <v>3.2112676056338025</v>
      </c>
      <c r="K12" s="120"/>
      <c r="L12" s="40">
        <f>(Durban!J12*0.57+PMB!J12*0.08+RBay!J12*0.06+'Port Shepstone'!J12*0.03+Other!J12*0.03)/71*100</f>
        <v>2.1112676056338024</v>
      </c>
      <c r="M12" s="121"/>
      <c r="N12" s="122">
        <f>(Durban!L12*0.57+PMB!L12*0.08+RBay!L12*0.06+'Port Shepstone'!L12*0.03+Other!L12*0.03)/71*100</f>
        <v>3.5140845070422531</v>
      </c>
      <c r="O12" s="123"/>
      <c r="P12" s="124">
        <f>(Durban!N12*0.57+PMB!N12*0.08+RBay!N12*0.06+'Port Shepstone'!N12*0.03+Other!N12*0.03)/71*100</f>
        <v>2.408450704225352</v>
      </c>
      <c r="Q12" s="125"/>
      <c r="R12" s="126">
        <f>(Durban!P12*0.57+PMB!P12*0.08+RBay!P12*0.06+'Port Shepstone'!P12*0.03+Other!P12*0.03)/71*100</f>
        <v>0</v>
      </c>
      <c r="S12" s="127"/>
    </row>
    <row r="13" spans="1:19">
      <c r="A13" s="4" t="s">
        <v>32</v>
      </c>
      <c r="B13" s="4"/>
      <c r="C13" s="4"/>
      <c r="D13" s="251">
        <f>(Durban!B13*0.57+PMB!B13*0.08+RBay!B13*0.06+'Port Shepstone'!B13*0.03+Other!B13*0.03)/71*100</f>
        <v>12.397183098591549</v>
      </c>
      <c r="E13" s="252"/>
      <c r="F13" s="251">
        <f>(Durban!D13*0.57+PMB!D13*0.08+RBay!D13*0.06+'Port Shepstone'!D13*0.03+Other!D13*0.03)/71*100</f>
        <v>9.8056338028169012</v>
      </c>
      <c r="G13" s="252"/>
      <c r="H13" s="68">
        <f>(Durban!F13*0.57+PMB!F13*0.08+RBay!F13*0.06+'Port Shepstone'!F13*0.03+Other!F13*0.03)/71*100</f>
        <v>9.6281690140845075</v>
      </c>
      <c r="I13" s="110"/>
      <c r="J13" s="80">
        <f>(Durban!H13*0.57+PMB!H13*0.08+RBay!H13*0.06+'Port Shepstone'!H13*0.03+Other!H13*0.03)/71*100</f>
        <v>3.1070422535211266</v>
      </c>
      <c r="K13" s="120"/>
      <c r="L13" s="40">
        <f>(Durban!J13*0.57+PMB!J13*0.08+RBay!J13*0.06+'Port Shepstone'!J13*0.03+Other!J13*0.03)/71*100</f>
        <v>4.8295774647887324</v>
      </c>
      <c r="M13" s="121"/>
      <c r="N13" s="122">
        <f>(Durban!L13*0.57+PMB!L13*0.08+RBay!L13*0.06+'Port Shepstone'!L13*0.03+Other!L13*0.03)/71*100</f>
        <v>6.788732394366197</v>
      </c>
      <c r="O13" s="123"/>
      <c r="P13" s="124">
        <f>(Durban!N13*0.57+PMB!N13*0.08+RBay!N13*0.06+'Port Shepstone'!N13*0.03+Other!N13*0.03)/71*100</f>
        <v>4.76056338028169</v>
      </c>
      <c r="Q13" s="125"/>
      <c r="R13" s="126">
        <f>(Durban!P13*0.57+PMB!P13*0.08+RBay!P13*0.06+'Port Shepstone'!P13*0.03+Other!P13*0.03)/71*100</f>
        <v>0</v>
      </c>
      <c r="S13" s="127"/>
    </row>
    <row r="14" spans="1:19">
      <c r="A14" s="4" t="s">
        <v>33</v>
      </c>
      <c r="B14" s="4"/>
      <c r="C14" s="4"/>
      <c r="D14" s="251">
        <f>(Durban!B14*0.57+PMB!B14*0.08+RBay!B14*0.06+'Port Shepstone'!B14*0.03+Other!B14*0.03)/71*100</f>
        <v>2.8985915492957743</v>
      </c>
      <c r="E14" s="252"/>
      <c r="F14" s="251">
        <f>(Durban!D14*0.57+PMB!D14*0.08+RBay!D14*0.06+'Port Shepstone'!D14*0.03+Other!D14*0.03)/71*100</f>
        <v>11.273239436619718</v>
      </c>
      <c r="G14" s="252"/>
      <c r="H14" s="68">
        <f>(Durban!F14*0.57+PMB!F14*0.08+RBay!F14*0.06+'Port Shepstone'!F14*0.03+Other!F14*0.03)/71*100</f>
        <v>8.2915492957746491</v>
      </c>
      <c r="I14" s="110"/>
      <c r="J14" s="80">
        <f>(Durban!H14*0.57+PMB!H14*0.08+RBay!H14*0.06+'Port Shepstone'!H14*0.03+Other!H14*0.03)/71*100</f>
        <v>8.6338028169014081</v>
      </c>
      <c r="K14" s="120"/>
      <c r="L14" s="40">
        <f>(Durban!J14*0.57+PMB!J14*0.08+RBay!J14*0.06+'Port Shepstone'!J14*0.03+Other!J14*0.03)/71*100</f>
        <v>13.976056338028171</v>
      </c>
      <c r="M14" s="121"/>
      <c r="N14" s="122">
        <f>(Durban!L14*0.57+PMB!L14*0.08+RBay!L14*0.06+'Port Shepstone'!L14*0.03+Other!L14*0.03)/71*100</f>
        <v>7.5676056338028168</v>
      </c>
      <c r="O14" s="123"/>
      <c r="P14" s="124">
        <f>(Durban!N14*0.57+PMB!N14*0.08+RBay!N14*0.06+'Port Shepstone'!N14*0.03+Other!N14*0.03)/71*100</f>
        <v>8.1690140845070403</v>
      </c>
      <c r="Q14" s="125"/>
      <c r="R14" s="126">
        <f>(Durban!P14*0.57+PMB!P14*0.08+RBay!P14*0.06+'Port Shepstone'!P14*0.03+Other!P14*0.03)/71*100</f>
        <v>20.497605633802817</v>
      </c>
      <c r="S14" s="127"/>
    </row>
    <row r="15" spans="1:19">
      <c r="A15" s="4" t="s">
        <v>34</v>
      </c>
      <c r="B15" s="4"/>
      <c r="C15" s="4"/>
      <c r="D15" s="251"/>
      <c r="E15" s="252"/>
      <c r="F15" s="251"/>
      <c r="G15" s="252"/>
      <c r="H15" s="68"/>
      <c r="I15" s="110"/>
      <c r="J15" s="80">
        <f>(Durban!H15*0.57+PMB!H15*0.08+RBay!H15*0.06+'Port Shepstone'!H15*0.03+Other!H15*0.03)/71*100</f>
        <v>0</v>
      </c>
      <c r="K15" s="120"/>
      <c r="L15" s="40">
        <f>(Durban!J15*0.57+PMB!J15*0.08+RBay!J15*0.06+'Port Shepstone'!J15*0.03+Other!J15*0.03)/71*100</f>
        <v>0.80281690140845063</v>
      </c>
      <c r="M15" s="121"/>
      <c r="N15" s="122">
        <f>(Durban!L15*0.57+PMB!L15*0.08+RBay!L15*0.06+'Port Shepstone'!L15*0.03+Other!L15*0.03)/71*100</f>
        <v>1.119718309859155</v>
      </c>
      <c r="O15" s="123"/>
      <c r="P15" s="124">
        <f>(Durban!N15*0.57+PMB!N15*0.08+RBay!N15*0.06+'Port Shepstone'!N15*0.03+Other!N15*0.03)/71*100</f>
        <v>1.140845070422535</v>
      </c>
      <c r="Q15" s="125"/>
      <c r="R15" s="126">
        <f>(Durban!P15*0.57+PMB!P15*0.08+RBay!P15*0.06+'Port Shepstone'!P15*0.03+Other!P15*0.03)/71*100</f>
        <v>0</v>
      </c>
      <c r="S15" s="127"/>
    </row>
    <row r="16" spans="1:19">
      <c r="A16" s="4" t="s">
        <v>35</v>
      </c>
      <c r="B16" s="4"/>
      <c r="C16" s="4"/>
      <c r="D16" s="251">
        <f>(Durban!B16*0.57+PMB!B16*0.08+RBay!B16*0.06+'Port Shepstone'!B16*0.03+Other!B16*0.03)/71*100</f>
        <v>0.58732394366197183</v>
      </c>
      <c r="E16" s="252"/>
      <c r="F16" s="251">
        <f>(Durban!D16*0.57+PMB!D16*0.08+RBay!D16*0.06+'Port Shepstone'!D16*0.03+Other!D16*0.03)/71*100</f>
        <v>3.8535211267605631</v>
      </c>
      <c r="G16" s="252"/>
      <c r="H16" s="68">
        <f>(Durban!F16*0.57+PMB!F16*0.08+RBay!F16*0.06+'Port Shepstone'!F16*0.03+Other!F16*0.03)/71*100</f>
        <v>5.9408450704225357</v>
      </c>
      <c r="I16" s="110"/>
      <c r="J16" s="80">
        <f>(Durban!H16*0.57+PMB!H16*0.08+RBay!H16*0.06+'Port Shepstone'!H16*0.03+Other!H16*0.03)/71*100</f>
        <v>1.6056338028169013</v>
      </c>
      <c r="K16" s="120"/>
      <c r="L16" s="40">
        <f>(Durban!J16*0.57+PMB!J16*0.08+RBay!J16*0.06+'Port Shepstone'!J16*0.03+Other!J16*0.03)/71*100</f>
        <v>8.2929577464788728</v>
      </c>
      <c r="M16" s="121"/>
      <c r="N16" s="122">
        <f>(Durban!L16*0.57+PMB!L16*0.08+RBay!L16*0.06+'Port Shepstone'!L16*0.03+Other!L16*0.03)/71*100</f>
        <v>8.830985915492958</v>
      </c>
      <c r="O16" s="123"/>
      <c r="P16" s="124">
        <f>(Durban!N16*0.57+PMB!N16*0.08+RBay!N16*0.06+'Port Shepstone'!N16*0.03+Other!N16*0.03)/71*100</f>
        <v>8.830985915492958</v>
      </c>
      <c r="Q16" s="125"/>
      <c r="R16" s="126">
        <f>(Durban!P16*0.57+PMB!P16*0.08+RBay!P16*0.06+'Port Shepstone'!P16*0.03+Other!P16*0.03)/71*100</f>
        <v>1.1859154929577465</v>
      </c>
      <c r="S16" s="127"/>
    </row>
    <row r="17" spans="1:19">
      <c r="A17" s="4" t="s">
        <v>36</v>
      </c>
      <c r="B17" s="4"/>
      <c r="C17" s="4"/>
      <c r="D17" s="251">
        <f>(Durban!B17*0.57+PMB!B17*0.08+RBay!B17*0.06+'Port Shepstone'!B17*0.03+Other!B17*0.03)/71*100</f>
        <v>3.4521126760563381</v>
      </c>
      <c r="E17" s="252"/>
      <c r="F17" s="251">
        <f>(Durban!D17*0.57+PMB!D17*0.08+RBay!D17*0.06+'Port Shepstone'!D17*0.03+Other!D17*0.03)/71*100</f>
        <v>2.8985915492957743</v>
      </c>
      <c r="G17" s="252"/>
      <c r="H17" s="68">
        <f>(Durban!F17*0.57+PMB!F17*0.08+RBay!F17*0.06+'Port Shepstone'!F17*0.03+Other!F17*0.03)/71*100</f>
        <v>3.4098591549295771</v>
      </c>
      <c r="I17" s="110"/>
      <c r="J17" s="80">
        <f>(Durban!H17*0.57+PMB!H17*0.08+RBay!H17*0.06+'Port Shepstone'!H17*0.03+Other!H17*0.03)/71*100</f>
        <v>6.1859154929577453</v>
      </c>
      <c r="K17" s="120"/>
      <c r="L17" s="40">
        <f>(Durban!J17*0.57+PMB!J17*0.08+RBay!J17*0.06+'Port Shepstone'!J17*0.03+Other!J17*0.03)/71*100</f>
        <v>1.3436619718309859</v>
      </c>
      <c r="M17" s="121"/>
      <c r="N17" s="122">
        <f>(Durban!L17*0.57+PMB!L17*0.08+RBay!L17*0.06+'Port Shepstone'!L17*0.03+Other!L17*0.03)/71*100</f>
        <v>2.6309859154929578</v>
      </c>
      <c r="O17" s="123"/>
      <c r="P17" s="124">
        <f>(Durban!N17*0.57+PMB!N17*0.08+RBay!N17*0.06+'Port Shepstone'!N17*0.03+Other!N17*0.03)/71*100</f>
        <v>4.056338028169014</v>
      </c>
      <c r="Q17" s="125"/>
      <c r="R17" s="126">
        <f>(Durban!P17*0.57+PMB!P17*0.08+RBay!P17*0.06+'Port Shepstone'!P17*0.03+Other!P17*0.03)/71*100</f>
        <v>8.8811267605633812</v>
      </c>
      <c r="S17" s="127"/>
    </row>
    <row r="18" spans="1:19">
      <c r="A18" s="4" t="s">
        <v>37</v>
      </c>
      <c r="B18" s="4"/>
      <c r="C18" s="4"/>
      <c r="D18" s="251">
        <f>(Durban!B18*0.57+PMB!B18*0.08+RBay!B18*0.06+'Port Shepstone'!B18*0.03+Other!B18*0.03)/71*100</f>
        <v>2.97887323943662</v>
      </c>
      <c r="E18" s="252"/>
      <c r="F18" s="251">
        <f>(Durban!D18*0.57+PMB!D18*0.08+RBay!D18*0.06+'Port Shepstone'!D18*0.03+Other!D18*0.03)/71*100</f>
        <v>1.7154929577464788</v>
      </c>
      <c r="G18" s="252"/>
      <c r="H18" s="68"/>
      <c r="I18" s="110"/>
      <c r="J18" s="80">
        <f>(Durban!H18*0.57+PMB!H18*0.08+RBay!H18*0.06+'Port Shepstone'!H18*0.03+Other!H18*0.03)/71*100</f>
        <v>1.9746478873239437</v>
      </c>
      <c r="K18" s="120"/>
      <c r="L18" s="40">
        <f>(Durban!J18*0.57+PMB!J18*0.08+RBay!J18*0.06+'Port Shepstone'!J18*0.03+Other!J18*0.03)/71*100</f>
        <v>0.58591549295774648</v>
      </c>
      <c r="M18" s="121"/>
      <c r="N18" s="122">
        <f>(Durban!L18*0.57+PMB!L18*0.08+RBay!L18*0.06+'Port Shepstone'!L18*0.03+Other!L18*0.03)/71*100</f>
        <v>0.61690140845070429</v>
      </c>
      <c r="O18" s="123"/>
      <c r="P18" s="124">
        <f>(Durban!N18*0.57+PMB!N18*0.08+RBay!N18*0.06+'Port Shepstone'!N18*0.03+Other!N18*0.03)/71*100</f>
        <v>0.98591549295774639</v>
      </c>
      <c r="Q18" s="125"/>
      <c r="R18" s="126">
        <f>(Durban!P18*0.57+PMB!P18*0.08+RBay!P18*0.06+'Port Shepstone'!P18*0.03+Other!P18*0.03)/71*100</f>
        <v>0.78873239436619735</v>
      </c>
      <c r="S18" s="127"/>
    </row>
    <row r="19" spans="1:19">
      <c r="A19" s="4" t="s">
        <v>38</v>
      </c>
      <c r="B19" s="4"/>
      <c r="C19" s="4"/>
      <c r="D19" s="251"/>
      <c r="E19" s="252"/>
      <c r="F19" s="251"/>
      <c r="G19" s="252"/>
      <c r="H19" s="68"/>
      <c r="I19" s="110"/>
      <c r="J19" s="80">
        <f>(Durban!H19*0.57+PMB!H19*0.08+RBay!H19*0.06+'Port Shepstone'!H19*0.03+Other!H19*0.03)/71*100</f>
        <v>0.80281690140845063</v>
      </c>
      <c r="K19" s="120"/>
      <c r="L19" s="40">
        <f>(Durban!J19*0.57+PMB!J19*0.08+RBay!J19*0.06+'Port Shepstone'!J19*0.03+Other!J19*0.03)/71*100</f>
        <v>0.18028169014084508</v>
      </c>
      <c r="M19" s="121"/>
      <c r="N19" s="122">
        <f>(Durban!L19*0.57+PMB!L19*0.08+RBay!L19*0.06+'Port Shepstone'!L19*0.03+Other!L19*0.03)/71*100</f>
        <v>3.0633802816901405</v>
      </c>
      <c r="O19" s="123"/>
      <c r="P19" s="124">
        <f>(Durban!N19*0.57+PMB!N19*0.08+RBay!N19*0.06+'Port Shepstone'!N19*0.03+Other!N19*0.03)/71*100</f>
        <v>1.140845070422535</v>
      </c>
      <c r="Q19" s="125"/>
      <c r="R19" s="126">
        <f>(Durban!P19*0.57+PMB!P19*0.08+RBay!P19*0.06+'Port Shepstone'!P19*0.03+Other!P19*0.03)/71*100</f>
        <v>0</v>
      </c>
      <c r="S19" s="127"/>
    </row>
    <row r="20" spans="1:19">
      <c r="A20" s="4" t="s">
        <v>39</v>
      </c>
      <c r="B20" s="4"/>
      <c r="C20" s="4"/>
      <c r="D20" s="251">
        <f>(Durban!B20*0.57+PMB!B20*0.08+RBay!B20*0.06+'Port Shepstone'!B20*0.03+Other!B20*0.03)/71*100</f>
        <v>0.58732394366197183</v>
      </c>
      <c r="E20" s="252"/>
      <c r="F20" s="251">
        <f>(Durban!D20*0.57+PMB!D20*0.08+RBay!D20*0.06+'Port Shepstone'!D20*0.03+Other!D20*0.03)/71*100</f>
        <v>2.5690140845070419</v>
      </c>
      <c r="G20" s="252"/>
      <c r="H20" s="68">
        <f>(Durban!F20*0.57+PMB!F20*0.08+RBay!F20*0.06+'Port Shepstone'!F20*0.03+Other!F20*0.03)/71*100</f>
        <v>2.3788732394366194</v>
      </c>
      <c r="I20" s="110"/>
      <c r="J20" s="80">
        <f>(Durban!H20*0.57+PMB!H20*0.08+RBay!H20*0.06+'Port Shepstone'!H20*0.03+Other!H20*0.03)/71*100</f>
        <v>3.816901408450704</v>
      </c>
      <c r="K20" s="120"/>
      <c r="L20" s="40">
        <f>(Durban!J20*0.57+PMB!J20*0.08+RBay!J20*0.06+'Port Shepstone'!J20*0.03+Other!J20*0.03)/71*100</f>
        <v>0.18028169014084508</v>
      </c>
      <c r="M20" s="121"/>
      <c r="N20" s="122">
        <f>(Durban!L20*0.57+PMB!L20*0.08+RBay!L20*0.06+'Port Shepstone'!L20*0.03+Other!L20*0.03)/71*100</f>
        <v>0.48450704225352109</v>
      </c>
      <c r="O20" s="123"/>
      <c r="P20" s="124">
        <f>(Durban!N20*0.57+PMB!N20*0.08+RBay!N20*0.06+'Port Shepstone'!N20*0.03+Other!N20*0.03)/71*100</f>
        <v>4.816901408450704</v>
      </c>
      <c r="Q20" s="125"/>
      <c r="R20" s="126">
        <f>(Durban!P20*0.57+PMB!P20*0.08+RBay!P20*0.06+'Port Shepstone'!P20*0.03+Other!P20*0.03)/71*100</f>
        <v>0.99211267605633791</v>
      </c>
      <c r="S20" s="127"/>
    </row>
    <row r="21" spans="1:19">
      <c r="A21" s="4" t="s">
        <v>40</v>
      </c>
      <c r="B21" s="4"/>
      <c r="C21" s="4"/>
      <c r="D21" s="251">
        <f>(Durban!B21*0.57+PMB!B21*0.08+RBay!B21*0.06+'Port Shepstone'!B21*0.03+Other!B21*0.03)/71*100</f>
        <v>28.666197183098596</v>
      </c>
      <c r="E21" s="252"/>
      <c r="F21" s="251">
        <f>(Durban!D21*0.57+PMB!D21*0.08+RBay!D21*0.06+'Port Shepstone'!D21*0.03+Other!D21*0.03)/71*100</f>
        <v>12.871830985915489</v>
      </c>
      <c r="G21" s="252"/>
      <c r="H21" s="68">
        <f>(Durban!F21*0.57+PMB!F21*0.08+RBay!F21*0.06+'Port Shepstone'!F21*0.03+Other!F21*0.03)/71*100</f>
        <v>13.488732394366195</v>
      </c>
      <c r="I21" s="110"/>
      <c r="J21" s="80">
        <f>(Durban!H21*0.57+PMB!H21*0.08+RBay!H21*0.06+'Port Shepstone'!H21*0.03+Other!H21*0.03)/71*100</f>
        <v>11.608450704225351</v>
      </c>
      <c r="K21" s="120"/>
      <c r="L21" s="40">
        <f>(Durban!J21*0.57+PMB!J21*0.08+RBay!J21*0.06+'Port Shepstone'!J21*0.03+Other!J21*0.03)/71*100</f>
        <v>12.992957746478872</v>
      </c>
      <c r="M21" s="121"/>
      <c r="N21" s="122">
        <f>(Durban!L21*0.57+PMB!L21*0.08+RBay!L21*0.06+'Port Shepstone'!L21*0.03+Other!L21*0.03)/71*100</f>
        <v>8.6295774647887313</v>
      </c>
      <c r="O21" s="123"/>
      <c r="P21" s="124">
        <f>(Durban!N21*0.57+PMB!N21*0.08+RBay!N21*0.06+'Port Shepstone'!N21*0.03+Other!N21*0.03)/71*100</f>
        <v>5.4788732394366191</v>
      </c>
      <c r="Q21" s="125"/>
      <c r="R21" s="126">
        <f>(Durban!P21*0.57+PMB!P21*0.08+RBay!P21*0.06+'Port Shepstone'!P21*0.03+Other!P21*0.03)/71*100</f>
        <v>0.39436619718309868</v>
      </c>
      <c r="S21" s="127"/>
    </row>
    <row r="22" spans="1:19">
      <c r="A22" s="4" t="s">
        <v>41</v>
      </c>
      <c r="B22" s="4"/>
      <c r="C22" s="4"/>
      <c r="D22" s="251"/>
      <c r="E22" s="252"/>
      <c r="F22" s="251"/>
      <c r="G22" s="252"/>
      <c r="H22" s="68"/>
      <c r="I22" s="110"/>
      <c r="J22" s="80">
        <f>(Durban!H22*0.57+PMB!H22*0.08+RBay!H22*0.06+'Port Shepstone'!H22*0.03+Other!H22*0.03)/71*100</f>
        <v>0</v>
      </c>
      <c r="K22" s="120"/>
      <c r="L22" s="40">
        <f>(Durban!J22*0.57+PMB!J22*0.08+RBay!J22*0.06+'Port Shepstone'!J22*0.03+Other!J22*0.03)/71*100</f>
        <v>0</v>
      </c>
      <c r="M22" s="121"/>
      <c r="N22" s="122">
        <f>(Durban!L22*0.57+PMB!L22*0.08+RBay!L22*0.06+'Port Shepstone'!L22*0.03+Other!L22*0.03)/71*100</f>
        <v>0</v>
      </c>
      <c r="O22" s="123"/>
      <c r="P22" s="124">
        <f>(Durban!N22*0.57+PMB!N22*0.08+RBay!N22*0.06+'Port Shepstone'!N22*0.03+Other!N22*0.03)/71*100</f>
        <v>0</v>
      </c>
      <c r="Q22" s="125"/>
      <c r="R22" s="126">
        <f>(Durban!P22*0.57+PMB!P22*0.08+RBay!P22*0.06+'Port Shepstone'!P22*0.03+Other!P22*0.03)/71*100</f>
        <v>0</v>
      </c>
      <c r="S22" s="127"/>
    </row>
    <row r="23" spans="1:19">
      <c r="A23" s="4" t="s">
        <v>42</v>
      </c>
      <c r="B23" s="4"/>
      <c r="C23" s="4"/>
      <c r="D23" s="251"/>
      <c r="E23" s="252"/>
      <c r="F23" s="251"/>
      <c r="G23" s="252"/>
      <c r="H23" s="68"/>
      <c r="I23" s="110"/>
      <c r="J23" s="80">
        <f>(Durban!H23*0.57+PMB!H23*0.08+RBay!H23*0.06+'Port Shepstone'!H23*0.03+Other!H23*0.03)/71*100</f>
        <v>0</v>
      </c>
      <c r="K23" s="120"/>
      <c r="L23" s="40">
        <f>(Durban!J23*0.57+PMB!J23*0.08+RBay!J23*0.06+'Port Shepstone'!J23*0.03+Other!J23*0.03)/71*100</f>
        <v>0.40563380281690137</v>
      </c>
      <c r="M23" s="121"/>
      <c r="N23" s="122">
        <f>(Durban!L23*0.57+PMB!L23*0.08+RBay!L23*0.06+'Port Shepstone'!L23*0.03+Other!L23*0.03)/71*100</f>
        <v>0</v>
      </c>
      <c r="O23" s="123"/>
      <c r="P23" s="124">
        <f>(Durban!N23*0.57+PMB!N23*0.08+RBay!N23*0.06+'Port Shepstone'!N23*0.03+Other!N23*0.03)/71*100</f>
        <v>0</v>
      </c>
      <c r="Q23" s="125"/>
      <c r="R23" s="126">
        <f>(Durban!P23*0.57+PMB!P23*0.08+RBay!P23*0.06+'Port Shepstone'!P23*0.03+Other!P23*0.03)/71*100</f>
        <v>0</v>
      </c>
      <c r="S23" s="127"/>
    </row>
    <row r="24" spans="1:19">
      <c r="A24" s="4" t="s">
        <v>43</v>
      </c>
      <c r="B24" s="4"/>
      <c r="C24" s="4"/>
      <c r="D24" s="251">
        <f>(Durban!B24*0.57+PMB!B24*0.08+RBay!B24*0.06+'Port Shepstone'!B24*0.03+Other!B24*0.03)/71*100</f>
        <v>0</v>
      </c>
      <c r="E24" s="252"/>
      <c r="F24" s="251">
        <f>(Durban!D24*0.57+PMB!D24*0.08+RBay!D24*0.06+'Port Shepstone'!D24*0.03+Other!D24*0.03)/71*100</f>
        <v>1.284507042253521</v>
      </c>
      <c r="G24" s="252"/>
      <c r="H24" s="68">
        <f>(Durban!F24*0.57+PMB!F24*0.08+RBay!F24*0.06+'Port Shepstone'!F24*0.03+Other!F24*0.03)/71*100</f>
        <v>0.72253521126760567</v>
      </c>
      <c r="I24" s="110"/>
      <c r="J24" s="80">
        <f>(Durban!H24*0.57+PMB!H24*0.08+RBay!H24*0.06+'Port Shepstone'!H24*0.03+Other!H24*0.03)/71*100</f>
        <v>0</v>
      </c>
      <c r="K24" s="120"/>
      <c r="L24" s="40">
        <f>(Durban!J24*0.57+PMB!J24*0.08+RBay!J24*0.06+'Port Shepstone'!J24*0.03+Other!J24*0.03)/71*100</f>
        <v>0</v>
      </c>
      <c r="M24" s="121"/>
      <c r="N24" s="122">
        <f>(Durban!L24*0.57+PMB!L24*0.08+RBay!L24*0.06+'Port Shepstone'!L24*0.03+Other!L24*0.03)/71*100</f>
        <v>0</v>
      </c>
      <c r="O24" s="123"/>
      <c r="P24" s="124">
        <f>(Durban!N24*0.57+PMB!N24*0.08+RBay!N24*0.06+'Port Shepstone'!N24*0.03+Other!N24*0.03)/71*100</f>
        <v>0</v>
      </c>
      <c r="Q24" s="125"/>
      <c r="R24" s="126">
        <f>(Durban!P24*0.57+PMB!P24*0.08+RBay!P24*0.06+'Port Shepstone'!P24*0.03+Other!P24*0.03)/71*100</f>
        <v>0</v>
      </c>
      <c r="S24" s="127"/>
    </row>
    <row r="25" spans="1:19">
      <c r="A25" s="4" t="s">
        <v>44</v>
      </c>
      <c r="B25" s="4"/>
      <c r="C25" s="4"/>
      <c r="D25" s="251">
        <f>(Durban!B25*0.57+PMB!B25*0.08+RBay!B25*0.06+'Port Shepstone'!B25*0.03+Other!B25*0.03)/71*100</f>
        <v>3.2450704225352114</v>
      </c>
      <c r="E25" s="252"/>
      <c r="F25" s="251">
        <f>(Durban!D25*0.57+PMB!D25*0.08+RBay!D25*0.06+'Port Shepstone'!D25*0.03+Other!D25*0.03)/71*100</f>
        <v>3.7774647887323947</v>
      </c>
      <c r="G25" s="252"/>
      <c r="H25" s="68">
        <f>(Durban!F25*0.57+PMB!F25*0.08+RBay!F25*0.06+'Port Shepstone'!F25*0.03+Other!F25*0.03)/71*100</f>
        <v>1.5253521126760563</v>
      </c>
      <c r="I25" s="110"/>
      <c r="J25" s="80">
        <f>(Durban!H25*0.57+PMB!H25*0.08+RBay!H25*0.06+'Port Shepstone'!H25*0.03+Other!H25*0.03)/71*100</f>
        <v>0</v>
      </c>
      <c r="K25" s="120"/>
      <c r="L25" s="40">
        <f>(Durban!J25*0.57+PMB!J25*0.08+RBay!J25*0.06+'Port Shepstone'!J25*0.03+Other!J25*0.03)/71*100</f>
        <v>2.5084507042253517</v>
      </c>
      <c r="M25" s="121"/>
      <c r="N25" s="122">
        <f>(Durban!L25*0.57+PMB!L25*0.08+RBay!L25*0.06+'Port Shepstone'!L25*0.03+Other!L25*0.03)/71*100</f>
        <v>1.2633802816901409</v>
      </c>
      <c r="O25" s="123"/>
      <c r="P25" s="124">
        <f>(Durban!N25*0.57+PMB!N25*0.08+RBay!N25*0.06+'Port Shepstone'!N25*0.03+Other!N25*0.03)/71*100</f>
        <v>0.98591549295774639</v>
      </c>
      <c r="Q25" s="125"/>
      <c r="R25" s="126">
        <f>(Durban!P25*0.57+PMB!P25*0.08+RBay!P25*0.06+'Port Shepstone'!P25*0.03+Other!P25*0.03)/71*100</f>
        <v>0</v>
      </c>
      <c r="S25" s="127"/>
    </row>
    <row r="26" spans="1:19">
      <c r="A26" s="4" t="s">
        <v>45</v>
      </c>
      <c r="B26" s="4"/>
      <c r="C26" s="4"/>
      <c r="D26" s="251">
        <f>(Durban!B26*0.57+PMB!B26*0.08+RBay!B26*0.06+'Port Shepstone'!B26*0.03+Other!B26*0.03)/71*100</f>
        <v>5.7887323943661961</v>
      </c>
      <c r="E26" s="252"/>
      <c r="F26" s="251">
        <f>(Durban!D26*0.57+PMB!D26*0.08+RBay!D26*0.06+'Port Shepstone'!D26*0.03+Other!D26*0.03)/71*100</f>
        <v>5.7253521126760551</v>
      </c>
      <c r="G26" s="252"/>
      <c r="H26" s="68">
        <f>(Durban!F26*0.57+PMB!F26*0.08+RBay!F26*0.06+'Port Shepstone'!F26*0.03+Other!F26*0.03)/71*100</f>
        <v>5.3830985915492953</v>
      </c>
      <c r="I26" s="110"/>
      <c r="J26" s="80">
        <f>(Durban!H26*0.57+PMB!H26*0.08+RBay!H26*0.06+'Port Shepstone'!H26*0.03+Other!H26*0.03)/71*100</f>
        <v>4.619718309859155</v>
      </c>
      <c r="K26" s="120"/>
      <c r="L26" s="40">
        <f>(Durban!J26*0.57+PMB!J26*0.08+RBay!J26*0.06+'Port Shepstone'!J26*0.03+Other!J26*0.03)/71*100</f>
        <v>0.40563380281690137</v>
      </c>
      <c r="M26" s="121"/>
      <c r="N26" s="122">
        <f>(Durban!L26*0.57+PMB!L26*0.08+RBay!L26*0.06+'Port Shepstone'!L26*0.03+Other!L26*0.03)/71*100</f>
        <v>3.7690140845070426</v>
      </c>
      <c r="O26" s="123"/>
      <c r="P26" s="124">
        <f>(Durban!N26*0.57+PMB!N26*0.08+RBay!N26*0.06+'Port Shepstone'!N26*0.03+Other!N26*0.03)/71*100</f>
        <v>5.3380281690140841</v>
      </c>
      <c r="Q26" s="125"/>
      <c r="R26" s="126">
        <f>(Durban!P26*0.57+PMB!P26*0.08+RBay!P26*0.06+'Port Shepstone'!P26*0.03+Other!P26*0.03)/71*100</f>
        <v>0</v>
      </c>
      <c r="S26" s="127"/>
    </row>
    <row r="27" spans="1:19">
      <c r="A27" s="4" t="s">
        <v>46</v>
      </c>
      <c r="B27" s="4"/>
      <c r="C27" s="4"/>
      <c r="D27" s="251"/>
      <c r="E27" s="252"/>
      <c r="F27" s="251"/>
      <c r="G27" s="252"/>
      <c r="H27" s="68"/>
      <c r="I27" s="110"/>
      <c r="J27" s="80">
        <f>(Durban!H27*0.57+PMB!H27*0.08+RBay!H27*0.06+'Port Shepstone'!H27*0.03+Other!H27*0.03)/71*100</f>
        <v>0</v>
      </c>
      <c r="K27" s="120"/>
      <c r="L27" s="40">
        <f>(Durban!J27*0.57+PMB!J27*0.08+RBay!J27*0.06+'Port Shepstone'!J27*0.03+Other!J27*0.03)/71*100</f>
        <v>0</v>
      </c>
      <c r="M27" s="121"/>
      <c r="N27" s="122">
        <f>(Durban!L27*0.57+PMB!L27*0.08+RBay!L27*0.06+'Port Shepstone'!L27*0.03+Other!L27*0.03)/71*100</f>
        <v>0</v>
      </c>
      <c r="O27" s="123"/>
      <c r="P27" s="124">
        <f>(Durban!N27*0.57+PMB!N27*0.08+RBay!N27*0.06+'Port Shepstone'!N27*0.03+Other!N27*0.03)/71*100</f>
        <v>0.3380281690140845</v>
      </c>
      <c r="Q27" s="125"/>
      <c r="R27" s="126">
        <f>(Durban!P27*0.57+PMB!P27*0.08+RBay!P27*0.06+'Port Shepstone'!P27*0.03+Other!P27*0.03)/71*100</f>
        <v>0</v>
      </c>
      <c r="S27" s="127"/>
    </row>
    <row r="28" spans="1:19">
      <c r="A28" s="4" t="s">
        <v>47</v>
      </c>
      <c r="B28" s="4"/>
      <c r="C28" s="4"/>
      <c r="D28" s="251">
        <f>(Durban!B28*0.57+PMB!B28*0.08+RBay!B28*0.06+'Port Shepstone'!B28*0.03+Other!B28*0.03)/71*100</f>
        <v>22.209859154929575</v>
      </c>
      <c r="E28" s="252"/>
      <c r="F28" s="251">
        <f>(Durban!D28*0.57+PMB!D28*0.08+RBay!D28*0.06+'Port Shepstone'!D28*0.03+Other!D28*0.03)/71*100</f>
        <v>16.156338028169014</v>
      </c>
      <c r="G28" s="252"/>
      <c r="H28" s="68">
        <f>(Durban!F28*0.57+PMB!F28*0.08+RBay!F28*0.06+'Port Shepstone'!F28*0.03+Other!F28*0.03)/71*100</f>
        <v>17.68169014084507</v>
      </c>
      <c r="I28" s="110"/>
      <c r="J28" s="80">
        <f>(Durban!H28*0.57+PMB!H28*0.08+RBay!H28*0.06+'Port Shepstone'!H28*0.03+Other!H28*0.03)/71*100</f>
        <v>23.397183098591547</v>
      </c>
      <c r="K28" s="120"/>
      <c r="L28" s="40">
        <f>(Durban!J28*0.57+PMB!J28*0.08+RBay!J28*0.06+'Port Shepstone'!J28*0.03+Other!J28*0.03)/71*100</f>
        <v>24.7</v>
      </c>
      <c r="M28" s="121"/>
      <c r="N28" s="122">
        <f>(Durban!L28*0.57+PMB!L28*0.08+RBay!L28*0.06+'Port Shepstone'!L28*0.03+Other!L28*0.03)/71*100</f>
        <v>20.288732394366196</v>
      </c>
      <c r="O28" s="123"/>
      <c r="P28" s="124">
        <f>(Durban!N28*0.57+PMB!N28*0.08+RBay!N28*0.06+'Port Shepstone'!N28*0.03+Other!N28*0.03)/71*100</f>
        <v>15.577464788732396</v>
      </c>
      <c r="Q28" s="125"/>
      <c r="R28" s="126">
        <f>(Durban!P28*0.57+PMB!P28*0.08+RBay!P28*0.06+'Port Shepstone'!P28*0.03+Other!P28*0.03)/71*100</f>
        <v>33.561830985915492</v>
      </c>
      <c r="S28" s="127"/>
    </row>
    <row r="29" spans="1:19">
      <c r="A29" s="3"/>
      <c r="B29" s="3"/>
      <c r="C29" s="3"/>
      <c r="D29" s="251"/>
      <c r="E29" s="252"/>
      <c r="F29" s="251"/>
      <c r="G29" s="252"/>
      <c r="H29" s="68"/>
      <c r="I29" s="110"/>
      <c r="J29" s="80"/>
      <c r="K29" s="120"/>
      <c r="L29" s="40"/>
      <c r="M29" s="121"/>
      <c r="N29" s="122"/>
      <c r="O29" s="123"/>
      <c r="P29" s="124"/>
      <c r="Q29" s="125"/>
      <c r="R29" s="126"/>
      <c r="S29" s="127"/>
    </row>
    <row r="30" spans="1:19">
      <c r="A30" s="3" t="s">
        <v>1</v>
      </c>
      <c r="B30" s="3"/>
      <c r="C30" s="3"/>
      <c r="D30" s="251"/>
      <c r="E30" s="252"/>
      <c r="F30" s="251"/>
      <c r="G30" s="252"/>
      <c r="H30" s="68"/>
      <c r="I30" s="110"/>
      <c r="J30" s="80"/>
      <c r="K30" s="120"/>
      <c r="L30" s="40"/>
      <c r="M30" s="121"/>
      <c r="N30" s="122"/>
      <c r="O30" s="123"/>
      <c r="P30" s="124"/>
      <c r="Q30" s="125"/>
      <c r="R30" s="126"/>
      <c r="S30" s="127"/>
    </row>
    <row r="31" spans="1:19">
      <c r="A31" s="4" t="s">
        <v>99</v>
      </c>
      <c r="B31" s="4"/>
      <c r="C31" s="4"/>
      <c r="D31" s="251">
        <f>(Durban!B31*0.57+PMB!B31*0.08+RBay!B31*0.06+'Port Shepstone'!B31*0.03+Other!B31*0.03)/71*100</f>
        <v>65.138028169014078</v>
      </c>
      <c r="E31" s="253">
        <f>D31</f>
        <v>65.138028169014078</v>
      </c>
      <c r="F31" s="251">
        <f>(Durban!D31*0.57+PMB!D31*0.08+RBay!D31*0.06+'Port Shepstone'!D31*0.03+Other!D31*0.03)/71*100</f>
        <v>49.243661971830988</v>
      </c>
      <c r="G31" s="253">
        <f>F31</f>
        <v>49.243661971830988</v>
      </c>
      <c r="H31" s="68">
        <f>(Durban!F31*0.57+PMB!F31*0.08+RBay!F31*0.06+'Port Shepstone'!F31*0.03+Other!F31*0.03)/71*100</f>
        <v>39.649295774647882</v>
      </c>
      <c r="I31" s="208">
        <f>H31</f>
        <v>39.649295774647882</v>
      </c>
      <c r="J31" s="80">
        <f>(Durban!H31*0.57+PMB!H31*0.08+RBay!H31*0.06+'Port Shepstone'!H31*0.03+Other!H31*0.03)/71*100</f>
        <v>36.047887323943655</v>
      </c>
      <c r="K31" s="210">
        <f>J31</f>
        <v>36.047887323943655</v>
      </c>
      <c r="L31" s="40">
        <f>(Durban!J31*0.57+PMB!J31*0.08+RBay!J31*0.06+'Port Shepstone'!J31*0.03+Other!J31*0.03)/71*100</f>
        <v>20.469014084507041</v>
      </c>
      <c r="M31" s="129">
        <f>L31</f>
        <v>20.469014084507041</v>
      </c>
      <c r="N31" s="122">
        <f>(Durban!L31*0.57+PMB!L31*0.08+RBay!L31*0.06+'Port Shepstone'!L31*0.03+Other!L31*0.03)/71*100</f>
        <v>35.81267605633802</v>
      </c>
      <c r="O31" s="212">
        <f>N31</f>
        <v>35.81267605633802</v>
      </c>
      <c r="P31" s="124">
        <f>(Durban!N31*0.57+PMB!N31*0.08+RBay!N31*0.06+'Port Shepstone'!N31*0.03+Other!N31*0.03)/71*100</f>
        <v>39.056338028169009</v>
      </c>
      <c r="Q31" s="213">
        <f>P31</f>
        <v>39.056338028169009</v>
      </c>
      <c r="R31" s="126">
        <f>(Durban!P31*0.57+PMB!P31*0.08+RBay!P31*0.06+'Port Shepstone'!P31*0.03+Other!P31*0.03)/71*100</f>
        <v>33.901408450704224</v>
      </c>
      <c r="S31" s="132">
        <f>R31</f>
        <v>33.901408450704224</v>
      </c>
    </row>
    <row r="32" spans="1:19">
      <c r="A32" s="4" t="s">
        <v>52</v>
      </c>
      <c r="B32" s="4"/>
      <c r="C32" s="4"/>
      <c r="D32" s="251">
        <f>(Durban!B32*0.57+PMB!B32*0.08+RBay!B32*0.06+'Port Shepstone'!B32*0.03+Other!B32*0.03)/71*100</f>
        <v>20.19859154929577</v>
      </c>
      <c r="E32" s="254">
        <f>E31+D32</f>
        <v>85.336619718309848</v>
      </c>
      <c r="F32" s="251">
        <f>(Durban!D32*0.57+PMB!D32*0.08+RBay!D32*0.06+'Port Shepstone'!D32*0.03+Other!D32*0.03)/71*100</f>
        <v>28.539436619718305</v>
      </c>
      <c r="G32" s="254">
        <f>G31+F32</f>
        <v>77.78309859154929</v>
      </c>
      <c r="H32" s="68">
        <f>(Durban!F32*0.57+PMB!F32*0.08+RBay!F32*0.06+'Port Shepstone'!F32*0.03+Other!F32*0.03)/71*100</f>
        <v>26.239436619718308</v>
      </c>
      <c r="I32" s="111">
        <f>I31+H32</f>
        <v>65.888732394366187</v>
      </c>
      <c r="J32" s="80">
        <f>(Durban!H32*0.57+PMB!H32*0.08+RBay!H32*0.06+'Port Shepstone'!H32*0.03+Other!H32*0.03)/71*100</f>
        <v>30.678873239436616</v>
      </c>
      <c r="K32" s="128">
        <f>K31+J32</f>
        <v>66.726760563380267</v>
      </c>
      <c r="L32" s="40">
        <f>(Durban!J32*0.57+PMB!J32*0.08+RBay!J32*0.06+'Port Shepstone'!J32*0.03+Other!J32*0.03)/71*100</f>
        <v>4.9549295774647888</v>
      </c>
      <c r="M32" s="129">
        <f>M31+L32</f>
        <v>25.42394366197183</v>
      </c>
      <c r="N32" s="122">
        <f>(Durban!L32*0.57+PMB!L32*0.08+RBay!L32*0.06+'Port Shepstone'!L32*0.03+Other!L32*0.03)/71*100</f>
        <v>30.04225352112676</v>
      </c>
      <c r="O32" s="130">
        <f>O31+N32</f>
        <v>65.854929577464787</v>
      </c>
      <c r="P32" s="124">
        <f>(Durban!N32*0.57+PMB!N32*0.08+RBay!N32*0.06+'Port Shepstone'!N32*0.03+Other!N32*0.03)/71*100</f>
        <v>27.760563380281688</v>
      </c>
      <c r="Q32" s="131">
        <f>Q31+P32</f>
        <v>66.81690140845069</v>
      </c>
      <c r="R32" s="126">
        <f>(Durban!P32*0.57+PMB!P32*0.08+RBay!P32*0.06+'Port Shepstone'!P32*0.03+Other!P32*0.03)/71*100</f>
        <v>18.295774647887324</v>
      </c>
      <c r="S32" s="214">
        <f>S31+R32</f>
        <v>52.197183098591552</v>
      </c>
    </row>
    <row r="33" spans="1:19">
      <c r="A33" s="4" t="s">
        <v>48</v>
      </c>
      <c r="B33" s="4"/>
      <c r="C33" s="4"/>
      <c r="D33" s="251">
        <f>(Durban!B33*0.57+PMB!B33*0.08+RBay!B33*0.06+'Port Shepstone'!B33*0.03+Other!B33*0.03)/71*100</f>
        <v>7.9929577464788721</v>
      </c>
      <c r="E33" s="254">
        <f>E32+D33</f>
        <v>93.329577464788713</v>
      </c>
      <c r="F33" s="251">
        <f>(Durban!D33*0.57+PMB!D33*0.08+RBay!D33*0.06+'Port Shepstone'!D33*0.03+Other!D33*0.03)/71*100</f>
        <v>8.0126760563380284</v>
      </c>
      <c r="G33" s="254">
        <f>G32+F33</f>
        <v>85.795774647887313</v>
      </c>
      <c r="H33" s="68">
        <f>(Durban!F33*0.57+PMB!F33*0.08+RBay!F33*0.06+'Port Shepstone'!F33*0.03+Other!F33*0.03)/71*100</f>
        <v>8.0929577464788736</v>
      </c>
      <c r="I33" s="111">
        <f>I32+H33</f>
        <v>73.98169014084506</v>
      </c>
      <c r="J33" s="80">
        <f>(Durban!H33*0.57+PMB!H33*0.08+RBay!H33*0.06+'Port Shepstone'!H33*0.03+Other!H33*0.03)/71*100</f>
        <v>6.8507042253521124</v>
      </c>
      <c r="K33" s="128">
        <f>K32+J33</f>
        <v>73.577464788732385</v>
      </c>
      <c r="L33" s="40">
        <f>(Durban!J33*0.57+PMB!J33*0.08+RBay!J33*0.06+'Port Shepstone'!J33*0.03+Other!J33*0.03)/71*100</f>
        <v>25.014084507042256</v>
      </c>
      <c r="M33" s="211">
        <f t="shared" ref="M33:S36" si="5">M32+L33</f>
        <v>50.438028169014089</v>
      </c>
      <c r="N33" s="122">
        <f>(Durban!L33*0.57+PMB!L33*0.08+RBay!L33*0.06+'Port Shepstone'!L33*0.03+Other!L33*0.03)/71*100</f>
        <v>6.028169014084507</v>
      </c>
      <c r="O33" s="130">
        <f t="shared" si="5"/>
        <v>71.883098591549299</v>
      </c>
      <c r="P33" s="124">
        <f>(Durban!N33*0.57+PMB!N33*0.08+RBay!N33*0.06+'Port Shepstone'!N33*0.03+Other!N33*0.03)/71*100</f>
        <v>10.56338028169014</v>
      </c>
      <c r="Q33" s="131">
        <f t="shared" si="5"/>
        <v>77.380281690140833</v>
      </c>
      <c r="R33" s="126">
        <f>(Durban!P33*0.57+PMB!P33*0.08+RBay!P33*0.06+'Port Shepstone'!P33*0.03+Other!P33*0.03)/71*100</f>
        <v>10.022535211267604</v>
      </c>
      <c r="S33" s="132">
        <f>S32+R33</f>
        <v>62.219718309859154</v>
      </c>
    </row>
    <row r="34" spans="1:19">
      <c r="A34" s="4" t="s">
        <v>49</v>
      </c>
      <c r="B34" s="4"/>
      <c r="C34" s="4"/>
      <c r="D34" s="251">
        <f>(Durban!B34*0.57+PMB!B34*0.08+RBay!B34*0.06+'Port Shepstone'!B34*0.03+Other!B34*0.03)/71*100</f>
        <v>2.3464788732394366</v>
      </c>
      <c r="E34" s="254">
        <f>E33+D34</f>
        <v>95.676056338028147</v>
      </c>
      <c r="F34" s="251">
        <f>(Durban!D34*0.57+PMB!D34*0.08+RBay!D34*0.06+'Port Shepstone'!D34*0.03+Other!D34*0.03)/71*100</f>
        <v>8.0521126760563373</v>
      </c>
      <c r="G34" s="254">
        <f>G33+F34</f>
        <v>93.847887323943652</v>
      </c>
      <c r="H34" s="68">
        <f>(Durban!F34*0.57+PMB!F34*0.08+RBay!F34*0.06+'Port Shepstone'!F34*0.03+Other!F34*0.03)/71*100</f>
        <v>9.9577464788732399</v>
      </c>
      <c r="I34" s="111">
        <f>I33+H34</f>
        <v>83.939436619718293</v>
      </c>
      <c r="J34" s="80">
        <f>(Durban!H34*0.57+PMB!H34*0.08+RBay!H34*0.06+'Port Shepstone'!H34*0.03+Other!H34*0.03)/71*100</f>
        <v>8.3183098591549296</v>
      </c>
      <c r="K34" s="128">
        <f>K33+J34</f>
        <v>81.895774647887322</v>
      </c>
      <c r="L34" s="40">
        <f>(Durban!J34*0.57+PMB!J34*0.08+RBay!J34*0.06+'Port Shepstone'!J34*0.03+Other!J34*0.03)/71*100</f>
        <v>13.398591549295775</v>
      </c>
      <c r="M34" s="129">
        <f t="shared" si="5"/>
        <v>63.836619718309862</v>
      </c>
      <c r="N34" s="122">
        <f>(Durban!L34*0.57+PMB!L34*0.08+RBay!L34*0.06+'Port Shepstone'!L34*0.03+Other!L34*0.03)/71*100</f>
        <v>9.0281690140845061</v>
      </c>
      <c r="O34" s="130">
        <f t="shared" si="5"/>
        <v>80.91126760563381</v>
      </c>
      <c r="P34" s="124">
        <f>(Durban!N34*0.57+PMB!N34*0.08+RBay!N34*0.06+'Port Shepstone'!N34*0.03+Other!N34*0.03)/71*100</f>
        <v>6.1408450704225341</v>
      </c>
      <c r="Q34" s="131">
        <f t="shared" si="5"/>
        <v>83.521126760563362</v>
      </c>
      <c r="R34" s="126">
        <f>(Durban!P34*0.57+PMB!P34*0.08+RBay!P34*0.06+'Port Shepstone'!P34*0.03+Other!P34*0.03)/71*100</f>
        <v>6.7887323943661979</v>
      </c>
      <c r="S34" s="132">
        <f t="shared" si="5"/>
        <v>69.008450704225353</v>
      </c>
    </row>
    <row r="35" spans="1:19">
      <c r="A35" s="4" t="s">
        <v>50</v>
      </c>
      <c r="B35" s="4"/>
      <c r="C35" s="4"/>
      <c r="D35" s="251">
        <f>(Durban!B35*0.57+PMB!B35*0.08+RBay!B35*0.06+'Port Shepstone'!B35*0.03+Other!B35*0.03)/71*100</f>
        <v>1.3098591549295773</v>
      </c>
      <c r="E35" s="254">
        <f>E34+D35</f>
        <v>96.98591549295773</v>
      </c>
      <c r="F35" s="251">
        <f>(Durban!D35*0.57+PMB!D35*0.08+RBay!D35*0.06+'Port Shepstone'!D35*0.03+Other!D35*0.03)/71*100</f>
        <v>7.9267605633802809</v>
      </c>
      <c r="G35" s="254">
        <f>G34+F35</f>
        <v>101.77464788732394</v>
      </c>
      <c r="H35" s="68">
        <f>(Durban!F35*0.57+PMB!F35*0.08+RBay!F35*0.06+'Port Shepstone'!F35*0.03+Other!F35*0.03)/71*100</f>
        <v>10.735211267605631</v>
      </c>
      <c r="I35" s="111">
        <f>I34+H35</f>
        <v>94.674647887323928</v>
      </c>
      <c r="J35" s="80">
        <f>(Durban!H35*0.57+PMB!H35*0.08+RBay!H35*0.06+'Port Shepstone'!H35*0.03+Other!H35*0.03)/71*100</f>
        <v>1.3690140845070422</v>
      </c>
      <c r="K35" s="128">
        <f>K34+J35</f>
        <v>83.264788732394365</v>
      </c>
      <c r="L35" s="40">
        <f>(Durban!J35*0.57+PMB!J35*0.08+RBay!J35*0.06+'Port Shepstone'!J35*0.03+Other!J35*0.03)/71*100</f>
        <v>11.840845070422535</v>
      </c>
      <c r="M35" s="129">
        <f t="shared" si="5"/>
        <v>75.677464788732394</v>
      </c>
      <c r="N35" s="122">
        <f>(Durban!L35*0.57+PMB!L35*0.08+RBay!L35*0.06+'Port Shepstone'!L35*0.03+Other!L35*0.03)/71*100</f>
        <v>8.9802816901408455</v>
      </c>
      <c r="O35" s="130">
        <f t="shared" si="5"/>
        <v>89.891549295774652</v>
      </c>
      <c r="P35" s="124">
        <f>(Durban!N35*0.57+PMB!N35*0.08+RBay!N35*0.06+'Port Shepstone'!N35*0.03+Other!N35*0.03)/71*100</f>
        <v>9.3098591549295762</v>
      </c>
      <c r="Q35" s="131">
        <f t="shared" si="5"/>
        <v>92.830985915492931</v>
      </c>
      <c r="R35" s="126">
        <f>(Durban!P35*0.57+PMB!P35*0.08+RBay!P35*0.06+'Port Shepstone'!P35*0.03+Other!P35*0.03)/71*100</f>
        <v>18.752112676056335</v>
      </c>
      <c r="S35" s="132">
        <f t="shared" si="5"/>
        <v>87.760563380281695</v>
      </c>
    </row>
    <row r="36" spans="1:19">
      <c r="A36" s="4" t="s">
        <v>51</v>
      </c>
      <c r="B36" s="4"/>
      <c r="C36" s="4"/>
      <c r="D36" s="251">
        <f>(Durban!B36*0.57+PMB!B36*0.08+RBay!B36*0.06+'Port Shepstone'!B36*0.03+Other!B36*0.03)/71*100</f>
        <v>12.128169014084506</v>
      </c>
      <c r="E36" s="254">
        <f>E35+D36</f>
        <v>109.11408450704224</v>
      </c>
      <c r="F36" s="251">
        <f>(Durban!D36*0.57+PMB!D36*0.08+RBay!D36*0.06+'Port Shepstone'!D36*0.03+Other!D36*0.03)/71*100</f>
        <v>6.6760563380281672</v>
      </c>
      <c r="G36" s="254">
        <f>G35+F36</f>
        <v>108.4507042253521</v>
      </c>
      <c r="H36" s="68">
        <f>(Durban!F36*0.57+PMB!F36*0.08+RBay!F36*0.06+'Port Shepstone'!F36*0.03+Other!F36*0.03)/71*100</f>
        <v>13.77605633802817</v>
      </c>
      <c r="I36" s="111">
        <f>I35+H36</f>
        <v>108.4507042253521</v>
      </c>
      <c r="J36" s="80">
        <f>(Durban!H36*0.57+PMB!H36*0.08+RBay!H36*0.06+'Port Shepstone'!H36*0.03+Other!H36*0.03)/71*100</f>
        <v>16.754929577464786</v>
      </c>
      <c r="K36" s="128">
        <f>K35+J36</f>
        <v>100.01971830985914</v>
      </c>
      <c r="L36" s="40">
        <f>(Durban!J36*0.57+PMB!J36*0.08+RBay!J36*0.06+'Port Shepstone'!J36*0.03+Other!J36*0.03)/71*100</f>
        <v>24.391549295774645</v>
      </c>
      <c r="M36" s="129">
        <f t="shared" si="5"/>
        <v>100.06901408450705</v>
      </c>
      <c r="N36" s="122">
        <f>(Durban!L36*0.57+PMB!L36*0.08+RBay!L36*0.06+'Port Shepstone'!L36*0.03+Other!L36*0.03)/71*100</f>
        <v>10.180281690140845</v>
      </c>
      <c r="O36" s="130">
        <f t="shared" si="5"/>
        <v>100.0718309859155</v>
      </c>
      <c r="P36" s="124">
        <f>(Durban!N36*0.57+PMB!N36*0.08+RBay!N36*0.06+'Port Shepstone'!N36*0.03+Other!N36*0.03)/71*100</f>
        <v>6.3661971830985902</v>
      </c>
      <c r="Q36" s="131">
        <f t="shared" si="5"/>
        <v>99.197183098591523</v>
      </c>
      <c r="R36" s="126">
        <f>(Durban!P36*0.57+PMB!P36*0.08+RBay!P36*0.06+'Port Shepstone'!P36*0.03+Other!P36*0.03)/71*100</f>
        <v>12.323943661971832</v>
      </c>
      <c r="S36" s="132">
        <f t="shared" si="5"/>
        <v>100.08450704225353</v>
      </c>
    </row>
    <row r="37" spans="1:19">
      <c r="D37" s="251"/>
      <c r="E37" s="252"/>
      <c r="F37" s="251"/>
      <c r="G37" s="252"/>
      <c r="H37" s="68"/>
      <c r="I37" s="110"/>
      <c r="J37" s="80"/>
      <c r="K37" s="120"/>
      <c r="L37" s="40"/>
      <c r="M37" s="121"/>
      <c r="N37" s="122"/>
      <c r="O37" s="123"/>
      <c r="P37" s="124"/>
      <c r="Q37" s="125"/>
      <c r="R37" s="126"/>
      <c r="S37" s="127"/>
    </row>
    <row r="38" spans="1:19">
      <c r="A38" s="5" t="s">
        <v>2</v>
      </c>
      <c r="B38" s="5"/>
      <c r="C38" s="5"/>
      <c r="D38" s="251"/>
      <c r="E38" s="255"/>
      <c r="F38" s="251"/>
      <c r="G38" s="255"/>
      <c r="H38" s="68"/>
      <c r="I38" s="69"/>
      <c r="J38" s="80"/>
      <c r="K38" s="81"/>
      <c r="L38" s="40"/>
      <c r="M38" s="41"/>
      <c r="N38" s="122"/>
      <c r="O38" s="133"/>
      <c r="P38" s="124"/>
      <c r="Q38" s="134"/>
      <c r="R38" s="126"/>
      <c r="S38" s="135"/>
    </row>
    <row r="39" spans="1:19">
      <c r="A39" s="4">
        <v>1</v>
      </c>
      <c r="B39" s="4"/>
      <c r="C39" s="4"/>
      <c r="D39" s="251">
        <f>(Durban!B39*0.57+PMB!B39*0.08+RBay!B39*0.06+'Port Shepstone'!B39*0.03+Other!B39*0.03)/71*100</f>
        <v>12.857746478873237</v>
      </c>
      <c r="E39" s="256">
        <f>D39</f>
        <v>12.857746478873237</v>
      </c>
      <c r="F39" s="251">
        <f>(Durban!D39*0.57+PMB!D39*0.08+RBay!D39*0.06+'Port Shepstone'!D39*0.03+Other!D39*0.03)/71*100</f>
        <v>2.7478873239436616</v>
      </c>
      <c r="G39" s="256">
        <f>F39</f>
        <v>2.7478873239436616</v>
      </c>
      <c r="H39" s="68">
        <f>(Durban!F39*0.57+PMB!F39*0.08+RBay!F39*0.06+'Port Shepstone'!F39*0.03+Other!F39*0.03)/71*100</f>
        <v>5.3492957746478869</v>
      </c>
      <c r="I39" s="112">
        <f>H39</f>
        <v>5.3492957746478869</v>
      </c>
      <c r="J39" s="80">
        <f>(Durban!H39*0.57+PMB!H39*0.08+RBay!H39*0.06+'Port Shepstone'!H39*0.03+Other!H39*0.03)/71*100</f>
        <v>6.2845070422535203</v>
      </c>
      <c r="K39" s="136">
        <f>J39</f>
        <v>6.2845070422535203</v>
      </c>
      <c r="L39" s="40">
        <f>(Durban!J39*0.57+PMB!J39*0.08+RBay!J39*0.06+'Port Shepstone'!J39*0.03+Other!J39*0.03)/71*100</f>
        <v>5.5507042253521117</v>
      </c>
      <c r="M39" s="137">
        <f>L39</f>
        <v>5.5507042253521117</v>
      </c>
      <c r="N39" s="122">
        <f>(Durban!L39*0.57+PMB!L39*0.08+RBay!L39*0.06+'Port Shepstone'!L39*0.03+Other!L39*0.03)/71*100</f>
        <v>7.2830985915492947</v>
      </c>
      <c r="O39" s="138">
        <f>N39</f>
        <v>7.2830985915492947</v>
      </c>
      <c r="P39" s="124">
        <f>(Durban!N39*0.57+PMB!N39*0.08+RBay!N39*0.06+'Port Shepstone'!N39*0.03+Other!N39*0.03)/71*100</f>
        <v>7.7464788732394361</v>
      </c>
      <c r="Q39" s="139">
        <f>P39</f>
        <v>7.7464788732394361</v>
      </c>
      <c r="R39" s="126">
        <f>(Durban!P39*0.57+PMB!P39*0.08+RBay!P39*0.06+'Port Shepstone'!P39*0.03+Other!P39*0.03)/71*100</f>
        <v>7.0528606119475477</v>
      </c>
      <c r="S39" s="140">
        <f>R39</f>
        <v>7.0528606119475477</v>
      </c>
    </row>
    <row r="40" spans="1:19">
      <c r="A40" s="4">
        <v>2</v>
      </c>
      <c r="B40" s="4"/>
      <c r="C40" s="4"/>
      <c r="D40" s="251">
        <f>(Durban!B40*0.57+PMB!B40*0.08+RBay!B40*0.06+'Port Shepstone'!B40*0.03+Other!B40*0.03)/71*100</f>
        <v>0.528169014084507</v>
      </c>
      <c r="E40" s="256">
        <f>E39+D40</f>
        <v>13.385915492957743</v>
      </c>
      <c r="F40" s="251">
        <f>(Durban!D40*0.57+PMB!D40*0.08+RBay!D40*0.06+'Port Shepstone'!D40*0.03+Other!D40*0.03)/71*100</f>
        <v>7.4436619718309869</v>
      </c>
      <c r="G40" s="256">
        <f>G39+F40</f>
        <v>10.191549295774649</v>
      </c>
      <c r="H40" s="68">
        <f>(Durban!F40*0.57+PMB!F40*0.08+RBay!F40*0.06+'Port Shepstone'!F40*0.03+Other!F40*0.03)/71*100</f>
        <v>6.7859154929577459</v>
      </c>
      <c r="I40" s="112">
        <f>I39+H40</f>
        <v>12.135211267605634</v>
      </c>
      <c r="J40" s="80">
        <f>(Durban!H40*0.57+PMB!H40*0.08+RBay!H40*0.06+'Port Shepstone'!H40*0.03+Other!H40*0.03)/71*100</f>
        <v>7.8366197183098594</v>
      </c>
      <c r="K40" s="136">
        <f>K39+J40</f>
        <v>14.12112676056338</v>
      </c>
      <c r="L40" s="40">
        <f>(Durban!J40*0.57+PMB!J40*0.08+RBay!J40*0.06+'Port Shepstone'!J40*0.03+Other!J40*0.03)/71*100</f>
        <v>6.1929577464788723</v>
      </c>
      <c r="M40" s="137">
        <f>M39+L40</f>
        <v>11.743661971830985</v>
      </c>
      <c r="N40" s="122">
        <f>(Durban!L40*0.57+PMB!L40*0.08+RBay!L40*0.06+'Port Shepstone'!L40*0.03+Other!L40*0.03)/71*100</f>
        <v>7.9295774647887338</v>
      </c>
      <c r="O40" s="138">
        <f>O39+N40</f>
        <v>15.212676056338029</v>
      </c>
      <c r="P40" s="124">
        <f>(Durban!N40*0.57+PMB!N40*0.08+RBay!N40*0.06+'Port Shepstone'!N40*0.03+Other!N40*0.03)/71*100</f>
        <v>9.4366197183098581</v>
      </c>
      <c r="Q40" s="139">
        <f>Q39+P40</f>
        <v>17.183098591549296</v>
      </c>
      <c r="R40" s="126">
        <f>(Durban!P40*0.57+PMB!P40*0.08+RBay!P40*0.06+'Port Shepstone'!P40*0.03+Other!P40*0.03)/71*100</f>
        <v>18.156566294317631</v>
      </c>
      <c r="S40" s="140">
        <f>S39+R40</f>
        <v>25.209426906265179</v>
      </c>
    </row>
    <row r="41" spans="1:19">
      <c r="A41" s="4">
        <v>3</v>
      </c>
      <c r="B41" s="4"/>
      <c r="C41" s="4"/>
      <c r="D41" s="251">
        <f>(Durban!B41*0.57+PMB!B41*0.08+RBay!B41*0.06+'Port Shepstone'!B41*0.03+Other!B41*0.03)/71*100</f>
        <v>12.502816901408448</v>
      </c>
      <c r="E41" s="256">
        <f t="shared" ref="E41:E48" si="6">E40+D41</f>
        <v>25.88873239436619</v>
      </c>
      <c r="F41" s="251">
        <f>(Durban!D41*0.57+PMB!D41*0.08+RBay!D41*0.06+'Port Shepstone'!D41*0.03+Other!D41*0.03)/71*100</f>
        <v>7.1901408450704238</v>
      </c>
      <c r="G41" s="256">
        <f t="shared" ref="G41:G48" si="7">G40+F41</f>
        <v>17.381690140845073</v>
      </c>
      <c r="H41" s="68">
        <f>(Durban!F41*0.57+PMB!F41*0.08+RBay!F41*0.06+'Port Shepstone'!F41*0.03+Other!F41*0.03)/71*100</f>
        <v>5.9281690140845065</v>
      </c>
      <c r="I41" s="112">
        <f t="shared" ref="I41:I48" si="8">I40+H41</f>
        <v>18.06338028169014</v>
      </c>
      <c r="J41" s="80">
        <f>(Durban!H41*0.57+PMB!H41*0.08+RBay!H41*0.06+'Port Shepstone'!H41*0.03+Other!H41*0.03)/71*100</f>
        <v>6.1859154929577453</v>
      </c>
      <c r="K41" s="136">
        <f t="shared" ref="K41:K48" si="9">K40+J41</f>
        <v>20.307042253521125</v>
      </c>
      <c r="L41" s="40">
        <f>(Durban!J41*0.57+PMB!J41*0.08+RBay!J41*0.06+'Port Shepstone'!J41*0.03+Other!J41*0.03)/71*100</f>
        <v>5.1450704225352109</v>
      </c>
      <c r="M41" s="137">
        <f t="shared" ref="M41:Q48" si="10">M40+L41</f>
        <v>16.888732394366194</v>
      </c>
      <c r="N41" s="122">
        <f>(Durban!L41*0.57+PMB!L41*0.08+RBay!L41*0.06+'Port Shepstone'!L41*0.03+Other!L41*0.03)/71*100</f>
        <v>8.0521126760563373</v>
      </c>
      <c r="O41" s="138">
        <f t="shared" si="10"/>
        <v>23.264788732394365</v>
      </c>
      <c r="P41" s="124">
        <f>(Durban!N41*0.57+PMB!N41*0.08+RBay!N41*0.06+'Port Shepstone'!N41*0.03+Other!N41*0.03)/71*100</f>
        <v>8.2112676056338021</v>
      </c>
      <c r="Q41" s="139">
        <f t="shared" si="10"/>
        <v>25.394366197183096</v>
      </c>
      <c r="R41" s="126">
        <f>(Durban!P41*0.57+PMB!P41*0.08+RBay!P41*0.06+'Port Shepstone'!P41*0.03+Other!P41*0.03)/71*100</f>
        <v>10.022340942204954</v>
      </c>
      <c r="S41" s="140">
        <f t="shared" ref="S41:S48" si="11">S40+R41</f>
        <v>35.231767848470135</v>
      </c>
    </row>
    <row r="42" spans="1:19">
      <c r="A42" s="4">
        <v>4</v>
      </c>
      <c r="B42" s="4"/>
      <c r="C42" s="4"/>
      <c r="D42" s="251">
        <f>(Durban!B42*0.57+PMB!B42*0.08+RBay!B42*0.06+'Port Shepstone'!B42*0.03+Other!B42*0.03)/71*100</f>
        <v>5.3464788732394366</v>
      </c>
      <c r="E42" s="256">
        <f t="shared" si="6"/>
        <v>31.235211267605628</v>
      </c>
      <c r="F42" s="251">
        <f>(Durban!D42*0.57+PMB!D42*0.08+RBay!D42*0.06+'Port Shepstone'!D42*0.03+Other!D42*0.03)/71*100</f>
        <v>1.9901408450704223</v>
      </c>
      <c r="G42" s="256">
        <f t="shared" si="7"/>
        <v>19.371830985915494</v>
      </c>
      <c r="H42" s="68">
        <f>(Durban!F42*0.57+PMB!F42*0.08+RBay!F42*0.06+'Port Shepstone'!F42*0.03+Other!F42*0.03)/71*100</f>
        <v>4.792957746478872</v>
      </c>
      <c r="I42" s="112">
        <f t="shared" si="8"/>
        <v>22.856338028169013</v>
      </c>
      <c r="J42" s="80">
        <f>(Durban!H42*0.57+PMB!H42*0.08+RBay!H42*0.06+'Port Shepstone'!H42*0.03+Other!H42*0.03)/71*100</f>
        <v>5</v>
      </c>
      <c r="K42" s="136">
        <f t="shared" si="9"/>
        <v>25.307042253521125</v>
      </c>
      <c r="L42" s="40">
        <f>(Durban!J42*0.57+PMB!J42*0.08+RBay!J42*0.06+'Port Shepstone'!J42*0.03+Other!J42*0.03)/71*100</f>
        <v>6.6492957746478867</v>
      </c>
      <c r="M42" s="137">
        <f t="shared" si="10"/>
        <v>23.53802816901408</v>
      </c>
      <c r="N42" s="122">
        <f>(Durban!L42*0.57+PMB!L42*0.08+RBay!L42*0.06+'Port Shepstone'!L42*0.03+Other!L42*0.03)/71*100</f>
        <v>5.2802816901408445</v>
      </c>
      <c r="O42" s="138">
        <f t="shared" si="10"/>
        <v>28.545070422535211</v>
      </c>
      <c r="P42" s="124">
        <f>(Durban!N42*0.57+PMB!N42*0.08+RBay!N42*0.06+'Port Shepstone'!N42*0.03+Other!N42*0.03)/71*100</f>
        <v>1.3661971830985915</v>
      </c>
      <c r="Q42" s="139">
        <f t="shared" si="10"/>
        <v>26.760563380281688</v>
      </c>
      <c r="R42" s="126">
        <f>(Durban!P42*0.57+PMB!P42*0.08+RBay!P42*0.06+'Port Shepstone'!P42*0.03+Other!P42*0.03)/71*100</f>
        <v>0.77707625060709073</v>
      </c>
      <c r="S42" s="140">
        <f t="shared" si="11"/>
        <v>36.008844099077223</v>
      </c>
    </row>
    <row r="43" spans="1:19">
      <c r="A43" s="4">
        <v>5</v>
      </c>
      <c r="B43" s="4"/>
      <c r="C43" s="4"/>
      <c r="D43" s="251">
        <f>(Durban!B43*0.57+PMB!B43*0.08+RBay!B43*0.06+'Port Shepstone'!B43*0.03+Other!B43*0.03)/71*100</f>
        <v>4.4112676056338023</v>
      </c>
      <c r="E43" s="256">
        <f t="shared" si="6"/>
        <v>35.646478873239431</v>
      </c>
      <c r="F43" s="251">
        <f>(Durban!D43*0.57+PMB!D43*0.08+RBay!D43*0.06+'Port Shepstone'!D43*0.03+Other!D43*0.03)/71*100</f>
        <v>12.494366197183096</v>
      </c>
      <c r="G43" s="256">
        <f t="shared" si="7"/>
        <v>31.866197183098592</v>
      </c>
      <c r="H43" s="68">
        <f>(Durban!F43*0.57+PMB!F43*0.08+RBay!F43*0.06+'Port Shepstone'!F43*0.03+Other!F43*0.03)/71*100</f>
        <v>12.311267605633802</v>
      </c>
      <c r="I43" s="112">
        <f t="shared" si="8"/>
        <v>35.167605633802815</v>
      </c>
      <c r="J43" s="80">
        <f>(Durban!H43*0.57+PMB!H43*0.08+RBay!H43*0.06+'Port Shepstone'!H43*0.03+Other!H43*0.03)/71*100</f>
        <v>10.298591549295775</v>
      </c>
      <c r="K43" s="136">
        <f t="shared" si="9"/>
        <v>35.605633802816897</v>
      </c>
      <c r="L43" s="40">
        <f>(Durban!J43*0.57+PMB!J43*0.08+RBay!J43*0.06+'Port Shepstone'!J43*0.03+Other!J43*0.03)/71*100</f>
        <v>2.6492957746478871</v>
      </c>
      <c r="M43" s="137">
        <f t="shared" si="10"/>
        <v>26.187323943661966</v>
      </c>
      <c r="N43" s="122">
        <f>(Durban!L43*0.57+PMB!L43*0.08+RBay!L43*0.06+'Port Shepstone'!L43*0.03+Other!L43*0.03)/71*100</f>
        <v>7.7464788732394361</v>
      </c>
      <c r="O43" s="138">
        <f t="shared" si="10"/>
        <v>36.291549295774644</v>
      </c>
      <c r="P43" s="124">
        <f>(Durban!N43*0.57+PMB!N43*0.08+RBay!N43*0.06+'Port Shepstone'!N43*0.03+Other!N43*0.03)/71*100</f>
        <v>9.9999999999999982</v>
      </c>
      <c r="Q43" s="139">
        <f t="shared" si="10"/>
        <v>36.760563380281688</v>
      </c>
      <c r="R43" s="126">
        <f>(Durban!P43*0.57+PMB!P43*0.08+RBay!P43*0.06+'Port Shepstone'!P43*0.03+Other!P43*0.03)/71*100</f>
        <v>9.3457989315201555</v>
      </c>
      <c r="S43" s="140">
        <f t="shared" si="11"/>
        <v>45.35464303059738</v>
      </c>
    </row>
    <row r="44" spans="1:19">
      <c r="A44" s="4">
        <v>6</v>
      </c>
      <c r="B44" s="4"/>
      <c r="C44" s="4"/>
      <c r="D44" s="251">
        <f>(Durban!B44*0.57+PMB!B44*0.08+RBay!B44*0.06+'Port Shepstone'!B44*0.03+Other!B44*0.03)/71*100</f>
        <v>3.6253521126760564</v>
      </c>
      <c r="E44" s="256">
        <f t="shared" si="6"/>
        <v>39.271830985915486</v>
      </c>
      <c r="F44" s="251">
        <f>(Durban!D44*0.57+PMB!D44*0.08+RBay!D44*0.06+'Port Shepstone'!D44*0.03+Other!D44*0.03)/71*100</f>
        <v>8.7366197183098571</v>
      </c>
      <c r="G44" s="256">
        <f t="shared" si="7"/>
        <v>40.602816901408445</v>
      </c>
      <c r="H44" s="68">
        <f>(Durban!F44*0.57+PMB!F44*0.08+RBay!F44*0.06+'Port Shepstone'!F44*0.03+Other!F44*0.03)/71*100</f>
        <v>9.1281690140845075</v>
      </c>
      <c r="I44" s="112">
        <f t="shared" si="8"/>
        <v>44.29577464788732</v>
      </c>
      <c r="J44" s="80">
        <f>(Durban!H44*0.57+PMB!H44*0.08+RBay!H44*0.06+'Port Shepstone'!H44*0.03+Other!H44*0.03)/71*100</f>
        <v>5.1070422535211266</v>
      </c>
      <c r="K44" s="136">
        <f t="shared" si="9"/>
        <v>40.712676056338026</v>
      </c>
      <c r="L44" s="40">
        <f>(Durban!J44*0.57+PMB!J44*0.08+RBay!J44*0.06+'Port Shepstone'!J44*0.03+Other!J44*0.03)/71*100</f>
        <v>1.1154929577464789</v>
      </c>
      <c r="M44" s="137">
        <f t="shared" si="10"/>
        <v>27.302816901408445</v>
      </c>
      <c r="N44" s="122">
        <f>(Durban!L44*0.57+PMB!L44*0.08+RBay!L44*0.06+'Port Shepstone'!L44*0.03+Other!L44*0.03)/71*100</f>
        <v>1.3380281690140847</v>
      </c>
      <c r="O44" s="138">
        <f t="shared" si="10"/>
        <v>37.629577464788731</v>
      </c>
      <c r="P44" s="124">
        <f>(Durban!N44*0.57+PMB!N44*0.08+RBay!N44*0.06+'Port Shepstone'!N44*0.03+Other!N44*0.03)/71*100</f>
        <v>7.5492957746478861</v>
      </c>
      <c r="Q44" s="213">
        <f t="shared" si="10"/>
        <v>44.309859154929576</v>
      </c>
      <c r="R44" s="126">
        <f>(Durban!P44*0.57+PMB!P44*0.08+RBay!P44*0.06+'Port Shepstone'!P44*0.03+Other!P44*0.03)/71*100</f>
        <v>2.5578338999514321</v>
      </c>
      <c r="S44" s="140">
        <f t="shared" si="11"/>
        <v>47.912476930548813</v>
      </c>
    </row>
    <row r="45" spans="1:19">
      <c r="A45" s="4">
        <v>7</v>
      </c>
      <c r="B45" s="4"/>
      <c r="C45" s="4"/>
      <c r="D45" s="251">
        <f>(Durban!B45*0.57+PMB!B45*0.08+RBay!B45*0.06+'Port Shepstone'!B45*0.03+Other!B45*0.03)/71*100</f>
        <v>10.45774647887324</v>
      </c>
      <c r="E45" s="253">
        <f t="shared" si="6"/>
        <v>49.729577464788726</v>
      </c>
      <c r="F45" s="251">
        <f>(Durban!D45*0.57+PMB!D45*0.08+RBay!D45*0.06+'Port Shepstone'!D45*0.03+Other!D45*0.03)/71*100</f>
        <v>7.1492957746478858</v>
      </c>
      <c r="G45" s="253">
        <f t="shared" si="7"/>
        <v>47.752112676056328</v>
      </c>
      <c r="H45" s="68">
        <f>(Durban!F45*0.57+PMB!F45*0.08+RBay!F45*0.06+'Port Shepstone'!F45*0.03+Other!F45*0.03)/71*100</f>
        <v>12.340845070422537</v>
      </c>
      <c r="I45" s="208">
        <f t="shared" si="8"/>
        <v>56.636619718309859</v>
      </c>
      <c r="J45" s="80">
        <f>(Durban!H45*0.57+PMB!H45*0.08+RBay!H45*0.06+'Port Shepstone'!H45*0.03+Other!H45*0.03)/71*100</f>
        <v>12.569014084507041</v>
      </c>
      <c r="K45" s="210">
        <f t="shared" si="9"/>
        <v>53.281690140845065</v>
      </c>
      <c r="L45" s="40">
        <f>(Durban!J45*0.57+PMB!J45*0.08+RBay!J45*0.06+'Port Shepstone'!J45*0.03+Other!J45*0.03)/71*100</f>
        <v>7.1352112676056327</v>
      </c>
      <c r="M45" s="137">
        <f t="shared" si="10"/>
        <v>34.438028169014075</v>
      </c>
      <c r="N45" s="122">
        <f>(Durban!L45*0.57+PMB!L45*0.08+RBay!L45*0.06+'Port Shepstone'!L45*0.03+Other!L45*0.03)/71*100</f>
        <v>7.1211267605633788</v>
      </c>
      <c r="O45" s="212">
        <f t="shared" si="10"/>
        <v>44.750704225352109</v>
      </c>
      <c r="P45" s="124">
        <f>(Durban!N45*0.57+PMB!N45*0.08+RBay!N45*0.06+'Port Shepstone'!N45*0.03+Other!N45*0.03)/71*100</f>
        <v>12.042253521126758</v>
      </c>
      <c r="Q45" s="139">
        <f t="shared" si="10"/>
        <v>56.352112676056336</v>
      </c>
      <c r="R45" s="126">
        <f>(Durban!P45*0.57+PMB!P45*0.08+RBay!P45*0.06+'Port Shepstone'!P45*0.03+Other!P45*0.03)/71*100</f>
        <v>2.3120835356969405</v>
      </c>
      <c r="S45" s="214">
        <f t="shared" si="11"/>
        <v>50.224560466245755</v>
      </c>
    </row>
    <row r="46" spans="1:19">
      <c r="A46" s="4">
        <v>8</v>
      </c>
      <c r="B46" s="4"/>
      <c r="C46" s="4"/>
      <c r="D46" s="251">
        <f>(Durban!B46*0.57+PMB!B46*0.08+RBay!B46*0.06+'Port Shepstone'!B46*0.03+Other!B46*0.03)/71*100</f>
        <v>19.494366197183094</v>
      </c>
      <c r="E46" s="256">
        <f t="shared" si="6"/>
        <v>69.223943661971816</v>
      </c>
      <c r="F46" s="251">
        <f>(Durban!D46*0.57+PMB!D46*0.08+RBay!D46*0.06+'Port Shepstone'!D46*0.03+Other!D46*0.03)/71*100</f>
        <v>31.198591549295774</v>
      </c>
      <c r="G46" s="256">
        <f t="shared" si="7"/>
        <v>78.950704225352098</v>
      </c>
      <c r="H46" s="68">
        <f>(Durban!F46*0.57+PMB!F46*0.08+RBay!F46*0.06+'Port Shepstone'!F46*0.03+Other!F46*0.03)/71*100</f>
        <v>22.125352112676051</v>
      </c>
      <c r="I46" s="112">
        <f t="shared" si="8"/>
        <v>78.761971830985914</v>
      </c>
      <c r="J46" s="80">
        <f>(Durban!H46*0.57+PMB!H46*0.08+RBay!H46*0.06+'Port Shepstone'!H46*0.03+Other!H46*0.03)/71*100</f>
        <v>16.904225352112675</v>
      </c>
      <c r="K46" s="136">
        <f t="shared" si="9"/>
        <v>70.185915492957747</v>
      </c>
      <c r="L46" s="40">
        <f>(Durban!J46*0.57+PMB!J46*0.08+RBay!J46*0.06+'Port Shepstone'!J46*0.03+Other!J46*0.03)/71*100</f>
        <v>30.985915492957744</v>
      </c>
      <c r="M46" s="211">
        <f t="shared" si="10"/>
        <v>65.423943661971819</v>
      </c>
      <c r="N46" s="122">
        <f>(Durban!L46*0.57+PMB!L46*0.08+RBay!L46*0.06+'Port Shepstone'!L46*0.03+Other!L46*0.03)/71*100</f>
        <v>22.788732394366193</v>
      </c>
      <c r="O46" s="138">
        <f t="shared" si="10"/>
        <v>67.539436619718302</v>
      </c>
      <c r="P46" s="124">
        <f>(Durban!N46*0.57+PMB!N46*0.08+RBay!N46*0.06+'Port Shepstone'!N46*0.03+Other!N46*0.03)/71*100</f>
        <v>22.014084507042252</v>
      </c>
      <c r="Q46" s="139">
        <f t="shared" si="10"/>
        <v>78.366197183098592</v>
      </c>
      <c r="R46" s="126">
        <f>(Durban!P46*0.57+PMB!P46*0.08+RBay!P46*0.06+'Port Shepstone'!P46*0.03+Other!P46*0.03)/71*100</f>
        <v>13.803482272948031</v>
      </c>
      <c r="S46" s="140">
        <f t="shared" si="11"/>
        <v>64.028042739193779</v>
      </c>
    </row>
    <row r="47" spans="1:19">
      <c r="A47" s="4">
        <v>9</v>
      </c>
      <c r="B47" s="4"/>
      <c r="C47" s="4"/>
      <c r="D47" s="251">
        <f>(Durban!B47*0.57+PMB!B47*0.08+RBay!B47*0.06+'Port Shepstone'!B47*0.03+Other!B47*0.03)/71*100</f>
        <v>8.5901408450704242</v>
      </c>
      <c r="E47" s="256">
        <f t="shared" si="6"/>
        <v>77.814084507042239</v>
      </c>
      <c r="F47" s="251">
        <f>(Durban!D47*0.57+PMB!D47*0.08+RBay!D47*0.06+'Port Shepstone'!D47*0.03+Other!D47*0.03)/71*100</f>
        <v>10.016901408450703</v>
      </c>
      <c r="G47" s="256">
        <f t="shared" si="7"/>
        <v>88.967605633802805</v>
      </c>
      <c r="H47" s="68">
        <f>(Durban!F47*0.57+PMB!F47*0.08+RBay!F47*0.06+'Port Shepstone'!F47*0.03+Other!F47*0.03)/71*100</f>
        <v>8.7211267605633793</v>
      </c>
      <c r="I47" s="112">
        <f t="shared" si="8"/>
        <v>87.483098591549293</v>
      </c>
      <c r="J47" s="80">
        <f>(Durban!H47*0.57+PMB!H47*0.08+RBay!H47*0.06+'Port Shepstone'!H47*0.03+Other!H47*0.03)/71*100</f>
        <v>15.864788732394366</v>
      </c>
      <c r="K47" s="136">
        <f t="shared" si="9"/>
        <v>86.050704225352121</v>
      </c>
      <c r="L47" s="40">
        <f>(Durban!J47*0.57+PMB!J47*0.08+RBay!J47*0.06+'Port Shepstone'!J47*0.03+Other!J47*0.03)/71*100</f>
        <v>15.540845070422534</v>
      </c>
      <c r="M47" s="137">
        <f t="shared" si="10"/>
        <v>80.964788732394354</v>
      </c>
      <c r="N47" s="122">
        <f>(Durban!L47*0.57+PMB!L47*0.08+RBay!L47*0.06+'Port Shepstone'!L47*0.03+Other!L47*0.03)/71*100</f>
        <v>13.614084507042252</v>
      </c>
      <c r="O47" s="138">
        <f t="shared" si="10"/>
        <v>81.153521126760552</v>
      </c>
      <c r="P47" s="124">
        <f>(Durban!N47*0.57+PMB!N47*0.08+RBay!N47*0.06+'Port Shepstone'!N47*0.03+Other!N47*0.03)/71*100</f>
        <v>9.535211267605634</v>
      </c>
      <c r="Q47" s="139">
        <f t="shared" si="10"/>
        <v>87.901408450704224</v>
      </c>
      <c r="R47" s="126">
        <f>(Durban!P47*0.57+PMB!P47*0.08+RBay!P47*0.06+'Port Shepstone'!P47*0.03+Other!P47*0.03)/71*100</f>
        <v>8.2384652744050513</v>
      </c>
      <c r="S47" s="140">
        <f t="shared" si="11"/>
        <v>72.266508013598838</v>
      </c>
    </row>
    <row r="48" spans="1:19">
      <c r="A48" s="4">
        <v>10</v>
      </c>
      <c r="B48" s="4"/>
      <c r="C48" s="4"/>
      <c r="D48" s="251">
        <f>(Durban!B48*0.57+PMB!B48*0.08+RBay!B48*0.06+'Port Shepstone'!B48*0.03+Other!B48*0.03)/71*100</f>
        <v>30.636619718309859</v>
      </c>
      <c r="E48" s="256">
        <f t="shared" si="6"/>
        <v>108.4507042253521</v>
      </c>
      <c r="F48" s="251">
        <f>(Durban!D48*0.57+PMB!D48*0.08+RBay!D48*0.06+'Port Shepstone'!D48*0.03+Other!D48*0.03)/71*100</f>
        <v>19.483098591549293</v>
      </c>
      <c r="G48" s="256">
        <f t="shared" si="7"/>
        <v>108.4507042253521</v>
      </c>
      <c r="H48" s="68">
        <f>(Durban!F48*0.57+PMB!F48*0.08+RBay!F48*0.06+'Port Shepstone'!F48*0.03+Other!F48*0.03)/71*100</f>
        <v>20.967605633802815</v>
      </c>
      <c r="I48" s="112">
        <f t="shared" si="8"/>
        <v>108.45070422535211</v>
      </c>
      <c r="J48" s="80">
        <f>(Durban!H48*0.57+PMB!H48*0.08+RBay!H48*0.06+'Port Shepstone'!H48*0.03+Other!H48*0.03)/71*100</f>
        <v>11.32394366197183</v>
      </c>
      <c r="K48" s="136">
        <f t="shared" si="9"/>
        <v>97.374647887323945</v>
      </c>
      <c r="L48" s="40">
        <f>(Durban!J48*0.57+PMB!J48*0.08+RBay!J48*0.06+'Port Shepstone'!J48*0.03+Other!J48*0.03)/71*100</f>
        <v>19.654929577464785</v>
      </c>
      <c r="M48" s="137">
        <f t="shared" si="10"/>
        <v>100.61971830985914</v>
      </c>
      <c r="N48" s="122">
        <f>(Durban!L48*0.57+PMB!L48*0.08+RBay!L48*0.06+'Port Shepstone'!L48*0.03+Other!L48*0.03)/71*100</f>
        <v>18.923943661971833</v>
      </c>
      <c r="O48" s="138">
        <f t="shared" si="10"/>
        <v>100.07746478873239</v>
      </c>
      <c r="P48" s="124">
        <f>(Durban!N48*0.57+PMB!N48*0.08+RBay!N48*0.06+'Port Shepstone'!N48*0.03+Other!N48*0.03)/71*100</f>
        <v>12.183098591549294</v>
      </c>
      <c r="Q48" s="139">
        <f t="shared" si="10"/>
        <v>100.08450704225352</v>
      </c>
      <c r="R48" s="126">
        <f>(Durban!P48*0.57+PMB!P48*0.08+RBay!P48*0.06+'Port Shepstone'!P48*0.03+Other!P48*0.03)/71*100</f>
        <v>27.501520155415253</v>
      </c>
      <c r="S48" s="140">
        <f t="shared" si="11"/>
        <v>99.768028169014087</v>
      </c>
    </row>
    <row r="49" spans="1:19">
      <c r="A49" s="3"/>
      <c r="B49" s="3"/>
      <c r="C49" s="3"/>
      <c r="D49" s="251"/>
      <c r="E49" s="257"/>
      <c r="F49" s="251"/>
      <c r="G49" s="257"/>
      <c r="H49" s="68"/>
      <c r="I49" s="113"/>
      <c r="J49" s="80"/>
      <c r="K49" s="141"/>
      <c r="L49" s="40"/>
      <c r="M49" s="142"/>
      <c r="N49" s="122"/>
      <c r="O49" s="143"/>
      <c r="P49" s="124"/>
      <c r="Q49" s="144"/>
      <c r="R49" s="126"/>
      <c r="S49" s="135"/>
    </row>
    <row r="50" spans="1:19">
      <c r="A50" s="5" t="s">
        <v>3</v>
      </c>
      <c r="B50" s="5"/>
      <c r="C50" s="5"/>
      <c r="D50" s="251"/>
      <c r="E50" s="257"/>
      <c r="F50" s="251"/>
      <c r="G50" s="257"/>
      <c r="H50" s="68"/>
      <c r="I50" s="113"/>
      <c r="J50" s="80"/>
      <c r="K50" s="141"/>
      <c r="L50" s="40"/>
      <c r="M50" s="142"/>
      <c r="N50" s="122"/>
      <c r="O50" s="143"/>
      <c r="P50" s="124"/>
      <c r="Q50" s="144"/>
      <c r="R50" s="126"/>
      <c r="S50" s="135"/>
    </row>
    <row r="51" spans="1:19">
      <c r="A51" s="4">
        <v>1</v>
      </c>
      <c r="B51" s="4"/>
      <c r="C51" s="4"/>
      <c r="D51" s="251">
        <f>(Durban!B51*0.57+PMB!B51*0.08+RBay!B51*0.06+'Port Shepstone'!B51*0.03+Other!B51*0.03)/71*100</f>
        <v>7.6323943661971843</v>
      </c>
      <c r="E51" s="256">
        <f>D51</f>
        <v>7.6323943661971843</v>
      </c>
      <c r="F51" s="251">
        <f>(Durban!D51*0.57+PMB!D51*0.08+RBay!D51*0.06+'Port Shepstone'!D51*0.03+Other!D51*0.03)/71*100</f>
        <v>1.284507042253521</v>
      </c>
      <c r="G51" s="256">
        <f>F51</f>
        <v>1.284507042253521</v>
      </c>
      <c r="H51" s="68">
        <f>(Durban!F51*0.57+PMB!F51*0.08+RBay!F51*0.06+'Port Shepstone'!F51*0.03+Other!F51*0.03)/71*100</f>
        <v>2.5056338028169018</v>
      </c>
      <c r="I51" s="112">
        <f>H51</f>
        <v>2.5056338028169018</v>
      </c>
      <c r="J51" s="80">
        <f>(Durban!H51*0.57+PMB!H51*0.08+RBay!H51*0.06+'Port Shepstone'!H51*0.03+Other!H51*0.03)/71*100</f>
        <v>3.8760563380281687</v>
      </c>
      <c r="K51" s="136">
        <f>J51</f>
        <v>3.8760563380281687</v>
      </c>
      <c r="L51" s="40">
        <f>(Durban!J51*0.57+PMB!J51*0.08+RBay!J51*0.06+'Port Shepstone'!J51*0.03+Other!J51*0.03)/71*100</f>
        <v>3.3591549295774645</v>
      </c>
      <c r="M51" s="137">
        <f>L51</f>
        <v>3.3591549295774645</v>
      </c>
      <c r="N51" s="122">
        <f>(Durban!L51*0.57+PMB!L51*0.08+RBay!L51*0.06+'Port Shepstone'!L51*0.03+Other!L51*0.03)/71*100</f>
        <v>3.2661971830985919</v>
      </c>
      <c r="O51" s="138">
        <f>N51</f>
        <v>3.2661971830985919</v>
      </c>
      <c r="P51" s="124">
        <f>(Durban!N51*0.57+PMB!N51*0.08+RBay!N51*0.06+'Port Shepstone'!N51*0.03+Other!N51*0.03)/71*100</f>
        <v>2.408450704225352</v>
      </c>
      <c r="Q51" s="139">
        <f>P51</f>
        <v>2.408450704225352</v>
      </c>
      <c r="R51" s="126">
        <f>(Durban!P51*0.57+PMB!P51*0.08+RBay!P51*0.06+'Port Shepstone'!P51*0.03+Other!P51*0.03)/71*100</f>
        <v>6.29830985915493</v>
      </c>
      <c r="S51" s="140">
        <f>R51</f>
        <v>6.29830985915493</v>
      </c>
    </row>
    <row r="52" spans="1:19">
      <c r="A52" s="4">
        <v>2</v>
      </c>
      <c r="B52" s="4"/>
      <c r="C52" s="4"/>
      <c r="D52" s="251">
        <f>(Durban!B52*0.57+PMB!B52*0.08+RBay!B52*0.06+'Port Shepstone'!B52*0.03+Other!B52*0.03)/71*100</f>
        <v>3.325352112676057</v>
      </c>
      <c r="E52" s="256">
        <f>E51+D52</f>
        <v>10.957746478873242</v>
      </c>
      <c r="F52" s="251">
        <f>(Durban!D52*0.57+PMB!D52*0.08+RBay!D52*0.06+'Port Shepstone'!D52*0.03+Other!D52*0.03)/71*100</f>
        <v>10.604225352112676</v>
      </c>
      <c r="G52" s="256">
        <f>G51+F52</f>
        <v>11.888732394366198</v>
      </c>
      <c r="H52" s="68">
        <f>(Durban!F52*0.57+PMB!F52*0.08+RBay!F52*0.06+'Port Shepstone'!F52*0.03+Other!F52*0.03)/71*100</f>
        <v>4.6450704225352117</v>
      </c>
      <c r="I52" s="112">
        <f>I51+H52</f>
        <v>7.1507042253521131</v>
      </c>
      <c r="J52" s="80">
        <f>(Durban!H52*0.57+PMB!H52*0.08+RBay!H52*0.06+'Port Shepstone'!H52*0.03+Other!H52*0.03)/71*100</f>
        <v>5.6647887323943662</v>
      </c>
      <c r="K52" s="136">
        <f>K51+J52</f>
        <v>9.5408450704225345</v>
      </c>
      <c r="L52" s="40">
        <f>(Durban!J52*0.57+PMB!J52*0.08+RBay!J52*0.06+'Port Shepstone'!J52*0.03+Other!J52*0.03)/71*100</f>
        <v>6.6140845070422536</v>
      </c>
      <c r="M52" s="137">
        <f>M51+L52</f>
        <v>9.9732394366197177</v>
      </c>
      <c r="N52" s="122">
        <f>(Durban!L52*0.57+PMB!L52*0.08+RBay!L52*0.06+'Port Shepstone'!L52*0.03+Other!L52*0.03)/71*100</f>
        <v>7.9295774647887338</v>
      </c>
      <c r="O52" s="138">
        <f>O51+N52</f>
        <v>11.195774647887326</v>
      </c>
      <c r="P52" s="124">
        <f>(Durban!N52*0.57+PMB!N52*0.08+RBay!N52*0.06+'Port Shepstone'!N52*0.03+Other!N52*0.03)/71*100</f>
        <v>0.56338028169014087</v>
      </c>
      <c r="Q52" s="139">
        <f>Q51+P52</f>
        <v>2.971830985915493</v>
      </c>
      <c r="R52" s="126">
        <f>(Durban!P52*0.57+PMB!P52*0.08+RBay!P52*0.06+'Port Shepstone'!P52*0.03+Other!P52*0.03)/71*100</f>
        <v>6.7034579893152006</v>
      </c>
      <c r="S52" s="140">
        <f>S51+R52</f>
        <v>13.001767848470131</v>
      </c>
    </row>
    <row r="53" spans="1:19">
      <c r="A53" s="4">
        <v>3</v>
      </c>
      <c r="B53" s="4"/>
      <c r="C53" s="4"/>
      <c r="D53" s="251">
        <f>(Durban!B53*0.57+PMB!B53*0.08+RBay!B53*0.06+'Port Shepstone'!B53*0.03+Other!B53*0.03)/71*100</f>
        <v>9.2281690140845072</v>
      </c>
      <c r="E53" s="256">
        <f t="shared" ref="E53:E60" si="12">E52+D53</f>
        <v>20.185915492957747</v>
      </c>
      <c r="F53" s="251">
        <f>(Durban!D53*0.57+PMB!D53*0.08+RBay!D53*0.06+'Port Shepstone'!D53*0.03+Other!D53*0.03)/71*100</f>
        <v>5.2183098591549291</v>
      </c>
      <c r="G53" s="256">
        <f t="shared" ref="G53:G60" si="13">G52+F53</f>
        <v>17.107042253521126</v>
      </c>
      <c r="H53" s="68">
        <f>(Durban!F53*0.57+PMB!F53*0.08+RBay!F53*0.06+'Port Shepstone'!F53*0.03+Other!F53*0.03)/71*100</f>
        <v>8.8239436619718319</v>
      </c>
      <c r="I53" s="112">
        <f t="shared" ref="I53:I60" si="14">I52+H53</f>
        <v>15.974647887323945</v>
      </c>
      <c r="J53" s="80">
        <f>(Durban!H53*0.57+PMB!H53*0.08+RBay!H53*0.06+'Port Shepstone'!H53*0.03+Other!H53*0.03)/71*100</f>
        <v>5.2450704225352105</v>
      </c>
      <c r="K53" s="136">
        <f t="shared" ref="K53:K60" si="15">K52+J53</f>
        <v>14.785915492957745</v>
      </c>
      <c r="L53" s="40">
        <f>(Durban!J53*0.57+PMB!J53*0.08+RBay!J53*0.06+'Port Shepstone'!J53*0.03+Other!J53*0.03)/71*100</f>
        <v>7.4957746478873242</v>
      </c>
      <c r="M53" s="137">
        <f t="shared" ref="M53:O60" si="16">M52+L53</f>
        <v>17.469014084507041</v>
      </c>
      <c r="N53" s="122">
        <f>(Durban!L53*0.57+PMB!L53*0.08+RBay!L53*0.06+'Port Shepstone'!L53*0.03+Other!L53*0.03)/71*100</f>
        <v>6.0197183098591536</v>
      </c>
      <c r="O53" s="138">
        <f t="shared" si="16"/>
        <v>17.215492957746481</v>
      </c>
      <c r="P53" s="124">
        <f>(Durban!N53*0.57+PMB!N53*0.08+RBay!N53*0.06+'Port Shepstone'!N53*0.03+Other!N53*0.03)/71*100</f>
        <v>4.535211267605634</v>
      </c>
      <c r="Q53" s="139">
        <f t="shared" ref="Q53:Q60" si="17">Q52+P53</f>
        <v>7.507042253521127</v>
      </c>
      <c r="R53" s="126">
        <f>(Durban!P53*0.57+PMB!P53*0.08+RBay!P53*0.06+'Port Shepstone'!P53*0.03+Other!P53*0.03)/71*100</f>
        <v>0.95473530840213694</v>
      </c>
      <c r="S53" s="140">
        <f t="shared" ref="S53:S60" si="18">S52+R53</f>
        <v>13.956503156872268</v>
      </c>
    </row>
    <row r="54" spans="1:19">
      <c r="A54" s="4">
        <v>4</v>
      </c>
      <c r="B54" s="4"/>
      <c r="C54" s="4"/>
      <c r="D54" s="251">
        <f>(Durban!B54*0.57+PMB!B54*0.08+RBay!B54*0.06+'Port Shepstone'!B54*0.03+Other!B54*0.03)/71*100</f>
        <v>6.1140845070422536</v>
      </c>
      <c r="E54" s="256">
        <f t="shared" si="12"/>
        <v>26.3</v>
      </c>
      <c r="F54" s="251">
        <f>(Durban!D54*0.57+PMB!D54*0.08+RBay!D54*0.06+'Port Shepstone'!D54*0.03+Other!D54*0.03)/71*100</f>
        <v>6.4591549295774637</v>
      </c>
      <c r="G54" s="256">
        <f t="shared" si="13"/>
        <v>23.566197183098588</v>
      </c>
      <c r="H54" s="68">
        <f>(Durban!F54*0.57+PMB!F54*0.08+RBay!F54*0.06+'Port Shepstone'!F54*0.03+Other!F54*0.03)/71*100</f>
        <v>7.9281690140845056</v>
      </c>
      <c r="I54" s="112">
        <f t="shared" si="14"/>
        <v>23.90281690140845</v>
      </c>
      <c r="J54" s="80">
        <f>(Durban!H54*0.57+PMB!H54*0.08+RBay!H54*0.06+'Port Shepstone'!H54*0.03+Other!H54*0.03)/71*100</f>
        <v>6.7126760563380277</v>
      </c>
      <c r="K54" s="136">
        <f t="shared" si="15"/>
        <v>21.498591549295774</v>
      </c>
      <c r="L54" s="40">
        <f>(Durban!J54*0.57+PMB!J54*0.08+RBay!J54*0.06+'Port Shepstone'!J54*0.03+Other!J54*0.03)/71*100</f>
        <v>2.4676056338028167</v>
      </c>
      <c r="M54" s="137">
        <f t="shared" si="16"/>
        <v>19.936619718309856</v>
      </c>
      <c r="N54" s="122">
        <f>(Durban!L54*0.57+PMB!L54*0.08+RBay!L54*0.06+'Port Shepstone'!L54*0.03+Other!L54*0.03)/71*100</f>
        <v>4.6718309859154923</v>
      </c>
      <c r="O54" s="138">
        <f t="shared" si="16"/>
        <v>21.887323943661972</v>
      </c>
      <c r="P54" s="124">
        <f>(Durban!N54*0.57+PMB!N54*0.08+RBay!N54*0.06+'Port Shepstone'!N54*0.03+Other!N54*0.03)/71*100</f>
        <v>3.2112676056338025</v>
      </c>
      <c r="Q54" s="139">
        <f t="shared" si="17"/>
        <v>10.71830985915493</v>
      </c>
      <c r="R54" s="126">
        <f>(Durban!P54*0.57+PMB!P54*0.08+RBay!P54*0.06+'Port Shepstone'!P54*0.03+Other!P54*0.03)/71*100</f>
        <v>7.2862651772705194</v>
      </c>
      <c r="S54" s="140">
        <f t="shared" si="18"/>
        <v>21.242768334142788</v>
      </c>
    </row>
    <row r="55" spans="1:19">
      <c r="A55" s="4">
        <v>5</v>
      </c>
      <c r="B55" s="4"/>
      <c r="C55" s="4"/>
      <c r="D55" s="251">
        <f>(Durban!B55*0.57+PMB!B55*0.08+RBay!B55*0.06+'Port Shepstone'!B55*0.03+Other!B55*0.03)/71*100</f>
        <v>10.026760563380281</v>
      </c>
      <c r="E55" s="256">
        <f t="shared" si="12"/>
        <v>36.326760563380283</v>
      </c>
      <c r="F55" s="251">
        <f>(Durban!D55*0.57+PMB!D55*0.08+RBay!D55*0.06+'Port Shepstone'!D55*0.03+Other!D55*0.03)/71*100</f>
        <v>14.564788732394366</v>
      </c>
      <c r="G55" s="256">
        <f t="shared" si="13"/>
        <v>38.130985915492957</v>
      </c>
      <c r="H55" s="68">
        <f>(Durban!F55*0.57+PMB!F55*0.08+RBay!F55*0.06+'Port Shepstone'!F55*0.03+Other!F55*0.03)/71*100</f>
        <v>10.266197183098591</v>
      </c>
      <c r="I55" s="112">
        <f t="shared" si="14"/>
        <v>34.16901408450704</v>
      </c>
      <c r="J55" s="80">
        <f>(Durban!H55*0.57+PMB!H55*0.08+RBay!H55*0.06+'Port Shepstone'!H55*0.03+Other!H55*0.03)/71*100</f>
        <v>8.4056338028169009</v>
      </c>
      <c r="K55" s="136">
        <f t="shared" si="15"/>
        <v>29.904225352112675</v>
      </c>
      <c r="L55" s="40">
        <f>(Durban!J55*0.57+PMB!J55*0.08+RBay!J55*0.06+'Port Shepstone'!J55*0.03+Other!J55*0.03)/71*100</f>
        <v>7.8549295774647883</v>
      </c>
      <c r="M55" s="137">
        <f t="shared" si="16"/>
        <v>27.791549295774644</v>
      </c>
      <c r="N55" s="122">
        <f>(Durban!L55*0.57+PMB!L55*0.08+RBay!L55*0.06+'Port Shepstone'!L55*0.03+Other!L55*0.03)/71*100</f>
        <v>9.626760563380282</v>
      </c>
      <c r="O55" s="138">
        <f t="shared" si="16"/>
        <v>31.514084507042256</v>
      </c>
      <c r="P55" s="124">
        <f>(Durban!N55*0.57+PMB!N55*0.08+RBay!N55*0.06+'Port Shepstone'!N55*0.03+Other!N55*0.03)/71*100</f>
        <v>4.9999999999999991</v>
      </c>
      <c r="Q55" s="139">
        <f t="shared" si="17"/>
        <v>15.718309859154928</v>
      </c>
      <c r="R55" s="126">
        <f>(Durban!P55*0.57+PMB!P55*0.08+RBay!P55*0.06+'Port Shepstone'!P55*0.03+Other!P55*0.03)/71*100</f>
        <v>8.4127440505099553</v>
      </c>
      <c r="S55" s="140">
        <f t="shared" si="18"/>
        <v>29.655512384652745</v>
      </c>
    </row>
    <row r="56" spans="1:19">
      <c r="A56" s="4">
        <v>6</v>
      </c>
      <c r="B56" s="4"/>
      <c r="C56" s="4"/>
      <c r="D56" s="251">
        <f>(Durban!B56*0.57+PMB!B56*0.08+RBay!B56*0.06+'Port Shepstone'!B56*0.03+Other!B56*0.03)/71*100</f>
        <v>3.9971830985915489</v>
      </c>
      <c r="E56" s="256">
        <f t="shared" si="12"/>
        <v>40.323943661971832</v>
      </c>
      <c r="F56" s="251">
        <f>(Durban!D56*0.57+PMB!D56*0.08+RBay!D56*0.06+'Port Shepstone'!D56*0.03+Other!D56*0.03)/71*100</f>
        <v>3.7690140845070421</v>
      </c>
      <c r="G56" s="256">
        <f t="shared" si="13"/>
        <v>41.9</v>
      </c>
      <c r="H56" s="68">
        <f>(Durban!F56*0.57+PMB!F56*0.08+RBay!F56*0.06+'Port Shepstone'!F56*0.03+Other!F56*0.03)/71*100</f>
        <v>7.6014084507042252</v>
      </c>
      <c r="I56" s="112">
        <f t="shared" si="14"/>
        <v>41.770422535211267</v>
      </c>
      <c r="J56" s="80">
        <f>(Durban!H56*0.57+PMB!H56*0.08+RBay!H56*0.06+'Port Shepstone'!H56*0.03+Other!H56*0.03)/71*100</f>
        <v>6.7436619718309858</v>
      </c>
      <c r="K56" s="136">
        <f t="shared" si="15"/>
        <v>36.647887323943664</v>
      </c>
      <c r="L56" s="40">
        <f>(Durban!J56*0.57+PMB!J56*0.08+RBay!J56*0.06+'Port Shepstone'!J56*0.03+Other!J56*0.03)/71*100</f>
        <v>5.1084507042253513</v>
      </c>
      <c r="M56" s="137">
        <f t="shared" si="16"/>
        <v>32.899999999999991</v>
      </c>
      <c r="N56" s="122">
        <f>(Durban!L56*0.57+PMB!L56*0.08+RBay!L56*0.06+'Port Shepstone'!L56*0.03+Other!L56*0.03)/71*100</f>
        <v>4.8605633802816897</v>
      </c>
      <c r="O56" s="138">
        <f t="shared" si="16"/>
        <v>36.374647887323945</v>
      </c>
      <c r="P56" s="124">
        <f>(Durban!N56*0.57+PMB!N56*0.08+RBay!N56*0.06+'Port Shepstone'!N56*0.03+Other!N56*0.03)/71*100</f>
        <v>4.9999999999999991</v>
      </c>
      <c r="Q56" s="139">
        <f t="shared" si="17"/>
        <v>20.718309859154928</v>
      </c>
      <c r="R56" s="126">
        <f>(Durban!P56*0.57+PMB!P56*0.08+RBay!P56*0.06+'Port Shepstone'!P56*0.03+Other!P56*0.03)/71*100</f>
        <v>6.3149198640116557</v>
      </c>
      <c r="S56" s="140">
        <f t="shared" si="18"/>
        <v>35.970432248664402</v>
      </c>
    </row>
    <row r="57" spans="1:19">
      <c r="A57" s="4">
        <v>7</v>
      </c>
      <c r="B57" s="4"/>
      <c r="C57" s="4"/>
      <c r="D57" s="251">
        <f>(Durban!B57*0.57+PMB!B57*0.08+RBay!B57*0.06+'Port Shepstone'!B57*0.03+Other!B57*0.03)/71*100</f>
        <v>4.7915492957746482</v>
      </c>
      <c r="E57" s="253">
        <f t="shared" si="12"/>
        <v>45.115492957746483</v>
      </c>
      <c r="F57" s="251">
        <f>(Durban!D57*0.57+PMB!D57*0.08+RBay!D57*0.06+'Port Shepstone'!D57*0.03+Other!D57*0.03)/71*100</f>
        <v>10.008450704225352</v>
      </c>
      <c r="G57" s="253">
        <f t="shared" si="13"/>
        <v>51.908450704225352</v>
      </c>
      <c r="H57" s="68">
        <f>(Durban!F57*0.57+PMB!F57*0.08+RBay!F57*0.06+'Port Shepstone'!F57*0.03+Other!F57*0.03)/71*100</f>
        <v>7.045070422535213</v>
      </c>
      <c r="I57" s="208">
        <f t="shared" si="14"/>
        <v>48.815492957746478</v>
      </c>
      <c r="J57" s="80">
        <f>(Durban!H57*0.57+PMB!H57*0.08+RBay!H57*0.06+'Port Shepstone'!H57*0.03+Other!H57*0.03)/71*100</f>
        <v>9.3436619718309863</v>
      </c>
      <c r="K57" s="210">
        <f t="shared" si="15"/>
        <v>45.991549295774647</v>
      </c>
      <c r="L57" s="40">
        <f>(Durban!J57*0.57+PMB!J57*0.08+RBay!J57*0.06+'Port Shepstone'!J57*0.03+Other!J57*0.03)/71*100</f>
        <v>11.298591549295775</v>
      </c>
      <c r="M57" s="211">
        <f t="shared" si="16"/>
        <v>44.19859154929577</v>
      </c>
      <c r="N57" s="122">
        <f>(Durban!L57*0.57+PMB!L57*0.08+RBay!L57*0.06+'Port Shepstone'!L57*0.03+Other!L57*0.03)/71*100</f>
        <v>12.398591549295773</v>
      </c>
      <c r="O57" s="212">
        <f t="shared" si="16"/>
        <v>48.773239436619718</v>
      </c>
      <c r="P57" s="124">
        <f>(Durban!N57*0.57+PMB!N57*0.08+RBay!N57*0.06+'Port Shepstone'!N57*0.03+Other!N57*0.03)/71*100</f>
        <v>10.56338028169014</v>
      </c>
      <c r="Q57" s="139">
        <f t="shared" si="17"/>
        <v>31.281690140845068</v>
      </c>
      <c r="R57" s="126">
        <f>(Durban!P57*0.57+PMB!P57*0.08+RBay!P57*0.06+'Port Shepstone'!P57*0.03+Other!P57*0.03)/71*100</f>
        <v>2.8749004371053912</v>
      </c>
      <c r="S57" s="140">
        <f t="shared" si="18"/>
        <v>38.84533268576979</v>
      </c>
    </row>
    <row r="58" spans="1:19">
      <c r="A58" s="4">
        <v>8</v>
      </c>
      <c r="B58" s="4"/>
      <c r="C58" s="4"/>
      <c r="D58" s="251">
        <f>(Durban!B58*0.57+PMB!B58*0.08+RBay!B58*0.06+'Port Shepstone'!B58*0.03+Other!B58*0.03)/71*100</f>
        <v>10.535211267605634</v>
      </c>
      <c r="E58" s="256">
        <f t="shared" si="12"/>
        <v>55.650704225352115</v>
      </c>
      <c r="F58" s="251">
        <f>(Durban!D58*0.57+PMB!D58*0.08+RBay!D58*0.06+'Port Shepstone'!D58*0.03+Other!D58*0.03)/71*100</f>
        <v>16.692957746478871</v>
      </c>
      <c r="G58" s="256">
        <f t="shared" si="13"/>
        <v>68.601408450704227</v>
      </c>
      <c r="H58" s="68">
        <f>(Durban!F58*0.57+PMB!F58*0.08+RBay!F58*0.06+'Port Shepstone'!F58*0.03+Other!F58*0.03)/71*100</f>
        <v>18.647887323943664</v>
      </c>
      <c r="I58" s="112">
        <f t="shared" si="14"/>
        <v>67.463380281690149</v>
      </c>
      <c r="J58" s="80">
        <f>(Durban!H58*0.57+PMB!H58*0.08+RBay!H58*0.06+'Port Shepstone'!H58*0.03+Other!H58*0.03)/71*100</f>
        <v>11.805633802816901</v>
      </c>
      <c r="K58" s="136">
        <f t="shared" si="15"/>
        <v>57.797183098591546</v>
      </c>
      <c r="L58" s="40">
        <f>(Durban!J58*0.57+PMB!J58*0.08+RBay!J58*0.06+'Port Shepstone'!J58*0.03+Other!J58*0.03)/71*100</f>
        <v>17.033802816901407</v>
      </c>
      <c r="M58" s="137">
        <f t="shared" si="16"/>
        <v>61.232394366197177</v>
      </c>
      <c r="N58" s="122">
        <f>(Durban!L58*0.57+PMB!L58*0.08+RBay!L58*0.06+'Port Shepstone'!L58*0.03+Other!L58*0.03)/71*100</f>
        <v>15.590140845070424</v>
      </c>
      <c r="O58" s="138">
        <f t="shared" si="16"/>
        <v>64.363380281690141</v>
      </c>
      <c r="P58" s="124">
        <f>(Durban!N58*0.57+PMB!N58*0.08+RBay!N58*0.06+'Port Shepstone'!N58*0.03+Other!N58*0.03)/71*100</f>
        <v>15.676056338028168</v>
      </c>
      <c r="Q58" s="213">
        <f t="shared" si="17"/>
        <v>46.957746478873233</v>
      </c>
      <c r="R58" s="126">
        <f>(Durban!P58*0.57+PMB!P58*0.08+RBay!P58*0.06+'Port Shepstone'!P58*0.03+Other!P58*0.03)/71*100</f>
        <v>18.564249635745504</v>
      </c>
      <c r="S58" s="214">
        <f t="shared" si="18"/>
        <v>57.409582321515295</v>
      </c>
    </row>
    <row r="59" spans="1:19">
      <c r="A59" s="4">
        <v>9</v>
      </c>
      <c r="B59" s="4"/>
      <c r="C59" s="4"/>
      <c r="D59" s="251">
        <f>(Durban!B59*0.57+PMB!B59*0.08+RBay!B59*0.06+'Port Shepstone'!B59*0.03+Other!B59*0.03)/71*100</f>
        <v>16.845070422535212</v>
      </c>
      <c r="E59" s="256">
        <f t="shared" si="12"/>
        <v>72.49577464788733</v>
      </c>
      <c r="F59" s="251">
        <f>(Durban!D59*0.57+PMB!D59*0.08+RBay!D59*0.06+'Port Shepstone'!D59*0.03+Other!D59*0.03)/71*100</f>
        <v>14.54225352112676</v>
      </c>
      <c r="G59" s="256">
        <f t="shared" si="13"/>
        <v>83.143661971830994</v>
      </c>
      <c r="H59" s="68">
        <f>(Durban!F59*0.57+PMB!F59*0.08+RBay!F59*0.06+'Port Shepstone'!F59*0.03+Other!F59*0.03)/71*100</f>
        <v>10.914084507042251</v>
      </c>
      <c r="I59" s="112">
        <f t="shared" si="14"/>
        <v>78.377464788732397</v>
      </c>
      <c r="J59" s="80">
        <f>(Durban!H59*0.57+PMB!H59*0.08+RBay!H59*0.06+'Port Shepstone'!H59*0.03+Other!H59*0.03)/71*100</f>
        <v>15.715492957746477</v>
      </c>
      <c r="K59" s="136">
        <f t="shared" si="15"/>
        <v>73.512676056338023</v>
      </c>
      <c r="L59" s="40">
        <f>(Durban!J59*0.57+PMB!J59*0.08+RBay!J59*0.06+'Port Shepstone'!J59*0.03+Other!J59*0.03)/71*100</f>
        <v>16.208450704225349</v>
      </c>
      <c r="M59" s="137">
        <f t="shared" si="16"/>
        <v>77.440845070422526</v>
      </c>
      <c r="N59" s="122">
        <f>(Durban!L59*0.57+PMB!L59*0.08+RBay!L59*0.06+'Port Shepstone'!L59*0.03+Other!L59*0.03)/71*100</f>
        <v>14.326760563380281</v>
      </c>
      <c r="O59" s="138">
        <f t="shared" si="16"/>
        <v>78.690140845070417</v>
      </c>
      <c r="P59" s="124">
        <f>(Durban!N59*0.57+PMB!N59*0.08+RBay!N59*0.06+'Port Shepstone'!N59*0.03+Other!N59*0.03)/71*100</f>
        <v>14.87323943661972</v>
      </c>
      <c r="Q59" s="139">
        <f t="shared" si="17"/>
        <v>61.830985915492953</v>
      </c>
      <c r="R59" s="126">
        <f>(Durban!P59*0.57+PMB!P59*0.08+RBay!P59*0.06+'Port Shepstone'!P59*0.03+Other!P59*0.03)/71*100</f>
        <v>18.547639630888778</v>
      </c>
      <c r="S59" s="140">
        <f t="shared" si="18"/>
        <v>75.957221952404069</v>
      </c>
    </row>
    <row r="60" spans="1:19">
      <c r="A60" s="4">
        <v>10</v>
      </c>
      <c r="B60" s="4"/>
      <c r="C60" s="4"/>
      <c r="D60" s="251">
        <f>(Durban!B60*0.57+PMB!B60*0.08+RBay!B60*0.06+'Port Shepstone'!B60*0.03+Other!B60*0.03)/71*100</f>
        <v>35.954929577464789</v>
      </c>
      <c r="E60" s="256">
        <f t="shared" si="12"/>
        <v>108.45070422535213</v>
      </c>
      <c r="F60" s="251">
        <f>(Durban!D60*0.57+PMB!D60*0.08+RBay!D60*0.06+'Port Shepstone'!D60*0.03+Other!D60*0.03)/71*100</f>
        <v>23.316901408450704</v>
      </c>
      <c r="G60" s="256">
        <f t="shared" si="13"/>
        <v>106.4605633802817</v>
      </c>
      <c r="H60" s="68">
        <f>(Durban!F60*0.57+PMB!F60*0.08+RBay!F60*0.06+'Port Shepstone'!F60*0.03+Other!F60*0.03)/71*100</f>
        <v>30.033802816901407</v>
      </c>
      <c r="I60" s="112">
        <f t="shared" si="14"/>
        <v>108.41126760563381</v>
      </c>
      <c r="J60" s="80">
        <f>(Durban!H60*0.57+PMB!H60*0.08+RBay!H60*0.06+'Port Shepstone'!H60*0.03+Other!H60*0.03)/71*100</f>
        <v>26.49577464788732</v>
      </c>
      <c r="K60" s="136">
        <f t="shared" si="15"/>
        <v>100.00845070422534</v>
      </c>
      <c r="L60" s="40">
        <f>(Durban!J60*0.57+PMB!J60*0.08+RBay!J60*0.06+'Port Shepstone'!J60*0.03+Other!J60*0.03)/71*100</f>
        <v>22.476056338028165</v>
      </c>
      <c r="M60" s="137">
        <f t="shared" si="16"/>
        <v>99.916901408450684</v>
      </c>
      <c r="N60" s="122">
        <f>(Durban!L60*0.57+PMB!L60*0.08+RBay!L60*0.06+'Port Shepstone'!L60*0.03+Other!L60*0.03)/71*100</f>
        <v>21.381690140845066</v>
      </c>
      <c r="O60" s="138">
        <f t="shared" si="16"/>
        <v>100.07183098591548</v>
      </c>
      <c r="P60" s="124">
        <f>(Durban!N60*0.57+PMB!N60*0.08+RBay!N60*0.06+'Port Shepstone'!N60*0.03+Other!N60*0.03)/71*100</f>
        <v>39.056338028169009</v>
      </c>
      <c r="Q60" s="139">
        <f t="shared" si="17"/>
        <v>100.88732394366195</v>
      </c>
      <c r="R60" s="126">
        <f>(Durban!P60*0.57+PMB!P60*0.08+RBay!P60*0.06+'Port Shepstone'!P60*0.03+Other!P60*0.03)/71*100</f>
        <v>24.042355512384653</v>
      </c>
      <c r="S60" s="140">
        <f t="shared" si="18"/>
        <v>99.999577464788729</v>
      </c>
    </row>
    <row r="61" spans="1:19">
      <c r="A61" s="3"/>
      <c r="B61" s="3"/>
      <c r="C61" s="3"/>
      <c r="D61" s="251"/>
      <c r="E61" s="257"/>
      <c r="F61" s="251"/>
      <c r="G61" s="257"/>
      <c r="H61" s="68"/>
      <c r="I61" s="113"/>
      <c r="J61" s="80"/>
      <c r="K61" s="141"/>
      <c r="L61" s="40"/>
      <c r="M61" s="142"/>
      <c r="N61" s="122"/>
      <c r="O61" s="143"/>
      <c r="P61" s="124"/>
      <c r="Q61" s="144"/>
      <c r="R61" s="126"/>
      <c r="S61" s="135"/>
    </row>
    <row r="62" spans="1:19">
      <c r="A62" s="5" t="s">
        <v>4</v>
      </c>
      <c r="B62" s="5"/>
      <c r="C62" s="5"/>
      <c r="D62" s="251"/>
      <c r="E62" s="257"/>
      <c r="F62" s="251"/>
      <c r="G62" s="257"/>
      <c r="H62" s="68"/>
      <c r="I62" s="113"/>
      <c r="J62" s="80"/>
      <c r="K62" s="141"/>
      <c r="L62" s="40"/>
      <c r="M62" s="142"/>
      <c r="N62" s="122"/>
      <c r="O62" s="143"/>
      <c r="P62" s="124"/>
      <c r="Q62" s="144"/>
      <c r="R62" s="126"/>
      <c r="S62" s="135"/>
    </row>
    <row r="63" spans="1:19">
      <c r="A63" s="4">
        <v>1</v>
      </c>
      <c r="B63" s="4"/>
      <c r="C63" s="4"/>
      <c r="D63" s="251">
        <f>(Durban!B63*0.57+PMB!B63*0.08+RBay!B63*0.06+'Port Shepstone'!B63*0.03+Other!B63*0.03)/71*100</f>
        <v>7.6915492957746467</v>
      </c>
      <c r="E63" s="256">
        <f>D63</f>
        <v>7.6915492957746467</v>
      </c>
      <c r="F63" s="251">
        <f>(Durban!D63*0.57+PMB!D63*0.08+RBay!D63*0.06+'Port Shepstone'!D63*0.03+Other!D63*0.03)/71*100</f>
        <v>3.0985915492957745</v>
      </c>
      <c r="G63" s="256">
        <f>F63</f>
        <v>3.0985915492957745</v>
      </c>
      <c r="H63" s="68">
        <f>(Durban!F63*0.57+PMB!F63*0.08+RBay!F63*0.06+'Port Shepstone'!F63*0.03+Other!F63*0.03)/71*100</f>
        <v>1.0732394366197182</v>
      </c>
      <c r="I63" s="112">
        <f>H63</f>
        <v>1.0732394366197182</v>
      </c>
      <c r="J63" s="80">
        <f>(Durban!H63*0.57+PMB!H63*0.08+RBay!H63*0.06+'Port Shepstone'!H63*0.03+Other!H63*0.03)/71*100</f>
        <v>1.4676056338028169</v>
      </c>
      <c r="K63" s="136">
        <f>J63</f>
        <v>1.4676056338028169</v>
      </c>
      <c r="L63" s="40">
        <f>(Durban!J63*0.57+PMB!J63*0.08+RBay!J63*0.06+'Port Shepstone'!J63*0.03+Other!J63*0.03)/71*100</f>
        <v>0.36056338028169016</v>
      </c>
      <c r="M63" s="137">
        <f>L63</f>
        <v>0.36056338028169016</v>
      </c>
      <c r="N63" s="122">
        <f>(Durban!L63*0.57+PMB!L63*0.08+RBay!L63*0.06+'Port Shepstone'!L63*0.03+Other!L63*0.03)/71*100</f>
        <v>0.61690140845070429</v>
      </c>
      <c r="O63" s="138">
        <f>N63</f>
        <v>0.61690140845070429</v>
      </c>
      <c r="P63" s="124">
        <f>(Durban!N63*0.57+PMB!N63*0.08+RBay!N63*0.06+'Port Shepstone'!N63*0.03+Other!N63*0.03)/71*100</f>
        <v>0.80281690140845063</v>
      </c>
      <c r="Q63" s="139">
        <f>P63</f>
        <v>0.80281690140845063</v>
      </c>
      <c r="R63" s="126">
        <f>(Durban!P63*0.57+PMB!P63*0.08+RBay!P63*0.06+'Port Shepstone'!P63*0.03+Other!P63*0.03)/71*100</f>
        <v>1.2997183098591552</v>
      </c>
      <c r="S63" s="140">
        <f>R63</f>
        <v>1.2997183098591552</v>
      </c>
    </row>
    <row r="64" spans="1:19">
      <c r="A64" s="4">
        <v>2</v>
      </c>
      <c r="B64" s="4"/>
      <c r="C64" s="4"/>
      <c r="D64" s="251">
        <f>(Durban!B64*0.57+PMB!B64*0.08+RBay!B64*0.06+'Port Shepstone'!B64*0.03+Other!B64*0.03)/71*100</f>
        <v>3.0338028169014084</v>
      </c>
      <c r="E64" s="256">
        <f>E63+D64</f>
        <v>10.725352112676056</v>
      </c>
      <c r="F64" s="251">
        <f>(Durban!D64*0.57+PMB!D64*0.08+RBay!D64*0.06+'Port Shepstone'!D64*0.03+Other!D64*0.03)/71*100</f>
        <v>4.0985915492957741</v>
      </c>
      <c r="G64" s="256">
        <f>G63+F64</f>
        <v>7.1971830985915481</v>
      </c>
      <c r="H64" s="68">
        <f>(Durban!F64*0.57+PMB!F64*0.08+RBay!F64*0.06+'Port Shepstone'!F64*0.03+Other!F64*0.03)/71*100</f>
        <v>3.7098591549295774</v>
      </c>
      <c r="I64" s="112">
        <f>I63+H64</f>
        <v>4.7830985915492956</v>
      </c>
      <c r="J64" s="80">
        <f>(Durban!H64*0.57+PMB!H64*0.08+RBay!H64*0.06+'Port Shepstone'!H64*0.03+Other!H64*0.03)/71*100</f>
        <v>2.6985915492957746</v>
      </c>
      <c r="K64" s="136">
        <f>K63+J64</f>
        <v>4.1661971830985918</v>
      </c>
      <c r="L64" s="40">
        <f>(Durban!J64*0.57+PMB!J64*0.08+RBay!J64*0.06+'Port Shepstone'!J64*0.03+Other!J64*0.03)/71*100</f>
        <v>0.18028169014084508</v>
      </c>
      <c r="M64" s="137">
        <f>M63+L64</f>
        <v>0.54084507042253527</v>
      </c>
      <c r="N64" s="122">
        <f>(Durban!L64*0.57+PMB!L64*0.08+RBay!L64*0.06+'Port Shepstone'!L64*0.03+Other!L64*0.03)/71*100</f>
        <v>2.0028169014084507</v>
      </c>
      <c r="O64" s="138">
        <f>O63+N64</f>
        <v>2.619718309859155</v>
      </c>
      <c r="P64" s="124">
        <f>(Durban!N64*0.57+PMB!N64*0.08+RBay!N64*0.06+'Port Shepstone'!N64*0.03+Other!N64*0.03)/71*100</f>
        <v>2.7464788732394365</v>
      </c>
      <c r="Q64" s="139">
        <f>Q63+P64</f>
        <v>3.549295774647887</v>
      </c>
      <c r="R64" s="126">
        <f>(Durban!P64*0.57+PMB!P64*0.08+RBay!P64*0.06+'Port Shepstone'!P64*0.03+Other!P64*0.03)/71*100</f>
        <v>0.38853812530354537</v>
      </c>
      <c r="S64" s="140">
        <f>S63+R64</f>
        <v>1.6882564351627005</v>
      </c>
    </row>
    <row r="65" spans="1:19">
      <c r="A65" s="4">
        <v>3</v>
      </c>
      <c r="B65" s="4"/>
      <c r="C65" s="4"/>
      <c r="D65" s="251">
        <f>(Durban!B65*0.57+PMB!B65*0.08+RBay!B65*0.06+'Port Shepstone'!B65*0.03+Other!B65*0.03)/71*100</f>
        <v>3.3338028169014091</v>
      </c>
      <c r="E65" s="256">
        <f t="shared" ref="E65:E72" si="19">E64+D65</f>
        <v>14.059154929577465</v>
      </c>
      <c r="F65" s="251">
        <f>(Durban!D65*0.57+PMB!D65*0.08+RBay!D65*0.06+'Port Shepstone'!D65*0.03+Other!D65*0.03)/71*100</f>
        <v>2.5690140845070419</v>
      </c>
      <c r="G65" s="256">
        <f t="shared" ref="G65:G72" si="20">G64+F65</f>
        <v>9.7661971830985905</v>
      </c>
      <c r="H65" s="68">
        <f>(Durban!F65*0.57+PMB!F65*0.08+RBay!F65*0.06+'Port Shepstone'!F65*0.03+Other!F65*0.03)/71*100</f>
        <v>2.971830985915493</v>
      </c>
      <c r="I65" s="112">
        <f t="shared" ref="I65:I72" si="21">I64+H65</f>
        <v>7.7549295774647886</v>
      </c>
      <c r="J65" s="80">
        <f>(Durban!H65*0.57+PMB!H65*0.08+RBay!H65*0.06+'Port Shepstone'!H65*0.03+Other!H65*0.03)/71*100</f>
        <v>2.9746478873239437</v>
      </c>
      <c r="K65" s="136">
        <f t="shared" ref="K65:K72" si="22">K64+J65</f>
        <v>7.1408450704225359</v>
      </c>
      <c r="L65" s="40">
        <f>(Durban!J65*0.57+PMB!J65*0.08+RBay!J65*0.06+'Port Shepstone'!J65*0.03+Other!J65*0.03)/71*100</f>
        <v>2.0788732394366196</v>
      </c>
      <c r="M65" s="137">
        <f t="shared" ref="M65:O72" si="23">M64+L65</f>
        <v>2.619718309859155</v>
      </c>
      <c r="N65" s="122">
        <f>(Durban!L65*0.57+PMB!L65*0.08+RBay!L65*0.06+'Port Shepstone'!L65*0.03+Other!L65*0.03)/71*100</f>
        <v>4.6521126760563378</v>
      </c>
      <c r="O65" s="138">
        <f t="shared" si="23"/>
        <v>7.2718309859154928</v>
      </c>
      <c r="P65" s="124">
        <f>(Durban!N65*0.57+PMB!N65*0.08+RBay!N65*0.06+'Port Shepstone'!N65*0.03+Other!N65*0.03)/71*100</f>
        <v>4.197183098591549</v>
      </c>
      <c r="Q65" s="139">
        <f t="shared" ref="Q65:Q72" si="24">Q64+P65</f>
        <v>7.7464788732394361</v>
      </c>
      <c r="R65" s="126">
        <f>(Durban!P65*0.57+PMB!P65*0.08+RBay!P65*0.06+'Port Shepstone'!P65*0.03+Other!P65*0.03)/71*100</f>
        <v>1.0383972802331229</v>
      </c>
      <c r="S65" s="140">
        <f t="shared" ref="S65:S72" si="25">S64+R65</f>
        <v>2.7266537153958232</v>
      </c>
    </row>
    <row r="66" spans="1:19">
      <c r="A66" s="4">
        <v>4</v>
      </c>
      <c r="B66" s="4"/>
      <c r="C66" s="4"/>
      <c r="D66" s="251">
        <f>(Durban!B66*0.57+PMB!B66*0.08+RBay!B66*0.06+'Port Shepstone'!B66*0.03+Other!B66*0.03)/71*100</f>
        <v>2.97887323943662</v>
      </c>
      <c r="E66" s="256">
        <f t="shared" si="19"/>
        <v>17.038028169014083</v>
      </c>
      <c r="F66" s="251">
        <f>(Durban!D66*0.57+PMB!D66*0.08+RBay!D66*0.06+'Port Shepstone'!D66*0.03+Other!D66*0.03)/71*100</f>
        <v>1.284507042253521</v>
      </c>
      <c r="G66" s="256">
        <f t="shared" si="20"/>
        <v>11.050704225352112</v>
      </c>
      <c r="H66" s="68">
        <f>(Durban!F66*0.57+PMB!F66*0.08+RBay!F66*0.06+'Port Shepstone'!F66*0.03+Other!F66*0.03)/71*100</f>
        <v>6.0732394366197173</v>
      </c>
      <c r="I66" s="112">
        <f t="shared" si="21"/>
        <v>13.828169014084505</v>
      </c>
      <c r="J66" s="80">
        <f>(Durban!H66*0.57+PMB!H66*0.08+RBay!H66*0.06+'Port Shepstone'!H66*0.03+Other!H66*0.03)/71*100</f>
        <v>3.0732394366197182</v>
      </c>
      <c r="K66" s="136">
        <f t="shared" si="22"/>
        <v>10.214084507042255</v>
      </c>
      <c r="L66" s="40">
        <f>(Durban!J66*0.57+PMB!J66*0.08+RBay!J66*0.06+'Port Shepstone'!J66*0.03+Other!J66*0.03)/71*100</f>
        <v>4.0450704225352103</v>
      </c>
      <c r="M66" s="137">
        <f t="shared" si="23"/>
        <v>6.6647887323943653</v>
      </c>
      <c r="N66" s="122">
        <f>(Durban!L66*0.57+PMB!L66*0.08+RBay!L66*0.06+'Port Shepstone'!L66*0.03+Other!L66*0.03)/71*100</f>
        <v>4.3971830985915492</v>
      </c>
      <c r="O66" s="138">
        <f t="shared" si="23"/>
        <v>11.669014084507042</v>
      </c>
      <c r="P66" s="124">
        <f>(Durban!N66*0.57+PMB!N66*0.08+RBay!N66*0.06+'Port Shepstone'!N66*0.03+Other!N66*0.03)/71*100</f>
        <v>0.80281690140845063</v>
      </c>
      <c r="Q66" s="139">
        <f t="shared" si="24"/>
        <v>8.5492957746478861</v>
      </c>
      <c r="R66" s="126">
        <f>(Durban!P66*0.57+PMB!P66*0.08+RBay!P66*0.06+'Port Shepstone'!P66*0.03+Other!P66*0.03)/71*100</f>
        <v>0.19426906265177268</v>
      </c>
      <c r="S66" s="140">
        <f t="shared" si="25"/>
        <v>2.9209227780475961</v>
      </c>
    </row>
    <row r="67" spans="1:19">
      <c r="A67" s="4">
        <v>5</v>
      </c>
      <c r="B67" s="4"/>
      <c r="C67" s="4"/>
      <c r="D67" s="251">
        <f>(Durban!B67*0.57+PMB!B67*0.08+RBay!B67*0.06+'Port Shepstone'!B67*0.03+Other!B67*0.03)/71*100</f>
        <v>1.2295774647887325</v>
      </c>
      <c r="E67" s="256">
        <f t="shared" si="19"/>
        <v>18.267605633802816</v>
      </c>
      <c r="F67" s="251">
        <f>(Durban!D67*0.57+PMB!D67*0.08+RBay!D67*0.06+'Port Shepstone'!D67*0.03+Other!D67*0.03)/71*100</f>
        <v>9.0521126760563355</v>
      </c>
      <c r="G67" s="256">
        <f t="shared" si="20"/>
        <v>20.102816901408445</v>
      </c>
      <c r="H67" s="68">
        <f>(Durban!F67*0.57+PMB!F67*0.08+RBay!F67*0.06+'Port Shepstone'!F67*0.03+Other!F67*0.03)/71*100</f>
        <v>9.3492957746478869</v>
      </c>
      <c r="I67" s="112">
        <f t="shared" si="21"/>
        <v>23.177464788732394</v>
      </c>
      <c r="J67" s="80">
        <f>(Durban!H67*0.57+PMB!H67*0.08+RBay!H67*0.06+'Port Shepstone'!H67*0.03+Other!H67*0.03)/71*100</f>
        <v>3.0732394366197182</v>
      </c>
      <c r="K67" s="136">
        <f t="shared" si="22"/>
        <v>13.287323943661974</v>
      </c>
      <c r="L67" s="40">
        <f>(Durban!J67*0.57+PMB!J67*0.08+RBay!J67*0.06+'Port Shepstone'!J67*0.03+Other!J67*0.03)/71*100</f>
        <v>8.5408450704225345</v>
      </c>
      <c r="M67" s="137">
        <f t="shared" si="23"/>
        <v>15.2056338028169</v>
      </c>
      <c r="N67" s="122">
        <f>(Durban!L67*0.57+PMB!L67*0.08+RBay!L67*0.06+'Port Shepstone'!L67*0.03+Other!L67*0.03)/71*100</f>
        <v>6.6366197183098592</v>
      </c>
      <c r="O67" s="138">
        <f t="shared" si="23"/>
        <v>18.305633802816899</v>
      </c>
      <c r="P67" s="124">
        <f>(Durban!N67*0.57+PMB!N67*0.08+RBay!N67*0.06+'Port Shepstone'!N67*0.03+Other!N67*0.03)/71*100</f>
        <v>5.4225352112676051</v>
      </c>
      <c r="Q67" s="139">
        <f t="shared" si="24"/>
        <v>13.971830985915492</v>
      </c>
      <c r="R67" s="126">
        <f>(Durban!P67*0.57+PMB!P67*0.08+RBay!P67*0.06+'Port Shepstone'!P67*0.03+Other!P67*0.03)/71*100</f>
        <v>7.3533171442447784</v>
      </c>
      <c r="S67" s="140">
        <f t="shared" si="25"/>
        <v>10.274239922292374</v>
      </c>
    </row>
    <row r="68" spans="1:19">
      <c r="A68" s="4">
        <v>6</v>
      </c>
      <c r="B68" s="4"/>
      <c r="C68" s="4"/>
      <c r="D68" s="251">
        <f>(Durban!B68*0.57+PMB!B68*0.08+RBay!B68*0.06+'Port Shepstone'!B68*0.03+Other!B68*0.03)/71*100</f>
        <v>5.3253521126760566</v>
      </c>
      <c r="E68" s="256">
        <f t="shared" si="19"/>
        <v>23.592957746478874</v>
      </c>
      <c r="F68" s="251">
        <f>(Durban!D68*0.57+PMB!D68*0.08+RBay!D68*0.06+'Port Shepstone'!D68*0.03+Other!D68*0.03)/71*100</f>
        <v>9.2450704225352105</v>
      </c>
      <c r="G68" s="256">
        <f t="shared" si="20"/>
        <v>29.347887323943656</v>
      </c>
      <c r="H68" s="68">
        <f>(Durban!F68*0.57+PMB!F68*0.08+RBay!F68*0.06+'Port Shepstone'!F68*0.03+Other!F68*0.03)/71*100</f>
        <v>8.225352112676056</v>
      </c>
      <c r="I68" s="112">
        <f t="shared" si="21"/>
        <v>31.40281690140845</v>
      </c>
      <c r="J68" s="80">
        <f>(Durban!H68*0.57+PMB!H68*0.08+RBay!H68*0.06+'Port Shepstone'!H68*0.03+Other!H68*0.03)/71*100</f>
        <v>7.3098591549295762</v>
      </c>
      <c r="K68" s="136">
        <f t="shared" si="22"/>
        <v>20.59718309859155</v>
      </c>
      <c r="L68" s="40">
        <f>(Durban!J68*0.57+PMB!J68*0.08+RBay!J68*0.06+'Port Shepstone'!J68*0.03+Other!J68*0.03)/71*100</f>
        <v>3.4633802816901404</v>
      </c>
      <c r="M68" s="137">
        <f t="shared" si="23"/>
        <v>18.66901408450704</v>
      </c>
      <c r="N68" s="122">
        <f>(Durban!L68*0.57+PMB!L68*0.08+RBay!L68*0.06+'Port Shepstone'!L68*0.03+Other!L68*0.03)/71*100</f>
        <v>3.1042253521126764</v>
      </c>
      <c r="O68" s="138">
        <f t="shared" si="23"/>
        <v>21.409859154929578</v>
      </c>
      <c r="P68" s="124">
        <f>(Durban!N68*0.57+PMB!N68*0.08+RBay!N68*0.06+'Port Shepstone'!N68*0.03+Other!N68*0.03)/71*100</f>
        <v>5.0985915492957741</v>
      </c>
      <c r="Q68" s="139">
        <f t="shared" si="24"/>
        <v>19.070422535211264</v>
      </c>
      <c r="R68" s="126">
        <f>(Durban!P68*0.57+PMB!P68*0.08+RBay!P68*0.06+'Port Shepstone'!P68*0.03+Other!P68*0.03)/71*100</f>
        <v>1.0383972802331229</v>
      </c>
      <c r="S68" s="140">
        <f t="shared" si="25"/>
        <v>11.312637202525497</v>
      </c>
    </row>
    <row r="69" spans="1:19">
      <c r="A69" s="4">
        <v>7</v>
      </c>
      <c r="B69" s="4"/>
      <c r="C69" s="4"/>
      <c r="D69" s="251">
        <f>(Durban!B69*0.57+PMB!B69*0.08+RBay!B69*0.06+'Port Shepstone'!B69*0.03+Other!B69*0.03)/71*100</f>
        <v>4.030985915492959</v>
      </c>
      <c r="E69" s="256">
        <f t="shared" si="19"/>
        <v>27.623943661971833</v>
      </c>
      <c r="F69" s="251">
        <f>(Durban!D69*0.57+PMB!D69*0.08+RBay!D69*0.06+'Port Shepstone'!D69*0.03+Other!D69*0.03)/71*100</f>
        <v>9.8408450704225334</v>
      </c>
      <c r="G69" s="256">
        <f t="shared" si="20"/>
        <v>39.188732394366191</v>
      </c>
      <c r="H69" s="68">
        <f>(Durban!F69*0.57+PMB!F69*0.08+RBay!F69*0.06+'Port Shepstone'!F69*0.03+Other!F69*0.03)/71*100</f>
        <v>7.0366197183098569</v>
      </c>
      <c r="I69" s="112">
        <f t="shared" si="21"/>
        <v>38.439436619718307</v>
      </c>
      <c r="J69" s="80">
        <f>(Durban!H69*0.57+PMB!H69*0.08+RBay!H69*0.06+'Port Shepstone'!H69*0.03+Other!H69*0.03)/71*100</f>
        <v>9.0140845070422539</v>
      </c>
      <c r="K69" s="136">
        <f t="shared" si="22"/>
        <v>29.611267605633806</v>
      </c>
      <c r="L69" s="40">
        <f>(Durban!J69*0.57+PMB!J69*0.08+RBay!J69*0.06+'Port Shepstone'!J69*0.03+Other!J69*0.03)/71*100</f>
        <v>5.0676056338028168</v>
      </c>
      <c r="M69" s="137">
        <f t="shared" si="23"/>
        <v>23.736619718309857</v>
      </c>
      <c r="N69" s="122">
        <f>(Durban!L69*0.57+PMB!L69*0.08+RBay!L69*0.06+'Port Shepstone'!L69*0.03+Other!L69*0.03)/71*100</f>
        <v>8.3535211267605636</v>
      </c>
      <c r="O69" s="138">
        <f t="shared" si="23"/>
        <v>29.763380281690139</v>
      </c>
      <c r="P69" s="124">
        <f>(Durban!N69*0.57+PMB!N69*0.08+RBay!N69*0.06+'Port Shepstone'!N69*0.03+Other!N69*0.03)/71*100</f>
        <v>9.070422535211268</v>
      </c>
      <c r="Q69" s="139">
        <f t="shared" si="24"/>
        <v>28.140845070422532</v>
      </c>
      <c r="R69" s="126">
        <f>(Durban!P69*0.57+PMB!P69*0.08+RBay!P69*0.06+'Port Shepstone'!P69*0.03+Other!P69*0.03)/71*100</f>
        <v>6.7034579893152006</v>
      </c>
      <c r="S69" s="140">
        <f t="shared" si="25"/>
        <v>18.016095191840698</v>
      </c>
    </row>
    <row r="70" spans="1:19">
      <c r="A70" s="4">
        <v>8</v>
      </c>
      <c r="B70" s="4"/>
      <c r="C70" s="4"/>
      <c r="D70" s="251">
        <f>(Durban!B70*0.57+PMB!B70*0.08+RBay!B70*0.06+'Port Shepstone'!B70*0.03+Other!B70*0.03)/71*100</f>
        <v>16.594366197183099</v>
      </c>
      <c r="E70" s="253">
        <f t="shared" si="19"/>
        <v>44.218309859154928</v>
      </c>
      <c r="F70" s="251">
        <f>(Durban!D70*0.57+PMB!D70*0.08+RBay!D70*0.06+'Port Shepstone'!D70*0.03+Other!D70*0.03)/71*100</f>
        <v>20.047887323943659</v>
      </c>
      <c r="G70" s="253">
        <f t="shared" si="20"/>
        <v>59.236619718309854</v>
      </c>
      <c r="H70" s="68">
        <f>(Durban!F70*0.57+PMB!F70*0.08+RBay!F70*0.06+'Port Shepstone'!F70*0.03+Other!F70*0.03)/71*100</f>
        <v>24.335211267605633</v>
      </c>
      <c r="I70" s="208">
        <f t="shared" si="21"/>
        <v>62.774647887323937</v>
      </c>
      <c r="J70" s="80">
        <f>(Durban!H70*0.57+PMB!H70*0.08+RBay!H70*0.06+'Port Shepstone'!H70*0.03+Other!H70*0.03)/71*100</f>
        <v>24.78309859154929</v>
      </c>
      <c r="K70" s="210">
        <f t="shared" si="22"/>
        <v>54.394366197183096</v>
      </c>
      <c r="L70" s="40">
        <f>(Durban!J70*0.57+PMB!J70*0.08+RBay!J70*0.06+'Port Shepstone'!J70*0.03+Other!J70*0.03)/71*100</f>
        <v>21.75352112676056</v>
      </c>
      <c r="M70" s="211">
        <f t="shared" si="23"/>
        <v>45.490140845070414</v>
      </c>
      <c r="N70" s="122">
        <f>(Durban!L70*0.57+PMB!L70*0.08+RBay!L70*0.06+'Port Shepstone'!L70*0.03+Other!L70*0.03)/71*100</f>
        <v>17.50845070422535</v>
      </c>
      <c r="O70" s="212">
        <f t="shared" si="23"/>
        <v>47.271830985915486</v>
      </c>
      <c r="P70" s="124">
        <f>(Durban!N70*0.57+PMB!N70*0.08+RBay!N70*0.06+'Port Shepstone'!N70*0.03+Other!N70*0.03)/71*100</f>
        <v>22.52112676056338</v>
      </c>
      <c r="Q70" s="213">
        <f t="shared" si="24"/>
        <v>50.661971830985912</v>
      </c>
      <c r="R70" s="126">
        <f>(Durban!P70*0.57+PMB!P70*0.08+RBay!P70*0.06+'Port Shepstone'!P70*0.03+Other!P70*0.03)/71*100</f>
        <v>43.510471102476927</v>
      </c>
      <c r="S70" s="214">
        <f t="shared" si="25"/>
        <v>61.526566294317625</v>
      </c>
    </row>
    <row r="71" spans="1:19">
      <c r="A71" s="4">
        <v>9</v>
      </c>
      <c r="B71" s="4"/>
      <c r="C71" s="4"/>
      <c r="D71" s="251">
        <f>(Durban!B71*0.57+PMB!B71*0.08+RBay!B71*0.06+'Port Shepstone'!B71*0.03+Other!B71*0.03)/71*100</f>
        <v>21.463380281690142</v>
      </c>
      <c r="E71" s="256">
        <f t="shared" si="19"/>
        <v>65.681690140845063</v>
      </c>
      <c r="F71" s="251">
        <f>(Durban!D71*0.57+PMB!D71*0.08+RBay!D71*0.06+'Port Shepstone'!D71*0.03+Other!D71*0.03)/71*100</f>
        <v>15.930985915492954</v>
      </c>
      <c r="G71" s="256">
        <f t="shared" si="20"/>
        <v>75.167605633802808</v>
      </c>
      <c r="H71" s="68">
        <f>(Durban!F71*0.57+PMB!F71*0.08+RBay!F71*0.06+'Port Shepstone'!F71*0.03+Other!F71*0.03)/71*100</f>
        <v>13.250704225352111</v>
      </c>
      <c r="I71" s="112">
        <f t="shared" si="21"/>
        <v>76.025352112676046</v>
      </c>
      <c r="J71" s="80">
        <f>(Durban!H71*0.57+PMB!H71*0.08+RBay!H71*0.06+'Port Shepstone'!H71*0.03+Other!H71*0.03)/71*100</f>
        <v>20.492957746478872</v>
      </c>
      <c r="K71" s="136">
        <f t="shared" si="22"/>
        <v>74.887323943661968</v>
      </c>
      <c r="L71" s="40">
        <f>(Durban!J71*0.57+PMB!J71*0.08+RBay!J71*0.06+'Port Shepstone'!J71*0.03+Other!J71*0.03)/71*100</f>
        <v>22.990140845070417</v>
      </c>
      <c r="M71" s="137">
        <f t="shared" si="23"/>
        <v>68.480281690140828</v>
      </c>
      <c r="N71" s="122">
        <f>(Durban!L71*0.57+PMB!L71*0.08+RBay!L71*0.06+'Port Shepstone'!L71*0.03+Other!L71*0.03)/71*100</f>
        <v>21.836619718309858</v>
      </c>
      <c r="O71" s="138">
        <f t="shared" si="23"/>
        <v>69.108450704225348</v>
      </c>
      <c r="P71" s="124">
        <f>(Durban!N71*0.57+PMB!N71*0.08+RBay!N71*0.06+'Port Shepstone'!N71*0.03+Other!N71*0.03)/71*100</f>
        <v>20.450704225352109</v>
      </c>
      <c r="Q71" s="139">
        <f t="shared" si="24"/>
        <v>71.112676056338017</v>
      </c>
      <c r="R71" s="126">
        <f>(Durban!P71*0.57+PMB!P71*0.08+RBay!P71*0.06+'Port Shepstone'!P71*0.03+Other!P71*0.03)/71*100</f>
        <v>15.948173870811072</v>
      </c>
      <c r="S71" s="140">
        <f t="shared" si="25"/>
        <v>77.474740165128694</v>
      </c>
    </row>
    <row r="72" spans="1:19">
      <c r="A72" s="4">
        <v>10</v>
      </c>
      <c r="B72" s="4"/>
      <c r="C72" s="4"/>
      <c r="D72" s="251">
        <f>(Durban!B72*0.57+PMB!B72*0.08+RBay!B72*0.06+'Port Shepstone'!B72*0.03+Other!B72*0.03)/71*100</f>
        <v>42.769014084507035</v>
      </c>
      <c r="E72" s="256">
        <f t="shared" si="19"/>
        <v>108.4507042253521</v>
      </c>
      <c r="F72" s="251">
        <f>(Durban!D72*0.57+PMB!D72*0.08+RBay!D72*0.06+'Port Shepstone'!D72*0.03+Other!D72*0.03)/71*100</f>
        <v>32.809859154929576</v>
      </c>
      <c r="G72" s="256">
        <f t="shared" si="20"/>
        <v>107.97746478873239</v>
      </c>
      <c r="H72" s="68">
        <f>(Durban!F72*0.57+PMB!F72*0.08+RBay!F72*0.06+'Port Shepstone'!F72*0.03+Other!F72*0.03)/71*100</f>
        <v>32.425352112676059</v>
      </c>
      <c r="I72" s="112">
        <f t="shared" si="21"/>
        <v>108.4507042253521</v>
      </c>
      <c r="J72" s="80">
        <f>(Durban!H72*0.57+PMB!H72*0.08+RBay!H72*0.06+'Port Shepstone'!H72*0.03+Other!H72*0.03)/71*100</f>
        <v>25.112676056338024</v>
      </c>
      <c r="K72" s="136">
        <f t="shared" si="22"/>
        <v>100</v>
      </c>
      <c r="L72" s="40">
        <f>(Durban!J72*0.57+PMB!J72*0.08+RBay!J72*0.06+'Port Shepstone'!J72*0.03+Other!J72*0.03)/71*100</f>
        <v>31.757746478873244</v>
      </c>
      <c r="M72" s="137">
        <f t="shared" si="23"/>
        <v>100.23802816901407</v>
      </c>
      <c r="N72" s="122">
        <f>(Durban!L72*0.57+PMB!L72*0.08+RBay!L72*0.06+'Port Shepstone'!L72*0.03+Other!L72*0.03)/71*100</f>
        <v>30.963380281690146</v>
      </c>
      <c r="O72" s="138">
        <f t="shared" si="23"/>
        <v>100.0718309859155</v>
      </c>
      <c r="P72" s="124">
        <f>(Durban!N72*0.57+PMB!N72*0.08+RBay!N72*0.06+'Port Shepstone'!N72*0.03+Other!N72*0.03)/71*100</f>
        <v>27.47887323943662</v>
      </c>
      <c r="Q72" s="139">
        <f t="shared" si="24"/>
        <v>98.591549295774641</v>
      </c>
      <c r="R72" s="126">
        <f>(Durban!P72*0.57+PMB!P72*0.08+RBay!P72*0.06+'Port Shepstone'!P72*0.03+Other!P72*0.03)/71*100</f>
        <v>22.52441476444876</v>
      </c>
      <c r="S72" s="140">
        <f t="shared" si="25"/>
        <v>99.999154929577458</v>
      </c>
    </row>
    <row r="73" spans="1:19">
      <c r="A73" s="3"/>
      <c r="B73" s="3"/>
      <c r="C73" s="3"/>
      <c r="D73" s="251"/>
      <c r="E73" s="257"/>
      <c r="F73" s="251"/>
      <c r="G73" s="257"/>
      <c r="H73" s="68"/>
      <c r="I73" s="113"/>
      <c r="J73" s="80"/>
      <c r="K73" s="141"/>
      <c r="L73" s="40"/>
      <c r="M73" s="142"/>
      <c r="N73" s="122"/>
      <c r="O73" s="143"/>
      <c r="P73" s="124"/>
      <c r="Q73" s="144"/>
      <c r="R73" s="126"/>
      <c r="S73" s="135"/>
    </row>
    <row r="74" spans="1:19" ht="25.5">
      <c r="A74" s="5" t="s">
        <v>5</v>
      </c>
      <c r="B74" s="5"/>
      <c r="C74" s="5"/>
      <c r="D74" s="251"/>
      <c r="E74" s="257"/>
      <c r="F74" s="251"/>
      <c r="G74" s="257"/>
      <c r="H74" s="68"/>
      <c r="I74" s="113"/>
      <c r="J74" s="80"/>
      <c r="K74" s="141"/>
      <c r="L74" s="40"/>
      <c r="M74" s="142"/>
      <c r="N74" s="122"/>
      <c r="O74" s="143"/>
      <c r="P74" s="124"/>
      <c r="Q74" s="144"/>
      <c r="R74" s="126"/>
      <c r="S74" s="135"/>
    </row>
    <row r="75" spans="1:19">
      <c r="A75" s="4">
        <v>1</v>
      </c>
      <c r="B75" s="4"/>
      <c r="C75" s="4"/>
      <c r="D75" s="251">
        <f>(Durban!B75*0.57+PMB!B75*0.08+RBay!B75*0.06+'Port Shepstone'!B75*0.03+Other!B75*0.03)/71*100</f>
        <v>0.52394366197183095</v>
      </c>
      <c r="E75" s="256">
        <f>D75</f>
        <v>0.52394366197183095</v>
      </c>
      <c r="F75" s="251">
        <f>(Durban!D75*0.57+PMB!D75*0.08+RBay!D75*0.06+'Port Shepstone'!D75*0.03+Other!D75*0.03)/71*100</f>
        <v>0</v>
      </c>
      <c r="G75" s="256">
        <f>F75</f>
        <v>0</v>
      </c>
      <c r="H75" s="68">
        <f>(Durban!F75*0.57+PMB!F75*0.08+RBay!F75*0.06+'Port Shepstone'!F75*0.03+Other!F75*0.03)/71*100</f>
        <v>1.2830985915492958</v>
      </c>
      <c r="I75" s="112">
        <f>H75</f>
        <v>1.2830985915492958</v>
      </c>
      <c r="J75" s="80">
        <f>(Durban!H75*0.57+PMB!H75*0.08+RBay!H75*0.06+'Port Shepstone'!H75*0.03+Other!H75*0.03)/71*100</f>
        <v>0.56619718309859146</v>
      </c>
      <c r="K75" s="136">
        <f>J75</f>
        <v>0.56619718309859146</v>
      </c>
      <c r="L75" s="40">
        <f>(Durban!J75*0.57+PMB!J75*0.08+RBay!J75*0.06+'Port Shepstone'!J75*0.03+Other!J75*0.03)/71*100</f>
        <v>0.36056338028169016</v>
      </c>
      <c r="M75" s="137">
        <f>L75</f>
        <v>0.36056338028169016</v>
      </c>
      <c r="N75" s="122">
        <f>(Durban!L75*0.57+PMB!L75*0.08+RBay!L75*0.06+'Port Shepstone'!L75*0.03+Other!L75*0.03)/71*100</f>
        <v>0.76901408450704212</v>
      </c>
      <c r="O75" s="138">
        <f>N75</f>
        <v>0.76901408450704212</v>
      </c>
      <c r="P75" s="124">
        <f>(Durban!N75*0.57+PMB!N75*0.08+RBay!N75*0.06+'Port Shepstone'!N75*0.03+Other!N75*0.03)/71*100</f>
        <v>2.408450704225352</v>
      </c>
      <c r="Q75" s="139">
        <f>P75</f>
        <v>2.408450704225352</v>
      </c>
      <c r="R75" s="126">
        <f>(Durban!P75*0.57+PMB!P75*0.08+RBay!P75*0.06+'Port Shepstone'!P75*0.03+Other!P75*0.03)/71*100</f>
        <v>0.19426906265177268</v>
      </c>
      <c r="S75" s="140">
        <f>R75</f>
        <v>0.19426906265177268</v>
      </c>
    </row>
    <row r="76" spans="1:19">
      <c r="A76" s="4">
        <v>2</v>
      </c>
      <c r="B76" s="4"/>
      <c r="C76" s="4"/>
      <c r="D76" s="251">
        <f>(Durban!B76*0.57+PMB!B76*0.08+RBay!B76*0.06+'Port Shepstone'!B76*0.03+Other!B76*0.03)/71*100</f>
        <v>3.3042253521126761</v>
      </c>
      <c r="E76" s="256">
        <f>E75+D76</f>
        <v>3.8281690140845068</v>
      </c>
      <c r="F76" s="251">
        <f>(Durban!D76*0.57+PMB!D76*0.08+RBay!D76*0.06+'Port Shepstone'!D76*0.03+Other!D76*0.03)/71*100</f>
        <v>4.0309859154929573</v>
      </c>
      <c r="G76" s="256">
        <f>G75+F76</f>
        <v>4.0309859154929573</v>
      </c>
      <c r="H76" s="68">
        <f>(Durban!F76*0.57+PMB!F76*0.08+RBay!F76*0.06+'Port Shepstone'!F76*0.03+Other!F76*0.03)/71*100</f>
        <v>3.9450704225352116</v>
      </c>
      <c r="I76" s="112">
        <f>I75+H76</f>
        <v>5.2281690140845072</v>
      </c>
      <c r="J76" s="80">
        <f>(Durban!H76*0.57+PMB!H76*0.08+RBay!H76*0.06+'Port Shepstone'!H76*0.03+Other!H76*0.03)/71*100</f>
        <v>4.2535211267605639</v>
      </c>
      <c r="K76" s="136">
        <f>K75+J76</f>
        <v>4.8197183098591552</v>
      </c>
      <c r="L76" s="40">
        <f>(Durban!J76*0.57+PMB!J76*0.08+RBay!J76*0.06+'Port Shepstone'!J76*0.03+Other!J76*0.03)/71*100</f>
        <v>2.4154929577464785</v>
      </c>
      <c r="M76" s="137">
        <f>M75+L76</f>
        <v>2.7760563380281686</v>
      </c>
      <c r="N76" s="122">
        <f>(Durban!L76*0.57+PMB!L76*0.08+RBay!L76*0.06+'Port Shepstone'!L76*0.03+Other!L76*0.03)/71*100</f>
        <v>1.119718309859155</v>
      </c>
      <c r="O76" s="138">
        <f>O75+N76</f>
        <v>1.8887323943661971</v>
      </c>
      <c r="P76" s="124">
        <f>(Durban!N76*0.57+PMB!N76*0.08+RBay!N76*0.06+'Port Shepstone'!N76*0.03+Other!N76*0.03)/71*100</f>
        <v>0.80281690140845063</v>
      </c>
      <c r="Q76" s="139">
        <f>Q75+P76</f>
        <v>3.2112676056338025</v>
      </c>
      <c r="R76" s="126">
        <f>(Durban!P76*0.57+PMB!P76*0.08+RBay!P76*0.06+'Port Shepstone'!P76*0.03+Other!P76*0.03)/71*100</f>
        <v>5.7321126760563379</v>
      </c>
      <c r="S76" s="140">
        <f>S75+R76</f>
        <v>5.9263817387081108</v>
      </c>
    </row>
    <row r="77" spans="1:19">
      <c r="A77" s="4">
        <v>3</v>
      </c>
      <c r="B77" s="4"/>
      <c r="C77" s="4"/>
      <c r="D77" s="251">
        <f>(Durban!B77*0.57+PMB!B77*0.08+RBay!B77*0.06+'Port Shepstone'!B77*0.03+Other!B77*0.03)/71*100</f>
        <v>1.8422535211267608</v>
      </c>
      <c r="E77" s="256">
        <f t="shared" ref="E77:E84" si="26">E76+D77</f>
        <v>5.6704225352112676</v>
      </c>
      <c r="F77" s="251">
        <f>(Durban!D77*0.57+PMB!D77*0.08+RBay!D77*0.06+'Port Shepstone'!D77*0.03+Other!D77*0.03)/71*100</f>
        <v>3</v>
      </c>
      <c r="G77" s="256">
        <f t="shared" ref="G77:G84" si="27">G76+F77</f>
        <v>7.0309859154929573</v>
      </c>
      <c r="H77" s="68">
        <f>(Durban!F77*0.57+PMB!F77*0.08+RBay!F77*0.06+'Port Shepstone'!F77*0.03+Other!F77*0.03)/71*100</f>
        <v>2.7985915492957743</v>
      </c>
      <c r="I77" s="112">
        <f t="shared" ref="I77:I84" si="28">I76+H77</f>
        <v>8.0267605633802823</v>
      </c>
      <c r="J77" s="80">
        <f>(Durban!H77*0.57+PMB!H77*0.08+RBay!H77*0.06+'Port Shepstone'!H77*0.03+Other!H77*0.03)/71*100</f>
        <v>2.408450704225352</v>
      </c>
      <c r="K77" s="136">
        <f t="shared" ref="K77:K84" si="29">K76+J77</f>
        <v>7.2281690140845072</v>
      </c>
      <c r="L77" s="40">
        <f>(Durban!J77*0.57+PMB!J77*0.08+RBay!J77*0.06+'Port Shepstone'!J77*0.03+Other!J77*0.03)/71*100</f>
        <v>3.8929577464788734</v>
      </c>
      <c r="M77" s="137">
        <f t="shared" ref="M77:O84" si="30">M76+L77</f>
        <v>6.669014084507042</v>
      </c>
      <c r="N77" s="122">
        <f>(Durban!L77*0.57+PMB!L77*0.08+RBay!L77*0.06+'Port Shepstone'!L77*0.03+Other!L77*0.03)/71*100</f>
        <v>6.0197183098591536</v>
      </c>
      <c r="O77" s="138">
        <f t="shared" si="30"/>
        <v>7.9084507042253502</v>
      </c>
      <c r="P77" s="124">
        <f>(Durban!N77*0.57+PMB!N77*0.08+RBay!N77*0.06+'Port Shepstone'!N77*0.03+Other!N77*0.03)/71*100</f>
        <v>3.9718309859154921</v>
      </c>
      <c r="Q77" s="139">
        <f t="shared" ref="Q77:Q84" si="31">Q76+P77</f>
        <v>7.1830985915492942</v>
      </c>
      <c r="R77" s="126">
        <f>(Durban!P77*0.57+PMB!P77*0.08+RBay!P77*0.06+'Port Shepstone'!P77*0.03+Other!P77*0.03)/71*100</f>
        <v>6.9397183098591553</v>
      </c>
      <c r="S77" s="140">
        <f t="shared" ref="S77:S84" si="32">S76+R77</f>
        <v>12.866100048567265</v>
      </c>
    </row>
    <row r="78" spans="1:19">
      <c r="A78" s="4">
        <v>4</v>
      </c>
      <c r="B78" s="4"/>
      <c r="C78" s="4"/>
      <c r="D78" s="251">
        <f>(Durban!B78*0.57+PMB!B78*0.08+RBay!B78*0.06+'Port Shepstone'!B78*0.03+Other!B78*0.03)/71*100</f>
        <v>0.82394366197183089</v>
      </c>
      <c r="E78" s="256">
        <f t="shared" si="26"/>
        <v>6.4943661971830986</v>
      </c>
      <c r="F78" s="251">
        <f>(Durban!D78*0.57+PMB!D78*0.08+RBay!D78*0.06+'Port Shepstone'!D78*0.03+Other!D78*0.03)/71*100</f>
        <v>2.2901408450704226</v>
      </c>
      <c r="G78" s="256">
        <f t="shared" si="27"/>
        <v>9.3211267605633807</v>
      </c>
      <c r="H78" s="68">
        <f>(Durban!F78*0.57+PMB!F78*0.08+RBay!F78*0.06+'Port Shepstone'!F78*0.03+Other!F78*0.03)/71*100</f>
        <v>4.0985915492957732</v>
      </c>
      <c r="I78" s="112">
        <f t="shared" si="28"/>
        <v>12.125352112676055</v>
      </c>
      <c r="J78" s="80">
        <f>(Durban!H78*0.57+PMB!H78*0.08+RBay!H78*0.06+'Port Shepstone'!H78*0.03+Other!H78*0.03)/71*100</f>
        <v>6.7436619718309858</v>
      </c>
      <c r="K78" s="136">
        <f t="shared" si="29"/>
        <v>13.971830985915492</v>
      </c>
      <c r="L78" s="40">
        <f>(Durban!J78*0.57+PMB!J78*0.08+RBay!J78*0.06+'Port Shepstone'!J78*0.03+Other!J78*0.03)/71*100</f>
        <v>5.2098591549295765</v>
      </c>
      <c r="M78" s="137">
        <f t="shared" si="30"/>
        <v>11.878873239436619</v>
      </c>
      <c r="N78" s="122">
        <f>(Durban!L78*0.57+PMB!L78*0.08+RBay!L78*0.06+'Port Shepstone'!L78*0.03+Other!L78*0.03)/71*100</f>
        <v>6.4380281690140846</v>
      </c>
      <c r="O78" s="138">
        <f t="shared" si="30"/>
        <v>14.346478873239434</v>
      </c>
      <c r="P78" s="124">
        <f>(Durban!N78*0.57+PMB!N78*0.08+RBay!N78*0.06+'Port Shepstone'!N78*0.03+Other!N78*0.03)/71*100</f>
        <v>4.9154929577464781</v>
      </c>
      <c r="Q78" s="139">
        <f t="shared" si="31"/>
        <v>12.098591549295772</v>
      </c>
      <c r="R78" s="126">
        <f>(Durban!P78*0.57+PMB!P78*0.08+RBay!P78*0.06+'Port Shepstone'!P78*0.03+Other!P78*0.03)/71*100</f>
        <v>6.3149198640116557</v>
      </c>
      <c r="S78" s="140">
        <f t="shared" si="32"/>
        <v>19.181019912578922</v>
      </c>
    </row>
    <row r="79" spans="1:19">
      <c r="A79" s="4">
        <v>5</v>
      </c>
      <c r="B79" s="4"/>
      <c r="C79" s="4"/>
      <c r="D79" s="251">
        <f>(Durban!B79*0.57+PMB!B79*0.08+RBay!B79*0.06+'Port Shepstone'!B79*0.03+Other!B79*0.03)/71*100</f>
        <v>8.795774647887324</v>
      </c>
      <c r="E79" s="256">
        <f t="shared" si="26"/>
        <v>15.290140845070422</v>
      </c>
      <c r="F79" s="251">
        <f>(Durban!D79*0.57+PMB!D79*0.08+RBay!D79*0.06+'Port Shepstone'!D79*0.03+Other!D79*0.03)/71*100</f>
        <v>6.9661971830985907</v>
      </c>
      <c r="G79" s="256">
        <f t="shared" si="27"/>
        <v>16.287323943661971</v>
      </c>
      <c r="H79" s="68">
        <f>(Durban!F79*0.57+PMB!F79*0.08+RBay!F79*0.06+'Port Shepstone'!F79*0.03+Other!F79*0.03)/71*100</f>
        <v>10.476056338028169</v>
      </c>
      <c r="I79" s="112">
        <f t="shared" si="28"/>
        <v>22.601408450704223</v>
      </c>
      <c r="J79" s="80">
        <f>(Durban!H79*0.57+PMB!H79*0.08+RBay!H79*0.06+'Port Shepstone'!H79*0.03+Other!H79*0.03)/71*100</f>
        <v>15.819718309859152</v>
      </c>
      <c r="K79" s="136">
        <f t="shared" si="29"/>
        <v>29.791549295774644</v>
      </c>
      <c r="L79" s="40">
        <f>(Durban!J79*0.57+PMB!J79*0.08+RBay!J79*0.06+'Port Shepstone'!J79*0.03+Other!J79*0.03)/71*100</f>
        <v>6.5732394366197182</v>
      </c>
      <c r="M79" s="137">
        <f t="shared" si="30"/>
        <v>18.452112676056338</v>
      </c>
      <c r="N79" s="122">
        <f>(Durban!L79*0.57+PMB!L79*0.08+RBay!L79*0.06+'Port Shepstone'!L79*0.03+Other!L79*0.03)/71*100</f>
        <v>6.3999999999999986</v>
      </c>
      <c r="O79" s="138">
        <f t="shared" si="30"/>
        <v>20.746478873239433</v>
      </c>
      <c r="P79" s="124">
        <f>(Durban!N79*0.57+PMB!N79*0.08+RBay!N79*0.06+'Port Shepstone'!N79*0.03+Other!N79*0.03)/71*100</f>
        <v>12.80281690140845</v>
      </c>
      <c r="Q79" s="139">
        <f t="shared" si="31"/>
        <v>24.901408450704224</v>
      </c>
      <c r="R79" s="126">
        <f>(Durban!P79*0.57+PMB!P79*0.08+RBay!P79*0.06+'Port Shepstone'!P79*0.03+Other!P79*0.03)/71*100</f>
        <v>19.383317144244781</v>
      </c>
      <c r="S79" s="140">
        <f t="shared" si="32"/>
        <v>38.564337056823703</v>
      </c>
    </row>
    <row r="80" spans="1:19">
      <c r="A80" s="4">
        <v>6</v>
      </c>
      <c r="B80" s="4"/>
      <c r="C80" s="4"/>
      <c r="D80" s="251">
        <f>(Durban!B80*0.57+PMB!B80*0.08+RBay!B80*0.06+'Port Shepstone'!B80*0.03+Other!B80*0.03)/71*100</f>
        <v>5.5873239436619722</v>
      </c>
      <c r="E80" s="256">
        <f t="shared" si="26"/>
        <v>20.877464788732393</v>
      </c>
      <c r="F80" s="251">
        <f>(Durban!D80*0.57+PMB!D80*0.08+RBay!D80*0.06+'Port Shepstone'!D80*0.03+Other!D80*0.03)/71*100</f>
        <v>5.7253521126760551</v>
      </c>
      <c r="G80" s="256">
        <f t="shared" si="27"/>
        <v>22.012676056338027</v>
      </c>
      <c r="H80" s="68">
        <f>(Durban!F80*0.57+PMB!F80*0.08+RBay!F80*0.06+'Port Shepstone'!F80*0.03+Other!F80*0.03)/71*100</f>
        <v>8.0591549295774634</v>
      </c>
      <c r="I80" s="112">
        <f t="shared" si="28"/>
        <v>30.660563380281687</v>
      </c>
      <c r="J80" s="80">
        <f>(Durban!H80*0.57+PMB!H80*0.08+RBay!H80*0.06+'Port Shepstone'!H80*0.03+Other!H80*0.03)/71*100</f>
        <v>2.7295774647887323</v>
      </c>
      <c r="K80" s="136">
        <f t="shared" si="29"/>
        <v>32.521126760563376</v>
      </c>
      <c r="L80" s="40">
        <f>(Durban!J80*0.57+PMB!J80*0.08+RBay!J80*0.06+'Port Shepstone'!J80*0.03+Other!J80*0.03)/71*100</f>
        <v>7.0521126760563382</v>
      </c>
      <c r="M80" s="137">
        <f t="shared" si="30"/>
        <v>25.504225352112677</v>
      </c>
      <c r="N80" s="122">
        <f>(Durban!L80*0.57+PMB!L80*0.08+RBay!L80*0.06+'Port Shepstone'!L80*0.03+Other!L80*0.03)/71*100</f>
        <v>7.5197183098591527</v>
      </c>
      <c r="O80" s="138">
        <f t="shared" si="30"/>
        <v>28.266197183098583</v>
      </c>
      <c r="P80" s="124">
        <f>(Durban!N80*0.57+PMB!N80*0.08+RBay!N80*0.06+'Port Shepstone'!N80*0.03+Other!N80*0.03)/71*100</f>
        <v>10.338028169014082</v>
      </c>
      <c r="Q80" s="139">
        <f t="shared" si="31"/>
        <v>35.239436619718305</v>
      </c>
      <c r="R80" s="126">
        <f>(Durban!P80*0.57+PMB!P80*0.08+RBay!P80*0.06+'Port Shepstone'!P80*0.03+Other!P80*0.03)/71*100</f>
        <v>6.7240310830500238</v>
      </c>
      <c r="S80" s="140">
        <f t="shared" si="32"/>
        <v>45.288368139873725</v>
      </c>
    </row>
    <row r="81" spans="1:19">
      <c r="A81" s="4">
        <v>7</v>
      </c>
      <c r="B81" s="4"/>
      <c r="C81" s="4"/>
      <c r="D81" s="251">
        <f>(Durban!B81*0.57+PMB!B81*0.08+RBay!B81*0.06+'Port Shepstone'!B81*0.03+Other!B81*0.03)/71*100</f>
        <v>21.309859154929576</v>
      </c>
      <c r="E81" s="253">
        <f t="shared" si="26"/>
        <v>42.187323943661966</v>
      </c>
      <c r="F81" s="251">
        <f>(Durban!D81*0.57+PMB!D81*0.08+RBay!D81*0.06+'Port Shepstone'!D81*0.03+Other!D81*0.03)/71*100</f>
        <v>11.530985915492957</v>
      </c>
      <c r="G81" s="253">
        <f t="shared" si="27"/>
        <v>33.543661971830986</v>
      </c>
      <c r="H81" s="68">
        <f>(Durban!F81*0.57+PMB!F81*0.08+RBay!F81*0.06+'Port Shepstone'!F81*0.03+Other!F81*0.03)/71*100</f>
        <v>15.525352112676055</v>
      </c>
      <c r="I81" s="208">
        <f t="shared" si="28"/>
        <v>46.18591549295774</v>
      </c>
      <c r="J81" s="80">
        <f>(Durban!H81*0.57+PMB!H81*0.08+RBay!H81*0.06+'Port Shepstone'!H81*0.03+Other!H81*0.03)/71*100</f>
        <v>13.971830985915492</v>
      </c>
      <c r="K81" s="210">
        <f t="shared" si="29"/>
        <v>46.492957746478865</v>
      </c>
      <c r="L81" s="40">
        <f>(Durban!J81*0.57+PMB!J81*0.08+RBay!J81*0.06+'Port Shepstone'!J81*0.03+Other!J81*0.03)/71*100</f>
        <v>18.691549295774646</v>
      </c>
      <c r="M81" s="211">
        <f t="shared" si="30"/>
        <v>44.195774647887319</v>
      </c>
      <c r="N81" s="122">
        <f>(Durban!L81*0.57+PMB!L81*0.08+RBay!L81*0.06+'Port Shepstone'!L81*0.03+Other!L81*0.03)/71*100</f>
        <v>20.070422535211268</v>
      </c>
      <c r="O81" s="212">
        <f t="shared" si="30"/>
        <v>48.336619718309848</v>
      </c>
      <c r="P81" s="124">
        <f>(Durban!N81*0.57+PMB!N81*0.08+RBay!N81*0.06+'Port Shepstone'!N81*0.03+Other!N81*0.03)/71*100</f>
        <v>10.52112676056338</v>
      </c>
      <c r="Q81" s="213">
        <f t="shared" si="31"/>
        <v>45.760563380281681</v>
      </c>
      <c r="R81" s="126">
        <f>(Durban!P81*0.57+PMB!P81*0.08+RBay!P81*0.06+'Port Shepstone'!P81*0.03+Other!P81*0.03)/71*100</f>
        <v>7.6953763963088884</v>
      </c>
      <c r="S81" s="214">
        <f t="shared" si="32"/>
        <v>52.983744536182613</v>
      </c>
    </row>
    <row r="82" spans="1:19">
      <c r="A82" s="4">
        <v>8</v>
      </c>
      <c r="B82" s="4"/>
      <c r="C82" s="4"/>
      <c r="D82" s="251">
        <f>(Durban!B82*0.57+PMB!B82*0.08+RBay!B82*0.06+'Port Shepstone'!B82*0.03+Other!B82*0.03)/71*100</f>
        <v>22.361971830985912</v>
      </c>
      <c r="E82" s="256">
        <f t="shared" si="26"/>
        <v>64.549295774647874</v>
      </c>
      <c r="F82" s="251">
        <f>(Durban!D82*0.57+PMB!D82*0.08+RBay!D82*0.06+'Port Shepstone'!D82*0.03+Other!D82*0.03)/71*100</f>
        <v>25.016901408450703</v>
      </c>
      <c r="G82" s="256">
        <f t="shared" si="27"/>
        <v>58.560563380281693</v>
      </c>
      <c r="H82" s="68">
        <f>(Durban!F82*0.57+PMB!F82*0.08+RBay!F82*0.06+'Port Shepstone'!F82*0.03+Other!F82*0.03)/71*100</f>
        <v>20.930985915492958</v>
      </c>
      <c r="I82" s="112">
        <f t="shared" si="28"/>
        <v>67.116901408450701</v>
      </c>
      <c r="J82" s="80">
        <f>(Durban!H82*0.57+PMB!H82*0.08+RBay!H82*0.06+'Port Shepstone'!H82*0.03+Other!H82*0.03)/71*100</f>
        <v>27.963380281690142</v>
      </c>
      <c r="K82" s="136">
        <f t="shared" si="29"/>
        <v>74.456338028169</v>
      </c>
      <c r="L82" s="40">
        <f>(Durban!J82*0.57+PMB!J82*0.08+RBay!J82*0.06+'Port Shepstone'!J82*0.03+Other!J82*0.03)/71*100</f>
        <v>22.736619718309857</v>
      </c>
      <c r="M82" s="137">
        <f t="shared" si="30"/>
        <v>66.932394366197173</v>
      </c>
      <c r="N82" s="122">
        <f>(Durban!L82*0.57+PMB!L82*0.08+RBay!L82*0.06+'Port Shepstone'!L82*0.03+Other!L82*0.03)/71*100</f>
        <v>25.264788732394361</v>
      </c>
      <c r="O82" s="138">
        <f t="shared" si="30"/>
        <v>73.601408450704213</v>
      </c>
      <c r="P82" s="124">
        <f>(Durban!N82*0.57+PMB!N82*0.08+RBay!N82*0.06+'Port Shepstone'!N82*0.03+Other!N82*0.03)/71*100</f>
        <v>23.605633802816904</v>
      </c>
      <c r="Q82" s="139">
        <f t="shared" si="31"/>
        <v>69.366197183098592</v>
      </c>
      <c r="R82" s="126">
        <f>(Durban!P82*0.57+PMB!P82*0.08+RBay!P82*0.06+'Port Shepstone'!P82*0.03+Other!P82*0.03)/71*100</f>
        <v>16.759509470616802</v>
      </c>
      <c r="S82" s="140">
        <f t="shared" si="32"/>
        <v>69.743254006799418</v>
      </c>
    </row>
    <row r="83" spans="1:19">
      <c r="A83" s="4">
        <v>9</v>
      </c>
      <c r="B83" s="4"/>
      <c r="C83" s="4"/>
      <c r="D83" s="251">
        <f>(Durban!B83*0.57+PMB!B83*0.08+RBay!B83*0.06+'Port Shepstone'!B83*0.03+Other!B83*0.03)/71*100</f>
        <v>7.3056338028169021</v>
      </c>
      <c r="E83" s="256">
        <f t="shared" si="26"/>
        <v>71.854929577464773</v>
      </c>
      <c r="F83" s="251">
        <f>(Durban!D83*0.57+PMB!D83*0.08+RBay!D83*0.06+'Port Shepstone'!D83*0.03+Other!D83*0.03)/71*100</f>
        <v>17.139436619718307</v>
      </c>
      <c r="G83" s="256">
        <f t="shared" si="27"/>
        <v>75.7</v>
      </c>
      <c r="H83" s="68">
        <f>(Durban!F83*0.57+PMB!F83*0.08+RBay!F83*0.06+'Port Shepstone'!F83*0.03+Other!F83*0.03)/71*100</f>
        <v>16.499999999999996</v>
      </c>
      <c r="I83" s="112">
        <f t="shared" si="28"/>
        <v>83.616901408450701</v>
      </c>
      <c r="J83" s="80">
        <f>(Durban!H83*0.57+PMB!H83*0.08+RBay!H83*0.06+'Port Shepstone'!H83*0.03+Other!H83*0.03)/71*100</f>
        <v>6.4676056338028172</v>
      </c>
      <c r="K83" s="136">
        <f t="shared" si="29"/>
        <v>80.923943661971819</v>
      </c>
      <c r="L83" s="40">
        <f>(Durban!J83*0.57+PMB!J83*0.08+RBay!J83*0.06+'Port Shepstone'!J83*0.03+Other!J83*0.03)/71*100</f>
        <v>6.8690140845070413</v>
      </c>
      <c r="M83" s="137">
        <f t="shared" si="30"/>
        <v>73.801408450704216</v>
      </c>
      <c r="N83" s="122">
        <f>(Durban!L83*0.57+PMB!L83*0.08+RBay!L83*0.06+'Port Shepstone'!L83*0.03+Other!L83*0.03)/71*100</f>
        <v>12.892957746478869</v>
      </c>
      <c r="O83" s="138">
        <f t="shared" si="30"/>
        <v>86.494366197183084</v>
      </c>
      <c r="P83" s="124">
        <f>(Durban!N83*0.57+PMB!N83*0.08+RBay!N83*0.06+'Port Shepstone'!N83*0.03+Other!N83*0.03)/71*100</f>
        <v>14.450704225352112</v>
      </c>
      <c r="Q83" s="139">
        <f t="shared" si="31"/>
        <v>83.816901408450704</v>
      </c>
      <c r="R83" s="126">
        <f>(Durban!P83*0.57+PMB!P83*0.08+RBay!P83*0.06+'Port Shepstone'!P83*0.03+Other!P83*0.03)/71*100</f>
        <v>13.845473530840213</v>
      </c>
      <c r="S83" s="140">
        <f t="shared" si="32"/>
        <v>83.588727537639627</v>
      </c>
    </row>
    <row r="84" spans="1:19">
      <c r="A84" s="4">
        <v>10</v>
      </c>
      <c r="B84" s="4"/>
      <c r="C84" s="4"/>
      <c r="D84" s="251">
        <f>(Durban!B84*0.57+PMB!B84*0.08+RBay!B84*0.06+'Port Shepstone'!B84*0.03+Other!B84*0.03)/71*100</f>
        <v>36.595774647887318</v>
      </c>
      <c r="E84" s="256">
        <f t="shared" si="26"/>
        <v>108.4507042253521</v>
      </c>
      <c r="F84" s="251">
        <f>(Durban!D84*0.57+PMB!D84*0.08+RBay!D84*0.06+'Port Shepstone'!D84*0.03+Other!D84*0.03)/71*100</f>
        <v>32.750704225352109</v>
      </c>
      <c r="G84" s="256">
        <f t="shared" si="27"/>
        <v>108.45070422535211</v>
      </c>
      <c r="H84" s="68">
        <f>(Durban!F84*0.57+PMB!F84*0.08+RBay!F84*0.06+'Port Shepstone'!F84*0.03+Other!F84*0.03)/71*100</f>
        <v>24.833802816901411</v>
      </c>
      <c r="I84" s="112">
        <f t="shared" si="28"/>
        <v>108.45070422535211</v>
      </c>
      <c r="J84" s="80">
        <f>(Durban!H84*0.57+PMB!H84*0.08+RBay!H84*0.06+'Port Shepstone'!H84*0.03+Other!H84*0.03)/71*100</f>
        <v>19.076056338028167</v>
      </c>
      <c r="K84" s="136">
        <f t="shared" si="29"/>
        <v>99.999999999999986</v>
      </c>
      <c r="L84" s="40">
        <f>(Durban!J84*0.57+PMB!J84*0.08+RBay!J84*0.06+'Port Shepstone'!J84*0.03+Other!J84*0.03)/71*100</f>
        <v>26.26760563380282</v>
      </c>
      <c r="M84" s="137">
        <f t="shared" si="30"/>
        <v>100.06901408450703</v>
      </c>
      <c r="N84" s="122">
        <f>(Durban!L84*0.57+PMB!L84*0.08+RBay!L84*0.06+'Port Shepstone'!L84*0.03+Other!L84*0.03)/71*100</f>
        <v>13.577464788732394</v>
      </c>
      <c r="O84" s="138">
        <f t="shared" si="30"/>
        <v>100.07183098591548</v>
      </c>
      <c r="P84" s="124">
        <f>(Durban!N84*0.57+PMB!N84*0.08+RBay!N84*0.06+'Port Shepstone'!N84*0.03+Other!N84*0.03)/71*100</f>
        <v>17.098591549295776</v>
      </c>
      <c r="Q84" s="139">
        <f t="shared" si="31"/>
        <v>100.91549295774648</v>
      </c>
      <c r="R84" s="126">
        <f>(Durban!P84*0.57+PMB!P84*0.08+RBay!P84*0.06+'Port Shepstone'!P84*0.03+Other!P84*0.03)/71*100</f>
        <v>16.412117532782904</v>
      </c>
      <c r="S84" s="140">
        <f t="shared" si="32"/>
        <v>100.00084507042253</v>
      </c>
    </row>
    <row r="85" spans="1:19">
      <c r="A85" s="3"/>
      <c r="B85" s="3"/>
      <c r="C85" s="3"/>
      <c r="D85" s="251"/>
      <c r="E85" s="257"/>
      <c r="F85" s="251"/>
      <c r="G85" s="257"/>
      <c r="H85" s="68"/>
      <c r="I85" s="113"/>
      <c r="J85" s="80"/>
      <c r="K85" s="141"/>
      <c r="L85" s="40"/>
      <c r="M85" s="142"/>
      <c r="N85" s="122"/>
      <c r="O85" s="143"/>
      <c r="P85" s="124"/>
      <c r="Q85" s="144"/>
      <c r="R85" s="126"/>
      <c r="S85" s="135"/>
    </row>
    <row r="86" spans="1:19">
      <c r="A86" s="5" t="s">
        <v>6</v>
      </c>
      <c r="B86" s="5"/>
      <c r="C86" s="5"/>
      <c r="D86" s="251"/>
      <c r="E86" s="257"/>
      <c r="F86" s="251"/>
      <c r="G86" s="257"/>
      <c r="H86" s="68"/>
      <c r="I86" s="113"/>
      <c r="J86" s="80"/>
      <c r="K86" s="141"/>
      <c r="L86" s="40"/>
      <c r="M86" s="142"/>
      <c r="N86" s="122"/>
      <c r="O86" s="143"/>
      <c r="P86" s="124"/>
      <c r="Q86" s="144"/>
      <c r="R86" s="126"/>
      <c r="S86" s="135"/>
    </row>
    <row r="87" spans="1:19">
      <c r="A87" s="4">
        <v>1</v>
      </c>
      <c r="B87" s="4"/>
      <c r="C87" s="4"/>
      <c r="D87" s="251">
        <f>(Durban!B87*0.57+PMB!B87*0.08+RBay!B87*0.06+'Port Shepstone'!B87*0.03+Other!B87*0.03)/71*100</f>
        <v>3.274647887323944</v>
      </c>
      <c r="E87" s="256">
        <f>D87</f>
        <v>3.274647887323944</v>
      </c>
      <c r="F87" s="251">
        <f>(Durban!D87*0.57+PMB!D87*0.08+RBay!D87*0.06+'Port Shepstone'!D87*0.03+Other!D87*0.03)/71*100</f>
        <v>0</v>
      </c>
      <c r="G87" s="256">
        <f>F87</f>
        <v>0</v>
      </c>
      <c r="H87" s="68">
        <f>(Durban!F87*0.57+PMB!F87*0.08+RBay!F87*0.06+'Port Shepstone'!F87*0.03+Other!F87*0.03)/71*100</f>
        <v>2.6309859154929578</v>
      </c>
      <c r="I87" s="112">
        <f>H87</f>
        <v>2.6309859154929578</v>
      </c>
      <c r="J87" s="80">
        <f>(Durban!H87*0.57+PMB!H87*0.08+RBay!H87*0.06+'Port Shepstone'!H87*0.03+Other!H87*0.03)/71*100</f>
        <v>3.7774647887323947</v>
      </c>
      <c r="K87" s="136">
        <f>J87</f>
        <v>3.7774647887323947</v>
      </c>
      <c r="L87" s="40">
        <f>(Durban!J87*0.57+PMB!J87*0.08+RBay!J87*0.06+'Port Shepstone'!J87*0.03+Other!J87*0.03)/71*100</f>
        <v>0.94647887323943658</v>
      </c>
      <c r="M87" s="137">
        <f>L87</f>
        <v>0.94647887323943658</v>
      </c>
      <c r="N87" s="122">
        <f>(Durban!L87*0.57+PMB!L87*0.08+RBay!L87*0.06+'Port Shepstone'!L87*0.03+Other!L87*0.03)/71*100</f>
        <v>1.5</v>
      </c>
      <c r="O87" s="138">
        <f>N87</f>
        <v>1.5</v>
      </c>
      <c r="P87" s="124">
        <f>(Durban!N87*0.57+PMB!N87*0.08+RBay!N87*0.06+'Port Shepstone'!N87*0.03+Other!N87*0.03)/71*100</f>
        <v>2.7464788732394365</v>
      </c>
      <c r="Q87" s="139">
        <f>P87</f>
        <v>2.7464788732394365</v>
      </c>
      <c r="R87" s="126">
        <f>(Durban!P87*0.57+PMB!P87*0.08+RBay!P87*0.06+'Port Shepstone'!P87*0.03+Other!P87*0.03)/71*100</f>
        <v>0.19426906265177268</v>
      </c>
      <c r="S87" s="140">
        <f>R87</f>
        <v>0.19426906265177268</v>
      </c>
    </row>
    <row r="88" spans="1:19">
      <c r="A88" s="4">
        <v>2</v>
      </c>
      <c r="B88" s="4"/>
      <c r="C88" s="4"/>
      <c r="D88" s="251">
        <f>(Durban!B88*0.57+PMB!B88*0.08+RBay!B88*0.06+'Port Shepstone'!B88*0.03+Other!B88*0.03)/71*100</f>
        <v>1.9464788732394365</v>
      </c>
      <c r="E88" s="256">
        <f>E87+D88</f>
        <v>5.2211267605633802</v>
      </c>
      <c r="F88" s="251">
        <f>(Durban!D88*0.57+PMB!D88*0.08+RBay!D88*0.06+'Port Shepstone'!D88*0.03+Other!D88*0.03)/71*100</f>
        <v>2.8140845070422533</v>
      </c>
      <c r="G88" s="256">
        <f>G87+F88</f>
        <v>2.8140845070422533</v>
      </c>
      <c r="H88" s="68">
        <f>(Durban!F88*0.57+PMB!F88*0.08+RBay!F88*0.06+'Port Shepstone'!F88*0.03+Other!F88*0.03)/71*100</f>
        <v>2.9704225352112679</v>
      </c>
      <c r="I88" s="112">
        <f>I87+H88</f>
        <v>5.6014084507042252</v>
      </c>
      <c r="J88" s="80">
        <f>(Durban!H88*0.57+PMB!H88*0.08+RBay!H88*0.06+'Port Shepstone'!H88*0.03+Other!H88*0.03)/71*100</f>
        <v>4.9577464788732399</v>
      </c>
      <c r="K88" s="136">
        <f>K87+J88</f>
        <v>8.735211267605635</v>
      </c>
      <c r="L88" s="40">
        <f>(Durban!J88*0.57+PMB!J88*0.08+RBay!J88*0.06+'Port Shepstone'!J88*0.03+Other!J88*0.03)/71*100</f>
        <v>1.0704225352112675</v>
      </c>
      <c r="M88" s="137">
        <f>M87+L88</f>
        <v>2.0169014084507042</v>
      </c>
      <c r="N88" s="122">
        <f>(Durban!L88*0.57+PMB!L88*0.08+RBay!L88*0.06+'Port Shepstone'!L88*0.03+Other!L88*0.03)/71*100</f>
        <v>0.23661971830985917</v>
      </c>
      <c r="O88" s="138">
        <f>O87+N88</f>
        <v>1.7366197183098593</v>
      </c>
      <c r="P88" s="124">
        <f>(Durban!N88*0.57+PMB!N88*0.08+RBay!N88*0.06+'Port Shepstone'!N88*0.03+Other!N88*0.03)/71*100</f>
        <v>1.140845070422535</v>
      </c>
      <c r="Q88" s="139">
        <f>Q87+P88</f>
        <v>3.8873239436619715</v>
      </c>
      <c r="R88" s="126">
        <f>(Durban!P88*0.57+PMB!P88*0.08+RBay!P88*0.06+'Port Shepstone'!P88*0.03+Other!P88*0.03)/71*100</f>
        <v>0.19426906265177268</v>
      </c>
      <c r="S88" s="140">
        <f>S87+R88</f>
        <v>0.38853812530354537</v>
      </c>
    </row>
    <row r="89" spans="1:19">
      <c r="A89" s="4">
        <v>3</v>
      </c>
      <c r="B89" s="4"/>
      <c r="C89" s="4"/>
      <c r="D89" s="251">
        <f>(Durban!B89*0.57+PMB!B89*0.08+RBay!B89*0.06+'Port Shepstone'!B89*0.03+Other!B89*0.03)/71*100</f>
        <v>5.9915492957746475</v>
      </c>
      <c r="E89" s="256">
        <f t="shared" ref="E89:E96" si="33">E88+D89</f>
        <v>11.212676056338028</v>
      </c>
      <c r="F89" s="251">
        <f>(Durban!D89*0.57+PMB!D89*0.08+RBay!D89*0.06+'Port Shepstone'!D89*0.03+Other!D89*0.03)/71*100</f>
        <v>2.8183098591549296</v>
      </c>
      <c r="G89" s="256">
        <f t="shared" ref="G89:G96" si="34">G88+F89</f>
        <v>5.6323943661971825</v>
      </c>
      <c r="H89" s="68">
        <f>(Durban!F89*0.57+PMB!F89*0.08+RBay!F89*0.06+'Port Shepstone'!F89*0.03+Other!F89*0.03)/71*100</f>
        <v>2.8183098591549296</v>
      </c>
      <c r="I89" s="112">
        <f t="shared" ref="I89:I96" si="35">I88+H89</f>
        <v>8.4197183098591548</v>
      </c>
      <c r="J89" s="80">
        <f>(Durban!H89*0.57+PMB!H89*0.08+RBay!H89*0.06+'Port Shepstone'!H89*0.03+Other!H89*0.03)/71*100</f>
        <v>6.4676056338028172</v>
      </c>
      <c r="K89" s="136">
        <f t="shared" ref="K89:K96" si="36">K88+J89</f>
        <v>15.202816901408452</v>
      </c>
      <c r="L89" s="40">
        <f>(Durban!J89*0.57+PMB!J89*0.08+RBay!J89*0.06+'Port Shepstone'!J89*0.03+Other!J89*0.03)/71*100</f>
        <v>12.261971830985916</v>
      </c>
      <c r="M89" s="137">
        <f t="shared" ref="M89:O96" si="37">M88+L89</f>
        <v>14.278873239436621</v>
      </c>
      <c r="N89" s="122">
        <f>(Durban!L89*0.57+PMB!L89*0.08+RBay!L89*0.06+'Port Shepstone'!L89*0.03+Other!L89*0.03)/71*100</f>
        <v>6.8732394366197171</v>
      </c>
      <c r="O89" s="138">
        <f t="shared" si="37"/>
        <v>8.6098591549295769</v>
      </c>
      <c r="P89" s="124">
        <f>(Durban!N89*0.57+PMB!N89*0.08+RBay!N89*0.06+'Port Shepstone'!N89*0.03+Other!N89*0.03)/71*100</f>
        <v>4.7183098591549291</v>
      </c>
      <c r="Q89" s="139">
        <f t="shared" ref="Q89:Q96" si="38">Q88+P89</f>
        <v>8.6056338028169002</v>
      </c>
      <c r="R89" s="126">
        <f>(Durban!P89*0.57+PMB!P89*0.08+RBay!P89*0.06+'Port Shepstone'!P89*0.03+Other!P89*0.03)/71*100</f>
        <v>0.19426906265177268</v>
      </c>
      <c r="S89" s="140">
        <f t="shared" ref="S89:S96" si="39">S88+R89</f>
        <v>0.58280718795531805</v>
      </c>
    </row>
    <row r="90" spans="1:19">
      <c r="A90" s="4">
        <v>4</v>
      </c>
      <c r="B90" s="4"/>
      <c r="C90" s="4"/>
      <c r="D90" s="251">
        <f>(Durban!B90*0.57+PMB!B90*0.08+RBay!B90*0.06+'Port Shepstone'!B90*0.03+Other!B90*0.03)/71*100</f>
        <v>3.0338028169014084</v>
      </c>
      <c r="E90" s="256">
        <f t="shared" si="33"/>
        <v>14.246478873239436</v>
      </c>
      <c r="F90" s="251">
        <f>(Durban!D90*0.57+PMB!D90*0.08+RBay!D90*0.06+'Port Shepstone'!D90*0.03+Other!D90*0.03)/71*100</f>
        <v>1.284507042253521</v>
      </c>
      <c r="G90" s="256">
        <f t="shared" si="34"/>
        <v>6.9169014084507037</v>
      </c>
      <c r="H90" s="68">
        <f>(Durban!F90*0.57+PMB!F90*0.08+RBay!F90*0.06+'Port Shepstone'!F90*0.03+Other!F90*0.03)/71*100</f>
        <v>4.2760563380281686</v>
      </c>
      <c r="I90" s="112">
        <f t="shared" si="35"/>
        <v>12.695774647887323</v>
      </c>
      <c r="J90" s="80">
        <f>(Durban!H90*0.57+PMB!H90*0.08+RBay!H90*0.06+'Port Shepstone'!H90*0.03+Other!H90*0.03)/71*100</f>
        <v>6.7436619718309858</v>
      </c>
      <c r="K90" s="136">
        <f t="shared" si="36"/>
        <v>21.946478873239439</v>
      </c>
      <c r="L90" s="40">
        <f>(Durban!J90*0.57+PMB!J90*0.08+RBay!J90*0.06+'Port Shepstone'!J90*0.03+Other!J90*0.03)/71*100</f>
        <v>3.9647887323943665</v>
      </c>
      <c r="M90" s="137">
        <f t="shared" si="37"/>
        <v>18.243661971830988</v>
      </c>
      <c r="N90" s="122">
        <f>(Durban!L90*0.57+PMB!L90*0.08+RBay!L90*0.06+'Port Shepstone'!L90*0.03+Other!L90*0.03)/71*100</f>
        <v>7.1873239436619718</v>
      </c>
      <c r="O90" s="138">
        <f t="shared" si="37"/>
        <v>15.79718309859155</v>
      </c>
      <c r="P90" s="124">
        <f>(Durban!N90*0.57+PMB!N90*0.08+RBay!N90*0.06+'Port Shepstone'!N90*0.03+Other!N90*0.03)/71*100</f>
        <v>1.3661971830985915</v>
      </c>
      <c r="Q90" s="139">
        <f t="shared" si="38"/>
        <v>9.9718309859154921</v>
      </c>
      <c r="R90" s="126">
        <f>(Durban!P90*0.57+PMB!P90*0.08+RBay!P90*0.06+'Port Shepstone'!P90*0.03+Other!P90*0.03)/71*100</f>
        <v>0.19426906265177268</v>
      </c>
      <c r="S90" s="140">
        <f t="shared" si="39"/>
        <v>0.77707625060709073</v>
      </c>
    </row>
    <row r="91" spans="1:19">
      <c r="A91" s="4">
        <v>5</v>
      </c>
      <c r="B91" s="4"/>
      <c r="C91" s="4"/>
      <c r="D91" s="251">
        <f>(Durban!B91*0.57+PMB!B91*0.08+RBay!B91*0.06+'Port Shepstone'!B91*0.03+Other!B91*0.03)/71*100</f>
        <v>10.614084507042252</v>
      </c>
      <c r="E91" s="256">
        <f t="shared" si="33"/>
        <v>24.86056338028169</v>
      </c>
      <c r="F91" s="251">
        <f>(Durban!D91*0.57+PMB!D91*0.08+RBay!D91*0.06+'Port Shepstone'!D91*0.03+Other!D91*0.03)/71*100</f>
        <v>7.7661971830985888</v>
      </c>
      <c r="G91" s="256">
        <f t="shared" si="34"/>
        <v>14.683098591549292</v>
      </c>
      <c r="H91" s="68">
        <f>(Durban!F91*0.57+PMB!F91*0.08+RBay!F91*0.06+'Port Shepstone'!F91*0.03+Other!F91*0.03)/71*100</f>
        <v>12.816901408450704</v>
      </c>
      <c r="I91" s="112">
        <f t="shared" si="35"/>
        <v>25.512676056338027</v>
      </c>
      <c r="J91" s="80">
        <f>(Durban!H91*0.57+PMB!H91*0.08+RBay!H91*0.06+'Port Shepstone'!H91*0.03+Other!H91*0.03)/71*100</f>
        <v>13.135211267605632</v>
      </c>
      <c r="K91" s="136">
        <f t="shared" si="36"/>
        <v>35.081690140845069</v>
      </c>
      <c r="L91" s="40">
        <f>(Durban!J91*0.57+PMB!J91*0.08+RBay!J91*0.06+'Port Shepstone'!J91*0.03+Other!J91*0.03)/71*100</f>
        <v>1.7492957746478872</v>
      </c>
      <c r="M91" s="137">
        <f t="shared" si="37"/>
        <v>19.992957746478876</v>
      </c>
      <c r="N91" s="122">
        <f>(Durban!L91*0.57+PMB!L91*0.08+RBay!L91*0.06+'Port Shepstone'!L91*0.03+Other!L91*0.03)/71*100</f>
        <v>6.5971830985915494</v>
      </c>
      <c r="O91" s="138">
        <f t="shared" si="37"/>
        <v>22.3943661971831</v>
      </c>
      <c r="P91" s="124">
        <f>(Durban!N91*0.57+PMB!N91*0.08+RBay!N91*0.06+'Port Shepstone'!N91*0.03+Other!N91*0.03)/71*100</f>
        <v>16.394366197183096</v>
      </c>
      <c r="Q91" s="139">
        <f t="shared" si="38"/>
        <v>26.366197183098588</v>
      </c>
      <c r="R91" s="126">
        <f>(Durban!P91*0.57+PMB!P91*0.08+RBay!P91*0.06+'Port Shepstone'!P91*0.03+Other!P91*0.03)/71*100</f>
        <v>7.716794560466246</v>
      </c>
      <c r="S91" s="140">
        <f t="shared" si="39"/>
        <v>8.4938708110733359</v>
      </c>
    </row>
    <row r="92" spans="1:19">
      <c r="A92" s="4">
        <v>6</v>
      </c>
      <c r="B92" s="4"/>
      <c r="C92" s="4"/>
      <c r="D92" s="251">
        <f>(Durban!B92*0.57+PMB!B92*0.08+RBay!B92*0.06+'Port Shepstone'!B92*0.03+Other!B92*0.03)/71*100</f>
        <v>9.8788732394366185</v>
      </c>
      <c r="E92" s="256">
        <f t="shared" si="33"/>
        <v>34.739436619718305</v>
      </c>
      <c r="F92" s="251">
        <f>(Durban!D92*0.57+PMB!D92*0.08+RBay!D92*0.06+'Port Shepstone'!D92*0.03+Other!D92*0.03)/71*100</f>
        <v>8.830985915492958</v>
      </c>
      <c r="G92" s="256">
        <f t="shared" si="34"/>
        <v>23.514084507042249</v>
      </c>
      <c r="H92" s="68">
        <f>(Durban!F92*0.57+PMB!F92*0.08+RBay!F92*0.06+'Port Shepstone'!F92*0.03+Other!F92*0.03)/71*100</f>
        <v>6.7295774647887319</v>
      </c>
      <c r="I92" s="112">
        <f t="shared" si="35"/>
        <v>32.242253521126756</v>
      </c>
      <c r="J92" s="80">
        <f>(Durban!H92*0.57+PMB!H92*0.08+RBay!H92*0.06+'Port Shepstone'!H92*0.03+Other!H92*0.03)/71*100</f>
        <v>6.3690140845070413</v>
      </c>
      <c r="K92" s="136">
        <f t="shared" si="36"/>
        <v>41.450704225352112</v>
      </c>
      <c r="L92" s="40">
        <f>(Durban!J92*0.57+PMB!J92*0.08+RBay!J92*0.06+'Port Shepstone'!J92*0.03+Other!J92*0.03)/71*100</f>
        <v>9.7436619718309849</v>
      </c>
      <c r="M92" s="137">
        <f t="shared" si="37"/>
        <v>29.736619718309861</v>
      </c>
      <c r="N92" s="122">
        <f>(Durban!L92*0.57+PMB!L92*0.08+RBay!L92*0.06+'Port Shepstone'!L92*0.03+Other!L92*0.03)/71*100</f>
        <v>7.5098591549295772</v>
      </c>
      <c r="O92" s="138">
        <f t="shared" si="37"/>
        <v>29.904225352112675</v>
      </c>
      <c r="P92" s="124">
        <f>(Durban!N92*0.57+PMB!N92*0.08+RBay!N92*0.06+'Port Shepstone'!N92*0.03+Other!N92*0.03)/71*100</f>
        <v>9.873239436619718</v>
      </c>
      <c r="Q92" s="131">
        <f t="shared" si="38"/>
        <v>36.239436619718305</v>
      </c>
      <c r="R92" s="126">
        <f>(Durban!P92*0.57+PMB!P92*0.08+RBay!P92*0.06+'Port Shepstone'!P92*0.03+Other!P92*0.03)/71*100</f>
        <v>15.440772219524041</v>
      </c>
      <c r="S92" s="140">
        <f t="shared" si="39"/>
        <v>23.934643030597378</v>
      </c>
    </row>
    <row r="93" spans="1:19">
      <c r="A93" s="4">
        <v>7</v>
      </c>
      <c r="B93" s="4"/>
      <c r="C93" s="4"/>
      <c r="D93" s="251">
        <f>(Durban!B93*0.57+PMB!B93*0.08+RBay!B93*0.06+'Port Shepstone'!B93*0.03+Other!B93*0.03)/71*100</f>
        <v>10.288732394366196</v>
      </c>
      <c r="E93" s="253">
        <f t="shared" si="33"/>
        <v>45.028169014084497</v>
      </c>
      <c r="F93" s="251">
        <f>(Durban!D93*0.57+PMB!D93*0.08+RBay!D93*0.06+'Port Shepstone'!D93*0.03+Other!D93*0.03)/71*100</f>
        <v>12.254929577464788</v>
      </c>
      <c r="G93" s="253">
        <f t="shared" si="34"/>
        <v>35.769014084507035</v>
      </c>
      <c r="H93" s="68">
        <f>(Durban!F93*0.57+PMB!F93*0.08+RBay!F93*0.06+'Port Shepstone'!F93*0.03+Other!F93*0.03)/71*100</f>
        <v>15.164788732394365</v>
      </c>
      <c r="I93" s="208">
        <f t="shared" si="35"/>
        <v>47.407042253521119</v>
      </c>
      <c r="J93" s="80">
        <f>(Durban!H93*0.57+PMB!H93*0.08+RBay!H93*0.06+'Port Shepstone'!H93*0.03+Other!H93*0.03)/71*100</f>
        <v>12.791549295774646</v>
      </c>
      <c r="K93" s="210">
        <f t="shared" si="36"/>
        <v>54.242253521126756</v>
      </c>
      <c r="L93" s="40">
        <f>(Durban!J93*0.57+PMB!J93*0.08+RBay!J93*0.06+'Port Shepstone'!J93*0.03+Other!J93*0.03)/71*100</f>
        <v>11.932394366197183</v>
      </c>
      <c r="M93" s="211">
        <f t="shared" si="37"/>
        <v>41.66901408450704</v>
      </c>
      <c r="N93" s="122">
        <f>(Durban!L93*0.57+PMB!L93*0.08+RBay!L93*0.06+'Port Shepstone'!L93*0.03+Other!L93*0.03)/71*100</f>
        <v>9.0492957746478861</v>
      </c>
      <c r="O93" s="138">
        <f t="shared" si="37"/>
        <v>38.953521126760563</v>
      </c>
      <c r="P93" s="124">
        <f>(Durban!N93*0.57+PMB!N93*0.08+RBay!N93*0.06+'Port Shepstone'!N93*0.03+Other!N93*0.03)/71*100</f>
        <v>22.816901408450704</v>
      </c>
      <c r="Q93" s="213">
        <f t="shared" si="38"/>
        <v>59.056338028169009</v>
      </c>
      <c r="R93" s="126">
        <f>(Durban!P93*0.57+PMB!P93*0.08+RBay!P93*0.06+'Port Shepstone'!P93*0.03+Other!P93*0.03)/71*100</f>
        <v>26.475313258863526</v>
      </c>
      <c r="S93" s="214">
        <f t="shared" si="39"/>
        <v>50.409956289460908</v>
      </c>
    </row>
    <row r="94" spans="1:19">
      <c r="A94" s="4">
        <v>8</v>
      </c>
      <c r="B94" s="4"/>
      <c r="C94" s="4"/>
      <c r="D94" s="251">
        <f>(Durban!B94*0.57+PMB!B94*0.08+RBay!B94*0.06+'Port Shepstone'!B94*0.03+Other!B94*0.03)/71*100</f>
        <v>8.2535211267605622</v>
      </c>
      <c r="E94" s="256">
        <f t="shared" si="33"/>
        <v>53.281690140845058</v>
      </c>
      <c r="F94" s="251">
        <f>(Durban!D94*0.57+PMB!D94*0.08+RBay!D94*0.06+'Port Shepstone'!D94*0.03+Other!D94*0.03)/71*100</f>
        <v>24.380281690140844</v>
      </c>
      <c r="G94" s="256">
        <f t="shared" si="34"/>
        <v>60.149295774647882</v>
      </c>
      <c r="H94" s="68">
        <f>(Durban!F94*0.57+PMB!F94*0.08+RBay!F94*0.06+'Port Shepstone'!F94*0.03+Other!F94*0.03)/71*100</f>
        <v>20.843661971830983</v>
      </c>
      <c r="I94" s="112">
        <f t="shared" si="35"/>
        <v>68.250704225352109</v>
      </c>
      <c r="J94" s="80">
        <f>(Durban!H94*0.57+PMB!H94*0.08+RBay!H94*0.06+'Port Shepstone'!H94*0.03+Other!H94*0.03)/71*100</f>
        <v>21.8169014084507</v>
      </c>
      <c r="K94" s="136">
        <f t="shared" si="36"/>
        <v>76.05915492957746</v>
      </c>
      <c r="L94" s="40">
        <f>(Durban!J94*0.57+PMB!J94*0.08+RBay!J94*0.06+'Port Shepstone'!J94*0.03+Other!J94*0.03)/71*100</f>
        <v>16.073239436619716</v>
      </c>
      <c r="M94" s="137">
        <f t="shared" si="37"/>
        <v>57.742253521126756</v>
      </c>
      <c r="N94" s="122">
        <f>(Durban!L94*0.57+PMB!L94*0.08+RBay!L94*0.06+'Port Shepstone'!L94*0.03+Other!L94*0.03)/71*100</f>
        <v>17.194366197183101</v>
      </c>
      <c r="O94" s="212">
        <f t="shared" si="37"/>
        <v>56.147887323943664</v>
      </c>
      <c r="P94" s="124">
        <f>(Durban!N94*0.57+PMB!N94*0.08+RBay!N94*0.06+'Port Shepstone'!N94*0.03+Other!N94*0.03)/71*100</f>
        <v>14.830985915492956</v>
      </c>
      <c r="Q94" s="139">
        <f t="shared" si="38"/>
        <v>73.887323943661968</v>
      </c>
      <c r="R94" s="126">
        <f>(Durban!P94*0.57+PMB!P94*0.08+RBay!P94*0.06+'Port Shepstone'!P94*0.03+Other!P94*0.03)/71*100</f>
        <v>14.816818844099075</v>
      </c>
      <c r="S94" s="140">
        <f t="shared" si="39"/>
        <v>65.226775133559983</v>
      </c>
    </row>
    <row r="95" spans="1:19">
      <c r="A95" s="4">
        <v>9</v>
      </c>
      <c r="B95" s="4"/>
      <c r="C95" s="4"/>
      <c r="D95" s="251">
        <f>(Durban!B95*0.57+PMB!B95*0.08+RBay!B95*0.06+'Port Shepstone'!B95*0.03+Other!B95*0.03)/71*100</f>
        <v>12.987323943661973</v>
      </c>
      <c r="E95" s="256">
        <f t="shared" si="33"/>
        <v>66.269014084507035</v>
      </c>
      <c r="F95" s="251">
        <f>(Durban!D95*0.57+PMB!D95*0.08+RBay!D95*0.06+'Port Shepstone'!D95*0.03+Other!D95*0.03)/71*100</f>
        <v>27.238028169014079</v>
      </c>
      <c r="G95" s="256">
        <f t="shared" si="34"/>
        <v>87.387323943661954</v>
      </c>
      <c r="H95" s="68">
        <f>(Durban!F95*0.57+PMB!F95*0.08+RBay!F95*0.06+'Port Shepstone'!F95*0.03+Other!F95*0.03)/71*100</f>
        <v>11.807042253521125</v>
      </c>
      <c r="I95" s="112">
        <f t="shared" si="35"/>
        <v>80.057746478873241</v>
      </c>
      <c r="J95" s="80">
        <f>(Durban!H95*0.57+PMB!H95*0.08+RBay!H95*0.06+'Port Shepstone'!H95*0.03+Other!H95*0.03)/71*100</f>
        <v>10.577464788732394</v>
      </c>
      <c r="K95" s="136">
        <f t="shared" si="36"/>
        <v>86.636619718309859</v>
      </c>
      <c r="L95" s="40">
        <f>(Durban!J95*0.57+PMB!J95*0.08+RBay!J95*0.06+'Port Shepstone'!J95*0.03+Other!J95*0.03)/71*100</f>
        <v>17.573239436619716</v>
      </c>
      <c r="M95" s="137">
        <f t="shared" si="37"/>
        <v>75.315492957746471</v>
      </c>
      <c r="N95" s="122">
        <f>(Durban!L95*0.57+PMB!L95*0.08+RBay!L95*0.06+'Port Shepstone'!L95*0.03+Other!L95*0.03)/71*100</f>
        <v>18.077464788732392</v>
      </c>
      <c r="O95" s="138">
        <f t="shared" si="37"/>
        <v>74.225352112676063</v>
      </c>
      <c r="P95" s="124">
        <f>(Durban!N95*0.57+PMB!N95*0.08+RBay!N95*0.06+'Port Shepstone'!N95*0.03+Other!N95*0.03)/71*100</f>
        <v>12.549295774647886</v>
      </c>
      <c r="Q95" s="139">
        <f t="shared" si="38"/>
        <v>86.436619718309856</v>
      </c>
      <c r="R95" s="126">
        <f>(Durban!P95*0.57+PMB!P95*0.08+RBay!P95*0.06+'Port Shepstone'!P95*0.03+Other!P95*0.03)/71*100</f>
        <v>7.4805342399222914</v>
      </c>
      <c r="S95" s="140">
        <f t="shared" si="39"/>
        <v>72.707309373482275</v>
      </c>
    </row>
    <row r="96" spans="1:19">
      <c r="A96" s="4">
        <v>10</v>
      </c>
      <c r="B96" s="4"/>
      <c r="C96" s="4"/>
      <c r="D96" s="251">
        <f>(Durban!B96*0.57+PMB!B96*0.08+RBay!B96*0.06+'Port Shepstone'!B96*0.03+Other!B96*0.03)/71*100</f>
        <v>42.181690140845063</v>
      </c>
      <c r="E96" s="256">
        <f t="shared" si="33"/>
        <v>108.4507042253521</v>
      </c>
      <c r="F96" s="251">
        <f>(Durban!D96*0.57+PMB!D96*0.08+RBay!D96*0.06+'Port Shepstone'!D96*0.03+Other!D96*0.03)/71*100</f>
        <v>21.063380281690144</v>
      </c>
      <c r="G96" s="256">
        <f t="shared" si="34"/>
        <v>108.4507042253521</v>
      </c>
      <c r="H96" s="68">
        <f>(Durban!F96*0.57+PMB!F96*0.08+RBay!F96*0.06+'Port Shepstone'!F96*0.03+Other!F96*0.03)/71*100</f>
        <v>28.392957746478871</v>
      </c>
      <c r="I96" s="112">
        <f t="shared" si="35"/>
        <v>108.45070422535211</v>
      </c>
      <c r="J96" s="80">
        <f>(Durban!H96*0.57+PMB!H96*0.08+RBay!H96*0.06+'Port Shepstone'!H96*0.03+Other!H96*0.03)/71*100</f>
        <v>13.371830985915492</v>
      </c>
      <c r="K96" s="136">
        <f t="shared" si="36"/>
        <v>100.00845070422535</v>
      </c>
      <c r="L96" s="40">
        <f>(Durban!J96*0.57+PMB!J96*0.08+RBay!J96*0.06+'Port Shepstone'!J96*0.03+Other!J96*0.03)/71*100</f>
        <v>24.692957746478875</v>
      </c>
      <c r="M96" s="137">
        <f t="shared" si="37"/>
        <v>100.00845070422534</v>
      </c>
      <c r="N96" s="122">
        <f>(Durban!L96*0.57+PMB!L96*0.08+RBay!L96*0.06+'Port Shepstone'!L96*0.03+Other!L96*0.03)/71*100</f>
        <v>25.826760563380276</v>
      </c>
      <c r="O96" s="138">
        <f t="shared" si="37"/>
        <v>100.05211267605634</v>
      </c>
      <c r="P96" s="124">
        <f>(Durban!N96*0.57+PMB!N96*0.08+RBay!N96*0.06+'Port Shepstone'!N96*0.03+Other!N96*0.03)/71*100</f>
        <v>13.788732394366196</v>
      </c>
      <c r="Q96" s="139">
        <f t="shared" si="38"/>
        <v>100.22535211267605</v>
      </c>
      <c r="R96" s="126">
        <f>(Durban!P96*0.57+PMB!P96*0.08+RBay!P96*0.06+'Port Shepstone'!P96*0.03+Other!P96*0.03)/71*100</f>
        <v>27.293535696940264</v>
      </c>
      <c r="S96" s="140">
        <f t="shared" si="39"/>
        <v>100.00084507042254</v>
      </c>
    </row>
    <row r="97" spans="1:19">
      <c r="A97" s="3"/>
      <c r="B97" s="3"/>
      <c r="C97" s="3"/>
      <c r="D97" s="251"/>
      <c r="E97" s="257"/>
      <c r="F97" s="251"/>
      <c r="G97" s="257"/>
      <c r="H97" s="68"/>
      <c r="I97" s="113"/>
      <c r="J97" s="80"/>
      <c r="K97" s="141"/>
      <c r="L97" s="40"/>
      <c r="M97" s="142"/>
      <c r="N97" s="122"/>
      <c r="O97" s="143"/>
      <c r="P97" s="124"/>
      <c r="Q97" s="144"/>
      <c r="R97" s="126"/>
      <c r="S97" s="135"/>
    </row>
    <row r="98" spans="1:19">
      <c r="A98" s="5" t="s">
        <v>7</v>
      </c>
      <c r="B98" s="5"/>
      <c r="C98" s="5"/>
      <c r="D98" s="251"/>
      <c r="E98" s="257"/>
      <c r="F98" s="251"/>
      <c r="G98" s="257"/>
      <c r="H98" s="68"/>
      <c r="I98" s="113"/>
      <c r="J98" s="80"/>
      <c r="K98" s="141"/>
      <c r="L98" s="40"/>
      <c r="M98" s="142"/>
      <c r="N98" s="122"/>
      <c r="O98" s="143"/>
      <c r="P98" s="124"/>
      <c r="Q98" s="144"/>
      <c r="R98" s="126"/>
      <c r="S98" s="135"/>
    </row>
    <row r="99" spans="1:19">
      <c r="A99" s="4">
        <v>1</v>
      </c>
      <c r="B99" s="4"/>
      <c r="C99" s="4"/>
      <c r="D99" s="251">
        <f>(Durban!B99*0.57+PMB!B99*0.08+RBay!B99*0.06+'Port Shepstone'!B99*0.03+Other!B99*0.03)/71*100</f>
        <v>8.9704225352112665</v>
      </c>
      <c r="E99" s="256">
        <f>D99</f>
        <v>8.9704225352112665</v>
      </c>
      <c r="F99" s="251">
        <f>(Durban!D99*0.57+PMB!D99*0.08+RBay!D99*0.06+'Port Shepstone'!D99*0.03+Other!D99*0.03)/71*100</f>
        <v>0.24507042253521125</v>
      </c>
      <c r="G99" s="256">
        <f>F99</f>
        <v>0.24507042253521125</v>
      </c>
      <c r="H99" s="68">
        <f>(Durban!F99*0.57+PMB!F99*0.08+RBay!F99*0.06+'Port Shepstone'!F99*0.03+Other!F99*0.03)/71*100</f>
        <v>2.3788732394366194</v>
      </c>
      <c r="I99" s="112">
        <f>H99</f>
        <v>2.3788732394366194</v>
      </c>
      <c r="J99" s="80">
        <f>(Durban!H99*0.57+PMB!H99*0.08+RBay!H99*0.06+'Port Shepstone'!H99*0.03+Other!H99*0.03)/71*100</f>
        <v>1.6056338028169013</v>
      </c>
      <c r="K99" s="136">
        <f>J99</f>
        <v>1.6056338028169013</v>
      </c>
      <c r="L99" s="40">
        <f>(Durban!J99*0.57+PMB!J99*0.08+RBay!J99*0.06+'Port Shepstone'!J99*0.03+Other!J99*0.03)/71*100</f>
        <v>0.18028169014084508</v>
      </c>
      <c r="M99" s="137">
        <f>L99</f>
        <v>0.18028169014084508</v>
      </c>
      <c r="N99" s="122">
        <f>(Durban!L99*0.57+PMB!L99*0.08+RBay!L99*0.06+'Port Shepstone'!L99*0.03+Other!L99*0.03)/71*100</f>
        <v>0.86478873239436616</v>
      </c>
      <c r="O99" s="138">
        <f>N99</f>
        <v>0.86478873239436616</v>
      </c>
      <c r="P99" s="124">
        <f>(Durban!N99*0.57+PMB!N99*0.08+RBay!N99*0.06+'Port Shepstone'!N99*0.03+Other!N99*0.03)/71*100</f>
        <v>3.816901408450704</v>
      </c>
      <c r="Q99" s="139">
        <f>P99</f>
        <v>3.816901408450704</v>
      </c>
      <c r="R99" s="126">
        <f>(Durban!P99*0.57+PMB!P99*0.08+RBay!P99*0.06+'Port Shepstone'!P99*0.03+Other!P99*0.03)/71*100</f>
        <v>0</v>
      </c>
      <c r="S99" s="140">
        <f>R99</f>
        <v>0</v>
      </c>
    </row>
    <row r="100" spans="1:19">
      <c r="A100" s="4">
        <v>2</v>
      </c>
      <c r="B100" s="4"/>
      <c r="C100" s="4"/>
      <c r="D100" s="251">
        <f>(Durban!B100*0.57+PMB!B100*0.08+RBay!B100*0.06+'Port Shepstone'!B100*0.03+Other!B100*0.03)/71*100</f>
        <v>2.119718309859155</v>
      </c>
      <c r="E100" s="256">
        <f>E99+D100</f>
        <v>11.090140845070422</v>
      </c>
      <c r="F100" s="251">
        <f>(Durban!D100*0.57+PMB!D100*0.08+RBay!D100*0.06+'Port Shepstone'!D100*0.03+Other!D100*0.03)/71*100</f>
        <v>1.3647887323943659</v>
      </c>
      <c r="G100" s="256">
        <f>G99+F100</f>
        <v>1.6098591549295771</v>
      </c>
      <c r="H100" s="68">
        <f>(Durban!F100*0.57+PMB!F100*0.08+RBay!F100*0.06+'Port Shepstone'!F100*0.03+Other!F100*0.03)/71*100</f>
        <v>2.5267605633802819</v>
      </c>
      <c r="I100" s="112">
        <f>I99+H100</f>
        <v>4.9056338028169009</v>
      </c>
      <c r="J100" s="80">
        <f>(Durban!H100*0.57+PMB!H100*0.08+RBay!H100*0.06+'Port Shepstone'!H100*0.03+Other!H100*0.03)/71*100</f>
        <v>1.3690140845070422</v>
      </c>
      <c r="K100" s="136">
        <f>K99+J100</f>
        <v>2.9746478873239433</v>
      </c>
      <c r="L100" s="40">
        <f>(Durban!J100*0.57+PMB!J100*0.08+RBay!J100*0.06+'Port Shepstone'!J100*0.03+Other!J100*0.03)/71*100</f>
        <v>0.54084507042253516</v>
      </c>
      <c r="M100" s="137">
        <f>M99+L100</f>
        <v>0.72112676056338021</v>
      </c>
      <c r="N100" s="122">
        <f>(Durban!L100*0.57+PMB!L100*0.08+RBay!L100*0.06+'Port Shepstone'!L100*0.03+Other!L100*0.03)/71*100</f>
        <v>0.48450704225352109</v>
      </c>
      <c r="O100" s="138">
        <f>O99+N100</f>
        <v>1.3492957746478873</v>
      </c>
      <c r="P100" s="124">
        <f>(Durban!N100*0.57+PMB!N100*0.08+RBay!N100*0.06+'Port Shepstone'!N100*0.03+Other!N100*0.03)/71*100</f>
        <v>3.3943661971830985</v>
      </c>
      <c r="Q100" s="139">
        <f>Q99+P100</f>
        <v>7.2112676056338021</v>
      </c>
      <c r="R100" s="126">
        <f>(Durban!P100*0.57+PMB!P100*0.08+RBay!P100*0.06+'Port Shepstone'!P100*0.03+Other!P100*0.03)/71*100</f>
        <v>0.58280718795531805</v>
      </c>
      <c r="S100" s="140">
        <f>S99+R100</f>
        <v>0.58280718795531805</v>
      </c>
    </row>
    <row r="101" spans="1:19">
      <c r="A101" s="4">
        <v>3</v>
      </c>
      <c r="B101" s="4"/>
      <c r="C101" s="4"/>
      <c r="D101" s="251">
        <f>(Durban!B101*0.57+PMB!B101*0.08+RBay!B101*0.06+'Port Shepstone'!B101*0.03+Other!B101*0.03)/71*100</f>
        <v>5.9323943661971832</v>
      </c>
      <c r="E101" s="256">
        <f t="shared" ref="E101:E108" si="40">E100+D101</f>
        <v>17.022535211267606</v>
      </c>
      <c r="F101" s="251">
        <f>(Durban!D101*0.57+PMB!D101*0.08+RBay!D101*0.06+'Port Shepstone'!D101*0.03+Other!D101*0.03)/71*100</f>
        <v>1.8253521126760561</v>
      </c>
      <c r="G101" s="256">
        <f t="shared" ref="G101:G108" si="41">G100+F101</f>
        <v>3.4352112676056334</v>
      </c>
      <c r="H101" s="68">
        <f>(Durban!F101*0.57+PMB!F101*0.08+RBay!F101*0.06+'Port Shepstone'!F101*0.03+Other!F101*0.03)/71*100</f>
        <v>1.9732394366197183</v>
      </c>
      <c r="I101" s="112">
        <f t="shared" ref="I101:I108" si="42">I100+H101</f>
        <v>6.8788732394366194</v>
      </c>
      <c r="J101" s="80">
        <f>(Durban!H101*0.57+PMB!H101*0.08+RBay!H101*0.06+'Port Shepstone'!H101*0.03+Other!H101*0.03)/71*100</f>
        <v>3.2112676056338025</v>
      </c>
      <c r="K101" s="136">
        <f t="shared" ref="K101:K108" si="43">K100+J101</f>
        <v>6.1859154929577453</v>
      </c>
      <c r="L101" s="40">
        <f>(Durban!J101*0.57+PMB!J101*0.08+RBay!J101*0.06+'Port Shepstone'!J101*0.03+Other!J101*0.03)/71*100</f>
        <v>0.58591549295774648</v>
      </c>
      <c r="M101" s="137">
        <f t="shared" ref="M101:O108" si="44">M100+L101</f>
        <v>1.3070422535211268</v>
      </c>
      <c r="N101" s="122">
        <f>(Durban!L101*0.57+PMB!L101*0.08+RBay!L101*0.06+'Port Shepstone'!L101*0.03+Other!L101*0.03)/71*100</f>
        <v>1.7661971830985914</v>
      </c>
      <c r="O101" s="138">
        <f t="shared" si="44"/>
        <v>3.1154929577464787</v>
      </c>
      <c r="P101" s="124">
        <f>(Durban!N101*0.57+PMB!N101*0.08+RBay!N101*0.06+'Port Shepstone'!N101*0.03+Other!N101*0.03)/71*100</f>
        <v>3.732394366197183</v>
      </c>
      <c r="Q101" s="139">
        <f t="shared" ref="Q101:Q108" si="45">Q100+P101</f>
        <v>10.943661971830984</v>
      </c>
      <c r="R101" s="126">
        <f>(Durban!P101*0.57+PMB!P101*0.08+RBay!P101*0.06+'Port Shepstone'!P101*0.03+Other!P101*0.03)/71*100</f>
        <v>6.3149198640116557</v>
      </c>
      <c r="S101" s="140">
        <f t="shared" ref="S101:S108" si="46">S100+R101</f>
        <v>6.8977270519669736</v>
      </c>
    </row>
    <row r="102" spans="1:19">
      <c r="A102" s="4">
        <v>4</v>
      </c>
      <c r="B102" s="4"/>
      <c r="C102" s="4"/>
      <c r="D102" s="251">
        <f>(Durban!B102*0.57+PMB!B102*0.08+RBay!B102*0.06+'Port Shepstone'!B102*0.03+Other!B102*0.03)/71*100</f>
        <v>0.53239436619718306</v>
      </c>
      <c r="E102" s="256">
        <f t="shared" si="40"/>
        <v>17.55492957746479</v>
      </c>
      <c r="F102" s="251">
        <f>(Durban!D102*0.57+PMB!D102*0.08+RBay!D102*0.06+'Port Shepstone'!D102*0.03+Other!D102*0.03)/71*100</f>
        <v>5.3112676056338026</v>
      </c>
      <c r="G102" s="256">
        <f t="shared" si="41"/>
        <v>8.7464788732394361</v>
      </c>
      <c r="H102" s="68">
        <f>(Durban!F102*0.57+PMB!F102*0.08+RBay!F102*0.06+'Port Shepstone'!F102*0.03+Other!F102*0.03)/71*100</f>
        <v>5.246478873239437</v>
      </c>
      <c r="I102" s="112">
        <f t="shared" si="42"/>
        <v>12.125352112676056</v>
      </c>
      <c r="J102" s="80">
        <f>(Durban!H102*0.57+PMB!H102*0.08+RBay!H102*0.06+'Port Shepstone'!H102*0.03+Other!H102*0.03)/71*100</f>
        <v>2.2704225352112672</v>
      </c>
      <c r="K102" s="136">
        <f t="shared" si="43"/>
        <v>8.4563380281690126</v>
      </c>
      <c r="L102" s="40">
        <f>(Durban!J102*0.57+PMB!J102*0.08+RBay!J102*0.06+'Port Shepstone'!J102*0.03+Other!J102*0.03)/71*100</f>
        <v>0.70985915492957752</v>
      </c>
      <c r="M102" s="137">
        <f t="shared" si="44"/>
        <v>2.0169014084507042</v>
      </c>
      <c r="N102" s="122">
        <f>(Durban!L102*0.57+PMB!L102*0.08+RBay!L102*0.06+'Port Shepstone'!L102*0.03+Other!L102*0.03)/71*100</f>
        <v>2.9605633802816897</v>
      </c>
      <c r="O102" s="138">
        <f t="shared" si="44"/>
        <v>6.0760563380281685</v>
      </c>
      <c r="P102" s="124">
        <f>(Durban!N102*0.57+PMB!N102*0.08+RBay!N102*0.06+'Port Shepstone'!N102*0.03+Other!N102*0.03)/71*100</f>
        <v>1.3661971830985915</v>
      </c>
      <c r="Q102" s="139">
        <f t="shared" si="45"/>
        <v>12.309859154929576</v>
      </c>
      <c r="R102" s="126">
        <f>(Durban!P102*0.57+PMB!P102*0.08+RBay!P102*0.06+'Port Shepstone'!P102*0.03+Other!P102*0.03)/71*100</f>
        <v>12.658440990772219</v>
      </c>
      <c r="S102" s="140">
        <f t="shared" si="46"/>
        <v>19.556168042739191</v>
      </c>
    </row>
    <row r="103" spans="1:19">
      <c r="A103" s="4">
        <v>5</v>
      </c>
      <c r="B103" s="4"/>
      <c r="C103" s="4"/>
      <c r="D103" s="251">
        <f>(Durban!B103*0.57+PMB!B103*0.08+RBay!B103*0.06+'Port Shepstone'!B103*0.03+Other!B103*0.03)/71*100</f>
        <v>12.359154929577464</v>
      </c>
      <c r="E103" s="256">
        <f t="shared" si="40"/>
        <v>29.914084507042254</v>
      </c>
      <c r="F103" s="251">
        <f>(Durban!D103*0.57+PMB!D103*0.08+RBay!D103*0.06+'Port Shepstone'!D103*0.03+Other!D103*0.03)/71*100</f>
        <v>8.5436619718309856</v>
      </c>
      <c r="G103" s="256">
        <f t="shared" si="41"/>
        <v>17.290140845070422</v>
      </c>
      <c r="H103" s="68">
        <f>(Durban!F103*0.57+PMB!F103*0.08+RBay!F103*0.06+'Port Shepstone'!F103*0.03+Other!F103*0.03)/71*100</f>
        <v>9.8507042253521124</v>
      </c>
      <c r="I103" s="112">
        <f t="shared" si="42"/>
        <v>21.976056338028169</v>
      </c>
      <c r="J103" s="80">
        <f>(Durban!H103*0.57+PMB!H103*0.08+RBay!H103*0.06+'Port Shepstone'!H103*0.03+Other!H103*0.03)/71*100</f>
        <v>9.1211267605633815</v>
      </c>
      <c r="K103" s="136">
        <f t="shared" si="43"/>
        <v>17.577464788732392</v>
      </c>
      <c r="L103" s="40">
        <f>(Durban!J103*0.57+PMB!J103*0.08+RBay!J103*0.06+'Port Shepstone'!J103*0.03+Other!J103*0.03)/71*100</f>
        <v>4.5422535211267601</v>
      </c>
      <c r="M103" s="137">
        <f t="shared" si="44"/>
        <v>6.5591549295774643</v>
      </c>
      <c r="N103" s="122">
        <f>(Durban!L103*0.57+PMB!L103*0.08+RBay!L103*0.06+'Port Shepstone'!L103*0.03+Other!L103*0.03)/71*100</f>
        <v>5.0225352112676056</v>
      </c>
      <c r="O103" s="138">
        <f t="shared" si="44"/>
        <v>11.098591549295774</v>
      </c>
      <c r="P103" s="124">
        <f>(Durban!N103*0.57+PMB!N103*0.08+RBay!N103*0.06+'Port Shepstone'!N103*0.03+Other!N103*0.03)/71*100</f>
        <v>9.5915492957746462</v>
      </c>
      <c r="Q103" s="139">
        <f t="shared" si="45"/>
        <v>21.901408450704224</v>
      </c>
      <c r="R103" s="126">
        <f>(Durban!P103*0.57+PMB!P103*0.08+RBay!P103*0.06+'Port Shepstone'!P103*0.03+Other!P103*0.03)/71*100</f>
        <v>14.254584749878582</v>
      </c>
      <c r="S103" s="140">
        <f t="shared" si="46"/>
        <v>33.810752792617777</v>
      </c>
    </row>
    <row r="104" spans="1:19">
      <c r="A104" s="4">
        <v>6</v>
      </c>
      <c r="B104" s="4"/>
      <c r="C104" s="4"/>
      <c r="D104" s="251">
        <f>(Durban!B104*0.57+PMB!B104*0.08+RBay!B104*0.06+'Port Shepstone'!B104*0.03+Other!B104*0.03)/71*100</f>
        <v>10.788732394366196</v>
      </c>
      <c r="E104" s="256">
        <f t="shared" si="40"/>
        <v>40.702816901408454</v>
      </c>
      <c r="F104" s="251">
        <f>(Durban!D104*0.57+PMB!D104*0.08+RBay!D104*0.06+'Port Shepstone'!D104*0.03+Other!D104*0.03)/71*100</f>
        <v>4.6478873239436611</v>
      </c>
      <c r="G104" s="256">
        <f t="shared" si="41"/>
        <v>21.938028169014082</v>
      </c>
      <c r="H104" s="68">
        <f>(Durban!F104*0.57+PMB!F104*0.08+RBay!F104*0.06+'Port Shepstone'!F104*0.03+Other!F104*0.03)/71*100</f>
        <v>8.101408450704227</v>
      </c>
      <c r="I104" s="112">
        <f t="shared" si="42"/>
        <v>30.077464788732396</v>
      </c>
      <c r="J104" s="80">
        <f>(Durban!H104*0.57+PMB!H104*0.08+RBay!H104*0.06+'Port Shepstone'!H104*0.03+Other!H104*0.03)/71*100</f>
        <v>15.338028169014084</v>
      </c>
      <c r="K104" s="136">
        <f t="shared" si="43"/>
        <v>32.91549295774648</v>
      </c>
      <c r="L104" s="40">
        <f>(Durban!J104*0.57+PMB!J104*0.08+RBay!J104*0.06+'Port Shepstone'!J104*0.03+Other!J104*0.03)/71*100</f>
        <v>3.1943661971830983</v>
      </c>
      <c r="M104" s="137">
        <f t="shared" si="44"/>
        <v>9.7535211267605622</v>
      </c>
      <c r="N104" s="122">
        <f>(Durban!L104*0.57+PMB!L104*0.08+RBay!L104*0.06+'Port Shepstone'!L104*0.03+Other!L104*0.03)/71*100</f>
        <v>8.4028169014084497</v>
      </c>
      <c r="O104" s="138">
        <f t="shared" si="44"/>
        <v>19.501408450704226</v>
      </c>
      <c r="P104" s="124">
        <f>(Durban!N104*0.57+PMB!N104*0.08+RBay!N104*0.06+'Port Shepstone'!N104*0.03+Other!N104*0.03)/71*100</f>
        <v>8.9577464788732382</v>
      </c>
      <c r="Q104" s="139">
        <f t="shared" si="45"/>
        <v>30.859154929577464</v>
      </c>
      <c r="R104" s="126">
        <f>(Durban!P104*0.57+PMB!P104*0.08+RBay!P104*0.06+'Port Shepstone'!P104*0.03+Other!P104*0.03)/71*100</f>
        <v>0.99191840699368627</v>
      </c>
      <c r="S104" s="140">
        <f t="shared" si="46"/>
        <v>34.80267119961146</v>
      </c>
    </row>
    <row r="105" spans="1:19">
      <c r="A105" s="4">
        <v>7</v>
      </c>
      <c r="B105" s="4"/>
      <c r="C105" s="4"/>
      <c r="D105" s="251">
        <f>(Durban!B105*0.57+PMB!B105*0.08+RBay!B105*0.06+'Port Shepstone'!B105*0.03+Other!B105*0.03)/71*100</f>
        <v>7.5169014084507033</v>
      </c>
      <c r="E105" s="256">
        <f t="shared" si="40"/>
        <v>48.219718309859161</v>
      </c>
      <c r="F105" s="251">
        <f>(Durban!D105*0.57+PMB!D105*0.08+RBay!D105*0.06+'Port Shepstone'!D105*0.03+Other!D105*0.03)/71*100</f>
        <v>14.935211267605633</v>
      </c>
      <c r="G105" s="256">
        <f t="shared" si="41"/>
        <v>36.873239436619713</v>
      </c>
      <c r="H105" s="68">
        <f>(Durban!F105*0.57+PMB!F105*0.08+RBay!F105*0.06+'Port Shepstone'!F105*0.03+Other!F105*0.03)/71*100</f>
        <v>12.397183098591549</v>
      </c>
      <c r="I105" s="112">
        <f t="shared" si="42"/>
        <v>42.474647887323947</v>
      </c>
      <c r="J105" s="80">
        <f>(Durban!H105*0.57+PMB!H105*0.08+RBay!H105*0.06+'Port Shepstone'!H105*0.03+Other!H105*0.03)/71*100</f>
        <v>13.650704225352111</v>
      </c>
      <c r="K105" s="210">
        <f t="shared" si="43"/>
        <v>46.566197183098595</v>
      </c>
      <c r="L105" s="40">
        <f>(Durban!J105*0.57+PMB!J105*0.08+RBay!J105*0.06+'Port Shepstone'!J105*0.03+Other!J105*0.03)/71*100</f>
        <v>10.383098591549295</v>
      </c>
      <c r="M105" s="137">
        <f t="shared" si="44"/>
        <v>20.136619718309859</v>
      </c>
      <c r="N105" s="122">
        <f>(Durban!L105*0.57+PMB!L105*0.08+RBay!L105*0.06+'Port Shepstone'!L105*0.03+Other!L105*0.03)/71*100</f>
        <v>7.7943661971830975</v>
      </c>
      <c r="O105" s="138">
        <f t="shared" si="44"/>
        <v>27.295774647887324</v>
      </c>
      <c r="P105" s="124">
        <f>(Durban!N105*0.57+PMB!N105*0.08+RBay!N105*0.06+'Port Shepstone'!N105*0.03+Other!N105*0.03)/71*100</f>
        <v>14.929577464788732</v>
      </c>
      <c r="Q105" s="213">
        <f t="shared" si="45"/>
        <v>45.788732394366193</v>
      </c>
      <c r="R105" s="126">
        <f>(Durban!P105*0.57+PMB!P105*0.08+RBay!P105*0.06+'Port Shepstone'!P105*0.03+Other!P105*0.03)/71*100</f>
        <v>7.0919961146187465</v>
      </c>
      <c r="S105" s="140">
        <f t="shared" si="46"/>
        <v>41.894667314230205</v>
      </c>
    </row>
    <row r="106" spans="1:19">
      <c r="A106" s="4">
        <v>8</v>
      </c>
      <c r="B106" s="4"/>
      <c r="C106" s="4"/>
      <c r="D106" s="251">
        <f>(Durban!B106*0.57+PMB!B106*0.08+RBay!B106*0.06+'Port Shepstone'!B106*0.03+Other!B106*0.03)/71*100</f>
        <v>17.659154929577465</v>
      </c>
      <c r="E106" s="253">
        <f t="shared" si="40"/>
        <v>65.878873239436629</v>
      </c>
      <c r="F106" s="251">
        <f>(Durban!D106*0.57+PMB!D106*0.08+RBay!D106*0.06+'Port Shepstone'!D106*0.03+Other!D106*0.03)/71*100</f>
        <v>23.952112676056338</v>
      </c>
      <c r="G106" s="253">
        <f t="shared" si="41"/>
        <v>60.82535211267605</v>
      </c>
      <c r="H106" s="68">
        <f>(Durban!F106*0.57+PMB!F106*0.08+RBay!F106*0.06+'Port Shepstone'!F106*0.03+Other!F106*0.03)/71*100</f>
        <v>17.50845070422535</v>
      </c>
      <c r="I106" s="208">
        <f t="shared" si="42"/>
        <v>59.983098591549293</v>
      </c>
      <c r="J106" s="80">
        <f>(Durban!H106*0.57+PMB!H106*0.08+RBay!H106*0.06+'Port Shepstone'!H106*0.03+Other!H106*0.03)/71*100</f>
        <v>20.532394366197178</v>
      </c>
      <c r="K106" s="136">
        <f t="shared" si="43"/>
        <v>67.098591549295776</v>
      </c>
      <c r="L106" s="40">
        <f>(Durban!J106*0.57+PMB!J106*0.08+RBay!J106*0.06+'Port Shepstone'!J106*0.03+Other!J106*0.03)/71*100</f>
        <v>18.677464788732394</v>
      </c>
      <c r="M106" s="211">
        <f t="shared" si="44"/>
        <v>38.814084507042253</v>
      </c>
      <c r="N106" s="122">
        <f>(Durban!L106*0.57+PMB!L106*0.08+RBay!L106*0.06+'Port Shepstone'!L106*0.03+Other!L106*0.03)/71*100</f>
        <v>14.119718309859156</v>
      </c>
      <c r="O106" s="212">
        <f t="shared" si="44"/>
        <v>41.41549295774648</v>
      </c>
      <c r="P106" s="124">
        <f>(Durban!N106*0.57+PMB!N106*0.08+RBay!N106*0.06+'Port Shepstone'!N106*0.03+Other!N106*0.03)/71*100</f>
        <v>15.380281690140842</v>
      </c>
      <c r="Q106" s="139">
        <f t="shared" si="45"/>
        <v>61.169014084507033</v>
      </c>
      <c r="R106" s="126">
        <f>(Durban!P106*0.57+PMB!P106*0.08+RBay!P106*0.06+'Port Shepstone'!P106*0.03+Other!P106*0.03)/71*100</f>
        <v>9.2709470616804275</v>
      </c>
      <c r="S106" s="214">
        <f t="shared" si="46"/>
        <v>51.165614375910636</v>
      </c>
    </row>
    <row r="107" spans="1:19">
      <c r="A107" s="4">
        <v>9</v>
      </c>
      <c r="B107" s="4"/>
      <c r="C107" s="4"/>
      <c r="D107" s="251">
        <f>(Durban!B107*0.57+PMB!B107*0.08+RBay!B107*0.06+'Port Shepstone'!B107*0.03+Other!B107*0.03)/71*100</f>
        <v>5.9084507042253529</v>
      </c>
      <c r="E107" s="256">
        <f t="shared" si="40"/>
        <v>71.787323943661988</v>
      </c>
      <c r="F107" s="251">
        <f>(Durban!D107*0.57+PMB!D107*0.08+RBay!D107*0.06+'Port Shepstone'!D107*0.03+Other!D107*0.03)/71*100</f>
        <v>18.216901408450703</v>
      </c>
      <c r="G107" s="256">
        <f t="shared" si="41"/>
        <v>79.042253521126753</v>
      </c>
      <c r="H107" s="68">
        <f>(Durban!F107*0.57+PMB!F107*0.08+RBay!F107*0.06+'Port Shepstone'!F107*0.03+Other!F107*0.03)/71*100</f>
        <v>18.418309859154931</v>
      </c>
      <c r="I107" s="112">
        <f t="shared" si="42"/>
        <v>78.401408450704224</v>
      </c>
      <c r="J107" s="80">
        <f>(Durban!H107*0.57+PMB!H107*0.08+RBay!H107*0.06+'Port Shepstone'!H107*0.03+Other!H107*0.03)/71*100</f>
        <v>13.833802816901407</v>
      </c>
      <c r="K107" s="136">
        <f t="shared" si="43"/>
        <v>80.932394366197187</v>
      </c>
      <c r="L107" s="40">
        <f>(Durban!J107*0.57+PMB!J107*0.08+RBay!J107*0.06+'Port Shepstone'!J107*0.03+Other!J107*0.03)/71*100</f>
        <v>21.484507042253522</v>
      </c>
      <c r="M107" s="137">
        <f t="shared" si="44"/>
        <v>60.298591549295779</v>
      </c>
      <c r="N107" s="122">
        <f>(Durban!L107*0.57+PMB!L107*0.08+RBay!L107*0.06+'Port Shepstone'!L107*0.03+Other!L107*0.03)/71*100</f>
        <v>19.538028169014083</v>
      </c>
      <c r="O107" s="138">
        <f t="shared" si="44"/>
        <v>60.953521126760563</v>
      </c>
      <c r="P107" s="124">
        <f>(Durban!N107*0.57+PMB!N107*0.08+RBay!N107*0.06+'Port Shepstone'!N107*0.03+Other!N107*0.03)/71*100</f>
        <v>13.873239436619716</v>
      </c>
      <c r="Q107" s="139">
        <f t="shared" si="45"/>
        <v>75.042253521126753</v>
      </c>
      <c r="R107" s="126">
        <f>(Durban!P107*0.57+PMB!P107*0.08+RBay!P107*0.06+'Port Shepstone'!P107*0.03+Other!P107*0.03)/71*100</f>
        <v>20.160393394851869</v>
      </c>
      <c r="S107" s="140">
        <f t="shared" si="46"/>
        <v>71.326007770762502</v>
      </c>
    </row>
    <row r="108" spans="1:19">
      <c r="A108" s="4">
        <v>10</v>
      </c>
      <c r="B108" s="4"/>
      <c r="C108" s="4"/>
      <c r="D108" s="251">
        <f>(Durban!B108*0.57+PMB!B108*0.08+RBay!B108*0.06+'Port Shepstone'!B108*0.03+Other!B108*0.03)/71*100</f>
        <v>36.663380281690145</v>
      </c>
      <c r="E108" s="256">
        <f t="shared" si="40"/>
        <v>108.45070422535213</v>
      </c>
      <c r="F108" s="251">
        <f>(Durban!D108*0.57+PMB!D108*0.08+RBay!D108*0.06+'Port Shepstone'!D108*0.03+Other!D108*0.03)/71*100</f>
        <v>29.408450704225359</v>
      </c>
      <c r="G108" s="256">
        <f t="shared" si="41"/>
        <v>108.45070422535211</v>
      </c>
      <c r="H108" s="68">
        <f>(Durban!F108*0.57+PMB!F108*0.08+RBay!F108*0.06+'Port Shepstone'!F108*0.03+Other!F108*0.03)/71*100</f>
        <v>29.204225352112672</v>
      </c>
      <c r="I108" s="112">
        <f t="shared" si="42"/>
        <v>107.6056338028169</v>
      </c>
      <c r="J108" s="80">
        <f>(Durban!H108*0.57+PMB!H108*0.08+RBay!H108*0.06+'Port Shepstone'!H108*0.03+Other!H108*0.03)/71*100</f>
        <v>19.076056338028167</v>
      </c>
      <c r="K108" s="136">
        <f t="shared" si="43"/>
        <v>100.00845070422535</v>
      </c>
      <c r="L108" s="40">
        <f>(Durban!J108*0.57+PMB!J108*0.08+RBay!J108*0.06+'Port Shepstone'!J108*0.03+Other!J108*0.03)/71*100</f>
        <v>39.712676056338026</v>
      </c>
      <c r="M108" s="137">
        <f t="shared" si="44"/>
        <v>100.0112676056338</v>
      </c>
      <c r="N108" s="122">
        <f>(Durban!L108*0.57+PMB!L108*0.08+RBay!L108*0.06+'Port Shepstone'!L108*0.03+Other!L108*0.03)/71*100</f>
        <v>39.118309859154927</v>
      </c>
      <c r="O108" s="138">
        <f t="shared" si="44"/>
        <v>100.07183098591548</v>
      </c>
      <c r="P108" s="124">
        <f>(Durban!N108*0.57+PMB!N108*0.08+RBay!N108*0.06+'Port Shepstone'!N108*0.03+Other!N108*0.03)/71*100</f>
        <v>25.929577464788732</v>
      </c>
      <c r="Q108" s="139">
        <f t="shared" si="45"/>
        <v>100.97183098591549</v>
      </c>
      <c r="R108" s="126">
        <f>(Durban!P108*0.57+PMB!P108*0.08+RBay!P108*0.06+'Port Shepstone'!P108*0.03+Other!P108*0.03)/71*100</f>
        <v>28.673992229237495</v>
      </c>
      <c r="S108" s="140">
        <f t="shared" si="46"/>
        <v>100</v>
      </c>
    </row>
    <row r="109" spans="1:19">
      <c r="A109" s="3"/>
      <c r="B109" s="3"/>
      <c r="C109" s="3"/>
      <c r="D109" s="251"/>
      <c r="E109" s="257"/>
      <c r="F109" s="251"/>
      <c r="G109" s="257"/>
      <c r="H109" s="68"/>
      <c r="I109" s="113"/>
      <c r="J109" s="80"/>
      <c r="K109" s="141"/>
      <c r="L109" s="40"/>
      <c r="M109" s="142"/>
      <c r="N109" s="122"/>
      <c r="O109" s="143"/>
      <c r="P109" s="124"/>
      <c r="Q109" s="144"/>
      <c r="R109" s="126"/>
      <c r="S109" s="135"/>
    </row>
    <row r="110" spans="1:19">
      <c r="A110" s="5" t="s">
        <v>55</v>
      </c>
      <c r="B110" s="5"/>
      <c r="C110" s="5"/>
      <c r="D110" s="251"/>
      <c r="E110" s="257"/>
      <c r="F110" s="251"/>
      <c r="G110" s="257"/>
      <c r="H110" s="68"/>
      <c r="I110" s="113"/>
      <c r="J110" s="80"/>
      <c r="K110" s="141"/>
      <c r="L110" s="40"/>
      <c r="M110" s="142"/>
      <c r="N110" s="122"/>
      <c r="O110" s="143"/>
      <c r="P110" s="124"/>
      <c r="Q110" s="144"/>
      <c r="R110" s="126"/>
      <c r="S110" s="135"/>
    </row>
    <row r="111" spans="1:19">
      <c r="A111" s="4">
        <v>1</v>
      </c>
      <c r="B111" s="4"/>
      <c r="C111" s="4"/>
      <c r="D111" s="251">
        <f>(Durban!B111*0.57+PMB!B111*0.08+RBay!B111*0.06+'Port Shepstone'!B111*0.03+Other!B111*0.03)/71*100</f>
        <v>0.1563380281690141</v>
      </c>
      <c r="E111" s="256">
        <f>D111</f>
        <v>0.1563380281690141</v>
      </c>
      <c r="F111" s="251">
        <f>(Durban!D111*0.57+PMB!D111*0.08+RBay!D111*0.06+'Port Shepstone'!D111*0.03+Other!D111*0.03)/71*100</f>
        <v>0.4943661971830986</v>
      </c>
      <c r="G111" s="256">
        <f>F111</f>
        <v>0.4943661971830986</v>
      </c>
      <c r="H111" s="68">
        <f>(Durban!F111*0.57+PMB!F111*0.08+RBay!F111*0.06+'Port Shepstone'!F111*0.03+Other!F111*0.03)/71*100</f>
        <v>0</v>
      </c>
      <c r="I111" s="112">
        <f>H111</f>
        <v>0</v>
      </c>
      <c r="J111" s="80">
        <f>(Durban!H111*0.57+PMB!H111*0.08+RBay!H111*0.06+'Port Shepstone'!H111*0.03+Other!H111*0.03)/71*100</f>
        <v>0</v>
      </c>
      <c r="K111" s="136">
        <f>J111</f>
        <v>0</v>
      </c>
      <c r="L111" s="40">
        <f>(Durban!J111*0.57+PMB!J111*0.08+RBay!J111*0.06+'Port Shepstone'!J111*0.03+Other!J111*0.03)/71*100</f>
        <v>0</v>
      </c>
      <c r="M111" s="137">
        <f>L111</f>
        <v>0</v>
      </c>
      <c r="N111" s="122">
        <f>(Durban!L111*0.57+PMB!L111*0.08+RBay!L111*0.06+'Port Shepstone'!L111*0.03+Other!L111*0.03)/71*100</f>
        <v>0.38028169014084512</v>
      </c>
      <c r="O111" s="138">
        <f>N111</f>
        <v>0.38028169014084512</v>
      </c>
      <c r="P111" s="124">
        <f>(Durban!N111*0.57+PMB!N111*0.08+RBay!N111*0.06+'Port Shepstone'!N111*0.03+Other!N111*0.03)/71*100</f>
        <v>0</v>
      </c>
      <c r="Q111" s="139">
        <f>P111</f>
        <v>0</v>
      </c>
      <c r="R111" s="126">
        <f>(Durban!P111*0.57+PMB!P111*0.08+RBay!P111*0.06+'Port Shepstone'!P111*0.03+Other!P111*0.03)/71*100</f>
        <v>0</v>
      </c>
      <c r="S111" s="159">
        <f>R111</f>
        <v>0</v>
      </c>
    </row>
    <row r="112" spans="1:19">
      <c r="A112" s="4">
        <v>2</v>
      </c>
      <c r="B112" s="4"/>
      <c r="C112" s="4"/>
      <c r="D112" s="251">
        <f>(Durban!B112*0.57+PMB!B112*0.08+RBay!B112*0.06+'Port Shepstone'!B112*0.03+Other!B112*0.03)/71*100</f>
        <v>0.14366197183098592</v>
      </c>
      <c r="E112" s="256">
        <f>E111+D112</f>
        <v>0.30000000000000004</v>
      </c>
      <c r="F112" s="251">
        <f>(Durban!D112*0.57+PMB!D112*0.08+RBay!D112*0.06+'Port Shepstone'!D112*0.03+Other!D112*0.03)/71*100</f>
        <v>0.51830985915492955</v>
      </c>
      <c r="G112" s="256">
        <f>G111+F112</f>
        <v>1.0126760563380282</v>
      </c>
      <c r="H112" s="68">
        <f>(Durban!F112*0.57+PMB!F112*0.08+RBay!F112*0.06+'Port Shepstone'!F112*0.03+Other!F112*0.03)/71*100</f>
        <v>0.64225352112676048</v>
      </c>
      <c r="I112" s="112">
        <f>I111+H112</f>
        <v>0.64225352112676048</v>
      </c>
      <c r="J112" s="80">
        <f>(Durban!H112*0.57+PMB!H112*0.08+RBay!H112*0.06+'Port Shepstone'!H112*0.03+Other!H112*0.03)/71*100</f>
        <v>2.408450704225352</v>
      </c>
      <c r="K112" s="136">
        <f>K111+J112</f>
        <v>2.408450704225352</v>
      </c>
      <c r="L112" s="40">
        <f>(Durban!J112*0.57+PMB!J112*0.08+RBay!J112*0.06+'Port Shepstone'!J112*0.03+Other!J112*0.03)/71*100</f>
        <v>0</v>
      </c>
      <c r="M112" s="137">
        <f>M111+L112</f>
        <v>0</v>
      </c>
      <c r="N112" s="122">
        <f>(Durban!L112*0.57+PMB!L112*0.08+RBay!L112*0.06+'Port Shepstone'!L112*0.03+Other!L112*0.03)/71*100</f>
        <v>0.38028169014084512</v>
      </c>
      <c r="O112" s="138">
        <f>O111+N112</f>
        <v>0.76056338028169024</v>
      </c>
      <c r="P112" s="124">
        <f>(Durban!N112*0.57+PMB!N112*0.08+RBay!N112*0.06+'Port Shepstone'!N112*0.03+Other!N112*0.03)/71*100</f>
        <v>0</v>
      </c>
      <c r="Q112" s="139">
        <f>Q111+P112</f>
        <v>0</v>
      </c>
      <c r="R112" s="126">
        <f>(Durban!P112*0.57+PMB!P112*0.08+RBay!P112*0.06+'Port Shepstone'!P112*0.03+Other!P112*0.03)/71*100</f>
        <v>0</v>
      </c>
      <c r="S112" s="159">
        <f>S111+R112</f>
        <v>0</v>
      </c>
    </row>
    <row r="113" spans="1:19">
      <c r="A113" s="4">
        <v>3</v>
      </c>
      <c r="B113" s="4"/>
      <c r="C113" s="4"/>
      <c r="D113" s="251">
        <f>(Durban!B113*0.57+PMB!B113*0.08+RBay!B113*0.06+'Port Shepstone'!B113*0.03+Other!B113*0.03)/71*100</f>
        <v>0</v>
      </c>
      <c r="E113" s="256">
        <f t="shared" ref="E113:E120" si="47">E112+D113</f>
        <v>0.30000000000000004</v>
      </c>
      <c r="F113" s="251">
        <f>(Durban!D113*0.57+PMB!D113*0.08+RBay!D113*0.06+'Port Shepstone'!D113*0.03+Other!D113*0.03)/71*100</f>
        <v>2.5690140845070419</v>
      </c>
      <c r="G113" s="256">
        <f t="shared" ref="G113:G120" si="48">G112+F113</f>
        <v>3.5816901408450699</v>
      </c>
      <c r="H113" s="68">
        <f>(Durban!F113*0.57+PMB!F113*0.08+RBay!F113*0.06+'Port Shepstone'!F113*0.03+Other!F113*0.03)/71*100</f>
        <v>0.13521126760563379</v>
      </c>
      <c r="I113" s="112">
        <f t="shared" ref="I113:I120" si="49">I112+H113</f>
        <v>0.77746478873239422</v>
      </c>
      <c r="J113" s="80">
        <f>(Durban!H113*0.57+PMB!H113*0.08+RBay!H113*0.06+'Port Shepstone'!H113*0.03+Other!H113*0.03)/71*100</f>
        <v>0.66478873239436631</v>
      </c>
      <c r="K113" s="136">
        <f t="shared" ref="K113:K120" si="50">K112+J113</f>
        <v>3.0732394366197182</v>
      </c>
      <c r="L113" s="40">
        <f>(Durban!J113*0.57+PMB!J113*0.08+RBay!J113*0.06+'Port Shepstone'!J113*0.03+Other!J113*0.03)/71*100</f>
        <v>0</v>
      </c>
      <c r="M113" s="137">
        <f t="shared" ref="M113:O120" si="51">M112+L113</f>
        <v>0</v>
      </c>
      <c r="N113" s="122">
        <f>(Durban!L113*0.57+PMB!L113*0.08+RBay!L113*0.06+'Port Shepstone'!L113*0.03+Other!L113*0.03)/71*100</f>
        <v>0</v>
      </c>
      <c r="O113" s="138">
        <f t="shared" si="51"/>
        <v>0.76056338028169024</v>
      </c>
      <c r="P113" s="124">
        <f>(Durban!N113*0.57+PMB!N113*0.08+RBay!N113*0.06+'Port Shepstone'!N113*0.03+Other!N113*0.03)/71*100</f>
        <v>0.3380281690140845</v>
      </c>
      <c r="Q113" s="139">
        <f t="shared" ref="Q113:S120" si="52">Q112+P113</f>
        <v>0.3380281690140845</v>
      </c>
      <c r="R113" s="126">
        <f>(Durban!P113*0.57+PMB!P113*0.08+RBay!P113*0.06+'Port Shepstone'!P113*0.03+Other!P113*0.03)/71*100</f>
        <v>0</v>
      </c>
      <c r="S113" s="159">
        <f t="shared" si="52"/>
        <v>0</v>
      </c>
    </row>
    <row r="114" spans="1:19">
      <c r="A114" s="4">
        <v>4</v>
      </c>
      <c r="B114" s="4"/>
      <c r="C114" s="4"/>
      <c r="D114" s="251">
        <f>(Durban!B114*0.57+PMB!B114*0.08+RBay!B114*0.06+'Port Shepstone'!B114*0.03+Other!B114*0.03)/71*100</f>
        <v>0.22816901408450702</v>
      </c>
      <c r="E114" s="256">
        <f t="shared" si="47"/>
        <v>0.528169014084507</v>
      </c>
      <c r="F114" s="251">
        <f>(Durban!D114*0.57+PMB!D114*0.08+RBay!D114*0.06+'Port Shepstone'!D114*0.03+Other!D114*0.03)/71*100</f>
        <v>1.284507042253521</v>
      </c>
      <c r="G114" s="256">
        <f t="shared" si="48"/>
        <v>4.8661971830985911</v>
      </c>
      <c r="H114" s="68">
        <f>(Durban!F114*0.57+PMB!F114*0.08+RBay!F114*0.06+'Port Shepstone'!F114*0.03+Other!F114*0.03)/71*100</f>
        <v>3.6929577464788728</v>
      </c>
      <c r="I114" s="112">
        <f t="shared" si="49"/>
        <v>4.4704225352112665</v>
      </c>
      <c r="J114" s="80">
        <f>(Durban!H114*0.57+PMB!H114*0.08+RBay!H114*0.06+'Port Shepstone'!H114*0.03+Other!H114*0.03)/71*100</f>
        <v>0.80281690140845063</v>
      </c>
      <c r="K114" s="136">
        <f t="shared" si="50"/>
        <v>3.8760563380281687</v>
      </c>
      <c r="L114" s="40">
        <f>(Durban!J114*0.57+PMB!J114*0.08+RBay!J114*0.06+'Port Shepstone'!J114*0.03+Other!J114*0.03)/71*100</f>
        <v>0.76619718309859164</v>
      </c>
      <c r="M114" s="137">
        <f t="shared" si="51"/>
        <v>0.76619718309859164</v>
      </c>
      <c r="N114" s="122">
        <f>(Durban!L114*0.57+PMB!L114*0.08+RBay!L114*0.06+'Port Shepstone'!L114*0.03+Other!L114*0.03)/71*100</f>
        <v>1.7661971830985914</v>
      </c>
      <c r="O114" s="138">
        <f t="shared" si="51"/>
        <v>2.5267605633802814</v>
      </c>
      <c r="P114" s="124">
        <f>(Durban!N114*0.57+PMB!N114*0.08+RBay!N114*0.06+'Port Shepstone'!N114*0.03+Other!N114*0.03)/71*100</f>
        <v>3.2535211267605635</v>
      </c>
      <c r="Q114" s="139">
        <f t="shared" si="52"/>
        <v>3.591549295774648</v>
      </c>
      <c r="R114" s="126">
        <f>(Durban!P114*0.57+PMB!P114*0.08+RBay!P114*0.06+'Port Shepstone'!P114*0.03+Other!P114*0.03)/71*100</f>
        <v>0</v>
      </c>
      <c r="S114" s="159">
        <f t="shared" si="52"/>
        <v>0</v>
      </c>
    </row>
    <row r="115" spans="1:19">
      <c r="A115" s="4">
        <v>5</v>
      </c>
      <c r="B115" s="4"/>
      <c r="C115" s="4"/>
      <c r="D115" s="251">
        <f>(Durban!B115*0.57+PMB!B115*0.08+RBay!B115*0.06+'Port Shepstone'!B115*0.03+Other!B115*0.03)/71*100</f>
        <v>6.777464788732396</v>
      </c>
      <c r="E115" s="256">
        <f t="shared" si="47"/>
        <v>7.305633802816903</v>
      </c>
      <c r="F115" s="251">
        <f>(Durban!D115*0.57+PMB!D115*0.08+RBay!D115*0.06+'Port Shepstone'!D115*0.03+Other!D115*0.03)/71*100</f>
        <v>1.204225352112676</v>
      </c>
      <c r="G115" s="256">
        <f t="shared" si="48"/>
        <v>6.0704225352112671</v>
      </c>
      <c r="H115" s="68">
        <f>(Durban!F115*0.57+PMB!F115*0.08+RBay!F115*0.06+'Port Shepstone'!F115*0.03+Other!F115*0.03)/71*100</f>
        <v>5.6929577464788732</v>
      </c>
      <c r="I115" s="112">
        <f t="shared" si="49"/>
        <v>10.16338028169014</v>
      </c>
      <c r="J115" s="80">
        <f>(Durban!H115*0.57+PMB!H115*0.08+RBay!H115*0.06+'Port Shepstone'!H115*0.03+Other!H115*0.03)/71*100</f>
        <v>3.2112676056338025</v>
      </c>
      <c r="K115" s="136">
        <f t="shared" si="50"/>
        <v>7.0873239436619713</v>
      </c>
      <c r="L115" s="40">
        <f>(Durban!J115*0.57+PMB!J115*0.08+RBay!J115*0.06+'Port Shepstone'!J115*0.03+Other!J115*0.03)/71*100</f>
        <v>16.761971830985914</v>
      </c>
      <c r="M115" s="137">
        <f t="shared" si="51"/>
        <v>17.528169014084504</v>
      </c>
      <c r="N115" s="122">
        <f>(Durban!L115*0.57+PMB!L115*0.08+RBay!L115*0.06+'Port Shepstone'!L115*0.03+Other!L115*0.03)/71*100</f>
        <v>2.3830985915492957</v>
      </c>
      <c r="O115" s="138">
        <f t="shared" si="51"/>
        <v>4.9098591549295776</v>
      </c>
      <c r="P115" s="124">
        <f>(Durban!N115*0.57+PMB!N115*0.08+RBay!N115*0.06+'Port Shepstone'!N115*0.03+Other!N115*0.03)/71*100</f>
        <v>3.3943661971830985</v>
      </c>
      <c r="Q115" s="139">
        <f t="shared" si="52"/>
        <v>6.9859154929577461</v>
      </c>
      <c r="R115" s="126">
        <f>(Durban!P115*0.57+PMB!P115*0.08+RBay!P115*0.06+'Port Shepstone'!P115*0.03+Other!P115*0.03)/71*100</f>
        <v>0</v>
      </c>
      <c r="S115" s="159">
        <f t="shared" si="52"/>
        <v>0</v>
      </c>
    </row>
    <row r="116" spans="1:19">
      <c r="A116" s="4">
        <v>6</v>
      </c>
      <c r="B116" s="4"/>
      <c r="C116" s="4"/>
      <c r="D116" s="251">
        <f>(Durban!B116*0.57+PMB!B116*0.08+RBay!B116*0.06+'Port Shepstone'!B116*0.03+Other!B116*0.03)/71*100</f>
        <v>0.38028169014084512</v>
      </c>
      <c r="E116" s="256">
        <f t="shared" si="47"/>
        <v>7.685915492957748</v>
      </c>
      <c r="F116" s="251">
        <f>(Durban!D116*0.57+PMB!D116*0.08+RBay!D116*0.06+'Port Shepstone'!D116*0.03+Other!D116*0.03)/71*100</f>
        <v>1.9563380281690141</v>
      </c>
      <c r="G116" s="256">
        <f t="shared" si="48"/>
        <v>8.0267605633802805</v>
      </c>
      <c r="H116" s="68">
        <f>(Durban!F116*0.57+PMB!F116*0.08+RBay!F116*0.06+'Port Shepstone'!F116*0.03+Other!F116*0.03)/71*100</f>
        <v>4.2436619718309858</v>
      </c>
      <c r="I116" s="112">
        <f t="shared" si="49"/>
        <v>14.407042253521126</v>
      </c>
      <c r="J116" s="80">
        <f>(Durban!H116*0.57+PMB!H116*0.08+RBay!H116*0.06+'Port Shepstone'!H116*0.03+Other!H116*0.03)/71*100</f>
        <v>3.738028169014084</v>
      </c>
      <c r="K116" s="136">
        <f t="shared" si="50"/>
        <v>10.825352112676056</v>
      </c>
      <c r="L116" s="40">
        <f>(Durban!J116*0.57+PMB!J116*0.08+RBay!J116*0.06+'Port Shepstone'!J116*0.03+Other!J116*0.03)/71*100</f>
        <v>3.3352112676056338</v>
      </c>
      <c r="M116" s="137">
        <f t="shared" si="51"/>
        <v>20.863380281690137</v>
      </c>
      <c r="N116" s="122">
        <f>(Durban!L116*0.57+PMB!L116*0.08+RBay!L116*0.06+'Port Shepstone'!L116*0.03+Other!L116*0.03)/71*100</f>
        <v>2.4577464788732395</v>
      </c>
      <c r="O116" s="138">
        <f t="shared" si="51"/>
        <v>7.3676056338028175</v>
      </c>
      <c r="P116" s="124">
        <f>(Durban!N116*0.57+PMB!N116*0.08+RBay!N116*0.06+'Port Shepstone'!N116*0.03+Other!N116*0.03)/71*100</f>
        <v>6.3661971830985902</v>
      </c>
      <c r="Q116" s="139">
        <f t="shared" si="52"/>
        <v>13.352112676056336</v>
      </c>
      <c r="R116" s="126">
        <f>(Durban!P116*0.57+PMB!P116*0.08+RBay!P116*0.06+'Port Shepstone'!P116*0.03+Other!P116*0.03)/71*100</f>
        <v>0</v>
      </c>
      <c r="S116" s="159">
        <f t="shared" si="52"/>
        <v>0</v>
      </c>
    </row>
    <row r="117" spans="1:19">
      <c r="A117" s="4">
        <v>7</v>
      </c>
      <c r="B117" s="4"/>
      <c r="C117" s="4"/>
      <c r="D117" s="251">
        <f>(Durban!B117*0.57+PMB!B117*0.08+RBay!B117*0.06+'Port Shepstone'!B117*0.03+Other!B117*0.03)/71*100</f>
        <v>1.5253521126760563</v>
      </c>
      <c r="E117" s="256">
        <f t="shared" si="47"/>
        <v>9.2112676056338039</v>
      </c>
      <c r="F117" s="251">
        <f>(Durban!D117*0.57+PMB!D117*0.08+RBay!D117*0.06+'Port Shepstone'!D117*0.03+Other!D117*0.03)/71*100</f>
        <v>10.356338028169015</v>
      </c>
      <c r="G117" s="256">
        <f t="shared" si="48"/>
        <v>18.383098591549295</v>
      </c>
      <c r="H117" s="68">
        <f>(Durban!F117*0.57+PMB!F117*0.08+RBay!F117*0.06+'Port Shepstone'!F117*0.03+Other!F117*0.03)/71*100</f>
        <v>12.053521126760563</v>
      </c>
      <c r="I117" s="112">
        <f t="shared" si="49"/>
        <v>26.460563380281691</v>
      </c>
      <c r="J117" s="80">
        <f>(Durban!H117*0.57+PMB!H117*0.08+RBay!H117*0.06+'Port Shepstone'!H117*0.03+Other!H117*0.03)/71*100</f>
        <v>7.1718309859154923</v>
      </c>
      <c r="K117" s="136">
        <f t="shared" si="50"/>
        <v>17.997183098591549</v>
      </c>
      <c r="L117" s="40">
        <f>(Durban!J117*0.57+PMB!J117*0.08+RBay!J117*0.06+'Port Shepstone'!J117*0.03+Other!J117*0.03)/71*100</f>
        <v>1.4309859154929576</v>
      </c>
      <c r="M117" s="137">
        <f t="shared" si="51"/>
        <v>22.294366197183095</v>
      </c>
      <c r="N117" s="122">
        <f>(Durban!L117*0.57+PMB!L117*0.08+RBay!L117*0.06+'Port Shepstone'!L117*0.03+Other!L117*0.03)/71*100</f>
        <v>5.4028169014084506</v>
      </c>
      <c r="O117" s="138">
        <f t="shared" si="51"/>
        <v>12.770422535211267</v>
      </c>
      <c r="P117" s="124">
        <f>(Durban!N117*0.57+PMB!N117*0.08+RBay!N117*0.06+'Port Shepstone'!N117*0.03+Other!N117*0.03)/71*100</f>
        <v>11.704225352112676</v>
      </c>
      <c r="Q117" s="139">
        <f t="shared" si="52"/>
        <v>25.056338028169012</v>
      </c>
      <c r="R117" s="126">
        <f>(Durban!P117*0.57+PMB!P117*0.08+RBay!P117*0.06+'Port Shepstone'!P117*0.03+Other!P117*0.03)/71*100</f>
        <v>0</v>
      </c>
      <c r="S117" s="159">
        <f t="shared" si="52"/>
        <v>0</v>
      </c>
    </row>
    <row r="118" spans="1:19">
      <c r="A118" s="4">
        <v>8</v>
      </c>
      <c r="B118" s="4"/>
      <c r="C118" s="4"/>
      <c r="D118" s="251">
        <f>(Durban!B118*0.57+PMB!B118*0.08+RBay!B118*0.06+'Port Shepstone'!B118*0.03+Other!B118*0.03)/71*100</f>
        <v>12.863380281690141</v>
      </c>
      <c r="E118" s="253">
        <f t="shared" si="47"/>
        <v>22.074647887323945</v>
      </c>
      <c r="F118" s="251">
        <f>(Durban!D118*0.57+PMB!D118*0.08+RBay!D118*0.06+'Port Shepstone'!D118*0.03+Other!D118*0.03)/71*100</f>
        <v>23.059154929577463</v>
      </c>
      <c r="G118" s="253">
        <f t="shared" si="48"/>
        <v>41.442253521126759</v>
      </c>
      <c r="H118" s="68">
        <f>(Durban!F118*0.57+PMB!F118*0.08+RBay!F118*0.06+'Port Shepstone'!F118*0.03+Other!F118*0.03)/71*100</f>
        <v>15.61408450704225</v>
      </c>
      <c r="I118" s="208">
        <f t="shared" si="49"/>
        <v>42.074647887323941</v>
      </c>
      <c r="J118" s="80">
        <f>(Durban!H118*0.57+PMB!H118*0.08+RBay!H118*0.06+'Port Shepstone'!H118*0.03+Other!H118*0.03)/71*100</f>
        <v>29.546478873239433</v>
      </c>
      <c r="K118" s="210">
        <f t="shared" si="50"/>
        <v>47.543661971830986</v>
      </c>
      <c r="L118" s="40">
        <f>(Durban!J118*0.57+PMB!J118*0.08+RBay!J118*0.06+'Port Shepstone'!J118*0.03+Other!J118*0.03)/71*100</f>
        <v>15.366197183098592</v>
      </c>
      <c r="M118" s="137">
        <f t="shared" si="51"/>
        <v>37.660563380281687</v>
      </c>
      <c r="N118" s="122">
        <f>(Durban!L118*0.57+PMB!L118*0.08+RBay!L118*0.06+'Port Shepstone'!L118*0.03+Other!L118*0.03)/71*100</f>
        <v>19.833802816901411</v>
      </c>
      <c r="O118" s="138">
        <f t="shared" si="51"/>
        <v>32.604225352112678</v>
      </c>
      <c r="P118" s="124">
        <f>(Durban!N118*0.57+PMB!N118*0.08+RBay!N118*0.06+'Port Shepstone'!N118*0.03+Other!N118*0.03)/71*100</f>
        <v>33.338028169014088</v>
      </c>
      <c r="Q118" s="213">
        <f t="shared" si="52"/>
        <v>58.394366197183103</v>
      </c>
      <c r="R118" s="126">
        <f>(Durban!P118*0.57+PMB!P118*0.08+RBay!P118*0.06+'Port Shepstone'!P118*0.03+Other!P118*0.03)/71*100</f>
        <v>0</v>
      </c>
      <c r="S118" s="159">
        <f t="shared" si="52"/>
        <v>0</v>
      </c>
    </row>
    <row r="119" spans="1:19">
      <c r="A119" s="4">
        <v>9</v>
      </c>
      <c r="B119" s="4"/>
      <c r="C119" s="4"/>
      <c r="D119" s="251">
        <f>(Durban!B119*0.57+PMB!B119*0.08+RBay!B119*0.06+'Port Shepstone'!B119*0.03+Other!B119*0.03)/71*100</f>
        <v>32.977464788732398</v>
      </c>
      <c r="E119" s="256">
        <f t="shared" si="47"/>
        <v>55.052112676056339</v>
      </c>
      <c r="F119" s="251">
        <f>(Durban!D119*0.57+PMB!D119*0.08+RBay!D119*0.06+'Port Shepstone'!D119*0.03+Other!D119*0.03)/71*100</f>
        <v>24.656338028169014</v>
      </c>
      <c r="G119" s="256">
        <f t="shared" si="48"/>
        <v>66.098591549295776</v>
      </c>
      <c r="H119" s="68">
        <f>(Durban!F119*0.57+PMB!F119*0.08+RBay!F119*0.06+'Port Shepstone'!F119*0.03+Other!F119*0.03)/71*100</f>
        <v>27.007042253521124</v>
      </c>
      <c r="I119" s="112">
        <f t="shared" si="49"/>
        <v>69.081690140845069</v>
      </c>
      <c r="J119" s="80">
        <f>(Durban!H119*0.57+PMB!H119*0.08+RBay!H119*0.06+'Port Shepstone'!H119*0.03+Other!H119*0.03)/71*100</f>
        <v>22.014084507042256</v>
      </c>
      <c r="K119" s="136">
        <f t="shared" si="50"/>
        <v>69.557746478873241</v>
      </c>
      <c r="L119" s="40">
        <f>(Durban!J119*0.57+PMB!J119*0.08+RBay!J119*0.06+'Port Shepstone'!J119*0.03+Other!J119*0.03)/71*100</f>
        <v>20.684507042253522</v>
      </c>
      <c r="M119" s="211">
        <f t="shared" si="51"/>
        <v>58.345070422535208</v>
      </c>
      <c r="N119" s="122">
        <f>(Durban!L119*0.57+PMB!L119*0.08+RBay!L119*0.06+'Port Shepstone'!L119*0.03+Other!L119*0.03)/71*100</f>
        <v>30.343661971830983</v>
      </c>
      <c r="O119" s="212">
        <f t="shared" si="51"/>
        <v>62.947887323943661</v>
      </c>
      <c r="P119" s="124">
        <f>(Durban!N119*0.57+PMB!N119*0.08+RBay!N119*0.06+'Port Shepstone'!N119*0.03+Other!N119*0.03)/71*100</f>
        <v>18.788732394366196</v>
      </c>
      <c r="Q119" s="139">
        <f t="shared" si="52"/>
        <v>77.183098591549296</v>
      </c>
      <c r="R119" s="126">
        <f>(Durban!P119*0.57+PMB!P119*0.08+RBay!P119*0.06+'Port Shepstone'!P119*0.03+Other!P119*0.03)/71*100</f>
        <v>0</v>
      </c>
      <c r="S119" s="159">
        <f t="shared" si="52"/>
        <v>0</v>
      </c>
    </row>
    <row r="120" spans="1:19">
      <c r="A120" s="4">
        <v>10</v>
      </c>
      <c r="B120" s="4"/>
      <c r="C120" s="4"/>
      <c r="D120" s="251">
        <f>(Durban!B120*0.57+PMB!B120*0.08+RBay!B120*0.06+'Port Shepstone'!B120*0.03+Other!B120*0.03)/71*100</f>
        <v>53.39859154929578</v>
      </c>
      <c r="E120" s="256">
        <f t="shared" si="47"/>
        <v>108.45070422535213</v>
      </c>
      <c r="F120" s="251">
        <f>(Durban!D120*0.57+PMB!D120*0.08+RBay!D120*0.06+'Port Shepstone'!D120*0.03+Other!D120*0.03)/71*100</f>
        <v>42.352112676056336</v>
      </c>
      <c r="G120" s="256">
        <f t="shared" si="48"/>
        <v>108.45070422535211</v>
      </c>
      <c r="H120" s="68">
        <f>(Durban!F120*0.57+PMB!F120*0.08+RBay!F120*0.06+'Port Shepstone'!F120*0.03+Other!F120*0.03)/71*100</f>
        <v>39.369014084507043</v>
      </c>
      <c r="I120" s="112">
        <f t="shared" si="49"/>
        <v>108.45070422535211</v>
      </c>
      <c r="J120" s="80">
        <f>(Durban!H120*0.57+PMB!H120*0.08+RBay!H120*0.06+'Port Shepstone'!H120*0.03+Other!H120*0.03)/71*100</f>
        <v>30.453521126760563</v>
      </c>
      <c r="K120" s="136">
        <f t="shared" si="50"/>
        <v>100.0112676056338</v>
      </c>
      <c r="L120" s="40">
        <f>(Durban!J120*0.57+PMB!J120*0.08+RBay!J120*0.06+'Port Shepstone'!J120*0.03+Other!J120*0.03)/71*100</f>
        <v>41.585915492957746</v>
      </c>
      <c r="M120" s="137">
        <f t="shared" si="51"/>
        <v>99.930985915492954</v>
      </c>
      <c r="N120" s="122">
        <f>(Durban!L120*0.57+PMB!L120*0.08+RBay!L120*0.06+'Port Shepstone'!L120*0.03+Other!L120*0.03)/71*100</f>
        <v>37.115492957746483</v>
      </c>
      <c r="O120" s="138">
        <f t="shared" si="51"/>
        <v>100.06338028169014</v>
      </c>
      <c r="P120" s="124">
        <f>(Durban!N120*0.57+PMB!N120*0.08+RBay!N120*0.06+'Port Shepstone'!N120*0.03+Other!N120*0.03)/71*100</f>
        <v>23.619718309859156</v>
      </c>
      <c r="Q120" s="139">
        <f t="shared" si="52"/>
        <v>100.80281690140845</v>
      </c>
      <c r="R120" s="126">
        <f>(Durban!P120*0.57+PMB!P120*0.08+RBay!P120*0.06+'Port Shepstone'!P120*0.03+Other!P120*0.03)/71*100</f>
        <v>0</v>
      </c>
      <c r="S120" s="159">
        <f t="shared" si="52"/>
        <v>0</v>
      </c>
    </row>
    <row r="121" spans="1:19">
      <c r="A121" s="3"/>
      <c r="B121" s="3"/>
      <c r="C121" s="3"/>
      <c r="D121" s="251"/>
      <c r="E121" s="257"/>
      <c r="F121" s="251"/>
      <c r="G121" s="257"/>
      <c r="H121" s="68"/>
      <c r="I121" s="113"/>
      <c r="J121" s="80"/>
      <c r="K121" s="141"/>
      <c r="L121" s="40"/>
      <c r="M121" s="142"/>
      <c r="N121" s="122"/>
      <c r="O121" s="143"/>
      <c r="P121" s="124"/>
      <c r="Q121" s="144"/>
      <c r="R121" s="126"/>
      <c r="S121" s="159"/>
    </row>
    <row r="122" spans="1:19">
      <c r="A122" s="5" t="s">
        <v>56</v>
      </c>
      <c r="B122" s="5"/>
      <c r="C122" s="5"/>
      <c r="D122" s="251"/>
      <c r="E122" s="257"/>
      <c r="F122" s="251"/>
      <c r="G122" s="257"/>
      <c r="H122" s="68"/>
      <c r="I122" s="113"/>
      <c r="J122" s="80"/>
      <c r="K122" s="141"/>
      <c r="L122" s="40"/>
      <c r="M122" s="142"/>
      <c r="N122" s="122"/>
      <c r="O122" s="143"/>
      <c r="P122" s="124"/>
      <c r="Q122" s="144"/>
      <c r="R122" s="126"/>
      <c r="S122" s="159"/>
    </row>
    <row r="123" spans="1:19">
      <c r="A123" s="4">
        <v>1</v>
      </c>
      <c r="B123" s="4"/>
      <c r="C123" s="4"/>
      <c r="D123" s="251">
        <f>(Durban!B123*0.57+PMB!B123*0.08+RBay!B123*0.06+'Port Shepstone'!B123*0.03+Other!B123*0.03)/71*100</f>
        <v>3.2704225352112677</v>
      </c>
      <c r="E123" s="256">
        <f>D123</f>
        <v>3.2704225352112677</v>
      </c>
      <c r="F123" s="251">
        <f>(Durban!D123*0.57+PMB!D123*0.08+RBay!D123*0.06+'Port Shepstone'!D123*0.03+Other!D123*0.03)/71*100</f>
        <v>0.75633802816901397</v>
      </c>
      <c r="G123" s="256">
        <f>F123</f>
        <v>0.75633802816901397</v>
      </c>
      <c r="H123" s="68">
        <f>(Durban!F123*0.57+PMB!F123*0.08+RBay!F123*0.06+'Port Shepstone'!F123*0.03+Other!F123*0.03)/71*100</f>
        <v>1.6436619718309859</v>
      </c>
      <c r="I123" s="112">
        <f>H123</f>
        <v>1.6436619718309859</v>
      </c>
      <c r="J123" s="80">
        <f>(Durban!H123*0.57+PMB!H123*0.08+RBay!H123*0.06+'Port Shepstone'!H123*0.03+Other!H123*0.03)/71*100</f>
        <v>3.738028169014084</v>
      </c>
      <c r="K123" s="136">
        <f>J123</f>
        <v>3.738028169014084</v>
      </c>
      <c r="L123" s="40">
        <f>(Durban!J123*0.57+PMB!J123*0.08+RBay!J123*0.06+'Port Shepstone'!J123*0.03+Other!J123*0.03)/71*100</f>
        <v>0.54084507042253516</v>
      </c>
      <c r="M123" s="137">
        <f>L123</f>
        <v>0.54084507042253516</v>
      </c>
      <c r="N123" s="122">
        <f>(Durban!L123*0.57+PMB!L123*0.08+RBay!L123*0.06+'Port Shepstone'!L123*0.03+Other!L123*0.03)/71*100</f>
        <v>3.4183098591549292</v>
      </c>
      <c r="O123" s="138">
        <f>N123</f>
        <v>3.4183098591549292</v>
      </c>
      <c r="P123" s="124">
        <f>(Durban!N123*0.57+PMB!N123*0.08+RBay!N123*0.06+'Port Shepstone'!N123*0.03+Other!N123*0.03)/71*100</f>
        <v>3.2112676056338025</v>
      </c>
      <c r="Q123" s="139">
        <f>P123</f>
        <v>3.2112676056338025</v>
      </c>
      <c r="R123" s="126">
        <f>(Durban!P123*0.57+PMB!P123*0.08+RBay!P123*0.06+'Port Shepstone'!P123*0.03+Other!P123*0.03)/71*100</f>
        <v>0</v>
      </c>
      <c r="S123" s="159">
        <f>R123</f>
        <v>0</v>
      </c>
    </row>
    <row r="124" spans="1:19">
      <c r="A124" s="4">
        <v>2</v>
      </c>
      <c r="B124" s="4"/>
      <c r="C124" s="4"/>
      <c r="D124" s="251">
        <f>(Durban!B124*0.57+PMB!B124*0.08+RBay!B124*0.06+'Port Shepstone'!B124*0.03+Other!B124*0.03)/71*100</f>
        <v>2.3267605633802817</v>
      </c>
      <c r="E124" s="256">
        <f>E123+D124</f>
        <v>5.5971830985915494</v>
      </c>
      <c r="F124" s="251">
        <f>(Durban!D124*0.57+PMB!D124*0.08+RBay!D124*0.06+'Port Shepstone'!D124*0.03+Other!D124*0.03)/71*100</f>
        <v>3.7676056338028165</v>
      </c>
      <c r="G124" s="256">
        <f>G123+F124</f>
        <v>4.5239436619718303</v>
      </c>
      <c r="H124" s="68">
        <f>(Durban!F124*0.57+PMB!F124*0.08+RBay!F124*0.06+'Port Shepstone'!F124*0.03+Other!F124*0.03)/71*100</f>
        <v>1.5901408450704226</v>
      </c>
      <c r="I124" s="112">
        <f>I123+H124</f>
        <v>3.2338028169014086</v>
      </c>
      <c r="J124" s="80">
        <f>(Durban!H124*0.57+PMB!H124*0.08+RBay!H124*0.06+'Port Shepstone'!H124*0.03+Other!H124*0.03)/71*100</f>
        <v>5.4816901408450702</v>
      </c>
      <c r="K124" s="136">
        <f>K123+J124</f>
        <v>9.2197183098591537</v>
      </c>
      <c r="L124" s="40">
        <f>(Durban!J124*0.57+PMB!J124*0.08+RBay!J124*0.06+'Port Shepstone'!J124*0.03+Other!J124*0.03)/71*100</f>
        <v>1.5042253521126763</v>
      </c>
      <c r="M124" s="137">
        <f>M123+L124</f>
        <v>2.0450704225352112</v>
      </c>
      <c r="N124" s="122">
        <f>(Durban!L124*0.57+PMB!L124*0.08+RBay!L124*0.06+'Port Shepstone'!L124*0.03+Other!L124*0.03)/71*100</f>
        <v>5.0225352112676056</v>
      </c>
      <c r="O124" s="138">
        <f>O123+N124</f>
        <v>8.4408450704225348</v>
      </c>
      <c r="P124" s="124">
        <f>(Durban!N124*0.57+PMB!N124*0.08+RBay!N124*0.06+'Port Shepstone'!N124*0.03+Other!N124*0.03)/71*100</f>
        <v>3.3098591549295779</v>
      </c>
      <c r="Q124" s="139">
        <f>Q123+P124</f>
        <v>6.52112676056338</v>
      </c>
      <c r="R124" s="126">
        <f>(Durban!P124*0.57+PMB!P124*0.08+RBay!P124*0.06+'Port Shepstone'!P124*0.03+Other!P124*0.03)/71*100</f>
        <v>0</v>
      </c>
      <c r="S124" s="159">
        <f>S123+R124</f>
        <v>0</v>
      </c>
    </row>
    <row r="125" spans="1:19">
      <c r="A125" s="4">
        <v>3</v>
      </c>
      <c r="B125" s="4"/>
      <c r="C125" s="4"/>
      <c r="D125" s="251">
        <f>(Durban!B125*0.57+PMB!B125*0.08+RBay!B125*0.06+'Port Shepstone'!B125*0.03+Other!B125*0.03)/71*100</f>
        <v>0.38028169014084512</v>
      </c>
      <c r="E125" s="256">
        <f t="shared" ref="E125:E132" si="53">E124+D125</f>
        <v>5.9774647887323944</v>
      </c>
      <c r="F125" s="251">
        <f>(Durban!D125*0.57+PMB!D125*0.08+RBay!D125*0.06+'Port Shepstone'!D125*0.03+Other!D125*0.03)/71*100</f>
        <v>3.0760563380281685</v>
      </c>
      <c r="G125" s="256">
        <f t="shared" ref="G125:G132" si="54">G124+F125</f>
        <v>7.5999999999999988</v>
      </c>
      <c r="H125" s="68">
        <f>(Durban!F125*0.57+PMB!F125*0.08+RBay!F125*0.06+'Port Shepstone'!F125*0.03+Other!F125*0.03)/71*100</f>
        <v>6.5140845070422531</v>
      </c>
      <c r="I125" s="112">
        <f t="shared" ref="I125:I132" si="55">I124+H125</f>
        <v>9.7478873239436616</v>
      </c>
      <c r="J125" s="80">
        <f>(Durban!H125*0.57+PMB!H125*0.08+RBay!H125*0.06+'Port Shepstone'!H125*0.03+Other!H125*0.03)/71*100</f>
        <v>5.4816901408450702</v>
      </c>
      <c r="K125" s="136">
        <f t="shared" ref="K125:K132" si="56">K124+J125</f>
        <v>14.701408450704225</v>
      </c>
      <c r="L125" s="40">
        <f>(Durban!J125*0.57+PMB!J125*0.08+RBay!J125*0.06+'Port Shepstone'!J125*0.03+Other!J125*0.03)/71*100</f>
        <v>2.4394366197183097</v>
      </c>
      <c r="M125" s="137">
        <f t="shared" ref="M125:O132" si="57">M124+L125</f>
        <v>4.4845070422535205</v>
      </c>
      <c r="N125" s="122">
        <f>(Durban!L125*0.57+PMB!L125*0.08+RBay!L125*0.06+'Port Shepstone'!L125*0.03+Other!L125*0.03)/71*100</f>
        <v>5.6098591549295769</v>
      </c>
      <c r="O125" s="138">
        <f t="shared" si="57"/>
        <v>14.050704225352112</v>
      </c>
      <c r="P125" s="124">
        <f>(Durban!N125*0.57+PMB!N125*0.08+RBay!N125*0.06+'Port Shepstone'!N125*0.03+Other!N125*0.03)/71*100</f>
        <v>8.2112676056338021</v>
      </c>
      <c r="Q125" s="139">
        <f t="shared" ref="Q125:S132" si="58">Q124+P125</f>
        <v>14.732394366197182</v>
      </c>
      <c r="R125" s="126">
        <f>(Durban!P125*0.57+PMB!P125*0.08+RBay!P125*0.06+'Port Shepstone'!P125*0.03+Other!P125*0.03)/71*100</f>
        <v>0</v>
      </c>
      <c r="S125" s="159">
        <f t="shared" si="58"/>
        <v>0</v>
      </c>
    </row>
    <row r="126" spans="1:19">
      <c r="A126" s="4">
        <v>4</v>
      </c>
      <c r="B126" s="4"/>
      <c r="C126" s="4"/>
      <c r="D126" s="251">
        <f>(Durban!B126*0.57+PMB!B126*0.08+RBay!B126*0.06+'Port Shepstone'!B126*0.03+Other!B126*0.03)/71*100</f>
        <v>11.105633802816902</v>
      </c>
      <c r="E126" s="256">
        <f t="shared" si="53"/>
        <v>17.083098591549295</v>
      </c>
      <c r="F126" s="251">
        <f>(Durban!D126*0.57+PMB!D126*0.08+RBay!D126*0.06+'Port Shepstone'!D126*0.03+Other!D126*0.03)/71*100</f>
        <v>4.7985915492957743</v>
      </c>
      <c r="G126" s="256">
        <f t="shared" si="54"/>
        <v>12.398591549295773</v>
      </c>
      <c r="H126" s="68">
        <f>(Durban!F126*0.57+PMB!F126*0.08+RBay!F126*0.06+'Port Shepstone'!F126*0.03+Other!F126*0.03)/71*100</f>
        <v>5.912676056338027</v>
      </c>
      <c r="I126" s="112">
        <f t="shared" si="55"/>
        <v>15.660563380281689</v>
      </c>
      <c r="J126" s="80">
        <f>(Durban!H126*0.57+PMB!H126*0.08+RBay!H126*0.06+'Port Shepstone'!H126*0.03+Other!H126*0.03)/71*100</f>
        <v>8.0309859154929573</v>
      </c>
      <c r="K126" s="136">
        <f t="shared" si="56"/>
        <v>22.732394366197184</v>
      </c>
      <c r="L126" s="40">
        <f>(Durban!J126*0.57+PMB!J126*0.08+RBay!J126*0.06+'Port Shepstone'!J126*0.03+Other!J126*0.03)/71*100</f>
        <v>4.619718309859155</v>
      </c>
      <c r="M126" s="137">
        <f t="shared" si="57"/>
        <v>9.1042253521126746</v>
      </c>
      <c r="N126" s="122">
        <f>(Durban!L126*0.57+PMB!L126*0.08+RBay!L126*0.06+'Port Shepstone'!L126*0.03+Other!L126*0.03)/71*100</f>
        <v>6.6661971830985909</v>
      </c>
      <c r="O126" s="138">
        <f t="shared" si="57"/>
        <v>20.716901408450703</v>
      </c>
      <c r="P126" s="124">
        <f>(Durban!N126*0.57+PMB!N126*0.08+RBay!N126*0.06+'Port Shepstone'!N126*0.03+Other!N126*0.03)/71*100</f>
        <v>4.816901408450704</v>
      </c>
      <c r="Q126" s="139">
        <f t="shared" si="58"/>
        <v>19.549295774647888</v>
      </c>
      <c r="R126" s="126">
        <f>(Durban!P126*0.57+PMB!P126*0.08+RBay!P126*0.06+'Port Shepstone'!P126*0.03+Other!P126*0.03)/71*100</f>
        <v>0</v>
      </c>
      <c r="S126" s="159">
        <f t="shared" si="58"/>
        <v>0</v>
      </c>
    </row>
    <row r="127" spans="1:19">
      <c r="A127" s="4">
        <v>5</v>
      </c>
      <c r="B127" s="4"/>
      <c r="C127" s="4"/>
      <c r="D127" s="251">
        <f>(Durban!B127*0.57+PMB!B127*0.08+RBay!B127*0.06+'Port Shepstone'!B127*0.03+Other!B127*0.03)/71*100</f>
        <v>23.476056338028169</v>
      </c>
      <c r="E127" s="256">
        <f t="shared" si="53"/>
        <v>40.55915492957746</v>
      </c>
      <c r="F127" s="251">
        <f>(Durban!D127*0.57+PMB!D127*0.08+RBay!D127*0.06+'Port Shepstone'!D127*0.03+Other!D127*0.03)/71*100</f>
        <v>15.336619718309855</v>
      </c>
      <c r="G127" s="256">
        <f t="shared" si="54"/>
        <v>27.735211267605628</v>
      </c>
      <c r="H127" s="68">
        <f>(Durban!F127*0.57+PMB!F127*0.08+RBay!F127*0.06+'Port Shepstone'!F127*0.03+Other!F127*0.03)/71*100</f>
        <v>14.959154929577464</v>
      </c>
      <c r="I127" s="112">
        <f t="shared" si="55"/>
        <v>30.619718309859152</v>
      </c>
      <c r="J127" s="80">
        <f>(Durban!H127*0.57+PMB!H127*0.08+RBay!H127*0.06+'Port Shepstone'!H127*0.03+Other!H127*0.03)/71*100</f>
        <v>9.3915492957746487</v>
      </c>
      <c r="K127" s="136">
        <f t="shared" si="56"/>
        <v>32.123943661971836</v>
      </c>
      <c r="L127" s="40">
        <f>(Durban!J127*0.57+PMB!J127*0.08+RBay!J127*0.06+'Port Shepstone'!J127*0.03+Other!J127*0.03)/71*100</f>
        <v>12.694366197183099</v>
      </c>
      <c r="M127" s="137">
        <f t="shared" si="57"/>
        <v>21.798591549295772</v>
      </c>
      <c r="N127" s="122">
        <f>(Durban!L127*0.57+PMB!L127*0.08+RBay!L127*0.06+'Port Shepstone'!L127*0.03+Other!L127*0.03)/71*100</f>
        <v>9.2859154929577468</v>
      </c>
      <c r="O127" s="138">
        <f t="shared" si="57"/>
        <v>30.002816901408451</v>
      </c>
      <c r="P127" s="124">
        <f>(Durban!N127*0.57+PMB!N127*0.08+RBay!N127*0.06+'Port Shepstone'!N127*0.03+Other!N127*0.03)/71*100</f>
        <v>6.563380281690141</v>
      </c>
      <c r="Q127" s="139">
        <f t="shared" si="58"/>
        <v>26.112676056338028</v>
      </c>
      <c r="R127" s="126">
        <f>(Durban!P127*0.57+PMB!P127*0.08+RBay!P127*0.06+'Port Shepstone'!P127*0.03+Other!P127*0.03)/71*100</f>
        <v>0</v>
      </c>
      <c r="S127" s="159">
        <f t="shared" si="58"/>
        <v>0</v>
      </c>
    </row>
    <row r="128" spans="1:19">
      <c r="A128" s="4">
        <v>6</v>
      </c>
      <c r="B128" s="4"/>
      <c r="C128" s="4"/>
      <c r="D128" s="251">
        <f>(Durban!B128*0.57+PMB!B128*0.08+RBay!B128*0.06+'Port Shepstone'!B128*0.03+Other!B128*0.03)/71*100</f>
        <v>1.6352112676056338</v>
      </c>
      <c r="E128" s="256">
        <f t="shared" si="53"/>
        <v>42.194366197183093</v>
      </c>
      <c r="F128" s="251">
        <f>(Durban!D128*0.57+PMB!D128*0.08+RBay!D128*0.06+'Port Shepstone'!D128*0.03+Other!D128*0.03)/71*100</f>
        <v>12.138028169014083</v>
      </c>
      <c r="G128" s="256">
        <f t="shared" si="54"/>
        <v>39.873239436619713</v>
      </c>
      <c r="H128" s="68">
        <f>(Durban!F128*0.57+PMB!F128*0.08+RBay!F128*0.06+'Port Shepstone'!F128*0.03+Other!F128*0.03)/71*100</f>
        <v>5.992957746478873</v>
      </c>
      <c r="I128" s="112">
        <f t="shared" si="55"/>
        <v>36.612676056338024</v>
      </c>
      <c r="J128" s="80">
        <f>(Durban!H128*0.57+PMB!H128*0.08+RBay!H128*0.06+'Port Shepstone'!H128*0.03+Other!H128*0.03)/71*100</f>
        <v>5</v>
      </c>
      <c r="K128" s="136">
        <f t="shared" si="56"/>
        <v>37.123943661971836</v>
      </c>
      <c r="L128" s="40">
        <f>(Durban!J128*0.57+PMB!J128*0.08+RBay!J128*0.06+'Port Shepstone'!J128*0.03+Other!J128*0.03)/71*100</f>
        <v>8.101408450704227</v>
      </c>
      <c r="M128" s="137">
        <f t="shared" si="57"/>
        <v>29.9</v>
      </c>
      <c r="N128" s="122">
        <f>(Durban!L128*0.57+PMB!L128*0.08+RBay!L128*0.06+'Port Shepstone'!L128*0.03+Other!L128*0.03)/71*100</f>
        <v>7.908450704225352</v>
      </c>
      <c r="O128" s="138">
        <f t="shared" si="57"/>
        <v>37.911267605633803</v>
      </c>
      <c r="P128" s="124">
        <f>(Durban!N128*0.57+PMB!N128*0.08+RBay!N128*0.06+'Port Shepstone'!N128*0.03+Other!N128*0.03)/71*100</f>
        <v>12.746478873239436</v>
      </c>
      <c r="Q128" s="139">
        <f t="shared" si="58"/>
        <v>38.859154929577464</v>
      </c>
      <c r="R128" s="126">
        <f>(Durban!P128*0.57+PMB!P128*0.08+RBay!P128*0.06+'Port Shepstone'!P128*0.03+Other!P128*0.03)/71*100</f>
        <v>0</v>
      </c>
      <c r="S128" s="159">
        <f t="shared" si="58"/>
        <v>0</v>
      </c>
    </row>
    <row r="129" spans="1:19">
      <c r="A129" s="4">
        <v>7</v>
      </c>
      <c r="B129" s="4"/>
      <c r="C129" s="4"/>
      <c r="D129" s="251">
        <f>(Durban!B129*0.57+PMB!B129*0.08+RBay!B129*0.06+'Port Shepstone'!B129*0.03+Other!B129*0.03)/71*100</f>
        <v>9.9225352112676042</v>
      </c>
      <c r="E129" s="253">
        <f t="shared" si="53"/>
        <v>52.116901408450701</v>
      </c>
      <c r="F129" s="251">
        <f>(Durban!D129*0.57+PMB!D129*0.08+RBay!D129*0.06+'Port Shepstone'!D129*0.03+Other!D129*0.03)/71*100</f>
        <v>18.304225352112677</v>
      </c>
      <c r="G129" s="253">
        <f t="shared" si="54"/>
        <v>58.177464788732394</v>
      </c>
      <c r="H129" s="68">
        <f>(Durban!F129*0.57+PMB!F129*0.08+RBay!F129*0.06+'Port Shepstone'!F129*0.03+Other!F129*0.03)/71*100</f>
        <v>15.560563380281689</v>
      </c>
      <c r="I129" s="208">
        <f t="shared" si="55"/>
        <v>52.17323943661971</v>
      </c>
      <c r="J129" s="80">
        <f>(Durban!H129*0.57+PMB!H129*0.08+RBay!H129*0.06+'Port Shepstone'!H129*0.03+Other!H129*0.03)/71*100</f>
        <v>19.557746478873238</v>
      </c>
      <c r="K129" s="210">
        <f t="shared" si="56"/>
        <v>56.681690140845078</v>
      </c>
      <c r="L129" s="40">
        <f>(Durban!J129*0.57+PMB!J129*0.08+RBay!J129*0.06+'Port Shepstone'!J129*0.03+Other!J129*0.03)/71*100</f>
        <v>19.823943661971828</v>
      </c>
      <c r="M129" s="211">
        <f t="shared" si="57"/>
        <v>49.72394366197183</v>
      </c>
      <c r="N129" s="122">
        <f>(Durban!L129*0.57+PMB!L129*0.08+RBay!L129*0.06+'Port Shepstone'!L129*0.03+Other!L129*0.03)/71*100</f>
        <v>16.721126760563383</v>
      </c>
      <c r="O129" s="212">
        <f t="shared" si="57"/>
        <v>54.63239436619719</v>
      </c>
      <c r="P129" s="124">
        <f>(Durban!N129*0.57+PMB!N129*0.08+RBay!N129*0.06+'Port Shepstone'!N129*0.03+Other!N129*0.03)/71*100</f>
        <v>15.633802816901404</v>
      </c>
      <c r="Q129" s="213">
        <f t="shared" si="58"/>
        <v>54.492957746478865</v>
      </c>
      <c r="R129" s="126">
        <f>(Durban!P129*0.57+PMB!P129*0.08+RBay!P129*0.06+'Port Shepstone'!P129*0.03+Other!P129*0.03)/71*100</f>
        <v>0</v>
      </c>
      <c r="S129" s="159">
        <f t="shared" si="58"/>
        <v>0</v>
      </c>
    </row>
    <row r="130" spans="1:19">
      <c r="A130" s="4">
        <v>8</v>
      </c>
      <c r="B130" s="4"/>
      <c r="C130" s="4"/>
      <c r="D130" s="251">
        <f>(Durban!B130*0.57+PMB!B130*0.08+RBay!B130*0.06+'Port Shepstone'!B130*0.03+Other!B130*0.03)/71*100</f>
        <v>10.328169014084507</v>
      </c>
      <c r="E130" s="256">
        <f t="shared" si="53"/>
        <v>62.44507042253521</v>
      </c>
      <c r="F130" s="251">
        <f>(Durban!D130*0.57+PMB!D130*0.08+RBay!D130*0.06+'Port Shepstone'!D130*0.03+Other!D130*0.03)/71*100</f>
        <v>26.607042253521122</v>
      </c>
      <c r="G130" s="256">
        <f t="shared" si="54"/>
        <v>84.784507042253523</v>
      </c>
      <c r="H130" s="68">
        <f>(Durban!F130*0.57+PMB!F130*0.08+RBay!F130*0.06+'Port Shepstone'!F130*0.03+Other!F130*0.03)/71*100</f>
        <v>26.280281690140843</v>
      </c>
      <c r="I130" s="112">
        <f t="shared" si="55"/>
        <v>78.453521126760549</v>
      </c>
      <c r="J130" s="80">
        <f>(Durban!H130*0.57+PMB!H130*0.08+RBay!H130*0.06+'Port Shepstone'!H130*0.03+Other!H130*0.03)/71*100</f>
        <v>16.943661971830984</v>
      </c>
      <c r="K130" s="136">
        <f t="shared" si="56"/>
        <v>73.625352112676069</v>
      </c>
      <c r="L130" s="40">
        <f>(Durban!J130*0.57+PMB!J130*0.08+RBay!J130*0.06+'Port Shepstone'!J130*0.03+Other!J130*0.03)/71*100</f>
        <v>25.435211267605627</v>
      </c>
      <c r="M130" s="137">
        <f t="shared" si="57"/>
        <v>75.159154929577454</v>
      </c>
      <c r="N130" s="122">
        <f>(Durban!L130*0.57+PMB!L130*0.08+RBay!L130*0.06+'Port Shepstone'!L130*0.03+Other!L130*0.03)/71*100</f>
        <v>22.235211267605635</v>
      </c>
      <c r="O130" s="138">
        <f t="shared" si="57"/>
        <v>76.867605633802825</v>
      </c>
      <c r="P130" s="124">
        <f>(Durban!N130*0.57+PMB!N130*0.08+RBay!N130*0.06+'Port Shepstone'!N130*0.03+Other!N130*0.03)/71*100</f>
        <v>19.028169014084504</v>
      </c>
      <c r="Q130" s="139">
        <f t="shared" si="58"/>
        <v>73.521126760563362</v>
      </c>
      <c r="R130" s="126">
        <f>(Durban!P130*0.57+PMB!P130*0.08+RBay!P130*0.06+'Port Shepstone'!P130*0.03+Other!P130*0.03)/71*100</f>
        <v>0</v>
      </c>
      <c r="S130" s="159">
        <f t="shared" si="58"/>
        <v>0</v>
      </c>
    </row>
    <row r="131" spans="1:19">
      <c r="A131" s="4">
        <v>9</v>
      </c>
      <c r="B131" s="4"/>
      <c r="C131" s="4"/>
      <c r="D131" s="251">
        <f>(Durban!B131*0.57+PMB!B131*0.08+RBay!B131*0.06+'Port Shepstone'!B131*0.03+Other!B131*0.03)/71*100</f>
        <v>21.108450704225351</v>
      </c>
      <c r="E131" s="256">
        <f t="shared" si="53"/>
        <v>83.553521126760558</v>
      </c>
      <c r="F131" s="251">
        <f>(Durban!D131*0.57+PMB!D131*0.08+RBay!D131*0.06+'Port Shepstone'!D131*0.03+Other!D131*0.03)/71*100</f>
        <v>9.0521126760563355</v>
      </c>
      <c r="G131" s="256">
        <f t="shared" si="54"/>
        <v>93.836619718309862</v>
      </c>
      <c r="H131" s="68">
        <f>(Durban!F131*0.57+PMB!F131*0.08+RBay!F131*0.06+'Port Shepstone'!F131*0.03+Other!F131*0.03)/71*100</f>
        <v>10.90845070422535</v>
      </c>
      <c r="I131" s="112">
        <f t="shared" si="55"/>
        <v>89.361971830985894</v>
      </c>
      <c r="J131" s="80">
        <f>(Durban!H131*0.57+PMB!H131*0.08+RBay!H131*0.06+'Port Shepstone'!H131*0.03+Other!H131*0.03)/71*100</f>
        <v>13.219718309859156</v>
      </c>
      <c r="K131" s="136">
        <f t="shared" si="56"/>
        <v>86.84507042253523</v>
      </c>
      <c r="L131" s="40">
        <f>(Durban!J131*0.57+PMB!J131*0.08+RBay!J131*0.06+'Port Shepstone'!J131*0.03+Other!J131*0.03)/71*100</f>
        <v>11.771830985915493</v>
      </c>
      <c r="M131" s="137">
        <f t="shared" si="57"/>
        <v>86.930985915492954</v>
      </c>
      <c r="N131" s="122">
        <f>(Durban!L131*0.57+PMB!L131*0.08+RBay!L131*0.06+'Port Shepstone'!L131*0.03+Other!L131*0.03)/71*100</f>
        <v>10.75492957746479</v>
      </c>
      <c r="O131" s="138">
        <f t="shared" si="57"/>
        <v>87.622535211267618</v>
      </c>
      <c r="P131" s="124">
        <f>(Durban!N131*0.57+PMB!N131*0.08+RBay!N131*0.06+'Port Shepstone'!N131*0.03+Other!N131*0.03)/71*100</f>
        <v>16.014084507042252</v>
      </c>
      <c r="Q131" s="139">
        <f t="shared" si="58"/>
        <v>89.535211267605618</v>
      </c>
      <c r="R131" s="126">
        <f>(Durban!P131*0.57+PMB!P131*0.08+RBay!P131*0.06+'Port Shepstone'!P131*0.03+Other!P131*0.03)/71*100</f>
        <v>0</v>
      </c>
      <c r="S131" s="159">
        <f t="shared" si="58"/>
        <v>0</v>
      </c>
    </row>
    <row r="132" spans="1:19">
      <c r="A132" s="4">
        <v>10</v>
      </c>
      <c r="B132" s="4"/>
      <c r="C132" s="4"/>
      <c r="D132" s="251">
        <f>(Durban!B132*0.57+PMB!B132*0.08+RBay!B132*0.06+'Port Shepstone'!B132*0.03+Other!B132*0.03)/71*100</f>
        <v>24.897183098591551</v>
      </c>
      <c r="E132" s="256">
        <f t="shared" si="53"/>
        <v>108.45070422535211</v>
      </c>
      <c r="F132" s="251">
        <f>(Durban!D132*0.57+PMB!D132*0.08+RBay!D132*0.06+'Port Shepstone'!D132*0.03+Other!D132*0.03)/71*100</f>
        <v>14.61408450704225</v>
      </c>
      <c r="G132" s="256">
        <f t="shared" si="54"/>
        <v>108.45070422535211</v>
      </c>
      <c r="H132" s="68">
        <f>(Durban!F132*0.57+PMB!F132*0.08+RBay!F132*0.06+'Port Shepstone'!F132*0.03+Other!F132*0.03)/71*100</f>
        <v>19.088732394366197</v>
      </c>
      <c r="I132" s="112">
        <f t="shared" si="55"/>
        <v>108.4507042253521</v>
      </c>
      <c r="J132" s="80">
        <f>(Durban!H132*0.57+PMB!H132*0.08+RBay!H132*0.06+'Port Shepstone'!H132*0.03+Other!H132*0.03)/71*100</f>
        <v>13.166197183098591</v>
      </c>
      <c r="K132" s="136">
        <f t="shared" si="56"/>
        <v>100.01126760563382</v>
      </c>
      <c r="L132" s="40">
        <f>(Durban!J132*0.57+PMB!J132*0.08+RBay!J132*0.06+'Port Shepstone'!J132*0.03+Other!J132*0.03)/71*100</f>
        <v>13.157746478873239</v>
      </c>
      <c r="M132" s="137">
        <f t="shared" si="57"/>
        <v>100.08873239436619</v>
      </c>
      <c r="N132" s="122">
        <f>(Durban!L132*0.57+PMB!L132*0.08+RBay!L132*0.06+'Port Shepstone'!L132*0.03+Other!L132*0.03)/71*100</f>
        <v>12.457746478873238</v>
      </c>
      <c r="O132" s="138">
        <f t="shared" si="57"/>
        <v>100.08028169014085</v>
      </c>
      <c r="P132" s="124">
        <f>(Durban!N132*0.57+PMB!N132*0.08+RBay!N132*0.06+'Port Shepstone'!N132*0.03+Other!N132*0.03)/71*100</f>
        <v>13.36619718309859</v>
      </c>
      <c r="Q132" s="139">
        <f t="shared" si="58"/>
        <v>102.90140845070421</v>
      </c>
      <c r="R132" s="126">
        <f>(Durban!P132*0.57+PMB!P132*0.08+RBay!P132*0.06+'Port Shepstone'!P132*0.03+Other!P132*0.03)/71*100</f>
        <v>0</v>
      </c>
      <c r="S132" s="159">
        <f t="shared" si="58"/>
        <v>0</v>
      </c>
    </row>
    <row r="133" spans="1:19">
      <c r="A133" s="3"/>
      <c r="B133" s="3"/>
      <c r="C133" s="3"/>
      <c r="D133" s="251"/>
      <c r="E133" s="257"/>
      <c r="F133" s="251"/>
      <c r="G133" s="257"/>
      <c r="H133" s="68"/>
      <c r="I133" s="113"/>
      <c r="J133" s="80"/>
      <c r="K133" s="141"/>
      <c r="L133" s="40"/>
      <c r="M133" s="142"/>
      <c r="N133" s="122"/>
      <c r="O133" s="143"/>
      <c r="P133" s="124"/>
      <c r="Q133" s="144"/>
      <c r="R133" s="126"/>
      <c r="S133" s="135"/>
    </row>
    <row r="134" spans="1:19">
      <c r="A134" s="5" t="s">
        <v>93</v>
      </c>
      <c r="B134" s="5"/>
      <c r="C134" s="5"/>
      <c r="D134" s="251"/>
      <c r="E134" s="257"/>
      <c r="F134" s="251"/>
      <c r="G134" s="257"/>
      <c r="H134" s="68"/>
      <c r="I134" s="113"/>
      <c r="J134" s="80"/>
      <c r="K134" s="141"/>
      <c r="L134" s="40"/>
      <c r="M134" s="142"/>
      <c r="N134" s="122"/>
      <c r="O134" s="143"/>
      <c r="P134" s="124"/>
      <c r="Q134" s="144"/>
      <c r="R134" s="126"/>
      <c r="S134" s="135"/>
    </row>
    <row r="135" spans="1:19">
      <c r="A135" s="4">
        <v>1</v>
      </c>
      <c r="B135" s="4"/>
      <c r="C135" s="4"/>
      <c r="D135" s="251">
        <f>(Durban!B135*0.57+PMB!B135*0.08+RBay!B135*0.06+'Port Shepstone'!B135*0.03+Other!B135*0.03)/71*100</f>
        <v>22.85211267605634</v>
      </c>
      <c r="E135" s="256">
        <f>D135</f>
        <v>22.85211267605634</v>
      </c>
      <c r="F135" s="251">
        <f>(Durban!D135*0.57+PMB!D135*0.08+RBay!D135*0.06+'Port Shepstone'!D135*0.03+Other!D135*0.03)/71*100</f>
        <v>19.805633802816899</v>
      </c>
      <c r="G135" s="256">
        <f>F135</f>
        <v>19.805633802816899</v>
      </c>
      <c r="H135" s="68">
        <f>(Durban!F135*0.57+PMB!F135*0.08+RBay!F135*0.06+'Port Shepstone'!F135*0.03+Other!F135*0.03)/71*100</f>
        <v>20.763380281690143</v>
      </c>
      <c r="I135" s="112">
        <f>H135</f>
        <v>20.763380281690143</v>
      </c>
      <c r="J135" s="80">
        <f>(Durban!H135*0.57+PMB!H135*0.08+RBay!H135*0.06+'Port Shepstone'!H135*0.03+Other!H135*0.03)/71*100</f>
        <v>19.216901408450703</v>
      </c>
      <c r="K135" s="136">
        <f>J135</f>
        <v>19.216901408450703</v>
      </c>
      <c r="L135" s="40">
        <f>(Durban!J135*0.57+PMB!J135*0.08+RBay!J135*0.06+'Port Shepstone'!J135*0.03+Other!J135*0.03)/71*100</f>
        <v>4.9154929577464781</v>
      </c>
      <c r="M135" s="137">
        <f>L135</f>
        <v>4.9154929577464781</v>
      </c>
      <c r="N135" s="122">
        <f>(Durban!L135*0.57+PMB!L135*0.08+RBay!L135*0.06+'Port Shepstone'!L135*0.03+Other!L135*0.03)/71*100</f>
        <v>19.557746478873241</v>
      </c>
      <c r="O135" s="138">
        <f>N135</f>
        <v>19.557746478873241</v>
      </c>
      <c r="P135" s="124">
        <f>(Durban!N135*0.57+PMB!N135*0.08+RBay!N135*0.06+'Port Shepstone'!N135*0.03+Other!N135*0.03)/71*100</f>
        <v>22.140845070422532</v>
      </c>
      <c r="Q135" s="139">
        <f>P135</f>
        <v>22.140845070422532</v>
      </c>
      <c r="R135" s="126">
        <f>(Durban!P135*0.57+PMB!P135*0.08+RBay!P135*0.06+'Port Shepstone'!P135*0.03+Other!P135*0.03)/71*100</f>
        <v>10.730675084992715</v>
      </c>
      <c r="S135" s="140">
        <f>R135</f>
        <v>10.730675084992715</v>
      </c>
    </row>
    <row r="136" spans="1:19">
      <c r="A136" s="4">
        <v>2</v>
      </c>
      <c r="B136" s="4"/>
      <c r="C136" s="4"/>
      <c r="D136" s="251">
        <f>(Durban!B136*0.57+PMB!B136*0.08+RBay!B136*0.06+'Port Shepstone'!B136*0.03+Other!B136*0.03)/71*100</f>
        <v>20.197183098591548</v>
      </c>
      <c r="E136" s="256">
        <f>E135+D136</f>
        <v>43.049295774647888</v>
      </c>
      <c r="F136" s="251">
        <f>(Durban!D136*0.57+PMB!D136*0.08+RBay!D136*0.06+'Port Shepstone'!D136*0.03+Other!D136*0.03)/71*100</f>
        <v>16.794366197183091</v>
      </c>
      <c r="G136" s="256">
        <f>G135+F136</f>
        <v>36.599999999999994</v>
      </c>
      <c r="H136" s="68">
        <f>(Durban!F136*0.57+PMB!F136*0.08+RBay!F136*0.06+'Port Shepstone'!F136*0.03+Other!F136*0.03)/71*100</f>
        <v>8.9267605633802809</v>
      </c>
      <c r="I136" s="112">
        <f>I135+H136</f>
        <v>29.690140845070424</v>
      </c>
      <c r="J136" s="80">
        <f>(Durban!H136*0.57+PMB!H136*0.08+RBay!H136*0.06+'Port Shepstone'!H136*0.03+Other!H136*0.03)/71*100</f>
        <v>15.011267605633801</v>
      </c>
      <c r="K136" s="136">
        <f>K135+J136</f>
        <v>34.2281690140845</v>
      </c>
      <c r="L136" s="40">
        <f>(Durban!J136*0.57+PMB!J136*0.08+RBay!J136*0.06+'Port Shepstone'!J136*0.03+Other!J136*0.03)/71*100</f>
        <v>11.632394366197184</v>
      </c>
      <c r="M136" s="137">
        <f>M135+L136</f>
        <v>16.547887323943662</v>
      </c>
      <c r="N136" s="122">
        <f>(Durban!L136*0.57+PMB!L136*0.08+RBay!L136*0.06+'Port Shepstone'!L136*0.03+Other!L136*0.03)/71*100</f>
        <v>11.052112676056337</v>
      </c>
      <c r="O136" s="138">
        <f>O135+N136</f>
        <v>30.60985915492958</v>
      </c>
      <c r="P136" s="124">
        <f>(Durban!N136*0.57+PMB!N136*0.08+RBay!N136*0.06+'Port Shepstone'!N136*0.03+Other!N136*0.03)/71*100</f>
        <v>7.0845070422535201</v>
      </c>
      <c r="Q136" s="139">
        <f>Q135+P136</f>
        <v>29.225352112676052</v>
      </c>
      <c r="R136" s="126">
        <f>(Durban!P136*0.57+PMB!P136*0.08+RBay!P136*0.06+'Port Shepstone'!P136*0.03+Other!P136*0.03)/71*100</f>
        <v>7.4805342399222914</v>
      </c>
      <c r="S136" s="140">
        <f>S135+R136</f>
        <v>18.211209324915007</v>
      </c>
    </row>
    <row r="137" spans="1:19">
      <c r="A137" s="4">
        <v>3</v>
      </c>
      <c r="B137" s="4"/>
      <c r="C137" s="4"/>
      <c r="D137" s="251">
        <f>(Durban!B137*0.57+PMB!B137*0.08+RBay!B137*0.06+'Port Shepstone'!B137*0.03+Other!B137*0.03)/71*100</f>
        <v>9.7056338028168998</v>
      </c>
      <c r="E137" s="256">
        <f t="shared" ref="E137:E144" si="59">E136+D137</f>
        <v>52.754929577464786</v>
      </c>
      <c r="F137" s="251">
        <f>(Durban!D137*0.57+PMB!D137*0.08+RBay!D137*0.06+'Port Shepstone'!D137*0.03+Other!D137*0.03)/71*100</f>
        <v>13.545070422535211</v>
      </c>
      <c r="G137" s="256">
        <f t="shared" ref="G137:G144" si="60">G136+F137</f>
        <v>50.145070422535206</v>
      </c>
      <c r="H137" s="68">
        <f>(Durban!F137*0.57+PMB!F137*0.08+RBay!F137*0.06+'Port Shepstone'!F137*0.03+Other!F137*0.03)/71*100</f>
        <v>7.1183098591549294</v>
      </c>
      <c r="I137" s="112">
        <f t="shared" ref="I137:I144" si="61">I136+H137</f>
        <v>36.808450704225351</v>
      </c>
      <c r="J137" s="80">
        <f>(Durban!H137*0.57+PMB!H137*0.08+RBay!H137*0.06+'Port Shepstone'!H137*0.03+Other!H137*0.03)/71*100</f>
        <v>6.8507042253521124</v>
      </c>
      <c r="K137" s="136">
        <f t="shared" ref="K137:K144" si="62">K136+J137</f>
        <v>41.078873239436611</v>
      </c>
      <c r="L137" s="40">
        <f>(Durban!J137*0.57+PMB!J137*0.08+RBay!J137*0.06+'Port Shepstone'!J137*0.03+Other!J137*0.03)/71*100</f>
        <v>7.7704225352112672</v>
      </c>
      <c r="M137" s="137">
        <f t="shared" ref="M137:O144" si="63">M136+L137</f>
        <v>24.31830985915493</v>
      </c>
      <c r="N137" s="122">
        <f>(Durban!L137*0.57+PMB!L137*0.08+RBay!L137*0.06+'Port Shepstone'!L137*0.03+Other!L137*0.03)/71*100</f>
        <v>8.6394366197183103</v>
      </c>
      <c r="O137" s="138">
        <f t="shared" si="63"/>
        <v>39.249295774647891</v>
      </c>
      <c r="P137" s="124">
        <f>(Durban!N137*0.57+PMB!N137*0.08+RBay!N137*0.06+'Port Shepstone'!N137*0.03+Other!N137*0.03)/71*100</f>
        <v>11.140845070422534</v>
      </c>
      <c r="Q137" s="131">
        <f t="shared" ref="Q137:Q144" si="64">Q136+P137</f>
        <v>40.366197183098585</v>
      </c>
      <c r="R137" s="126">
        <f>(Durban!P137*0.57+PMB!P137*0.08+RBay!P137*0.06+'Port Shepstone'!P137*0.03+Other!P137*0.03)/71*100</f>
        <v>8.0031762991743562</v>
      </c>
      <c r="S137" s="140">
        <f t="shared" ref="S137:S144" si="65">S136+R137</f>
        <v>26.214385624089363</v>
      </c>
    </row>
    <row r="138" spans="1:19">
      <c r="A138" s="4">
        <v>4</v>
      </c>
      <c r="B138" s="4"/>
      <c r="C138" s="4"/>
      <c r="D138" s="251">
        <f>(Durban!B138*0.57+PMB!B138*0.08+RBay!B138*0.06+'Port Shepstone'!B138*0.03+Other!B138*0.03)/71*100</f>
        <v>5.207042253521128</v>
      </c>
      <c r="E138" s="256">
        <f t="shared" si="59"/>
        <v>57.961971830985917</v>
      </c>
      <c r="F138" s="251">
        <f>(Durban!D138*0.57+PMB!D138*0.08+RBay!D138*0.06+'Port Shepstone'!D138*0.03+Other!D138*0.03)/71*100</f>
        <v>4.8084507042253515</v>
      </c>
      <c r="G138" s="256">
        <f t="shared" si="60"/>
        <v>54.953521126760556</v>
      </c>
      <c r="H138" s="68">
        <f>(Durban!F138*0.57+PMB!F138*0.08+RBay!F138*0.06+'Port Shepstone'!F138*0.03+Other!F138*0.03)/71*100</f>
        <v>4.9746478873239424</v>
      </c>
      <c r="I138" s="112">
        <f t="shared" si="61"/>
        <v>41.78309859154929</v>
      </c>
      <c r="J138" s="80">
        <f>(Durban!H138*0.57+PMB!H138*0.08+RBay!H138*0.06+'Port Shepstone'!H138*0.03+Other!H138*0.03)/71*100</f>
        <v>8.8760563380281674</v>
      </c>
      <c r="K138" s="210">
        <f t="shared" si="62"/>
        <v>49.954929577464782</v>
      </c>
      <c r="L138" s="40">
        <f>(Durban!J138*0.57+PMB!J138*0.08+RBay!J138*0.06+'Port Shepstone'!J138*0.03+Other!J138*0.03)/71*100</f>
        <v>8.3366197183098567</v>
      </c>
      <c r="M138" s="137">
        <f t="shared" si="63"/>
        <v>32.654929577464785</v>
      </c>
      <c r="N138" s="122">
        <f>(Durban!L138*0.57+PMB!L138*0.08+RBay!L138*0.06+'Port Shepstone'!L138*0.03+Other!L138*0.03)/71*100</f>
        <v>8.2887323943661961</v>
      </c>
      <c r="O138" s="212">
        <f t="shared" si="63"/>
        <v>47.538028169014083</v>
      </c>
      <c r="P138" s="124">
        <f>(Durban!N138*0.57+PMB!N138*0.08+RBay!N138*0.06+'Port Shepstone'!N138*0.03+Other!N138*0.03)/71*100</f>
        <v>9.3098591549295762</v>
      </c>
      <c r="Q138" s="213">
        <f t="shared" si="64"/>
        <v>49.676056338028161</v>
      </c>
      <c r="R138" s="126">
        <f>(Durban!P138*0.57+PMB!P138*0.08+RBay!P138*0.06+'Port Shepstone'!P138*0.03+Other!P138*0.03)/71*100</f>
        <v>6.3149198640116557</v>
      </c>
      <c r="S138" s="140">
        <f t="shared" si="65"/>
        <v>32.529305488101016</v>
      </c>
    </row>
    <row r="139" spans="1:19">
      <c r="A139" s="4">
        <v>5</v>
      </c>
      <c r="B139" s="4"/>
      <c r="C139" s="4"/>
      <c r="D139" s="251">
        <f>(Durban!B139*0.57+PMB!B139*0.08+RBay!B139*0.06+'Port Shepstone'!B139*0.03+Other!B139*0.03)/71*100</f>
        <v>16.833802816901404</v>
      </c>
      <c r="E139" s="258">
        <f t="shared" si="59"/>
        <v>74.795774647887328</v>
      </c>
      <c r="F139" s="251">
        <f>(Durban!D139*0.57+PMB!D139*0.08+RBay!D139*0.06+'Port Shepstone'!D139*0.03+Other!D139*0.03)/71*100</f>
        <v>15.908450704225348</v>
      </c>
      <c r="G139" s="258">
        <f t="shared" si="60"/>
        <v>70.861971830985908</v>
      </c>
      <c r="H139" s="68">
        <f>(Durban!F139*0.57+PMB!F139*0.08+RBay!F139*0.06+'Port Shepstone'!F139*0.03+Other!F139*0.03)/71*100</f>
        <v>10.553521126760563</v>
      </c>
      <c r="I139" s="209">
        <f t="shared" si="61"/>
        <v>52.336619718309855</v>
      </c>
      <c r="J139" s="80">
        <f>(Durban!H139*0.57+PMB!H139*0.08+RBay!H139*0.06+'Port Shepstone'!H139*0.03+Other!H139*0.03)/71*100</f>
        <v>11.560563380281689</v>
      </c>
      <c r="K139" s="136">
        <f t="shared" si="62"/>
        <v>61.515492957746474</v>
      </c>
      <c r="L139" s="40">
        <f>(Durban!J139*0.57+PMB!J139*0.08+RBay!J139*0.06+'Port Shepstone'!J139*0.03+Other!J139*0.03)/71*100</f>
        <v>12.338028169014084</v>
      </c>
      <c r="M139" s="211">
        <f t="shared" si="63"/>
        <v>44.992957746478865</v>
      </c>
      <c r="N139" s="122">
        <f>(Durban!L139*0.57+PMB!L139*0.08+RBay!L139*0.06+'Port Shepstone'!L139*0.03+Other!L139*0.03)/71*100</f>
        <v>9.0281690140845061</v>
      </c>
      <c r="O139" s="138">
        <f t="shared" si="63"/>
        <v>56.566197183098588</v>
      </c>
      <c r="P139" s="124">
        <f>(Durban!N139*0.57+PMB!N139*0.08+RBay!N139*0.06+'Port Shepstone'!N139*0.03+Other!N139*0.03)/71*100</f>
        <v>5.802816901408451</v>
      </c>
      <c r="Q139" s="139">
        <f t="shared" si="64"/>
        <v>55.478873239436609</v>
      </c>
      <c r="R139" s="126">
        <f>(Durban!P139*0.57+PMB!P139*0.08+RBay!P139*0.06+'Port Shepstone'!P139*0.03+Other!P139*0.03)/71*100</f>
        <v>19.086891694997572</v>
      </c>
      <c r="S139" s="214">
        <f t="shared" si="65"/>
        <v>51.616197183098592</v>
      </c>
    </row>
    <row r="140" spans="1:19">
      <c r="A140" s="4">
        <v>6</v>
      </c>
      <c r="B140" s="4"/>
      <c r="C140" s="4"/>
      <c r="D140" s="251">
        <f>(Durban!B140*0.57+PMB!B140*0.08+RBay!B140*0.06+'Port Shepstone'!B140*0.03+Other!B140*0.03)/71*100</f>
        <v>4.3225352112676054</v>
      </c>
      <c r="E140" s="256">
        <f t="shared" si="59"/>
        <v>79.118309859154934</v>
      </c>
      <c r="F140" s="251">
        <f>(Durban!D140*0.57+PMB!D140*0.08+RBay!D140*0.06+'Port Shepstone'!D140*0.03+Other!D140*0.03)/71*100</f>
        <v>4.6098591549295769</v>
      </c>
      <c r="G140" s="256">
        <f t="shared" si="60"/>
        <v>75.471830985915489</v>
      </c>
      <c r="H140" s="68">
        <f>(Durban!F140*0.57+PMB!F140*0.08+RBay!F140*0.06+'Port Shepstone'!F140*0.03+Other!F140*0.03)/71*100</f>
        <v>7.5169014084507033</v>
      </c>
      <c r="I140" s="112">
        <f t="shared" si="61"/>
        <v>59.853521126760555</v>
      </c>
      <c r="J140" s="80">
        <f>(Durban!H140*0.57+PMB!H140*0.08+RBay!H140*0.06+'Port Shepstone'!H140*0.03+Other!H140*0.03)/71*100</f>
        <v>6.563380281690141</v>
      </c>
      <c r="K140" s="136">
        <f t="shared" si="62"/>
        <v>68.078873239436618</v>
      </c>
      <c r="L140" s="40">
        <f>(Durban!J140*0.57+PMB!J140*0.08+RBay!J140*0.06+'Port Shepstone'!J140*0.03+Other!J140*0.03)/71*100</f>
        <v>10.105633802816902</v>
      </c>
      <c r="M140" s="137">
        <f t="shared" si="63"/>
        <v>55.098591549295769</v>
      </c>
      <c r="N140" s="122">
        <f>(Durban!L140*0.57+PMB!L140*0.08+RBay!L140*0.06+'Port Shepstone'!L140*0.03+Other!L140*0.03)/71*100</f>
        <v>7.4352112676056334</v>
      </c>
      <c r="O140" s="138">
        <f t="shared" si="63"/>
        <v>64.001408450704218</v>
      </c>
      <c r="P140" s="124">
        <f>(Durban!N140*0.57+PMB!N140*0.08+RBay!N140*0.06+'Port Shepstone'!N140*0.03+Other!N140*0.03)/71*100</f>
        <v>13.225352112676056</v>
      </c>
      <c r="Q140" s="139">
        <f t="shared" si="64"/>
        <v>68.704225352112672</v>
      </c>
      <c r="R140" s="126">
        <f>(Durban!P140*0.57+PMB!P140*0.08+RBay!P140*0.06+'Port Shepstone'!P140*0.03+Other!P140*0.03)/71*100</f>
        <v>0.77707625060709073</v>
      </c>
      <c r="S140" s="140">
        <f t="shared" si="65"/>
        <v>52.39327343370568</v>
      </c>
    </row>
    <row r="141" spans="1:19">
      <c r="A141" s="4">
        <v>7</v>
      </c>
      <c r="B141" s="4"/>
      <c r="C141" s="4"/>
      <c r="D141" s="251">
        <f>(Durban!B141*0.57+PMB!B141*0.08+RBay!B141*0.06+'Port Shepstone'!B141*0.03+Other!B141*0.03)/71*100</f>
        <v>5.6422535211267615</v>
      </c>
      <c r="E141" s="256">
        <f t="shared" si="59"/>
        <v>84.760563380281695</v>
      </c>
      <c r="F141" s="251">
        <f>(Durban!D141*0.57+PMB!D141*0.08+RBay!D141*0.06+'Port Shepstone'!D141*0.03+Other!D141*0.03)/71*100</f>
        <v>10.097183098591549</v>
      </c>
      <c r="G141" s="256">
        <f t="shared" si="60"/>
        <v>85.569014084507032</v>
      </c>
      <c r="H141" s="68">
        <f>(Durban!F141*0.57+PMB!F141*0.08+RBay!F141*0.06+'Port Shepstone'!F141*0.03+Other!F141*0.03)/71*100</f>
        <v>10.870422535211265</v>
      </c>
      <c r="I141" s="112">
        <f t="shared" si="61"/>
        <v>70.723943661971816</v>
      </c>
      <c r="J141" s="80">
        <f>(Durban!H141*0.57+PMB!H141*0.08+RBay!H141*0.06+'Port Shepstone'!H141*0.03+Other!H141*0.03)/71*100</f>
        <v>6.4225352112676051</v>
      </c>
      <c r="K141" s="136">
        <f t="shared" si="62"/>
        <v>74.501408450704218</v>
      </c>
      <c r="L141" s="40">
        <f>(Durban!J141*0.57+PMB!J141*0.08+RBay!J141*0.06+'Port Shepstone'!J141*0.03+Other!J141*0.03)/71*100</f>
        <v>14.16901408450704</v>
      </c>
      <c r="M141" s="137">
        <f t="shared" si="63"/>
        <v>69.267605633802816</v>
      </c>
      <c r="N141" s="122">
        <f>(Durban!L141*0.57+PMB!L141*0.08+RBay!L141*0.06+'Port Shepstone'!L141*0.03+Other!L141*0.03)/71*100</f>
        <v>7.321126760563379</v>
      </c>
      <c r="O141" s="138">
        <f t="shared" si="63"/>
        <v>71.322535211267592</v>
      </c>
      <c r="P141" s="124">
        <f>(Durban!N141*0.57+PMB!N141*0.08+RBay!N141*0.06+'Port Shepstone'!N141*0.03+Other!N141*0.03)/71*100</f>
        <v>10.239436619718308</v>
      </c>
      <c r="Q141" s="139">
        <f t="shared" si="64"/>
        <v>78.943661971830977</v>
      </c>
      <c r="R141" s="126">
        <f>(Durban!P141*0.57+PMB!P141*0.08+RBay!P141*0.06+'Port Shepstone'!P141*0.03+Other!P141*0.03)/71*100</f>
        <v>7.0919961146187465</v>
      </c>
      <c r="S141" s="140">
        <f t="shared" si="65"/>
        <v>59.485269548324425</v>
      </c>
    </row>
    <row r="142" spans="1:19">
      <c r="A142" s="4">
        <v>8</v>
      </c>
      <c r="B142" s="4"/>
      <c r="C142" s="4"/>
      <c r="D142" s="251">
        <f>(Durban!B142*0.57+PMB!B142*0.08+RBay!B142*0.06+'Port Shepstone'!B142*0.03+Other!B142*0.03)/71*100</f>
        <v>9.102816901408449</v>
      </c>
      <c r="E142" s="256">
        <f t="shared" si="59"/>
        <v>93.863380281690141</v>
      </c>
      <c r="F142" s="251">
        <f>(Durban!D142*0.57+PMB!D142*0.08+RBay!D142*0.06+'Port Shepstone'!D142*0.03+Other!D142*0.03)/71*100</f>
        <v>7.0098591549295763</v>
      </c>
      <c r="G142" s="256">
        <f t="shared" si="60"/>
        <v>92.578873239436604</v>
      </c>
      <c r="H142" s="68">
        <f>(Durban!F142*0.57+PMB!F142*0.08+RBay!F142*0.06+'Port Shepstone'!F142*0.03+Other!F142*0.03)/71*100</f>
        <v>12.428169014084506</v>
      </c>
      <c r="I142" s="112">
        <f t="shared" si="61"/>
        <v>83.152112676056319</v>
      </c>
      <c r="J142" s="80">
        <f>(Durban!H142*0.57+PMB!H142*0.08+RBay!H142*0.06+'Port Shepstone'!H142*0.03+Other!H142*0.03)/71*100</f>
        <v>9.9549295774647888</v>
      </c>
      <c r="K142" s="136">
        <f t="shared" si="62"/>
        <v>84.456338028169</v>
      </c>
      <c r="L142" s="40">
        <f>(Durban!J142*0.57+PMB!J142*0.08+RBay!J142*0.06+'Port Shepstone'!J142*0.03+Other!J142*0.03)/71*100</f>
        <v>16.609859154929577</v>
      </c>
      <c r="M142" s="137">
        <f t="shared" si="63"/>
        <v>85.877464788732397</v>
      </c>
      <c r="N142" s="122">
        <f>(Durban!L142*0.57+PMB!L142*0.08+RBay!L142*0.06+'Port Shepstone'!L142*0.03+Other!L142*0.03)/71*100</f>
        <v>10.435211267605633</v>
      </c>
      <c r="O142" s="138">
        <f t="shared" si="63"/>
        <v>81.75774647887323</v>
      </c>
      <c r="P142" s="124">
        <f>(Durban!N142*0.57+PMB!N142*0.08+RBay!N142*0.06+'Port Shepstone'!N142*0.03+Other!N142*0.03)/71*100</f>
        <v>8.0281690140845061</v>
      </c>
      <c r="Q142" s="139">
        <f t="shared" si="64"/>
        <v>86.971830985915489</v>
      </c>
      <c r="R142" s="126">
        <f>(Durban!P142*0.57+PMB!P142*0.08+RBay!P142*0.06+'Port Shepstone'!P142*0.03+Other!P142*0.03)/71*100</f>
        <v>13.481996114618743</v>
      </c>
      <c r="S142" s="140">
        <f t="shared" si="65"/>
        <v>72.967265662943163</v>
      </c>
    </row>
    <row r="143" spans="1:19">
      <c r="A143" s="4">
        <v>9</v>
      </c>
      <c r="B143" s="4"/>
      <c r="C143" s="4"/>
      <c r="D143" s="251">
        <f>(Durban!B143*0.57+PMB!B143*0.08+RBay!B143*0.06+'Port Shepstone'!B143*0.03+Other!B143*0.03)/71*100</f>
        <v>6.5788732394366196</v>
      </c>
      <c r="E143" s="256">
        <f t="shared" si="59"/>
        <v>100.44225352112676</v>
      </c>
      <c r="F143" s="251">
        <f>(Durban!D143*0.57+PMB!D143*0.08+RBay!D143*0.06+'Port Shepstone'!D143*0.03+Other!D143*0.03)/71*100</f>
        <v>5.6352112676056336</v>
      </c>
      <c r="G143" s="256">
        <f t="shared" si="60"/>
        <v>98.21408450704223</v>
      </c>
      <c r="H143" s="68">
        <f>(Durban!F143*0.57+PMB!F143*0.08+RBay!F143*0.06+'Port Shepstone'!F143*0.03+Other!F143*0.03)/71*100</f>
        <v>11.709859154929578</v>
      </c>
      <c r="I143" s="112">
        <f t="shared" si="61"/>
        <v>94.861971830985894</v>
      </c>
      <c r="J143" s="80">
        <f>(Durban!H143*0.57+PMB!H143*0.08+RBay!H143*0.06+'Port Shepstone'!H143*0.03+Other!H143*0.03)/71*100</f>
        <v>7.0873239436619713</v>
      </c>
      <c r="K143" s="136">
        <f t="shared" si="62"/>
        <v>91.543661971830971</v>
      </c>
      <c r="L143" s="40">
        <f>(Durban!J143*0.57+PMB!J143*0.08+RBay!J143*0.06+'Port Shepstone'!J143*0.03+Other!J143*0.03)/71*100</f>
        <v>12.956338028169014</v>
      </c>
      <c r="M143" s="137">
        <f t="shared" si="63"/>
        <v>98.833802816901411</v>
      </c>
      <c r="N143" s="122">
        <f>(Durban!L143*0.57+PMB!L143*0.08+RBay!L143*0.06+'Port Shepstone'!L143*0.03+Other!L143*0.03)/71*100</f>
        <v>8.887323943661972</v>
      </c>
      <c r="O143" s="138">
        <f t="shared" si="63"/>
        <v>90.645070422535198</v>
      </c>
      <c r="P143" s="124">
        <f>(Durban!N143*0.57+PMB!N143*0.08+RBay!N143*0.06+'Port Shepstone'!N143*0.03+Other!N143*0.03)/71*100</f>
        <v>8.7746478873239422</v>
      </c>
      <c r="Q143" s="139">
        <f t="shared" si="64"/>
        <v>95.746478873239425</v>
      </c>
      <c r="R143" s="126">
        <f>(Durban!P143*0.57+PMB!P143*0.08+RBay!P143*0.06+'Port Shepstone'!P143*0.03+Other!P143*0.03)/71*100</f>
        <v>12.510650801359882</v>
      </c>
      <c r="S143" s="140">
        <f t="shared" si="65"/>
        <v>85.47791646430305</v>
      </c>
    </row>
    <row r="144" spans="1:19">
      <c r="A144" s="4">
        <v>10</v>
      </c>
      <c r="B144" s="4"/>
      <c r="C144" s="4"/>
      <c r="D144" s="251">
        <f>(Durban!B144*0.57+PMB!B144*0.08+RBay!B144*0.06+'Port Shepstone'!B144*0.03+Other!B144*0.03)/71*100</f>
        <v>8.0084507042253517</v>
      </c>
      <c r="E144" s="256">
        <f t="shared" si="59"/>
        <v>108.45070422535211</v>
      </c>
      <c r="F144" s="251">
        <f>(Durban!D144*0.57+PMB!D144*0.08+RBay!D144*0.06+'Port Shepstone'!D144*0.03+Other!D144*0.03)/71*100</f>
        <v>10.236619718309857</v>
      </c>
      <c r="G144" s="256">
        <f t="shared" si="60"/>
        <v>108.45070422535208</v>
      </c>
      <c r="H144" s="68">
        <f>(Durban!F144*0.57+PMB!F144*0.08+RBay!F144*0.06+'Port Shepstone'!F144*0.03+Other!F144*0.03)/71*100</f>
        <v>13.588732394366195</v>
      </c>
      <c r="I144" s="112">
        <f t="shared" si="61"/>
        <v>108.45070422535208</v>
      </c>
      <c r="J144" s="80">
        <f>(Durban!H144*0.57+PMB!H144*0.08+RBay!H144*0.06+'Port Shepstone'!H144*0.03+Other!H144*0.03)/71*100</f>
        <v>8.4563380281690144</v>
      </c>
      <c r="K144" s="136">
        <f t="shared" si="62"/>
        <v>99.999999999999986</v>
      </c>
      <c r="L144" s="40">
        <f>(Durban!J144*0.57+PMB!J144*0.08+RBay!J144*0.06+'Port Shepstone'!J144*0.03+Other!J144*0.03)/71*100</f>
        <v>1.1633802816901408</v>
      </c>
      <c r="M144" s="137">
        <f t="shared" si="63"/>
        <v>99.997183098591549</v>
      </c>
      <c r="N144" s="122">
        <f>(Durban!L144*0.57+PMB!L144*0.08+RBay!L144*0.06+'Port Shepstone'!L144*0.03+Other!L144*0.03)/71*100</f>
        <v>9.4380281690140837</v>
      </c>
      <c r="O144" s="138">
        <f t="shared" si="63"/>
        <v>100.08309859154929</v>
      </c>
      <c r="P144" s="124">
        <f>(Durban!N144*0.57+PMB!N144*0.08+RBay!N144*0.06+'Port Shepstone'!N144*0.03+Other!N144*0.03)/71*100</f>
        <v>4.535211267605634</v>
      </c>
      <c r="Q144" s="139">
        <f t="shared" si="64"/>
        <v>100.28169014084506</v>
      </c>
      <c r="R144" s="126">
        <f>(Durban!P144*0.57+PMB!P144*0.08+RBay!P144*0.06+'Port Shepstone'!P144*0.03+Other!P144*0.03)/71*100</f>
        <v>14.520393394851869</v>
      </c>
      <c r="S144" s="140">
        <f t="shared" si="65"/>
        <v>99.998309859154915</v>
      </c>
    </row>
    <row r="145" spans="1:19">
      <c r="A145" s="3"/>
      <c r="B145" s="3"/>
      <c r="C145" s="3"/>
      <c r="D145" s="251"/>
      <c r="E145" s="257"/>
      <c r="F145" s="251"/>
      <c r="G145" s="257"/>
      <c r="H145" s="68"/>
      <c r="I145" s="113"/>
      <c r="J145" s="80"/>
      <c r="K145" s="141"/>
      <c r="L145" s="40"/>
      <c r="M145" s="142"/>
      <c r="N145" s="122"/>
      <c r="O145" s="143"/>
      <c r="P145" s="124"/>
      <c r="Q145" s="144"/>
      <c r="R145" s="126"/>
      <c r="S145" s="135"/>
    </row>
    <row r="146" spans="1:19" ht="25.5">
      <c r="A146" s="5" t="s">
        <v>57</v>
      </c>
      <c r="B146" s="5"/>
      <c r="C146" s="5"/>
      <c r="D146" s="251"/>
      <c r="E146" s="257"/>
      <c r="F146" s="251"/>
      <c r="G146" s="257"/>
      <c r="H146" s="68"/>
      <c r="I146" s="113"/>
      <c r="J146" s="80"/>
      <c r="K146" s="141"/>
      <c r="L146" s="40"/>
      <c r="M146" s="142"/>
      <c r="N146" s="122"/>
      <c r="O146" s="143"/>
      <c r="P146" s="124"/>
      <c r="Q146" s="144"/>
      <c r="R146" s="126"/>
      <c r="S146" s="135"/>
    </row>
    <row r="147" spans="1:19">
      <c r="A147" s="4">
        <v>1</v>
      </c>
      <c r="B147" s="4"/>
      <c r="C147" s="4"/>
      <c r="D147" s="251">
        <f>(Durban!B147*0.57+PMB!B147*0.08+RBay!B147*0.06+'Port Shepstone'!B147*0.03+Other!B147*0.03)/71*100</f>
        <v>3.1563380281690137</v>
      </c>
      <c r="E147" s="256">
        <f>D147</f>
        <v>3.1563380281690137</v>
      </c>
      <c r="F147" s="251">
        <f>(Durban!D147*0.57+PMB!D147*0.08+RBay!D147*0.06+'Port Shepstone'!D147*0.03+Other!D147*0.03)/71*100</f>
        <v>0.50704225352112675</v>
      </c>
      <c r="G147" s="256">
        <f>F147</f>
        <v>0.50704225352112675</v>
      </c>
      <c r="H147" s="68">
        <f>(Durban!F147*0.57+PMB!F147*0.08+RBay!F147*0.06+'Port Shepstone'!F147*0.03+Other!F147*0.03)/71*100</f>
        <v>0.64225352112676048</v>
      </c>
      <c r="I147" s="112">
        <f>H147</f>
        <v>0.64225352112676048</v>
      </c>
      <c r="J147" s="80">
        <f>(Durban!H147*0.57+PMB!H147*0.08+RBay!H147*0.06+'Port Shepstone'!H147*0.03+Other!H147*0.03)/71*100</f>
        <v>0.80281690140845063</v>
      </c>
      <c r="K147" s="136">
        <f>J147</f>
        <v>0.80281690140845063</v>
      </c>
      <c r="L147" s="40">
        <f>(Durban!J147*0.57+PMB!J147*0.08+RBay!J147*0.06+'Port Shepstone'!J147*0.03+Other!J147*0.03)/71*100</f>
        <v>0.76619718309859164</v>
      </c>
      <c r="M147" s="137">
        <f>L147</f>
        <v>0.76619718309859164</v>
      </c>
      <c r="N147" s="122">
        <f>(Durban!L147*0.57+PMB!L147*0.08+RBay!L147*0.06+'Port Shepstone'!L147*0.03+Other!L147*0.03)/71*100</f>
        <v>0</v>
      </c>
      <c r="O147" s="138">
        <f>N147</f>
        <v>0</v>
      </c>
      <c r="P147" s="124">
        <f>(Durban!N147*0.57+PMB!N147*0.08+RBay!N147*0.06+'Port Shepstone'!N147*0.03+Other!N147*0.03)/71*100</f>
        <v>1.5633802816901405</v>
      </c>
      <c r="Q147" s="139">
        <f>P147</f>
        <v>1.5633802816901405</v>
      </c>
      <c r="R147" s="126">
        <f>(Durban!P147*0.57+PMB!P147*0.08+RBay!P147*0.06+'Port Shepstone'!P147*0.03+Other!P147*0.03)/71*100</f>
        <v>5.9263817387081108</v>
      </c>
      <c r="S147" s="140">
        <f>R147</f>
        <v>5.9263817387081108</v>
      </c>
    </row>
    <row r="148" spans="1:19">
      <c r="A148" s="4">
        <v>2</v>
      </c>
      <c r="B148" s="4"/>
      <c r="C148" s="4"/>
      <c r="D148" s="251">
        <f>(Durban!B148*0.57+PMB!B148*0.08+RBay!B148*0.06+'Port Shepstone'!B148*0.03+Other!B148*0.03)/71*100</f>
        <v>5.6999999999999993</v>
      </c>
      <c r="E148" s="256">
        <f>E147+D148</f>
        <v>8.8563380281690129</v>
      </c>
      <c r="F148" s="251">
        <f>(Durban!D148*0.57+PMB!D148*0.08+RBay!D148*0.06+'Port Shepstone'!D148*0.03+Other!D148*0.03)/71*100</f>
        <v>1.2084507042253521</v>
      </c>
      <c r="G148" s="256">
        <f>G147+F148</f>
        <v>1.7154929577464788</v>
      </c>
      <c r="H148" s="68">
        <f>(Durban!F148*0.57+PMB!F148*0.08+RBay!F148*0.06+'Port Shepstone'!F148*0.03+Other!F148*0.03)/71*100</f>
        <v>0</v>
      </c>
      <c r="I148" s="112">
        <f>I147+H148</f>
        <v>0.64225352112676048</v>
      </c>
      <c r="J148" s="80">
        <f>(Durban!H148*0.57+PMB!H148*0.08+RBay!H148*0.06+'Port Shepstone'!H148*0.03+Other!H148*0.03)/71*100</f>
        <v>4.4422535211267604</v>
      </c>
      <c r="K148" s="136">
        <f>K147+J148</f>
        <v>5.2450704225352114</v>
      </c>
      <c r="L148" s="40">
        <f>(Durban!J148*0.57+PMB!J148*0.08+RBay!J148*0.06+'Port Shepstone'!J148*0.03+Other!J148*0.03)/71*100</f>
        <v>0.18028169014084508</v>
      </c>
      <c r="M148" s="137">
        <f>M147+L148</f>
        <v>0.94647887323943669</v>
      </c>
      <c r="N148" s="122">
        <f>(Durban!L148*0.57+PMB!L148*0.08+RBay!L148*0.06+'Port Shepstone'!L148*0.03+Other!L148*0.03)/71*100</f>
        <v>1.2633802816901409</v>
      </c>
      <c r="O148" s="138">
        <f>O147+N148</f>
        <v>1.2633802816901409</v>
      </c>
      <c r="P148" s="124">
        <f>(Durban!N148*0.57+PMB!N148*0.08+RBay!N148*0.06+'Port Shepstone'!N148*0.03+Other!N148*0.03)/71*100</f>
        <v>0.3380281690140845</v>
      </c>
      <c r="Q148" s="139">
        <f>Q147+P148</f>
        <v>1.901408450704225</v>
      </c>
      <c r="R148" s="126">
        <f>(Durban!P148*0.57+PMB!P148*0.08+RBay!P148*0.06+'Port Shepstone'!P148*0.03+Other!P148*0.03)/71*100</f>
        <v>0.38853812530354537</v>
      </c>
      <c r="S148" s="140">
        <f>S147+R148</f>
        <v>6.3149198640116566</v>
      </c>
    </row>
    <row r="149" spans="1:19">
      <c r="A149" s="4">
        <v>3</v>
      </c>
      <c r="B149" s="4"/>
      <c r="C149" s="4"/>
      <c r="D149" s="251">
        <f>(Durban!B149*0.57+PMB!B149*0.08+RBay!B149*0.06+'Port Shepstone'!B149*0.03+Other!B149*0.03)/71*100</f>
        <v>2.8901408450704227</v>
      </c>
      <c r="E149" s="256">
        <f t="shared" ref="E149:E156" si="66">E148+D149</f>
        <v>11.746478873239436</v>
      </c>
      <c r="F149" s="251">
        <f>(Durban!D149*0.57+PMB!D149*0.08+RBay!D149*0.06+'Port Shepstone'!D149*0.03+Other!D149*0.03)/71*100</f>
        <v>2.5690140845070419</v>
      </c>
      <c r="G149" s="256">
        <f t="shared" ref="G149:G156" si="67">G148+F149</f>
        <v>4.2845070422535212</v>
      </c>
      <c r="H149" s="68">
        <f>(Durban!F149*0.57+PMB!F149*0.08+RBay!F149*0.06+'Port Shepstone'!F149*0.03+Other!F149*0.03)/71*100</f>
        <v>2.6873239436619718</v>
      </c>
      <c r="I149" s="112">
        <f t="shared" ref="I149:I156" si="68">I148+H149</f>
        <v>3.3295774647887324</v>
      </c>
      <c r="J149" s="80">
        <f>(Durban!H149*0.57+PMB!H149*0.08+RBay!H149*0.06+'Port Shepstone'!H149*0.03+Other!H149*0.03)/71*100</f>
        <v>4.4422535211267604</v>
      </c>
      <c r="K149" s="136">
        <f t="shared" ref="K149:K156" si="69">K148+J149</f>
        <v>9.6873239436619727</v>
      </c>
      <c r="L149" s="40">
        <f>(Durban!J149*0.57+PMB!J149*0.08+RBay!J149*0.06+'Port Shepstone'!J149*0.03+Other!J149*0.03)/71*100</f>
        <v>1.295774647887324</v>
      </c>
      <c r="M149" s="137">
        <f t="shared" ref="M149:O156" si="70">M148+L149</f>
        <v>2.2422535211267607</v>
      </c>
      <c r="N149" s="122">
        <f>(Durban!L149*0.57+PMB!L149*0.08+RBay!L149*0.06+'Port Shepstone'!L149*0.03+Other!L149*0.03)/71*100</f>
        <v>0.48450704225352109</v>
      </c>
      <c r="O149" s="138">
        <f t="shared" si="70"/>
        <v>1.7478873239436621</v>
      </c>
      <c r="P149" s="124">
        <f>(Durban!N149*0.57+PMB!N149*0.08+RBay!N149*0.06+'Port Shepstone'!N149*0.03+Other!N149*0.03)/71*100</f>
        <v>1.140845070422535</v>
      </c>
      <c r="Q149" s="139">
        <f t="shared" ref="Q149:Q156" si="71">Q148+P149</f>
        <v>3.0422535211267601</v>
      </c>
      <c r="R149" s="126">
        <f>(Durban!P149*0.57+PMB!P149*0.08+RBay!P149*0.06+'Port Shepstone'!P149*0.03+Other!P149*0.03)/71*100</f>
        <v>6.1206508013598828</v>
      </c>
      <c r="S149" s="140">
        <f t="shared" ref="S149:S156" si="72">S148+R149</f>
        <v>12.435570665371539</v>
      </c>
    </row>
    <row r="150" spans="1:19">
      <c r="A150" s="4">
        <v>4</v>
      </c>
      <c r="B150" s="4"/>
      <c r="C150" s="4"/>
      <c r="D150" s="251">
        <f>(Durban!B150*0.57+PMB!B150*0.08+RBay!B150*0.06+'Port Shepstone'!B150*0.03+Other!B150*0.03)/71*100</f>
        <v>2.8901408450704227</v>
      </c>
      <c r="E150" s="256">
        <f t="shared" si="66"/>
        <v>14.636619718309859</v>
      </c>
      <c r="F150" s="251">
        <f>(Durban!D150*0.57+PMB!D150*0.08+RBay!D150*0.06+'Port Shepstone'!D150*0.03+Other!D150*0.03)/71*100</f>
        <v>3.7774647887323947</v>
      </c>
      <c r="G150" s="256">
        <f t="shared" si="67"/>
        <v>8.0619718309859163</v>
      </c>
      <c r="H150" s="68">
        <f>(Durban!F150*0.57+PMB!F150*0.08+RBay!F150*0.06+'Port Shepstone'!F150*0.03+Other!F150*0.03)/71*100</f>
        <v>3.8619718309859157</v>
      </c>
      <c r="I150" s="112">
        <f t="shared" si="68"/>
        <v>7.1915492957746476</v>
      </c>
      <c r="J150" s="80">
        <f>(Durban!H150*0.57+PMB!H150*0.08+RBay!H150*0.06+'Port Shepstone'!H150*0.03+Other!H150*0.03)/71*100</f>
        <v>3.8760563380281687</v>
      </c>
      <c r="K150" s="136">
        <f t="shared" si="69"/>
        <v>13.563380281690142</v>
      </c>
      <c r="L150" s="40">
        <f>(Durban!J150*0.57+PMB!J150*0.08+RBay!J150*0.06+'Port Shepstone'!J150*0.03+Other!J150*0.03)/71*100</f>
        <v>0.70985915492957752</v>
      </c>
      <c r="M150" s="137">
        <f t="shared" si="70"/>
        <v>2.9521126760563381</v>
      </c>
      <c r="N150" s="122">
        <f>(Durban!L150*0.57+PMB!L150*0.08+RBay!L150*0.06+'Port Shepstone'!L150*0.03+Other!L150*0.03)/71*100</f>
        <v>1.119718309859155</v>
      </c>
      <c r="O150" s="138">
        <f t="shared" si="70"/>
        <v>2.8676056338028171</v>
      </c>
      <c r="P150" s="124">
        <f>(Durban!N150*0.57+PMB!N150*0.08+RBay!N150*0.06+'Port Shepstone'!N150*0.03+Other!N150*0.03)/71*100</f>
        <v>3.9295774647887325</v>
      </c>
      <c r="Q150" s="139">
        <f t="shared" si="71"/>
        <v>6.9718309859154921</v>
      </c>
      <c r="R150" s="126">
        <f>(Durban!P150*0.57+PMB!P150*0.08+RBay!P150*0.06+'Port Shepstone'!P150*0.03+Other!P150*0.03)/71*100</f>
        <v>0.77707625060709073</v>
      </c>
      <c r="S150" s="140">
        <f t="shared" si="72"/>
        <v>13.212646915978631</v>
      </c>
    </row>
    <row r="151" spans="1:19">
      <c r="A151" s="4">
        <v>5</v>
      </c>
      <c r="B151" s="4"/>
      <c r="C151" s="4"/>
      <c r="D151" s="251">
        <f>(Durban!B151*0.57+PMB!B151*0.08+RBay!B151*0.06+'Port Shepstone'!B151*0.03+Other!B151*0.03)/71*100</f>
        <v>3.0380281690140847</v>
      </c>
      <c r="E151" s="256">
        <f t="shared" si="66"/>
        <v>17.674647887323943</v>
      </c>
      <c r="F151" s="251">
        <f>(Durban!D151*0.57+PMB!D151*0.08+RBay!D151*0.06+'Port Shepstone'!D151*0.03+Other!D151*0.03)/71*100</f>
        <v>4.1014084507042252</v>
      </c>
      <c r="G151" s="256">
        <f t="shared" si="67"/>
        <v>12.163380281690142</v>
      </c>
      <c r="H151" s="68">
        <f>(Durban!F151*0.57+PMB!F151*0.08+RBay!F151*0.06+'Port Shepstone'!F151*0.03+Other!F151*0.03)/71*100</f>
        <v>7.8197183098591543</v>
      </c>
      <c r="I151" s="112">
        <f t="shared" si="68"/>
        <v>15.011267605633801</v>
      </c>
      <c r="J151" s="80">
        <f>(Durban!H151*0.57+PMB!H151*0.08+RBay!H151*0.06+'Port Shepstone'!H151*0.03+Other!H151*0.03)/71*100</f>
        <v>10.814084507042253</v>
      </c>
      <c r="K151" s="136">
        <f t="shared" si="69"/>
        <v>24.377464788732397</v>
      </c>
      <c r="L151" s="40">
        <f>(Durban!J151*0.57+PMB!J151*0.08+RBay!J151*0.06+'Port Shepstone'!J151*0.03+Other!J151*0.03)/71*100</f>
        <v>2.0535211267605633</v>
      </c>
      <c r="M151" s="137">
        <f t="shared" si="70"/>
        <v>5.0056338028169014</v>
      </c>
      <c r="N151" s="122">
        <f>(Durban!L151*0.57+PMB!L151*0.08+RBay!L151*0.06+'Port Shepstone'!L151*0.03+Other!L151*0.03)/71*100</f>
        <v>7.6718309859154923</v>
      </c>
      <c r="O151" s="138">
        <f t="shared" si="70"/>
        <v>10.539436619718309</v>
      </c>
      <c r="P151" s="124">
        <f>(Durban!N151*0.57+PMB!N151*0.08+RBay!N151*0.06+'Port Shepstone'!N151*0.03+Other!N151*0.03)/71*100</f>
        <v>10.43661971830986</v>
      </c>
      <c r="Q151" s="139">
        <f t="shared" si="71"/>
        <v>17.408450704225352</v>
      </c>
      <c r="R151" s="126">
        <f>(Durban!P151*0.57+PMB!P151*0.08+RBay!P151*0.06+'Port Shepstone'!P151*0.03+Other!P151*0.03)/71*100</f>
        <v>2.5674890723652255</v>
      </c>
      <c r="S151" s="140">
        <f t="shared" si="72"/>
        <v>15.780135988343856</v>
      </c>
    </row>
    <row r="152" spans="1:19">
      <c r="A152" s="4">
        <v>6</v>
      </c>
      <c r="B152" s="4"/>
      <c r="C152" s="4"/>
      <c r="D152" s="251">
        <f>(Durban!B152*0.57+PMB!B152*0.08+RBay!B152*0.06+'Port Shepstone'!B152*0.03+Other!B152*0.03)/71*100</f>
        <v>3.8281690140845077</v>
      </c>
      <c r="E152" s="256">
        <f t="shared" si="66"/>
        <v>21.502816901408451</v>
      </c>
      <c r="F152" s="251">
        <f>(Durban!D152*0.57+PMB!D152*0.08+RBay!D152*0.06+'Port Shepstone'!D152*0.03+Other!D152*0.03)/71*100</f>
        <v>5.9746478873239424</v>
      </c>
      <c r="G152" s="256">
        <f t="shared" si="67"/>
        <v>18.138028169014085</v>
      </c>
      <c r="H152" s="68">
        <f>(Durban!F152*0.57+PMB!F152*0.08+RBay!F152*0.06+'Port Shepstone'!F152*0.03+Other!F152*0.03)/71*100</f>
        <v>6.5028169014084511</v>
      </c>
      <c r="I152" s="112">
        <f t="shared" si="68"/>
        <v>21.514084507042252</v>
      </c>
      <c r="J152" s="80">
        <f>(Durban!H152*0.57+PMB!H152*0.08+RBay!H152*0.06+'Port Shepstone'!H152*0.03+Other!H152*0.03)/71*100</f>
        <v>8.2112676056338021</v>
      </c>
      <c r="K152" s="136">
        <f t="shared" si="69"/>
        <v>32.588732394366197</v>
      </c>
      <c r="L152" s="40">
        <f>(Durban!J152*0.57+PMB!J152*0.08+RBay!J152*0.06+'Port Shepstone'!J152*0.03+Other!J152*0.03)/71*100</f>
        <v>12.207042253521125</v>
      </c>
      <c r="M152" s="137">
        <f t="shared" si="70"/>
        <v>17.212676056338026</v>
      </c>
      <c r="N152" s="122">
        <f>(Durban!L152*0.57+PMB!L152*0.08+RBay!L152*0.06+'Port Shepstone'!L152*0.03+Other!L152*0.03)/71*100</f>
        <v>5.3549295774647891</v>
      </c>
      <c r="O152" s="138">
        <f t="shared" si="70"/>
        <v>15.894366197183098</v>
      </c>
      <c r="P152" s="124">
        <f>(Durban!N152*0.57+PMB!N152*0.08+RBay!N152*0.06+'Port Shepstone'!N152*0.03+Other!N152*0.03)/71*100</f>
        <v>5.943661971830986</v>
      </c>
      <c r="Q152" s="139">
        <f t="shared" si="71"/>
        <v>23.352112676056336</v>
      </c>
      <c r="R152" s="126">
        <f>(Durban!P152*0.57+PMB!P152*0.08+RBay!P152*0.06+'Port Shepstone'!P152*0.03+Other!P152*0.03)/71*100</f>
        <v>7.3282564351627002</v>
      </c>
      <c r="S152" s="140">
        <f t="shared" si="72"/>
        <v>23.108392423506558</v>
      </c>
    </row>
    <row r="153" spans="1:19">
      <c r="A153" s="4">
        <v>7</v>
      </c>
      <c r="B153" s="4"/>
      <c r="C153" s="4"/>
      <c r="D153" s="251">
        <f>(Durban!B153*0.57+PMB!B153*0.08+RBay!B153*0.06+'Port Shepstone'!B153*0.03+Other!B153*0.03)/71*100</f>
        <v>10.66901408450704</v>
      </c>
      <c r="E153" s="256">
        <f t="shared" si="66"/>
        <v>32.171830985915491</v>
      </c>
      <c r="F153" s="251">
        <f>(Durban!D153*0.57+PMB!D153*0.08+RBay!D153*0.06+'Port Shepstone'!D153*0.03+Other!D153*0.03)/71*100</f>
        <v>11.492957746478874</v>
      </c>
      <c r="G153" s="256">
        <f t="shared" si="67"/>
        <v>29.630985915492957</v>
      </c>
      <c r="H153" s="68">
        <f>(Durban!F153*0.57+PMB!F153*0.08+RBay!F153*0.06+'Port Shepstone'!F153*0.03+Other!F153*0.03)/71*100</f>
        <v>9.4535211267605614</v>
      </c>
      <c r="I153" s="112">
        <f t="shared" si="68"/>
        <v>30.967605633802812</v>
      </c>
      <c r="J153" s="80">
        <f>(Durban!H153*0.57+PMB!H153*0.08+RBay!H153*0.06+'Port Shepstone'!H153*0.03+Other!H153*0.03)/71*100</f>
        <v>8.9154929577464799</v>
      </c>
      <c r="K153" s="136">
        <f t="shared" si="69"/>
        <v>41.504225352112677</v>
      </c>
      <c r="L153" s="40">
        <f>(Durban!J153*0.57+PMB!J153*0.08+RBay!J153*0.06+'Port Shepstone'!J153*0.03+Other!J153*0.03)/71*100</f>
        <v>6.4929577464788721</v>
      </c>
      <c r="M153" s="137">
        <f t="shared" si="70"/>
        <v>23.705633802816898</v>
      </c>
      <c r="N153" s="122">
        <f>(Durban!L153*0.57+PMB!L153*0.08+RBay!L153*0.06+'Port Shepstone'!L153*0.03+Other!L153*0.03)/71*100</f>
        <v>9.0281690140845061</v>
      </c>
      <c r="O153" s="138">
        <f t="shared" si="70"/>
        <v>24.922535211267604</v>
      </c>
      <c r="P153" s="124">
        <f>(Durban!N153*0.57+PMB!N153*0.08+RBay!N153*0.06+'Port Shepstone'!N153*0.03+Other!N153*0.03)/71*100</f>
        <v>11.845070422535212</v>
      </c>
      <c r="Q153" s="131">
        <f t="shared" si="71"/>
        <v>35.197183098591552</v>
      </c>
      <c r="R153" s="126">
        <f>(Durban!P153*0.57+PMB!P153*0.08+RBay!P153*0.06+'Port Shepstone'!P153*0.03+Other!P153*0.03)/71*100</f>
        <v>2.9560271976687713</v>
      </c>
      <c r="S153" s="140">
        <f t="shared" si="72"/>
        <v>26.064419621175329</v>
      </c>
    </row>
    <row r="154" spans="1:19">
      <c r="A154" s="4">
        <v>8</v>
      </c>
      <c r="B154" s="4"/>
      <c r="C154" s="4"/>
      <c r="D154" s="251">
        <f>(Durban!B154*0.57+PMB!B154*0.08+RBay!B154*0.06+'Port Shepstone'!B154*0.03+Other!B154*0.03)/71*100</f>
        <v>14.556338028169016</v>
      </c>
      <c r="E154" s="258">
        <f t="shared" si="66"/>
        <v>46.728169014084507</v>
      </c>
      <c r="F154" s="251">
        <f>(Durban!D154*0.57+PMB!D154*0.08+RBay!D154*0.06+'Port Shepstone'!D154*0.03+Other!D154*0.03)/71*100</f>
        <v>18.007042253521124</v>
      </c>
      <c r="G154" s="258">
        <f t="shared" si="67"/>
        <v>47.638028169014078</v>
      </c>
      <c r="H154" s="68">
        <f>(Durban!F154*0.57+PMB!F154*0.08+RBay!F154*0.06+'Port Shepstone'!F154*0.03+Other!F154*0.03)/71*100</f>
        <v>20.056338028169016</v>
      </c>
      <c r="I154" s="209">
        <f t="shared" si="68"/>
        <v>51.023943661971828</v>
      </c>
      <c r="J154" s="80">
        <f>(Durban!H154*0.57+PMB!H154*0.08+RBay!H154*0.06+'Port Shepstone'!H154*0.03+Other!H154*0.03)/71*100</f>
        <v>16.754929577464786</v>
      </c>
      <c r="K154" s="210">
        <f t="shared" si="69"/>
        <v>58.259154929577463</v>
      </c>
      <c r="L154" s="40">
        <f>(Durban!J154*0.57+PMB!J154*0.08+RBay!J154*0.06+'Port Shepstone'!J154*0.03+Other!J154*0.03)/71*100</f>
        <v>21.091549295774648</v>
      </c>
      <c r="M154" s="211">
        <f t="shared" si="70"/>
        <v>44.797183098591546</v>
      </c>
      <c r="N154" s="122">
        <f>(Durban!L154*0.57+PMB!L154*0.08+RBay!L154*0.06+'Port Shepstone'!L154*0.03+Other!L154*0.03)/71*100</f>
        <v>19.585915492957749</v>
      </c>
      <c r="O154" s="212">
        <f t="shared" si="70"/>
        <v>44.508450704225353</v>
      </c>
      <c r="P154" s="124">
        <f>(Durban!N154*0.57+PMB!N154*0.08+RBay!N154*0.06+'Port Shepstone'!N154*0.03+Other!N154*0.03)/71*100</f>
        <v>21.29577464788732</v>
      </c>
      <c r="Q154" s="213">
        <f t="shared" si="71"/>
        <v>56.492957746478872</v>
      </c>
      <c r="R154" s="126">
        <f>(Durban!P154*0.57+PMB!P154*0.08+RBay!P154*0.06+'Port Shepstone'!P154*0.03+Other!P154*0.03)/71*100</f>
        <v>20.743200582807187</v>
      </c>
      <c r="S154" s="214">
        <f t="shared" si="72"/>
        <v>46.807620203982516</v>
      </c>
    </row>
    <row r="155" spans="1:19">
      <c r="A155" s="4">
        <v>9</v>
      </c>
      <c r="B155" s="4"/>
      <c r="C155" s="4"/>
      <c r="D155" s="251">
        <f>(Durban!B155*0.57+PMB!B155*0.08+RBay!B155*0.06+'Port Shepstone'!B155*0.03+Other!B155*0.03)/71*100</f>
        <v>12.176056338028168</v>
      </c>
      <c r="E155" s="256">
        <f t="shared" si="66"/>
        <v>58.904225352112675</v>
      </c>
      <c r="F155" s="251">
        <f>(Durban!D155*0.57+PMB!D155*0.08+RBay!D155*0.06+'Port Shepstone'!D155*0.03+Other!D155*0.03)/71*100</f>
        <v>25.670422535211269</v>
      </c>
      <c r="G155" s="256">
        <f t="shared" si="67"/>
        <v>73.308450704225351</v>
      </c>
      <c r="H155" s="68">
        <f>(Durban!F155*0.57+PMB!F155*0.08+RBay!F155*0.06+'Port Shepstone'!F155*0.03+Other!F155*0.03)/71*100</f>
        <v>16.607042253521122</v>
      </c>
      <c r="I155" s="112">
        <f t="shared" si="68"/>
        <v>67.630985915492943</v>
      </c>
      <c r="J155" s="80">
        <f>(Durban!H155*0.57+PMB!H155*0.08+RBay!H155*0.06+'Port Shepstone'!H155*0.03+Other!H155*0.03)/71*100</f>
        <v>18.926760563380277</v>
      </c>
      <c r="K155" s="136">
        <f t="shared" si="69"/>
        <v>77.185915492957747</v>
      </c>
      <c r="L155" s="40">
        <f>(Durban!J155*0.57+PMB!J155*0.08+RBay!J155*0.06+'Port Shepstone'!J155*0.03+Other!J155*0.03)/71*100</f>
        <v>18.329577464788734</v>
      </c>
      <c r="M155" s="137">
        <f t="shared" si="70"/>
        <v>63.12676056338028</v>
      </c>
      <c r="N155" s="122">
        <f>(Durban!L155*0.57+PMB!L155*0.08+RBay!L155*0.06+'Port Shepstone'!L155*0.03+Other!L155*0.03)/71*100</f>
        <v>20.070422535211268</v>
      </c>
      <c r="O155" s="138">
        <f t="shared" si="70"/>
        <v>64.578873239436618</v>
      </c>
      <c r="P155" s="124">
        <f>(Durban!N155*0.57+PMB!N155*0.08+RBay!N155*0.06+'Port Shepstone'!N155*0.03+Other!N155*0.03)/71*100</f>
        <v>16.901408450704224</v>
      </c>
      <c r="Q155" s="139">
        <f t="shared" si="71"/>
        <v>73.394366197183103</v>
      </c>
      <c r="R155" s="126">
        <f>(Durban!P155*0.57+PMB!P155*0.08+RBay!P155*0.06+'Port Shepstone'!P155*0.03+Other!P155*0.03)/71*100</f>
        <v>25.482549781447304</v>
      </c>
      <c r="S155" s="140">
        <f t="shared" si="72"/>
        <v>72.290169985429827</v>
      </c>
    </row>
    <row r="156" spans="1:19">
      <c r="A156" s="4">
        <v>10</v>
      </c>
      <c r="B156" s="4"/>
      <c r="C156" s="4"/>
      <c r="D156" s="251">
        <f>(Durban!B156*0.57+PMB!B156*0.08+RBay!B156*0.06+'Port Shepstone'!B156*0.03+Other!B156*0.03)/71*100</f>
        <v>49.54647887323943</v>
      </c>
      <c r="E156" s="256">
        <f t="shared" si="66"/>
        <v>108.4507042253521</v>
      </c>
      <c r="F156" s="251">
        <f>(Durban!D156*0.57+PMB!D156*0.08+RBay!D156*0.06+'Port Shepstone'!D156*0.03+Other!D156*0.03)/71*100</f>
        <v>35.142253521126754</v>
      </c>
      <c r="G156" s="256">
        <f t="shared" si="67"/>
        <v>108.4507042253521</v>
      </c>
      <c r="H156" s="68">
        <f>(Durban!F156*0.57+PMB!F156*0.08+RBay!F156*0.06+'Port Shepstone'!F156*0.03+Other!F156*0.03)/71*100</f>
        <v>40.819718309859155</v>
      </c>
      <c r="I156" s="112">
        <f t="shared" si="68"/>
        <v>108.4507042253521</v>
      </c>
      <c r="J156" s="80">
        <f>(Durban!H156*0.57+PMB!H156*0.08+RBay!H156*0.06+'Port Shepstone'!H156*0.03+Other!H156*0.03)/71*100</f>
        <v>22.802816901408452</v>
      </c>
      <c r="K156" s="136">
        <f t="shared" si="69"/>
        <v>99.988732394366195</v>
      </c>
      <c r="L156" s="40">
        <f>(Durban!J156*0.57+PMB!J156*0.08+RBay!J156*0.06+'Port Shepstone'!J156*0.03+Other!J156*0.03)/71*100</f>
        <v>36.950704225352112</v>
      </c>
      <c r="M156" s="137">
        <f t="shared" si="70"/>
        <v>100.07746478873239</v>
      </c>
      <c r="N156" s="122">
        <f>(Durban!L156*0.57+PMB!L156*0.08+RBay!L156*0.06+'Port Shepstone'!L156*0.03+Other!L156*0.03)/71*100</f>
        <v>35.501408450704226</v>
      </c>
      <c r="O156" s="138">
        <f t="shared" si="70"/>
        <v>100.08028169014085</v>
      </c>
      <c r="P156" s="124">
        <f>(Durban!N156*0.57+PMB!N156*0.08+RBay!N156*0.06+'Port Shepstone'!N156*0.03+Other!N156*0.03)/71*100</f>
        <v>27.633802816901408</v>
      </c>
      <c r="Q156" s="139">
        <f t="shared" si="71"/>
        <v>101.02816901408451</v>
      </c>
      <c r="R156" s="126">
        <f>(Durban!P156*0.57+PMB!P156*0.08+RBay!P156*0.06+'Port Shepstone'!P156*0.03+Other!P156*0.03)/71*100</f>
        <v>27.702646915978629</v>
      </c>
      <c r="S156" s="140">
        <f t="shared" si="72"/>
        <v>99.99281690140846</v>
      </c>
    </row>
    <row r="157" spans="1:19">
      <c r="D157" s="251"/>
      <c r="E157" s="256"/>
      <c r="F157" s="251"/>
      <c r="G157" s="256"/>
      <c r="H157" s="68"/>
      <c r="I157" s="112"/>
      <c r="J157" s="80"/>
      <c r="K157" s="136"/>
      <c r="L157" s="40"/>
      <c r="M157" s="137"/>
      <c r="N157" s="122"/>
      <c r="O157" s="138"/>
      <c r="P157" s="124"/>
      <c r="Q157" s="139"/>
      <c r="R157" s="126"/>
      <c r="S157" s="140"/>
    </row>
    <row r="158" spans="1:19">
      <c r="A158" s="5" t="s">
        <v>73</v>
      </c>
      <c r="B158" s="5"/>
      <c r="C158" s="5"/>
      <c r="D158" s="251"/>
      <c r="E158" s="256"/>
      <c r="F158" s="251"/>
      <c r="G158" s="256"/>
      <c r="H158" s="68"/>
      <c r="I158" s="112"/>
      <c r="J158" s="80"/>
      <c r="K158" s="136"/>
      <c r="L158" s="40"/>
      <c r="M158" s="137"/>
      <c r="N158" s="122"/>
      <c r="O158" s="138"/>
      <c r="P158" s="124"/>
      <c r="Q158" s="139"/>
      <c r="R158" s="126"/>
      <c r="S158" s="140"/>
    </row>
    <row r="159" spans="1:19">
      <c r="A159" s="4" t="s">
        <v>58</v>
      </c>
      <c r="B159" s="4"/>
      <c r="C159" s="4"/>
      <c r="D159" s="251">
        <f>(Durban!B159*0.57+PMB!B159*0.08+RBay!B159*0.06+'Port Shepstone'!B159*0.03+Other!B159*0.03)/71*100</f>
        <v>2.8098591549295775</v>
      </c>
      <c r="E159" s="256">
        <f>D159</f>
        <v>2.8098591549295775</v>
      </c>
      <c r="F159" s="251">
        <f>(Durban!D159*0.57+PMB!D159*0.08+RBay!D159*0.06+'Port Shepstone'!D159*0.03+Other!D159*0.03)/71*100</f>
        <v>4.5436619718309856</v>
      </c>
      <c r="G159" s="256">
        <f>F159</f>
        <v>4.5436619718309856</v>
      </c>
      <c r="H159" s="68">
        <f>(Durban!F159*0.57+PMB!F159*0.08+RBay!F159*0.06+'Port Shepstone'!F159*0.03+Other!F159*0.03)/71*100</f>
        <v>3.4605633802816902</v>
      </c>
      <c r="I159" s="112">
        <f>H159</f>
        <v>3.4605633802816902</v>
      </c>
      <c r="J159" s="80">
        <f>(Durban!H159*0.57+PMB!H159*0.08+RBay!H159*0.06+'Port Shepstone'!H159*0.03+Other!H159*0.03)/71*100</f>
        <v>0</v>
      </c>
      <c r="K159" s="136">
        <f>J159</f>
        <v>0</v>
      </c>
      <c r="L159" s="40">
        <f>(Durban!J159*0.57+PMB!J159*0.08+RBay!J159*0.06+'Port Shepstone'!J159*0.03+Other!J159*0.03)/71*100</f>
        <v>0.9830985915492958</v>
      </c>
      <c r="M159" s="137">
        <f>L159</f>
        <v>0.9830985915492958</v>
      </c>
      <c r="N159" s="122">
        <f>(Durban!L159*0.57+PMB!L159*0.08+RBay!L159*0.06+'Port Shepstone'!L159*0.03+Other!L159*0.03)/71*100</f>
        <v>1.5</v>
      </c>
      <c r="O159" s="138">
        <f>N159</f>
        <v>1.5</v>
      </c>
      <c r="P159" s="124"/>
      <c r="Q159" s="139"/>
      <c r="R159" s="126"/>
      <c r="S159" s="140"/>
    </row>
    <row r="160" spans="1:19">
      <c r="A160" s="4">
        <v>1</v>
      </c>
      <c r="B160" s="4"/>
      <c r="C160" s="4"/>
      <c r="D160" s="251">
        <f>(Durban!B160*0.57+PMB!B160*0.08+RBay!B160*0.06+'Port Shepstone'!B160*0.03+Other!B160*0.03)/71*100</f>
        <v>8.6830985915492942</v>
      </c>
      <c r="E160" s="256">
        <f>E159+D160</f>
        <v>11.492957746478872</v>
      </c>
      <c r="F160" s="251">
        <f>(Durban!D160*0.57+PMB!D160*0.08+RBay!D160*0.06+'Port Shepstone'!D160*0.03+Other!D160*0.03)/71*100</f>
        <v>3.8535211267605631</v>
      </c>
      <c r="G160" s="256">
        <f>G159+F160</f>
        <v>8.3971830985915492</v>
      </c>
      <c r="H160" s="68">
        <f>(Durban!F160*0.57+PMB!F160*0.08+RBay!F160*0.06+'Port Shepstone'!F160*0.03+Other!F160*0.03)/71*100</f>
        <v>5.3492957746478869</v>
      </c>
      <c r="I160" s="112">
        <f>I159+H160</f>
        <v>8.8098591549295762</v>
      </c>
      <c r="J160" s="80">
        <f>(Durban!H160*0.57+PMB!H160*0.08+RBay!H160*0.06+'Port Shepstone'!H160*0.03+Other!H160*0.03)/71*100</f>
        <v>1.2309859154929577</v>
      </c>
      <c r="K160" s="136">
        <f>K159+J160</f>
        <v>1.2309859154929577</v>
      </c>
      <c r="L160" s="40">
        <f>(Durban!J160*0.57+PMB!J160*0.08+RBay!J160*0.06+'Port Shepstone'!J160*0.03+Other!J160*0.03)/71*100</f>
        <v>12.032394366197183</v>
      </c>
      <c r="M160" s="137">
        <f>M159+L160</f>
        <v>13.015492957746478</v>
      </c>
      <c r="N160" s="122">
        <f>(Durban!L160*0.57+PMB!L160*0.08+RBay!L160*0.06+'Port Shepstone'!L160*0.03+Other!L160*0.03)/71*100</f>
        <v>3.0295774647887321</v>
      </c>
      <c r="O160" s="138">
        <f>O159+N160</f>
        <v>4.5295774647887317</v>
      </c>
      <c r="P160" s="124"/>
      <c r="Q160" s="139"/>
      <c r="R160" s="126"/>
      <c r="S160" s="140"/>
    </row>
    <row r="161" spans="1:19">
      <c r="A161" s="4">
        <v>2</v>
      </c>
      <c r="B161" s="4"/>
      <c r="C161" s="4"/>
      <c r="D161" s="251">
        <f>(Durban!B161*0.57+PMB!B161*0.08+RBay!B161*0.06+'Port Shepstone'!B161*0.03+Other!B161*0.03)/71*100</f>
        <v>5.077464788732394</v>
      </c>
      <c r="E161" s="256">
        <f t="shared" ref="E161:E169" si="73">E160+D161</f>
        <v>16.570422535211264</v>
      </c>
      <c r="F161" s="251">
        <f>(Durban!D161*0.57+PMB!D161*0.08+RBay!D161*0.06+'Port Shepstone'!D161*0.03+Other!D161*0.03)/71*100</f>
        <v>2.5690140845070419</v>
      </c>
      <c r="G161" s="256">
        <f t="shared" ref="G161:G169" si="74">G160+F161</f>
        <v>10.966197183098592</v>
      </c>
      <c r="H161" s="68">
        <f>(Durban!F161*0.57+PMB!F161*0.08+RBay!F161*0.06+'Port Shepstone'!F161*0.03+Other!F161*0.03)/71*100</f>
        <v>2.3042253521126761</v>
      </c>
      <c r="I161" s="112">
        <f t="shared" ref="I161:I169" si="75">I160+H161</f>
        <v>11.114084507042252</v>
      </c>
      <c r="J161" s="80">
        <f>(Durban!H161*0.57+PMB!H161*0.08+RBay!H161*0.06+'Port Shepstone'!H161*0.03+Other!H161*0.03)/71*100</f>
        <v>0.66478873239436631</v>
      </c>
      <c r="K161" s="136">
        <f t="shared" ref="K161:K169" si="76">K160+J161</f>
        <v>1.8957746478873241</v>
      </c>
      <c r="L161" s="40">
        <f>(Durban!J161*0.57+PMB!J161*0.08+RBay!J161*0.06+'Port Shepstone'!J161*0.03+Other!J161*0.03)/71*100</f>
        <v>0.58591549295774648</v>
      </c>
      <c r="M161" s="137">
        <f t="shared" ref="M161:O169" si="77">M160+L161</f>
        <v>13.601408450704223</v>
      </c>
      <c r="N161" s="122">
        <f>(Durban!L161*0.57+PMB!L161*0.08+RBay!L161*0.06+'Port Shepstone'!L161*0.03+Other!L161*0.03)/71*100</f>
        <v>1.7478873239436623</v>
      </c>
      <c r="O161" s="138">
        <f t="shared" si="77"/>
        <v>6.2774647887323942</v>
      </c>
      <c r="P161" s="124"/>
      <c r="Q161" s="139"/>
      <c r="R161" s="126"/>
      <c r="S161" s="140"/>
    </row>
    <row r="162" spans="1:19">
      <c r="A162" s="4">
        <v>3</v>
      </c>
      <c r="B162" s="4"/>
      <c r="C162" s="4"/>
      <c r="D162" s="251">
        <f>(Durban!B162*0.57+PMB!B162*0.08+RBay!B162*0.06+'Port Shepstone'!B162*0.03+Other!B162*0.03)/71*100</f>
        <v>3.0338028169014084</v>
      </c>
      <c r="E162" s="256">
        <f t="shared" si="73"/>
        <v>19.604225352112671</v>
      </c>
      <c r="F162" s="251">
        <f>(Durban!D162*0.57+PMB!D162*0.08+RBay!D162*0.06+'Port Shepstone'!D162*0.03+Other!D162*0.03)/71*100</f>
        <v>1.284507042253521</v>
      </c>
      <c r="G162" s="256">
        <f t="shared" si="74"/>
        <v>12.250704225352113</v>
      </c>
      <c r="H162" s="68">
        <f>(Durban!F162*0.57+PMB!F162*0.08+RBay!F162*0.06+'Port Shepstone'!F162*0.03+Other!F162*0.03)/71*100</f>
        <v>3.2704225352112677</v>
      </c>
      <c r="I162" s="112">
        <f t="shared" si="75"/>
        <v>14.384507042253519</v>
      </c>
      <c r="J162" s="80">
        <f>(Durban!H162*0.57+PMB!H162*0.08+RBay!H162*0.06+'Port Shepstone'!H162*0.03+Other!H162*0.03)/71*100</f>
        <v>3.6732394366197187</v>
      </c>
      <c r="K162" s="136">
        <f t="shared" si="76"/>
        <v>5.5690140845070424</v>
      </c>
      <c r="L162" s="40">
        <f>(Durban!J162*0.57+PMB!J162*0.08+RBay!J162*0.06+'Port Shepstone'!J162*0.03+Other!J162*0.03)/71*100</f>
        <v>0.18028169014084508</v>
      </c>
      <c r="M162" s="137">
        <f t="shared" si="77"/>
        <v>13.781690140845068</v>
      </c>
      <c r="N162" s="122">
        <f>(Durban!L162*0.57+PMB!L162*0.08+RBay!L162*0.06+'Port Shepstone'!L162*0.03+Other!L162*0.03)/71*100</f>
        <v>3.4183098591549292</v>
      </c>
      <c r="O162" s="138">
        <f t="shared" si="77"/>
        <v>9.6957746478873226</v>
      </c>
      <c r="P162" s="124"/>
      <c r="Q162" s="139"/>
      <c r="R162" s="126"/>
      <c r="S162" s="140"/>
    </row>
    <row r="163" spans="1:19">
      <c r="A163" s="4">
        <v>4</v>
      </c>
      <c r="B163" s="4"/>
      <c r="C163" s="4"/>
      <c r="D163" s="251">
        <f>(Durban!B163*0.57+PMB!B163*0.08+RBay!B163*0.06+'Port Shepstone'!B163*0.03+Other!B163*0.03)/71*100</f>
        <v>14.114084507042252</v>
      </c>
      <c r="E163" s="256">
        <f t="shared" si="73"/>
        <v>33.718309859154921</v>
      </c>
      <c r="F163" s="251">
        <f>(Durban!D163*0.57+PMB!D163*0.08+RBay!D163*0.06+'Port Shepstone'!D163*0.03+Other!D163*0.03)/71*100</f>
        <v>3.7774647887323947</v>
      </c>
      <c r="G163" s="256">
        <f t="shared" si="74"/>
        <v>16.028169014084508</v>
      </c>
      <c r="H163" s="68">
        <f>(Durban!F163*0.57+PMB!F163*0.08+RBay!F163*0.06+'Port Shepstone'!F163*0.03+Other!F163*0.03)/71*100</f>
        <v>2.5239436619718307</v>
      </c>
      <c r="I163" s="112">
        <f t="shared" si="75"/>
        <v>16.908450704225348</v>
      </c>
      <c r="J163" s="80">
        <f>(Durban!H163*0.57+PMB!H163*0.08+RBay!H163*0.06+'Port Shepstone'!H163*0.03+Other!H163*0.03)/71*100</f>
        <v>3.3521126760563389</v>
      </c>
      <c r="K163" s="136">
        <f t="shared" si="76"/>
        <v>8.9211267605633822</v>
      </c>
      <c r="L163" s="40">
        <f>(Durban!J163*0.57+PMB!J163*0.08+RBay!J163*0.06+'Port Shepstone'!J163*0.03+Other!J163*0.03)/71*100</f>
        <v>1.1633802816901408</v>
      </c>
      <c r="M163" s="137">
        <f t="shared" si="77"/>
        <v>14.94507042253521</v>
      </c>
      <c r="N163" s="122">
        <f>(Durban!L163*0.57+PMB!L163*0.08+RBay!L163*0.06+'Port Shepstone'!L163*0.03+Other!L163*0.03)/71*100</f>
        <v>1.2633802816901409</v>
      </c>
      <c r="O163" s="138">
        <f t="shared" si="77"/>
        <v>10.959154929577464</v>
      </c>
      <c r="P163" s="124"/>
      <c r="Q163" s="139"/>
      <c r="R163" s="126"/>
      <c r="S163" s="140"/>
    </row>
    <row r="164" spans="1:19">
      <c r="A164" s="4">
        <v>5</v>
      </c>
      <c r="B164" s="4"/>
      <c r="C164" s="4"/>
      <c r="D164" s="251">
        <f>(Durban!B164*0.57+PMB!B164*0.08+RBay!B164*0.06+'Port Shepstone'!B164*0.03+Other!B164*0.03)/71*100</f>
        <v>0.76056338028169024</v>
      </c>
      <c r="E164" s="256">
        <f t="shared" si="73"/>
        <v>34.478873239436609</v>
      </c>
      <c r="F164" s="251">
        <f>(Durban!D164*0.57+PMB!D164*0.08+RBay!D164*0.06+'Port Shepstone'!D164*0.03+Other!D164*0.03)/71*100</f>
        <v>1.7915492957746477</v>
      </c>
      <c r="G164" s="256">
        <f t="shared" si="74"/>
        <v>17.819718309859155</v>
      </c>
      <c r="H164" s="68">
        <f>(Durban!F164*0.57+PMB!F164*0.08+RBay!F164*0.06+'Port Shepstone'!F164*0.03+Other!F164*0.03)/71*100</f>
        <v>5.746478873239437</v>
      </c>
      <c r="I164" s="112">
        <f t="shared" si="75"/>
        <v>22.654929577464785</v>
      </c>
      <c r="J164" s="80">
        <f>(Durban!H164*0.57+PMB!H164*0.08+RBay!H164*0.06+'Port Shepstone'!H164*0.03+Other!H164*0.03)/71*100</f>
        <v>1.4676056338028169</v>
      </c>
      <c r="K164" s="136">
        <f t="shared" si="76"/>
        <v>10.388732394366199</v>
      </c>
      <c r="L164" s="40">
        <f>(Durban!J164*0.57+PMB!J164*0.08+RBay!J164*0.06+'Port Shepstone'!J164*0.03+Other!J164*0.03)/71*100</f>
        <v>0.18028169014084508</v>
      </c>
      <c r="M164" s="137">
        <f t="shared" si="77"/>
        <v>15.125352112676055</v>
      </c>
      <c r="N164" s="122">
        <f>(Durban!L164*0.57+PMB!L164*0.08+RBay!L164*0.06+'Port Shepstone'!L164*0.03+Other!L164*0.03)/71*100</f>
        <v>6.9028169014084497</v>
      </c>
      <c r="O164" s="138">
        <f t="shared" si="77"/>
        <v>17.861971830985915</v>
      </c>
      <c r="P164" s="124"/>
      <c r="Q164" s="139"/>
      <c r="R164" s="126"/>
      <c r="S164" s="140"/>
    </row>
    <row r="165" spans="1:19">
      <c r="A165" s="4">
        <v>6</v>
      </c>
      <c r="B165" s="4"/>
      <c r="C165" s="4"/>
      <c r="D165" s="251">
        <f>(Durban!B165*0.57+PMB!B165*0.08+RBay!B165*0.06+'Port Shepstone'!B165*0.03+Other!B165*0.03)/71*100</f>
        <v>3.5323943661971828</v>
      </c>
      <c r="E165" s="256">
        <f t="shared" si="73"/>
        <v>38.01126760563379</v>
      </c>
      <c r="F165" s="251">
        <f>(Durban!D165*0.57+PMB!D165*0.08+RBay!D165*0.06+'Port Shepstone'!D165*0.03+Other!D165*0.03)/71*100</f>
        <v>2.2859154929577463</v>
      </c>
      <c r="G165" s="256">
        <f t="shared" si="74"/>
        <v>20.1056338028169</v>
      </c>
      <c r="H165" s="68">
        <f>(Durban!F165*0.57+PMB!F165*0.08+RBay!F165*0.06+'Port Shepstone'!F165*0.03+Other!F165*0.03)/71*100</f>
        <v>4.2577464788732389</v>
      </c>
      <c r="I165" s="112">
        <f t="shared" si="75"/>
        <v>26.912676056338022</v>
      </c>
      <c r="J165" s="80">
        <f>(Durban!H165*0.57+PMB!H165*0.08+RBay!H165*0.06+'Port Shepstone'!H165*0.03+Other!H165*0.03)/71*100</f>
        <v>4.0140845070422531</v>
      </c>
      <c r="K165" s="136">
        <f t="shared" si="76"/>
        <v>14.402816901408453</v>
      </c>
      <c r="L165" s="40">
        <f>(Durban!J165*0.57+PMB!J165*0.08+RBay!J165*0.06+'Port Shepstone'!J165*0.03+Other!J165*0.03)/71*100</f>
        <v>12.02112676056338</v>
      </c>
      <c r="M165" s="137">
        <f t="shared" si="77"/>
        <v>27.146478873239435</v>
      </c>
      <c r="N165" s="122">
        <f>(Durban!L165*0.57+PMB!L165*0.08+RBay!L165*0.06+'Port Shepstone'!L165*0.03+Other!L165*0.03)/71*100</f>
        <v>1.1014084507042254</v>
      </c>
      <c r="O165" s="138">
        <f t="shared" si="77"/>
        <v>18.963380281690142</v>
      </c>
      <c r="P165" s="124"/>
      <c r="Q165" s="139"/>
      <c r="R165" s="126"/>
      <c r="S165" s="140"/>
    </row>
    <row r="166" spans="1:19">
      <c r="A166" s="4">
        <v>7</v>
      </c>
      <c r="B166" s="4"/>
      <c r="C166" s="4"/>
      <c r="D166" s="251">
        <f>(Durban!B166*0.57+PMB!B166*0.08+RBay!B166*0.06+'Port Shepstone'!B166*0.03+Other!B166*0.03)/71*100</f>
        <v>0.90845070422535223</v>
      </c>
      <c r="E166" s="256">
        <f t="shared" si="73"/>
        <v>38.919718309859142</v>
      </c>
      <c r="F166" s="251">
        <f>(Durban!D166*0.57+PMB!D166*0.08+RBay!D166*0.06+'Port Shepstone'!D166*0.03+Other!D166*0.03)/71*100</f>
        <v>2.5591549295774647</v>
      </c>
      <c r="G166" s="256">
        <f t="shared" si="74"/>
        <v>22.664788732394364</v>
      </c>
      <c r="H166" s="68">
        <f>(Durban!F166*0.57+PMB!F166*0.08+RBay!F166*0.06+'Port Shepstone'!F166*0.03+Other!F166*0.03)/71*100</f>
        <v>1.5295774647887326</v>
      </c>
      <c r="I166" s="112">
        <f t="shared" si="75"/>
        <v>28.442253521126755</v>
      </c>
      <c r="J166" s="80">
        <f>(Durban!H166*0.57+PMB!H166*0.08+RBay!H166*0.06+'Port Shepstone'!H166*0.03+Other!H166*0.03)/71*100</f>
        <v>5.4816901408450702</v>
      </c>
      <c r="K166" s="136">
        <f t="shared" si="76"/>
        <v>19.884507042253524</v>
      </c>
      <c r="L166" s="40">
        <f>(Durban!J166*0.57+PMB!J166*0.08+RBay!J166*0.06+'Port Shepstone'!J166*0.03+Other!J166*0.03)/71*100</f>
        <v>23.140845070422536</v>
      </c>
      <c r="M166" s="211">
        <f t="shared" si="77"/>
        <v>50.287323943661974</v>
      </c>
      <c r="N166" s="122">
        <f>(Durban!L166*0.57+PMB!L166*0.08+RBay!L166*0.06+'Port Shepstone'!L166*0.03+Other!L166*0.03)/71*100</f>
        <v>2.8859154929577464</v>
      </c>
      <c r="O166" s="138">
        <f t="shared" si="77"/>
        <v>21.849295774647889</v>
      </c>
      <c r="P166" s="124"/>
      <c r="Q166" s="139"/>
      <c r="R166" s="126"/>
      <c r="S166" s="140"/>
    </row>
    <row r="167" spans="1:19">
      <c r="A167" s="4">
        <v>8</v>
      </c>
      <c r="B167" s="4"/>
      <c r="C167" s="4"/>
      <c r="D167" s="251">
        <f>(Durban!B167*0.57+PMB!B167*0.08+RBay!B167*0.06+'Port Shepstone'!B167*0.03+Other!B167*0.03)/71*100</f>
        <v>5.207042253521128</v>
      </c>
      <c r="E167" s="256">
        <f t="shared" si="73"/>
        <v>44.126760563380273</v>
      </c>
      <c r="F167" s="251">
        <f>(Durban!D167*0.57+PMB!D167*0.08+RBay!D167*0.06+'Port Shepstone'!D167*0.03+Other!D167*0.03)/71*100</f>
        <v>2.4887323943661972</v>
      </c>
      <c r="G167" s="256">
        <f t="shared" si="74"/>
        <v>25.153521126760559</v>
      </c>
      <c r="H167" s="68">
        <f>(Durban!F167*0.57+PMB!F167*0.08+RBay!F167*0.06+'Port Shepstone'!F167*0.03+Other!F167*0.03)/71*100</f>
        <v>0.27464788732394368</v>
      </c>
      <c r="I167" s="112">
        <f t="shared" si="75"/>
        <v>28.716901408450699</v>
      </c>
      <c r="J167" s="80">
        <f>(Durban!H167*0.57+PMB!H167*0.08+RBay!H167*0.06+'Port Shepstone'!H167*0.03+Other!H167*0.03)/71*100</f>
        <v>0.80281690140845063</v>
      </c>
      <c r="K167" s="136">
        <f t="shared" si="76"/>
        <v>20.687323943661976</v>
      </c>
      <c r="L167" s="40">
        <f>(Durban!J167*0.57+PMB!J167*0.08+RBay!J167*0.06+'Port Shepstone'!J167*0.03+Other!J167*0.03)/71*100</f>
        <v>0.58591549295774648</v>
      </c>
      <c r="M167" s="137">
        <f t="shared" si="77"/>
        <v>50.87323943661972</v>
      </c>
      <c r="N167" s="122">
        <f>(Durban!L167*0.57+PMB!L167*0.08+RBay!L167*0.06+'Port Shepstone'!L167*0.03+Other!L167*0.03)/71*100</f>
        <v>3.3338028169014087</v>
      </c>
      <c r="O167" s="138">
        <f t="shared" si="77"/>
        <v>25.183098591549296</v>
      </c>
      <c r="P167" s="124"/>
      <c r="Q167" s="139"/>
      <c r="R167" s="126"/>
      <c r="S167" s="140"/>
    </row>
    <row r="168" spans="1:19">
      <c r="A168" s="4">
        <v>9</v>
      </c>
      <c r="B168" s="4"/>
      <c r="C168" s="4"/>
      <c r="D168" s="251">
        <f>(Durban!B168*0.57+PMB!B168*0.08+RBay!B168*0.06+'Port Shepstone'!B168*0.03+Other!B168*0.03)/71*100</f>
        <v>7.4887323943661972</v>
      </c>
      <c r="E168" s="258">
        <f t="shared" si="73"/>
        <v>51.615492957746469</v>
      </c>
      <c r="F168" s="251">
        <f>(Durban!D168*0.57+PMB!D168*0.08+RBay!D168*0.06+'Port Shepstone'!D168*0.03+Other!D168*0.03)/71*100</f>
        <v>0.50704225352112675</v>
      </c>
      <c r="G168" s="258">
        <f t="shared" si="74"/>
        <v>25.660563380281687</v>
      </c>
      <c r="H168" s="68">
        <f>(Durban!F168*0.57+PMB!F168*0.08+RBay!F168*0.06+'Port Shepstone'!F168*0.03+Other!F168*0.03)/71*100</f>
        <v>1.5985915492957747</v>
      </c>
      <c r="I168" s="209">
        <f t="shared" si="75"/>
        <v>30.315492957746475</v>
      </c>
      <c r="J168" s="80">
        <f>(Durban!H168*0.57+PMB!H168*0.08+RBay!H168*0.06+'Port Shepstone'!H168*0.03+Other!H168*0.03)/71*100</f>
        <v>1.4676056338028169</v>
      </c>
      <c r="K168" s="210">
        <f t="shared" si="76"/>
        <v>22.154929577464792</v>
      </c>
      <c r="L168" s="40">
        <f>(Durban!J168*0.57+PMB!J168*0.08+RBay!J168*0.06+'Port Shepstone'!J168*0.03+Other!J168*0.03)/71*100</f>
        <v>0.58591549295774648</v>
      </c>
      <c r="M168" s="137">
        <f t="shared" si="77"/>
        <v>51.459154929577466</v>
      </c>
      <c r="N168" s="122">
        <f>(Durban!L168*0.57+PMB!L168*0.08+RBay!L168*0.06+'Port Shepstone'!L168*0.03+Other!L168*0.03)/71*100</f>
        <v>2.1464788732394364</v>
      </c>
      <c r="O168" s="212">
        <f t="shared" si="77"/>
        <v>27.329577464788734</v>
      </c>
      <c r="P168" s="124"/>
      <c r="Q168" s="139"/>
      <c r="R168" s="126"/>
      <c r="S168" s="140"/>
    </row>
    <row r="169" spans="1:19">
      <c r="A169" s="4" t="s">
        <v>59</v>
      </c>
      <c r="B169" s="4"/>
      <c r="C169" s="4"/>
      <c r="D169" s="251">
        <f>(Durban!B169*0.57+PMB!B169*0.08+RBay!B169*0.06+'Port Shepstone'!B169*0.03+Other!B169*0.03)/71*100</f>
        <v>56.835211267605622</v>
      </c>
      <c r="E169" s="256">
        <f t="shared" si="73"/>
        <v>108.4507042253521</v>
      </c>
      <c r="F169" s="251">
        <f>(Durban!D169*0.57+PMB!D169*0.08+RBay!D169*0.06+'Port Shepstone'!D169*0.03+Other!D169*0.03)/71*100</f>
        <v>82.790140845070425</v>
      </c>
      <c r="G169" s="256">
        <f t="shared" si="74"/>
        <v>108.45070422535211</v>
      </c>
      <c r="H169" s="68">
        <f>(Durban!F169*0.57+PMB!F169*0.08+RBay!F169*0.06+'Port Shepstone'!F169*0.03+Other!F169*0.03)/71*100</f>
        <v>78.135211267605627</v>
      </c>
      <c r="I169" s="112">
        <f t="shared" si="75"/>
        <v>108.4507042253521</v>
      </c>
      <c r="J169" s="80">
        <f>(Durban!H169*0.57+PMB!H169*0.08+RBay!H169*0.06+'Port Shepstone'!H169*0.03+Other!H169*0.03)/71*100</f>
        <v>76.247887323943658</v>
      </c>
      <c r="K169" s="136">
        <f t="shared" si="76"/>
        <v>98.402816901408443</v>
      </c>
      <c r="L169" s="40">
        <f>(Durban!J169*0.57+PMB!J169*0.08+RBay!J169*0.06+'Port Shepstone'!J169*0.03+Other!J169*0.03)/71*100</f>
        <v>48.843661971830976</v>
      </c>
      <c r="M169" s="137">
        <f t="shared" si="77"/>
        <v>100.30281690140845</v>
      </c>
      <c r="N169" s="122">
        <f>(Durban!L169*0.57+PMB!L169*0.08+RBay!L169*0.06+'Port Shepstone'!L169*0.03+Other!L169*0.03)/71*100</f>
        <v>72.560563380281678</v>
      </c>
      <c r="O169" s="138">
        <f t="shared" si="77"/>
        <v>99.89014084507042</v>
      </c>
      <c r="P169" s="124"/>
      <c r="Q169" s="139"/>
      <c r="R169" s="126"/>
      <c r="S169" s="140"/>
    </row>
    <row r="170" spans="1:19">
      <c r="A170" s="3"/>
      <c r="B170" s="3"/>
      <c r="C170" s="3"/>
      <c r="D170" s="251"/>
      <c r="E170" s="256"/>
      <c r="F170" s="251"/>
      <c r="G170" s="256"/>
      <c r="H170" s="68"/>
      <c r="I170" s="112"/>
      <c r="J170" s="80"/>
      <c r="K170" s="136"/>
      <c r="L170" s="40"/>
      <c r="M170" s="137"/>
      <c r="N170" s="122"/>
      <c r="O170" s="138"/>
      <c r="P170" s="124"/>
      <c r="Q170" s="139"/>
      <c r="R170" s="126"/>
      <c r="S170" s="135"/>
    </row>
    <row r="171" spans="1:19">
      <c r="A171" s="5" t="s">
        <v>61</v>
      </c>
      <c r="B171" s="5"/>
      <c r="C171" s="5"/>
      <c r="D171" s="251"/>
      <c r="E171" s="256"/>
      <c r="F171" s="251"/>
      <c r="G171" s="256"/>
      <c r="H171" s="68"/>
      <c r="I171" s="112"/>
      <c r="J171" s="80"/>
      <c r="K171" s="136"/>
      <c r="L171" s="40"/>
      <c r="M171" s="137"/>
      <c r="N171" s="122"/>
      <c r="O171" s="138"/>
      <c r="P171" s="124"/>
      <c r="Q171" s="139"/>
      <c r="R171" s="126"/>
      <c r="S171" s="135"/>
    </row>
    <row r="172" spans="1:19">
      <c r="A172" s="4" t="s">
        <v>60</v>
      </c>
      <c r="B172" s="4"/>
      <c r="C172" s="4"/>
      <c r="D172" s="251">
        <f>(Durban!B172*0.57+PMB!B172*0.08+RBay!B172*0.06+'Port Shepstone'!B172*0.03+Other!B172*0.03)/71*100</f>
        <v>102.27323943661972</v>
      </c>
      <c r="E172" s="256"/>
      <c r="F172" s="251">
        <f>(Durban!D172*0.57+PMB!D172*0.08+RBay!D172*0.06+'Port Shepstone'!D172*0.03+Other!D172*0.03)/71*100</f>
        <v>100.49999999999999</v>
      </c>
      <c r="G172" s="256"/>
      <c r="H172" s="68">
        <f>(Durban!F172*0.57+PMB!F172*0.08+RBay!F172*0.06+'Port Shepstone'!F172*0.03+Other!F172*0.03)/71*100</f>
        <v>94.370422535211247</v>
      </c>
      <c r="I172" s="112"/>
      <c r="J172" s="80">
        <f>(Durban!H172*0.57+PMB!H172*0.08+RBay!H172*0.06+'Port Shepstone'!H172*0.03+Other!H172*0.03)/71*100</f>
        <v>88.149295774647868</v>
      </c>
      <c r="K172" s="136"/>
      <c r="L172" s="40">
        <f>(Durban!J172*0.57+PMB!J172*0.08+RBay!J172*0.06+'Port Shepstone'!J172*0.03+Other!J172*0.03)/71*100</f>
        <v>83.283098591549305</v>
      </c>
      <c r="M172" s="137"/>
      <c r="N172" s="122">
        <f>(Durban!L172*0.57+PMB!L172*0.08+RBay!L172*0.06+'Port Shepstone'!L172*0.03+Other!L172*0.03)/71*100</f>
        <v>82.302816901408448</v>
      </c>
      <c r="O172" s="138"/>
      <c r="P172" s="124"/>
      <c r="Q172" s="139"/>
      <c r="R172" s="126"/>
      <c r="S172" s="135"/>
    </row>
    <row r="173" spans="1:19">
      <c r="A173" s="4" t="s">
        <v>8</v>
      </c>
      <c r="B173" s="4"/>
      <c r="C173" s="4"/>
      <c r="D173" s="251">
        <f>(Durban!B173*0.57+PMB!B173*0.08+RBay!B173*0.06+'Port Shepstone'!B173*0.03+Other!B173*0.03)/71*100</f>
        <v>6.1774647887323946</v>
      </c>
      <c r="E173" s="256"/>
      <c r="F173" s="251">
        <f>(Durban!D173*0.57+PMB!D173*0.08+RBay!D173*0.06+'Port Shepstone'!D173*0.03+Other!D173*0.03)/71*100</f>
        <v>7.9507042253521121</v>
      </c>
      <c r="G173" s="256"/>
      <c r="H173" s="68">
        <f>(Durban!F173*0.57+PMB!F173*0.08+RBay!F173*0.06+'Port Shepstone'!F173*0.03+Other!F173*0.03)/71*100</f>
        <v>14.080281690140845</v>
      </c>
      <c r="I173" s="112"/>
      <c r="J173" s="80">
        <f>(Durban!H173*0.57+PMB!H173*0.08+RBay!H173*0.06+'Port Shepstone'!H173*0.03+Other!H173*0.03)/71*100</f>
        <v>11.850704225352112</v>
      </c>
      <c r="K173" s="136"/>
      <c r="L173" s="40">
        <f>(Durban!J173*0.57+PMB!J173*0.08+RBay!J173*0.06+'Port Shepstone'!J173*0.03+Other!J173*0.03)/71*100</f>
        <v>16.716901408450706</v>
      </c>
      <c r="M173" s="137"/>
      <c r="N173" s="122">
        <f>(Durban!L173*0.57+PMB!L173*0.08+RBay!L173*0.06+'Port Shepstone'!L173*0.03+Other!L173*0.03)/71*100</f>
        <v>17.697183098591545</v>
      </c>
      <c r="O173" s="138"/>
      <c r="P173" s="124"/>
      <c r="Q173" s="139"/>
      <c r="R173" s="126"/>
      <c r="S173" s="135"/>
    </row>
    <row r="174" spans="1:19">
      <c r="A174" s="3"/>
      <c r="B174" s="3"/>
      <c r="C174" s="3"/>
      <c r="D174" s="251"/>
      <c r="E174" s="256"/>
      <c r="F174" s="251"/>
      <c r="G174" s="256"/>
      <c r="H174" s="68"/>
      <c r="I174" s="112"/>
      <c r="J174" s="80"/>
      <c r="K174" s="136"/>
      <c r="L174" s="40"/>
      <c r="M174" s="137"/>
      <c r="N174" s="122"/>
      <c r="O174" s="138"/>
      <c r="P174" s="124"/>
      <c r="Q174" s="139"/>
      <c r="R174" s="126"/>
      <c r="S174" s="135"/>
    </row>
    <row r="175" spans="1:19">
      <c r="A175" s="5" t="s">
        <v>74</v>
      </c>
      <c r="B175" s="5"/>
      <c r="C175" s="5"/>
      <c r="D175" s="251"/>
      <c r="E175" s="256"/>
      <c r="F175" s="251"/>
      <c r="G175" s="256"/>
      <c r="H175" s="68"/>
      <c r="I175" s="112"/>
      <c r="J175" s="80"/>
      <c r="K175" s="136"/>
      <c r="L175" s="40"/>
      <c r="M175" s="137"/>
      <c r="N175" s="122"/>
      <c r="O175" s="138"/>
      <c r="P175" s="124"/>
      <c r="Q175" s="139"/>
      <c r="R175" s="126"/>
      <c r="S175" s="135"/>
    </row>
    <row r="176" spans="1:19">
      <c r="A176" s="4" t="s">
        <v>63</v>
      </c>
      <c r="B176" s="4"/>
      <c r="C176" s="4"/>
      <c r="D176" s="251">
        <f>(Durban!B176*0.57+PMB!B176*0.08+RBay!B176*0.06+'Port Shepstone'!B176*0.03+Other!B176*0.03)/71*100</f>
        <v>65.401408450704224</v>
      </c>
      <c r="E176" s="256"/>
      <c r="F176" s="251">
        <f>(Durban!D176*0.57+PMB!D176*0.08+RBay!D176*0.06+'Port Shepstone'!D176*0.03+Other!D176*0.03)/71*100</f>
        <v>43.1</v>
      </c>
      <c r="G176" s="256"/>
      <c r="H176" s="68">
        <f>(Durban!F176*0.57+PMB!F176*0.08+RBay!F176*0.06+'Port Shepstone'!F176*0.03+Other!F176*0.03)/71*100</f>
        <v>41.047887323943662</v>
      </c>
      <c r="I176" s="112"/>
      <c r="J176" s="80">
        <f>(Durban!H176*0.57+PMB!H176*0.08+RBay!H176*0.06+'Port Shepstone'!H176*0.03+Other!H176*0.03)/71*100</f>
        <v>39.081690140845069</v>
      </c>
      <c r="K176" s="136"/>
      <c r="L176" s="40">
        <f>(Durban!J176*0.57+PMB!J176*0.08+RBay!J176*0.06+'Port Shepstone'!J176*0.03+Other!J176*0.03)/71*100</f>
        <v>30.06760563380282</v>
      </c>
      <c r="M176" s="137"/>
      <c r="N176" s="122">
        <f>(Durban!L176*0.57+PMB!L176*0.08+RBay!L176*0.06+'Port Shepstone'!L176*0.03+Other!L176*0.03)/71*100</f>
        <v>39.222535211267605</v>
      </c>
      <c r="O176" s="138"/>
      <c r="P176" s="124"/>
      <c r="Q176" s="139"/>
      <c r="R176" s="126"/>
      <c r="S176" s="135"/>
    </row>
    <row r="177" spans="1:19">
      <c r="A177" s="4" t="s">
        <v>62</v>
      </c>
      <c r="B177" s="4"/>
      <c r="C177" s="4"/>
      <c r="D177" s="251">
        <f>(Durban!B177*0.57+PMB!B177*0.08+RBay!B177*0.06+'Port Shepstone'!B177*0.03+Other!B177*0.03)/71*100</f>
        <v>43.049295774647888</v>
      </c>
      <c r="E177" s="256"/>
      <c r="F177" s="251">
        <f>(Durban!D177*0.57+PMB!D177*0.08+RBay!D177*0.06+'Port Shepstone'!D177*0.03+Other!D177*0.03)/71*100</f>
        <v>65.350704225352118</v>
      </c>
      <c r="G177" s="256"/>
      <c r="H177" s="68">
        <f>(Durban!F177*0.57+PMB!F177*0.08+RBay!F177*0.06+'Port Shepstone'!F177*0.03+Other!F177*0.03)/71*100</f>
        <v>67.402816901408443</v>
      </c>
      <c r="I177" s="112"/>
      <c r="J177" s="80">
        <f>(Durban!H177*0.57+PMB!H177*0.08+RBay!H177*0.06+'Port Shepstone'!H177*0.03+Other!H177*0.03)/71*100</f>
        <v>60.918309859154917</v>
      </c>
      <c r="K177" s="136"/>
      <c r="L177" s="40">
        <f>(Durban!J177*0.57+PMB!J177*0.08+RBay!J177*0.06+'Port Shepstone'!J177*0.03+Other!J177*0.03)/71*100</f>
        <v>69.932394366197187</v>
      </c>
      <c r="M177" s="137"/>
      <c r="N177" s="122">
        <f>(Durban!L177*0.57+PMB!L177*0.08+RBay!L177*0.06+'Port Shepstone'!L177*0.03+Other!L177*0.03)/71*100</f>
        <v>60.777464788732395</v>
      </c>
      <c r="O177" s="138"/>
      <c r="P177" s="124"/>
      <c r="Q177" s="139"/>
      <c r="R177" s="126"/>
      <c r="S177" s="135"/>
    </row>
    <row r="178" spans="1:19">
      <c r="A178" s="3"/>
      <c r="B178" s="3"/>
      <c r="C178" s="3"/>
      <c r="D178" s="251"/>
      <c r="E178" s="256"/>
      <c r="F178" s="251"/>
      <c r="G178" s="256"/>
      <c r="H178" s="68">
        <f>(Durban!F178*0.57+PMB!F178*0.08+RBay!F178*0.06+'Port Shepstone'!F178*0.03+Other!F178*0.03)/71*100</f>
        <v>0</v>
      </c>
      <c r="I178" s="112"/>
      <c r="J178" s="80"/>
      <c r="K178" s="136"/>
      <c r="L178" s="40"/>
      <c r="M178" s="137"/>
      <c r="N178" s="122"/>
      <c r="O178" s="138"/>
      <c r="P178" s="124"/>
      <c r="Q178" s="139"/>
      <c r="R178" s="126"/>
      <c r="S178" s="135"/>
    </row>
    <row r="179" spans="1:19">
      <c r="A179" s="3"/>
      <c r="B179" s="3"/>
      <c r="C179" s="3"/>
      <c r="D179" s="251"/>
      <c r="E179" s="256"/>
      <c r="F179" s="251"/>
      <c r="G179" s="256"/>
      <c r="H179" s="68">
        <f>(Durban!F179*0.57+PMB!F179*0.08+RBay!F179*0.06+'Port Shepstone'!F179*0.03+Other!F179*0.03)/71*100</f>
        <v>0</v>
      </c>
      <c r="I179" s="112"/>
      <c r="J179" s="80"/>
      <c r="K179" s="136"/>
      <c r="L179" s="40"/>
      <c r="M179" s="137"/>
      <c r="N179" s="122"/>
      <c r="O179" s="138"/>
      <c r="P179" s="124"/>
      <c r="Q179" s="139"/>
      <c r="R179" s="126"/>
      <c r="S179" s="135"/>
    </row>
    <row r="180" spans="1:19">
      <c r="A180" s="5" t="s">
        <v>94</v>
      </c>
      <c r="B180" s="5"/>
      <c r="C180" s="5"/>
      <c r="D180" s="251"/>
      <c r="E180" s="256"/>
      <c r="F180" s="251"/>
      <c r="G180" s="256"/>
      <c r="H180" s="68">
        <f>(Durban!F180*0.57+PMB!F180*0.08+RBay!F180*0.06+'Port Shepstone'!F180*0.03+Other!F180*0.03)/71*100</f>
        <v>0</v>
      </c>
      <c r="I180" s="112"/>
      <c r="J180" s="80"/>
      <c r="K180" s="136"/>
      <c r="L180" s="40"/>
      <c r="M180" s="137"/>
      <c r="N180" s="122"/>
      <c r="O180" s="138"/>
      <c r="P180" s="124"/>
      <c r="Q180" s="139"/>
      <c r="R180" s="126"/>
      <c r="S180" s="135"/>
    </row>
    <row r="181" spans="1:19">
      <c r="A181" s="4" t="s">
        <v>64</v>
      </c>
      <c r="B181" s="4"/>
      <c r="C181" s="4"/>
      <c r="D181" s="251">
        <f>(Durban!B181*0.57+PMB!B181*0.08+RBay!B181*0.06+'Port Shepstone'!B181*0.03+Other!B181*0.03)/71*100</f>
        <v>23.390140845070423</v>
      </c>
      <c r="E181" s="256"/>
      <c r="F181" s="251">
        <f>(Durban!D181*0.57+PMB!D181*0.08+RBay!D181*0.06+'Port Shepstone'!D181*0.03+Other!D181*0.03)/71*100</f>
        <v>18.346478873239434</v>
      </c>
      <c r="G181" s="256"/>
      <c r="H181" s="68">
        <f>(Durban!F181*0.57+PMB!F181*0.08+RBay!F181*0.06+'Port Shepstone'!F181*0.03+Other!F181*0.03)/71*100</f>
        <v>19.960563380281688</v>
      </c>
      <c r="I181" s="112"/>
      <c r="J181" s="80">
        <f>(Durban!H181*0.57+PMB!H181*0.08+RBay!H181*0.06+'Port Shepstone'!H181*0.03+Other!H181*0.03)/71*100</f>
        <v>15.301408450704223</v>
      </c>
      <c r="K181" s="136"/>
      <c r="L181" s="40">
        <f>(Durban!J181*0.57+PMB!J181*0.08+RBay!J181*0.06+'Port Shepstone'!J181*0.03+Other!J181*0.03)/71*100</f>
        <v>19.584507042253524</v>
      </c>
      <c r="M181" s="137"/>
      <c r="N181" s="122">
        <f>(Durban!L181*0.57+PMB!L181*0.08+RBay!L181*0.06+'Port Shepstone'!L181*0.03+Other!L181*0.03)/71*100</f>
        <v>15.170422535211269</v>
      </c>
      <c r="O181" s="138"/>
      <c r="P181" s="124">
        <f>(Durban!N181*0.57+PMB!N181*0.08+RBay!N181*0.06+'Port Shepstone'!N181*0.03+Other!N181*0.03)/71*100</f>
        <v>12.704225352112674</v>
      </c>
      <c r="Q181" s="139"/>
      <c r="R181" s="126"/>
      <c r="S181" s="135"/>
    </row>
    <row r="182" spans="1:19">
      <c r="A182" s="4" t="s">
        <v>65</v>
      </c>
      <c r="B182" s="4"/>
      <c r="C182" s="4"/>
      <c r="D182" s="251">
        <f>(Durban!B182*0.57+PMB!B182*0.08+RBay!B182*0.06+'Port Shepstone'!B182*0.03+Other!B182*0.03)/71*100</f>
        <v>28.935211267605638</v>
      </c>
      <c r="E182" s="256"/>
      <c r="F182" s="251">
        <f>(Durban!D182*0.57+PMB!D182*0.08+RBay!D182*0.06+'Port Shepstone'!D182*0.03+Other!D182*0.03)/71*100</f>
        <v>18.578873239436618</v>
      </c>
      <c r="G182" s="256"/>
      <c r="H182" s="68">
        <f>(Durban!F182*0.57+PMB!F182*0.08+RBay!F182*0.06+'Port Shepstone'!F182*0.03+Other!F182*0.03)/71*100</f>
        <v>24.016901408450703</v>
      </c>
      <c r="I182" s="112"/>
      <c r="J182" s="80">
        <f>(Durban!H182*0.57+PMB!H182*0.08+RBay!H182*0.06+'Port Shepstone'!H182*0.03+Other!H182*0.03)/71*100</f>
        <v>21.65633802816901</v>
      </c>
      <c r="K182" s="136"/>
      <c r="L182" s="40">
        <f>(Durban!J182*0.57+PMB!J182*0.08+RBay!J182*0.06+'Port Shepstone'!J182*0.03+Other!J182*0.03)/71*100</f>
        <v>29.036619718309858</v>
      </c>
      <c r="M182" s="137"/>
      <c r="N182" s="122">
        <f>(Durban!L182*0.57+PMB!L182*0.08+RBay!L182*0.06+'Port Shepstone'!L182*0.03+Other!L182*0.03)/71*100</f>
        <v>20.75492957746479</v>
      </c>
      <c r="O182" s="138"/>
      <c r="P182" s="124">
        <f>(Durban!N182*0.57+PMB!N182*0.08+RBay!N182*0.06+'Port Shepstone'!N182*0.03+Other!N182*0.03)/71*100</f>
        <v>25.633802816901408</v>
      </c>
      <c r="Q182" s="139"/>
      <c r="R182" s="126"/>
      <c r="S182" s="135"/>
    </row>
    <row r="183" spans="1:19">
      <c r="A183" s="4" t="s">
        <v>66</v>
      </c>
      <c r="B183" s="4"/>
      <c r="C183" s="4"/>
      <c r="D183" s="251">
        <f>(Durban!B183*0.57+PMB!B183*0.08+RBay!B183*0.06+'Port Shepstone'!B183*0.03+Other!B183*0.03)/71*100</f>
        <v>13.38169014084507</v>
      </c>
      <c r="E183" s="256"/>
      <c r="F183" s="251">
        <f>(Durban!D183*0.57+PMB!D183*0.08+RBay!D183*0.06+'Port Shepstone'!D183*0.03+Other!D183*0.03)/71*100</f>
        <v>9.7422535211267594</v>
      </c>
      <c r="G183" s="256"/>
      <c r="H183" s="68">
        <f>(Durban!F183*0.57+PMB!F183*0.08+RBay!F183*0.06+'Port Shepstone'!F183*0.03+Other!F183*0.03)/71*100</f>
        <v>5.9169014084507028</v>
      </c>
      <c r="I183" s="112"/>
      <c r="J183" s="80">
        <f>(Durban!H183*0.57+PMB!H183*0.08+RBay!H183*0.06+'Port Shepstone'!H183*0.03+Other!H183*0.03)/71*100</f>
        <v>6.1464788732394364</v>
      </c>
      <c r="K183" s="136"/>
      <c r="L183" s="40">
        <f>(Durban!J183*0.57+PMB!J183*0.08+RBay!J183*0.06+'Port Shepstone'!J183*0.03+Other!J183*0.03)/71*100</f>
        <v>8.5957746478873212</v>
      </c>
      <c r="M183" s="137"/>
      <c r="N183" s="122">
        <f>(Durban!L183*0.57+PMB!L183*0.08+RBay!L183*0.06+'Port Shepstone'!L183*0.03+Other!L183*0.03)/71*100</f>
        <v>3.2084507042253518</v>
      </c>
      <c r="O183" s="138"/>
      <c r="P183" s="124">
        <f>(Durban!N183*0.57+PMB!N183*0.08+RBay!N183*0.06+'Port Shepstone'!N183*0.03+Other!N183*0.03)/71*100</f>
        <v>4.676056338028169</v>
      </c>
      <c r="Q183" s="139"/>
      <c r="R183" s="126"/>
      <c r="S183" s="135"/>
    </row>
    <row r="184" spans="1:19">
      <c r="A184" s="4" t="s">
        <v>67</v>
      </c>
      <c r="B184" s="4"/>
      <c r="C184" s="4"/>
      <c r="D184" s="251">
        <f>(Durban!B184*0.57+PMB!B184*0.08+RBay!B184*0.06+'Port Shepstone'!B184*0.03+Other!B184*0.03)/71*100</f>
        <v>0.35492957746478876</v>
      </c>
      <c r="E184" s="256"/>
      <c r="F184" s="251">
        <f>(Durban!D184*0.57+PMB!D184*0.08+RBay!D184*0.06+'Port Shepstone'!D184*0.03+Other!D184*0.03)/71*100</f>
        <v>6.3366197183098576</v>
      </c>
      <c r="G184" s="256"/>
      <c r="H184" s="68">
        <f>(Durban!F184*0.57+PMB!F184*0.08+RBay!F184*0.06+'Port Shepstone'!F184*0.03+Other!F184*0.03)/71*100</f>
        <v>8.3563380281690129</v>
      </c>
      <c r="I184" s="112"/>
      <c r="J184" s="80">
        <f>(Durban!H184*0.57+PMB!H184*0.08+RBay!H184*0.06+'Port Shepstone'!H184*0.03+Other!H184*0.03)/71*100</f>
        <v>9.816901408450704</v>
      </c>
      <c r="K184" s="136"/>
      <c r="L184" s="40">
        <f>(Durban!J184*0.57+PMB!J184*0.08+RBay!J184*0.06+'Port Shepstone'!J184*0.03+Other!J184*0.03)/71*100</f>
        <v>12.246478873239438</v>
      </c>
      <c r="M184" s="137"/>
      <c r="N184" s="122">
        <f>(Durban!L184*0.57+PMB!L184*0.08+RBay!L184*0.06+'Port Shepstone'!L184*0.03+Other!L184*0.03)/71*100</f>
        <v>9.0281690140845061</v>
      </c>
      <c r="O184" s="138"/>
      <c r="P184" s="124">
        <f>(Durban!N184*0.57+PMB!N184*0.08+RBay!N184*0.06+'Port Shepstone'!N184*0.03+Other!N184*0.03)/71*100</f>
        <v>8.352112676056338</v>
      </c>
      <c r="Q184" s="139"/>
      <c r="R184" s="126"/>
      <c r="S184" s="135"/>
    </row>
    <row r="185" spans="1:19">
      <c r="A185" s="4" t="s">
        <v>68</v>
      </c>
      <c r="B185" s="4"/>
      <c r="C185" s="4"/>
      <c r="D185" s="251">
        <f>(Durban!B185*0.57+PMB!B185*0.08+RBay!B185*0.06+'Port Shepstone'!B185*0.03+Other!B185*0.03)/71*100</f>
        <v>16.197183098591552</v>
      </c>
      <c r="E185" s="256"/>
      <c r="F185" s="251">
        <f>(Durban!D185*0.57+PMB!D185*0.08+RBay!D185*0.06+'Port Shepstone'!D185*0.03+Other!D185*0.03)/71*100</f>
        <v>17.597183098591547</v>
      </c>
      <c r="G185" s="256"/>
      <c r="H185" s="68">
        <f>(Durban!F185*0.57+PMB!F185*0.08+RBay!F185*0.06+'Port Shepstone'!F185*0.03+Other!F185*0.03)/71*100</f>
        <v>15.512676056338023</v>
      </c>
      <c r="I185" s="112"/>
      <c r="J185" s="80">
        <f>(Durban!H185*0.57+PMB!H185*0.08+RBay!H185*0.06+'Port Shepstone'!H185*0.03+Other!H185*0.03)/71*100</f>
        <v>12.183098591549294</v>
      </c>
      <c r="K185" s="136"/>
      <c r="L185" s="40">
        <f>(Durban!J185*0.57+PMB!J185*0.08+RBay!J185*0.06+'Port Shepstone'!J185*0.03+Other!J185*0.03)/71*100</f>
        <v>11.646478873239435</v>
      </c>
      <c r="M185" s="137"/>
      <c r="N185" s="122">
        <f>(Durban!L185*0.57+PMB!L185*0.08+RBay!L185*0.06+'Port Shepstone'!L185*0.03+Other!L185*0.03)/71*100</f>
        <v>15.571830985915494</v>
      </c>
      <c r="O185" s="138"/>
      <c r="P185" s="124">
        <f>(Durban!N185*0.57+PMB!N185*0.08+RBay!N185*0.06+'Port Shepstone'!N185*0.03+Other!N185*0.03)/71*100</f>
        <v>40.985915492957744</v>
      </c>
      <c r="Q185" s="139"/>
      <c r="R185" s="126"/>
      <c r="S185" s="135"/>
    </row>
    <row r="186" spans="1:19">
      <c r="A186" s="4" t="s">
        <v>69</v>
      </c>
      <c r="B186" s="4"/>
      <c r="C186" s="4"/>
      <c r="D186" s="251">
        <f>(Durban!B186*0.57+PMB!B186*0.08+RBay!B186*0.06+'Port Shepstone'!B186*0.03+Other!B186*0.03)/71*100</f>
        <v>23.653521126760563</v>
      </c>
      <c r="E186" s="256"/>
      <c r="F186" s="251">
        <f>(Durban!D186*0.57+PMB!D186*0.08+RBay!D186*0.06+'Port Shepstone'!D186*0.03+Other!D186*0.03)/71*100</f>
        <v>32.197183098591545</v>
      </c>
      <c r="G186" s="256"/>
      <c r="H186" s="68">
        <f>(Durban!F186*0.57+PMB!F186*0.08+RBay!F186*0.06+'Port Shepstone'!F186*0.03+Other!F186*0.03)/71*100</f>
        <v>28.353521126760562</v>
      </c>
      <c r="I186" s="112"/>
      <c r="J186" s="80">
        <f>(Durban!H186*0.57+PMB!H186*0.08+RBay!H186*0.06+'Port Shepstone'!H186*0.03+Other!H186*0.03)/71*100</f>
        <v>25.070422535211261</v>
      </c>
      <c r="K186" s="136"/>
      <c r="L186" s="40">
        <f>(Durban!J186*0.57+PMB!J186*0.08+RBay!J186*0.06+'Port Shepstone'!J186*0.03+Other!J186*0.03)/71*100</f>
        <v>11.332394366197182</v>
      </c>
      <c r="M186" s="137"/>
      <c r="N186" s="122">
        <f>(Durban!L186*0.57+PMB!L186*0.08+RBay!L186*0.06+'Port Shepstone'!L186*0.03+Other!L186*0.03)/71*100</f>
        <v>30.811267605633802</v>
      </c>
      <c r="O186" s="138"/>
      <c r="P186" s="124">
        <f>(Durban!N186*0.57+PMB!N186*0.08+RBay!N186*0.06+'Port Shepstone'!N186*0.03+Other!N186*0.03)/71*100</f>
        <v>0</v>
      </c>
      <c r="Q186" s="139"/>
      <c r="R186" s="126"/>
      <c r="S186" s="135"/>
    </row>
    <row r="187" spans="1:19">
      <c r="A187" s="4" t="s">
        <v>75</v>
      </c>
      <c r="B187" s="4"/>
      <c r="C187" s="4"/>
      <c r="D187" s="251">
        <f>(Durban!B187*0.57+PMB!B187*0.08+RBay!B187*0.06+'Port Shepstone'!B187*0.03+Other!B187*0.03)/71*100</f>
        <v>2.5380281690140842</v>
      </c>
      <c r="E187" s="256"/>
      <c r="F187" s="251">
        <f>(Durban!D187*0.57+PMB!D187*0.08+RBay!D187*0.06+'Port Shepstone'!D187*0.03+Other!D187*0.03)/71*100</f>
        <v>5.6521126760563378</v>
      </c>
      <c r="G187" s="256"/>
      <c r="H187" s="68">
        <f>(Durban!F187*0.57+PMB!F187*0.08+RBay!F187*0.06+'Port Shepstone'!F187*0.03+Other!F187*0.03)/71*100</f>
        <v>6.3338028169014082</v>
      </c>
      <c r="I187" s="112"/>
      <c r="J187" s="80">
        <f>(Durban!H187*0.57+PMB!H187*0.08+RBay!H187*0.06+'Port Shepstone'!H187*0.03+Other!H187*0.03)/71*100</f>
        <v>9.816901408450704</v>
      </c>
      <c r="K187" s="136"/>
      <c r="L187" s="40">
        <f>(Durban!J187*0.57+PMB!J187*0.08+RBay!J187*0.06+'Port Shepstone'!J187*0.03+Other!J187*0.03)/71*100</f>
        <v>7.5577464788732396</v>
      </c>
      <c r="M187" s="137"/>
      <c r="N187" s="122">
        <f>(Durban!L187*0.57+PMB!L187*0.08+RBay!L187*0.06+'Port Shepstone'!L187*0.03+Other!L187*0.03)/71*100</f>
        <v>5.5352112676056331</v>
      </c>
      <c r="O187" s="138"/>
      <c r="P187" s="124">
        <f>(Durban!N187*0.57+PMB!N187*0.08+RBay!N187*0.06+'Port Shepstone'!N187*0.03+Other!N187*0.03)/71*100</f>
        <v>0</v>
      </c>
      <c r="Q187" s="139"/>
      <c r="R187" s="126"/>
      <c r="S187" s="135"/>
    </row>
    <row r="188" spans="1:19">
      <c r="A188" s="3"/>
      <c r="B188" s="3"/>
      <c r="C188" s="3"/>
      <c r="D188" s="251"/>
      <c r="E188" s="256"/>
      <c r="F188" s="251"/>
      <c r="G188" s="256"/>
      <c r="H188" s="68"/>
      <c r="I188" s="112"/>
      <c r="J188" s="80"/>
      <c r="K188" s="136"/>
      <c r="L188" s="40"/>
      <c r="M188" s="137"/>
      <c r="N188" s="122"/>
      <c r="O188" s="138"/>
      <c r="P188" s="124"/>
      <c r="Q188" s="139"/>
      <c r="R188" s="126"/>
      <c r="S188" s="135"/>
    </row>
    <row r="189" spans="1:19">
      <c r="A189" s="5" t="s">
        <v>76</v>
      </c>
      <c r="B189" s="5"/>
      <c r="C189" s="5"/>
      <c r="D189" s="251"/>
      <c r="E189" s="256"/>
      <c r="F189" s="251"/>
      <c r="G189" s="256"/>
      <c r="H189" s="68"/>
      <c r="I189" s="112"/>
      <c r="J189" s="80"/>
      <c r="K189" s="136"/>
      <c r="L189" s="40"/>
      <c r="M189" s="137"/>
      <c r="N189" s="122"/>
      <c r="O189" s="138"/>
      <c r="P189" s="124"/>
      <c r="Q189" s="139"/>
      <c r="R189" s="126"/>
      <c r="S189" s="135"/>
    </row>
    <row r="190" spans="1:19">
      <c r="A190" s="4" t="s">
        <v>60</v>
      </c>
      <c r="B190" s="4"/>
      <c r="C190" s="4"/>
      <c r="D190" s="251">
        <f>(Durban!B190*0.57+PMB!B190*0.08+RBay!B190*0.06+'Port Shepstone'!B190*0.03+Other!B190*0.03)/71*100</f>
        <v>58.31408450704226</v>
      </c>
      <c r="E190" s="256"/>
      <c r="F190" s="251">
        <f>(Durban!D190*0.57+PMB!D190*0.08+RBay!D190*0.06+'Port Shepstone'!D190*0.03+Other!D190*0.03)/71*100</f>
        <v>73.722535211267612</v>
      </c>
      <c r="G190" s="256"/>
      <c r="H190" s="68">
        <f>(Durban!F190*0.57+PMB!F190*0.08+RBay!F190*0.06+'Port Shepstone'!F190*0.03+Other!F190*0.03)/71*100</f>
        <v>81.298591549295764</v>
      </c>
      <c r="I190" s="112"/>
      <c r="J190" s="80">
        <f>(Durban!H190*0.57+PMB!H190*0.08+RBay!H190*0.06+'Port Shepstone'!H190*0.03+Other!H190*0.03)/71*100</f>
        <v>72.090140845070422</v>
      </c>
      <c r="K190" s="136"/>
      <c r="L190" s="40">
        <f>(Durban!J190*0.57+PMB!J190*0.08+RBay!J190*0.06+'Port Shepstone'!J190*0.03+Other!J190*0.03)/71*100</f>
        <v>81.184507042253514</v>
      </c>
      <c r="M190" s="137"/>
      <c r="N190" s="122">
        <f>(Durban!L190*0.57+PMB!L190*0.08+RBay!L190*0.06+'Port Shepstone'!L190*0.03+Other!L190*0.03)/71*100</f>
        <v>78.359154929577457</v>
      </c>
      <c r="O190" s="138"/>
      <c r="P190" s="124"/>
      <c r="Q190" s="139"/>
      <c r="R190" s="126"/>
      <c r="S190" s="135"/>
    </row>
    <row r="191" spans="1:19">
      <c r="A191" s="4" t="s">
        <v>8</v>
      </c>
      <c r="B191" s="4"/>
      <c r="C191" s="4"/>
      <c r="D191" s="251">
        <f>(Durban!B191*0.57+PMB!B191*0.08+RBay!B191*0.06+'Port Shepstone'!B191*0.03+Other!B191*0.03)/71*100</f>
        <v>50.601408450704213</v>
      </c>
      <c r="E191" s="256"/>
      <c r="F191" s="251">
        <f>(Durban!D191*0.57+PMB!D191*0.08+RBay!D191*0.06+'Port Shepstone'!D191*0.03+Other!D191*0.03)/71*100</f>
        <v>34.7281690140845</v>
      </c>
      <c r="G191" s="256"/>
      <c r="H191" s="68">
        <f>(Durban!F191*0.57+PMB!F191*0.08+RBay!F191*0.06+'Port Shepstone'!F191*0.03+Other!F191*0.03)/71*100</f>
        <v>27.15211267605634</v>
      </c>
      <c r="I191" s="112"/>
      <c r="J191" s="80">
        <f>(Durban!H191*0.57+PMB!H191*0.08+RBay!H191*0.06+'Port Shepstone'!H191*0.03+Other!H191*0.03)/71*100</f>
        <v>27.909859154929578</v>
      </c>
      <c r="K191" s="136"/>
      <c r="L191" s="40">
        <f>(Durban!J191*0.57+PMB!J191*0.08+RBay!J191*0.06+'Port Shepstone'!J191*0.03+Other!J191*0.03)/71*100</f>
        <v>18.815492957746478</v>
      </c>
      <c r="M191" s="137"/>
      <c r="N191" s="122">
        <f>(Durban!L191*0.57+PMB!L191*0.08+RBay!L191*0.06+'Port Shepstone'!L191*0.03+Other!L191*0.03)/71*100</f>
        <v>21.640845070422536</v>
      </c>
      <c r="O191" s="138"/>
      <c r="P191" s="124"/>
      <c r="Q191" s="139"/>
      <c r="R191" s="126"/>
      <c r="S191" s="135"/>
    </row>
    <row r="192" spans="1:19">
      <c r="A192" s="3"/>
      <c r="B192" s="3"/>
      <c r="C192" s="3"/>
      <c r="D192" s="251"/>
      <c r="E192" s="256"/>
      <c r="F192" s="251"/>
      <c r="G192" s="256"/>
      <c r="H192" s="68"/>
      <c r="I192" s="112"/>
      <c r="J192" s="80"/>
      <c r="K192" s="136"/>
      <c r="L192" s="40"/>
      <c r="M192" s="137"/>
      <c r="N192" s="122"/>
      <c r="O192" s="138"/>
      <c r="P192" s="124"/>
      <c r="Q192" s="139"/>
      <c r="R192" s="126"/>
      <c r="S192" s="135"/>
    </row>
    <row r="193" spans="1:19" ht="25.5">
      <c r="A193" s="5" t="s">
        <v>105</v>
      </c>
      <c r="B193" s="5"/>
      <c r="C193" s="5"/>
      <c r="D193" s="251"/>
      <c r="E193" s="256"/>
      <c r="F193" s="251"/>
      <c r="G193" s="256"/>
      <c r="H193" s="68"/>
      <c r="I193" s="112"/>
      <c r="J193" s="80"/>
      <c r="K193" s="136"/>
      <c r="L193" s="40"/>
      <c r="M193" s="137"/>
      <c r="N193" s="122"/>
      <c r="O193" s="138"/>
      <c r="P193" s="124"/>
      <c r="Q193" s="139"/>
      <c r="R193" s="126"/>
      <c r="S193" s="135"/>
    </row>
    <row r="194" spans="1:19">
      <c r="A194" s="4" t="s">
        <v>70</v>
      </c>
      <c r="B194" s="4"/>
      <c r="C194" s="4"/>
      <c r="D194" s="251">
        <f>(Durban!B194*0.57+PMB!B194*0.08+RBay!B194*0.06+'Port Shepstone'!B194*0.03+Other!B194*0.03)/71*100</f>
        <v>11.040845070422536</v>
      </c>
      <c r="E194" s="256"/>
      <c r="F194" s="251">
        <f>(Durban!D194*0.57+PMB!D194*0.08+RBay!D194*0.06+'Port Shepstone'!D194*0.03+Other!D194*0.03)/71*100</f>
        <v>13.950704225352112</v>
      </c>
      <c r="G194" s="256"/>
      <c r="H194" s="68">
        <f>(Durban!F194*0.57+PMB!F194*0.08+RBay!F194*0.06+'Port Shepstone'!F194*0.03+Other!F194*0.03)/71*100</f>
        <v>12.777464788732393</v>
      </c>
      <c r="I194" s="112"/>
      <c r="J194" s="80">
        <f>(Durban!H194*0.57+PMB!H194*0.08+RBay!H194*0.06+'Port Shepstone'!H194*0.03+Other!H194*0.03)/71*100</f>
        <v>7.5154929577464795</v>
      </c>
      <c r="K194" s="136"/>
      <c r="L194" s="40">
        <f>(Durban!J194*0.57+PMB!J194*0.08+RBay!J194*0.06+'Port Shepstone'!J194*0.03+Other!J194*0.03)/71*100</f>
        <v>13.85774647887324</v>
      </c>
      <c r="M194" s="137"/>
      <c r="N194" s="122">
        <f>(Durban!L194*0.57+PMB!L194*0.08+RBay!L194*0.06+'Port Shepstone'!L194*0.03+Other!L194*0.03)/71*100</f>
        <v>8.7732394366197184</v>
      </c>
      <c r="O194" s="138"/>
      <c r="P194" s="124"/>
      <c r="Q194" s="139"/>
      <c r="R194" s="126"/>
      <c r="S194" s="135"/>
    </row>
    <row r="195" spans="1:19">
      <c r="A195" s="4" t="s">
        <v>60</v>
      </c>
      <c r="B195" s="4"/>
      <c r="C195" s="4"/>
      <c r="D195" s="251">
        <f>(Durban!B195*0.57+PMB!B195*0.08+RBay!B195*0.06+'Port Shepstone'!B195*0.03+Other!B195*0.03)/71*100</f>
        <v>32.980281690140842</v>
      </c>
      <c r="E195" s="256"/>
      <c r="F195" s="251">
        <f>(Durban!D195*0.57+PMB!D195*0.08+RBay!D195*0.06+'Port Shepstone'!D195*0.03+Other!D195*0.03)/71*100</f>
        <v>44.352112676056336</v>
      </c>
      <c r="G195" s="256"/>
      <c r="H195" s="68">
        <f>(Durban!F195*0.57+PMB!F195*0.08+RBay!F195*0.06+'Port Shepstone'!F195*0.03+Other!F195*0.03)/71*100</f>
        <v>37.43239436619718</v>
      </c>
      <c r="I195" s="112"/>
      <c r="J195" s="80">
        <f>(Durban!H195*0.57+PMB!H195*0.08+RBay!H195*0.06+'Port Shepstone'!H195*0.03+Other!H195*0.03)/71*100</f>
        <v>36.977464788732384</v>
      </c>
      <c r="K195" s="136"/>
      <c r="L195" s="40">
        <f>(Durban!J195*0.57+PMB!J195*0.08+RBay!J195*0.06+'Port Shepstone'!J195*0.03+Other!J195*0.03)/71*100</f>
        <v>58.236619718309854</v>
      </c>
      <c r="M195" s="137"/>
      <c r="N195" s="122">
        <f>(Durban!L195*0.57+PMB!L195*0.08+RBay!L195*0.06+'Port Shepstone'!L195*0.03+Other!L195*0.03)/71*100</f>
        <v>50.761971830985907</v>
      </c>
      <c r="O195" s="138"/>
      <c r="P195" s="124"/>
      <c r="Q195" s="139"/>
      <c r="R195" s="126"/>
      <c r="S195" s="135"/>
    </row>
    <row r="196" spans="1:19">
      <c r="A196" s="4" t="s">
        <v>8</v>
      </c>
      <c r="B196" s="4"/>
      <c r="C196" s="4"/>
      <c r="D196" s="251">
        <f>(Durban!B196*0.57+PMB!B196*0.08+RBay!B196*0.06+'Port Shepstone'!B196*0.03+Other!B196*0.03)/71*100</f>
        <v>43.647887323943657</v>
      </c>
      <c r="E196" s="256"/>
      <c r="F196" s="251">
        <f>(Durban!D196*0.57+PMB!D196*0.08+RBay!D196*0.06+'Port Shepstone'!D196*0.03+Other!D196*0.03)/71*100</f>
        <v>38.847887323943667</v>
      </c>
      <c r="G196" s="256"/>
      <c r="H196" s="68">
        <f>(Durban!F196*0.57+PMB!F196*0.08+RBay!F196*0.06+'Port Shepstone'!F196*0.03+Other!F196*0.03)/71*100</f>
        <v>44.305633802816899</v>
      </c>
      <c r="I196" s="112"/>
      <c r="J196" s="80">
        <f>(Durban!H196*0.57+PMB!H196*0.08+RBay!H196*0.06+'Port Shepstone'!H196*0.03+Other!H196*0.03)/71*100</f>
        <v>38.185915492957747</v>
      </c>
      <c r="K196" s="136"/>
      <c r="L196" s="40">
        <f>(Durban!J196*0.57+PMB!J196*0.08+RBay!J196*0.06+'Port Shepstone'!J196*0.03+Other!J196*0.03)/71*100</f>
        <v>17.38169014084507</v>
      </c>
      <c r="M196" s="137"/>
      <c r="N196" s="122">
        <f>(Durban!L196*0.57+PMB!L196*0.08+RBay!L196*0.06+'Port Shepstone'!L196*0.03+Other!L196*0.03)/71*100</f>
        <v>33.184507042253522</v>
      </c>
      <c r="O196" s="138"/>
      <c r="P196" s="124"/>
      <c r="Q196" s="139"/>
      <c r="R196" s="126"/>
      <c r="S196" s="135"/>
    </row>
    <row r="197" spans="1:19">
      <c r="A197" s="4" t="s">
        <v>71</v>
      </c>
      <c r="B197" s="4"/>
      <c r="C197" s="4"/>
      <c r="D197" s="251">
        <f>(Durban!B197*0.57+PMB!B197*0.08+RBay!B197*0.06+'Port Shepstone'!B197*0.03+Other!B197*0.03)/71*100</f>
        <v>20.781690140845068</v>
      </c>
      <c r="E197" s="256"/>
      <c r="F197" s="251">
        <f>(Durban!D197*0.57+PMB!D197*0.08+RBay!D197*0.06+'Port Shepstone'!D197*0.03+Other!D197*0.03)/71*100</f>
        <v>11.299999999999999</v>
      </c>
      <c r="G197" s="256"/>
      <c r="H197" s="68">
        <f>(Durban!F197*0.57+PMB!F197*0.08+RBay!F197*0.06+'Port Shepstone'!F197*0.03+Other!F197*0.03)/71*100</f>
        <v>13.935211267605634</v>
      </c>
      <c r="I197" s="112"/>
      <c r="J197" s="80">
        <f>(Durban!H197*0.57+PMB!H197*0.08+RBay!H197*0.06+'Port Shepstone'!H197*0.03+Other!H197*0.03)/71*100</f>
        <v>17.321126760563377</v>
      </c>
      <c r="K197" s="136"/>
      <c r="L197" s="40">
        <f>(Durban!J197*0.57+PMB!J197*0.08+RBay!J197*0.06+'Port Shepstone'!J197*0.03+Other!J197*0.03)/71*100</f>
        <v>10.523943661971829</v>
      </c>
      <c r="M197" s="137"/>
      <c r="N197" s="122">
        <f>(Durban!L197*0.57+PMB!L197*0.08+RBay!L197*0.06+'Port Shepstone'!L197*0.03+Other!L197*0.03)/71*100</f>
        <v>7.2830985915492947</v>
      </c>
      <c r="O197" s="138"/>
      <c r="P197" s="124"/>
      <c r="Q197" s="139"/>
      <c r="R197" s="126"/>
      <c r="S197" s="135"/>
    </row>
    <row r="198" spans="1:19">
      <c r="A198" s="3"/>
      <c r="B198" s="3"/>
      <c r="C198" s="3"/>
      <c r="D198" s="251"/>
      <c r="E198" s="256"/>
      <c r="F198" s="251"/>
      <c r="G198" s="256"/>
      <c r="H198" s="68"/>
      <c r="I198" s="112"/>
      <c r="J198" s="80"/>
      <c r="K198" s="136"/>
      <c r="L198" s="40"/>
      <c r="M198" s="137"/>
      <c r="N198" s="122"/>
      <c r="O198" s="138"/>
      <c r="P198" s="124"/>
      <c r="Q198" s="139"/>
      <c r="R198" s="126"/>
      <c r="S198" s="135"/>
    </row>
    <row r="199" spans="1:19">
      <c r="A199" s="5" t="s">
        <v>72</v>
      </c>
      <c r="B199" s="5"/>
      <c r="C199" s="5"/>
      <c r="D199" s="251"/>
      <c r="E199" s="256"/>
      <c r="F199" s="251"/>
      <c r="G199" s="256"/>
      <c r="H199" s="68"/>
      <c r="I199" s="112"/>
      <c r="J199" s="80"/>
      <c r="K199" s="136"/>
      <c r="L199" s="40"/>
      <c r="M199" s="137"/>
      <c r="N199" s="122"/>
      <c r="O199" s="138"/>
      <c r="P199" s="124"/>
      <c r="Q199" s="139"/>
      <c r="R199" s="126"/>
      <c r="S199" s="135"/>
    </row>
    <row r="200" spans="1:19">
      <c r="A200" s="4" t="s">
        <v>77</v>
      </c>
      <c r="B200" s="4"/>
      <c r="C200" s="4"/>
      <c r="D200" s="251">
        <f>(Durban!B200*0.57+PMB!B200*0.08+RBay!B200*0.06+'Port Shepstone'!B200*0.03+Other!B200*0.03)/71*100</f>
        <v>7.8126760563380291</v>
      </c>
      <c r="E200" s="256">
        <f>D200</f>
        <v>7.8126760563380291</v>
      </c>
      <c r="F200" s="251">
        <f>(Durban!D200*0.57+PMB!D200*0.08+RBay!D200*0.06+'Port Shepstone'!D200*0.03+Other!D200*0.03)/71*100</f>
        <v>8.9845070422535205</v>
      </c>
      <c r="G200" s="256">
        <f>F200</f>
        <v>8.9845070422535205</v>
      </c>
      <c r="H200" s="68">
        <f>(Durban!F200*0.57+PMB!F200*0.08+RBay!F200*0.06+'Port Shepstone'!F200*0.03+Other!F200*0.03)/71*100</f>
        <v>12.946478873239437</v>
      </c>
      <c r="I200" s="112">
        <f>H200</f>
        <v>12.946478873239437</v>
      </c>
      <c r="J200" s="80">
        <f>(Durban!H200*0.57+PMB!H200*0.08+RBay!H200*0.06+'Port Shepstone'!H200*0.03+Other!H200*0.03)/71*100</f>
        <v>8.8676056338028175</v>
      </c>
      <c r="K200" s="136">
        <f>J200</f>
        <v>8.8676056338028175</v>
      </c>
      <c r="L200" s="40">
        <f>(Durban!J200*0.57+PMB!J200*0.08+RBay!J200*0.06+'Port Shepstone'!J200*0.03+Other!J200*0.03)/71*100</f>
        <v>2.2338028169014081</v>
      </c>
      <c r="M200" s="137">
        <f>L200</f>
        <v>2.2338028169014081</v>
      </c>
      <c r="N200" s="122">
        <f>(Durban!L200*0.57+PMB!L200*0.08+RBay!L200*0.06+'Port Shepstone'!L200*0.03+Other!L200*0.03)/71*100</f>
        <v>8.0225352112676056</v>
      </c>
      <c r="O200" s="138">
        <f>N200</f>
        <v>8.0225352112676056</v>
      </c>
      <c r="P200" s="124">
        <f>(Durban!N200*0.57+PMB!N200*0.08+RBay!N200*0.06+'Port Shepstone'!N200*0.03+Other!N200*0.03)/71*100</f>
        <v>8.9154929577464799</v>
      </c>
      <c r="Q200" s="139">
        <f>P200</f>
        <v>8.9154929577464799</v>
      </c>
      <c r="R200" s="126">
        <f>(Durban!P200*0.57+PMB!P200*0.08+RBay!P200*0.06+'Port Shepstone'!P200*0.03+Other!P200*0.03)/71*100</f>
        <v>1.7484215638659544</v>
      </c>
      <c r="S200" s="140">
        <f>R200</f>
        <v>1.7484215638659544</v>
      </c>
    </row>
    <row r="201" spans="1:19">
      <c r="A201" s="4" t="s">
        <v>78</v>
      </c>
      <c r="B201" s="4"/>
      <c r="C201" s="4"/>
      <c r="D201" s="251">
        <f>(Durban!B201*0.57+PMB!B201*0.08+RBay!B201*0.06+'Port Shepstone'!B201*0.03+Other!B201*0.03)/71*100</f>
        <v>12.616901408450703</v>
      </c>
      <c r="E201" s="256">
        <f t="shared" ref="E201:E208" si="78">E200+D201</f>
        <v>20.429577464788732</v>
      </c>
      <c r="F201" s="251">
        <f>(Durban!D201*0.57+PMB!D201*0.08+RBay!D201*0.06+'Port Shepstone'!D201*0.03+Other!D201*0.03)/71*100</f>
        <v>15.623943661971829</v>
      </c>
      <c r="G201" s="256">
        <f t="shared" ref="G201:G208" si="79">G200+F201</f>
        <v>24.608450704225348</v>
      </c>
      <c r="H201" s="68">
        <f>(Durban!F201*0.57+PMB!F201*0.08+RBay!F201*0.06+'Port Shepstone'!F201*0.03+Other!F201*0.03)/71*100</f>
        <v>11.46338028169014</v>
      </c>
      <c r="I201" s="112">
        <f t="shared" ref="I201:I208" si="80">I200+H201</f>
        <v>24.409859154929578</v>
      </c>
      <c r="J201" s="80">
        <f>(Durban!H201*0.57+PMB!H201*0.08+RBay!H201*0.06+'Port Shepstone'!H201*0.03+Other!H201*0.03)/71*100</f>
        <v>9.9014084507042242</v>
      </c>
      <c r="K201" s="136">
        <f t="shared" ref="K201:K208" si="81">K200+J201</f>
        <v>18.769014084507042</v>
      </c>
      <c r="L201" s="40">
        <f>(Durban!J201*0.57+PMB!J201*0.08+RBay!J201*0.06+'Port Shepstone'!J201*0.03+Other!J201*0.03)/71*100</f>
        <v>2.9436619718309855</v>
      </c>
      <c r="M201" s="137">
        <f t="shared" ref="M201:M208" si="82">M200+L201</f>
        <v>5.1774647887323937</v>
      </c>
      <c r="N201" s="122">
        <f>(Durban!L201*0.57+PMB!L201*0.08+RBay!L201*0.06+'Port Shepstone'!L201*0.03+Other!L201*0.03)/71*100</f>
        <v>12.473239436619716</v>
      </c>
      <c r="O201" s="138">
        <f t="shared" ref="O201:O208" si="83">O200+N201</f>
        <v>20.495774647887323</v>
      </c>
      <c r="P201" s="124">
        <f>(Durban!N201*0.57+PMB!N201*0.08+RBay!N201*0.06+'Port Shepstone'!N201*0.03+Other!N201*0.03)/71*100</f>
        <v>19.73239436619718</v>
      </c>
      <c r="Q201" s="139">
        <f t="shared" ref="Q201:Q208" si="84">Q200+P201</f>
        <v>28.64788732394366</v>
      </c>
      <c r="R201" s="126">
        <f>(Durban!P201*0.57+PMB!P201*0.08+RBay!P201*0.06+'Port Shepstone'!P201*0.03+Other!P201*0.03)/71*100</f>
        <v>14.015125234163603</v>
      </c>
      <c r="S201" s="140">
        <f t="shared" ref="S201:S208" si="85">S200+R201</f>
        <v>15.763546798029559</v>
      </c>
    </row>
    <row r="202" spans="1:19">
      <c r="A202" s="4" t="s">
        <v>79</v>
      </c>
      <c r="B202" s="4"/>
      <c r="C202" s="4"/>
      <c r="D202" s="251">
        <f>(Durban!B202*0.57+PMB!B202*0.08+RBay!B202*0.06+'Port Shepstone'!B202*0.03+Other!B202*0.03)/71*100</f>
        <v>20.89014084507042</v>
      </c>
      <c r="E202" s="256">
        <f t="shared" si="78"/>
        <v>41.319718309859155</v>
      </c>
      <c r="F202" s="251">
        <f>(Durban!D202*0.57+PMB!D202*0.08+RBay!D202*0.06+'Port Shepstone'!D202*0.03+Other!D202*0.03)/71*100</f>
        <v>19.728169014084504</v>
      </c>
      <c r="G202" s="256">
        <f t="shared" si="79"/>
        <v>44.336619718309848</v>
      </c>
      <c r="H202" s="68">
        <f>(Durban!F202*0.57+PMB!F202*0.08+RBay!F202*0.06+'Port Shepstone'!F202*0.03+Other!F202*0.03)/71*100</f>
        <v>21.574647887323945</v>
      </c>
      <c r="I202" s="112">
        <f t="shared" si="80"/>
        <v>45.984507042253526</v>
      </c>
      <c r="J202" s="80">
        <f>(Durban!H202*0.57+PMB!H202*0.08+RBay!H202*0.06+'Port Shepstone'!H202*0.03+Other!H202*0.03)/71*100</f>
        <v>16.83943661971831</v>
      </c>
      <c r="K202" s="136">
        <f t="shared" si="81"/>
        <v>35.608450704225348</v>
      </c>
      <c r="L202" s="40">
        <f>(Durban!J202*0.57+PMB!J202*0.08+RBay!J202*0.06+'Port Shepstone'!J202*0.03+Other!J202*0.03)/71*100</f>
        <v>27.833802816901411</v>
      </c>
      <c r="M202" s="137">
        <f t="shared" si="82"/>
        <v>33.011267605633805</v>
      </c>
      <c r="N202" s="122">
        <f>(Durban!L202*0.57+PMB!L202*0.08+RBay!L202*0.06+'Port Shepstone'!L202*0.03+Other!L202*0.03)/71*100</f>
        <v>19.274647887323944</v>
      </c>
      <c r="O202" s="212">
        <f t="shared" si="83"/>
        <v>39.770422535211267</v>
      </c>
      <c r="P202" s="124">
        <f>(Durban!N202*0.57+PMB!N202*0.08+RBay!N202*0.06+'Port Shepstone'!N202*0.03+Other!N202*0.03)/71*100</f>
        <v>24.971830985915496</v>
      </c>
      <c r="Q202" s="213">
        <f t="shared" si="84"/>
        <v>53.619718309859152</v>
      </c>
      <c r="R202" s="126">
        <f>(Durban!P202*0.57+PMB!P202*0.08+RBay!P202*0.06+'Port Shepstone'!P202*0.03+Other!P202*0.03)/71*100</f>
        <v>15.80517588288351</v>
      </c>
      <c r="S202" s="140">
        <f t="shared" si="85"/>
        <v>31.568722680913069</v>
      </c>
    </row>
    <row r="203" spans="1:19">
      <c r="A203" s="4" t="s">
        <v>80</v>
      </c>
      <c r="B203" s="4"/>
      <c r="C203" s="4"/>
      <c r="D203" s="251">
        <f>(Durban!B203*0.57+PMB!B203*0.08+RBay!B203*0.06+'Port Shepstone'!B203*0.03+Other!B203*0.03)/71*100</f>
        <v>15.490140845070421</v>
      </c>
      <c r="E203" s="258">
        <f t="shared" si="78"/>
        <v>56.809859154929576</v>
      </c>
      <c r="F203" s="251">
        <f>(Durban!D203*0.57+PMB!D203*0.08+RBay!D203*0.06+'Port Shepstone'!D203*0.03+Other!D203*0.03)/71*100</f>
        <v>11.90845070422535</v>
      </c>
      <c r="G203" s="258">
        <f t="shared" si="79"/>
        <v>56.2450704225352</v>
      </c>
      <c r="H203" s="68">
        <f>(Durban!F203*0.57+PMB!F203*0.08+RBay!F203*0.06+'Port Shepstone'!F203*0.03+Other!F203*0.03)/71*100</f>
        <v>14.976056338028171</v>
      </c>
      <c r="I203" s="209">
        <f t="shared" si="80"/>
        <v>60.960563380281698</v>
      </c>
      <c r="J203" s="80">
        <f>(Durban!H203*0.57+PMB!H203*0.08+RBay!H203*0.06+'Port Shepstone'!H203*0.03+Other!H203*0.03)/71*100</f>
        <v>20.40281690140845</v>
      </c>
      <c r="K203" s="210">
        <f t="shared" si="81"/>
        <v>56.011267605633797</v>
      </c>
      <c r="L203" s="40">
        <f>(Durban!J203*0.57+PMB!J203*0.08+RBay!J203*0.06+'Port Shepstone'!J203*0.03+Other!J203*0.03)/71*100</f>
        <v>14.516901408450705</v>
      </c>
      <c r="M203" s="211">
        <f t="shared" si="82"/>
        <v>47.528169014084511</v>
      </c>
      <c r="N203" s="122">
        <f>(Durban!L203*0.57+PMB!L203*0.08+RBay!L203*0.06+'Port Shepstone'!L203*0.03+Other!L203*0.03)/71*100</f>
        <v>20.774647887323944</v>
      </c>
      <c r="O203" s="138">
        <f t="shared" si="83"/>
        <v>60.545070422535211</v>
      </c>
      <c r="P203" s="124">
        <f>(Durban!N203*0.57+PMB!N203*0.08+RBay!N203*0.06+'Port Shepstone'!N203*0.03+Other!N203*0.03)/71*100</f>
        <v>18.366197183098588</v>
      </c>
      <c r="Q203" s="139">
        <f t="shared" si="84"/>
        <v>71.985915492957744</v>
      </c>
      <c r="R203" s="126">
        <f>(Durban!P203*0.57+PMB!P203*0.08+RBay!P203*0.06+'Port Shepstone'!P203*0.03+Other!P203*0.03)/71*100</f>
        <v>13.699021716505932</v>
      </c>
      <c r="S203" s="140">
        <f t="shared" si="85"/>
        <v>45.267744397419001</v>
      </c>
    </row>
    <row r="204" spans="1:19">
      <c r="A204" s="4" t="s">
        <v>81</v>
      </c>
      <c r="B204" s="4"/>
      <c r="C204" s="4"/>
      <c r="D204" s="251">
        <f>(Durban!B204*0.57+PMB!B204*0.08+RBay!B204*0.06+'Port Shepstone'!B204*0.03+Other!B204*0.03)/71*100</f>
        <v>15.302816901408448</v>
      </c>
      <c r="E204" s="256">
        <f t="shared" si="78"/>
        <v>72.112676056338017</v>
      </c>
      <c r="F204" s="251">
        <f>(Durban!D204*0.57+PMB!D204*0.08+RBay!D204*0.06+'Port Shepstone'!D204*0.03+Other!D204*0.03)/71*100</f>
        <v>19.418309859154927</v>
      </c>
      <c r="G204" s="256">
        <f t="shared" si="79"/>
        <v>75.663380281690124</v>
      </c>
      <c r="H204" s="68">
        <f>(Durban!F204*0.57+PMB!F204*0.08+RBay!F204*0.06+'Port Shepstone'!F204*0.03+Other!F204*0.03)/71*100</f>
        <v>14.145070422535214</v>
      </c>
      <c r="I204" s="112">
        <f t="shared" si="80"/>
        <v>75.105633802816911</v>
      </c>
      <c r="J204" s="80">
        <f>(Durban!H204*0.57+PMB!H204*0.08+RBay!H204*0.06+'Port Shepstone'!H204*0.03+Other!H204*0.03)/71*100</f>
        <v>12.946478873239437</v>
      </c>
      <c r="K204" s="136">
        <f t="shared" si="81"/>
        <v>68.957746478873233</v>
      </c>
      <c r="L204" s="40">
        <f>(Durban!J204*0.57+PMB!J204*0.08+RBay!J204*0.06+'Port Shepstone'!J204*0.03+Other!J204*0.03)/71*100</f>
        <v>27.763380281690136</v>
      </c>
      <c r="M204" s="137">
        <f t="shared" si="82"/>
        <v>75.291549295774644</v>
      </c>
      <c r="N204" s="122">
        <f>(Durban!L204*0.57+PMB!L204*0.08+RBay!L204*0.06+'Port Shepstone'!L204*0.03+Other!L204*0.03)/71*100</f>
        <v>17.535211267605632</v>
      </c>
      <c r="O204" s="138">
        <f t="shared" si="83"/>
        <v>78.080281690140851</v>
      </c>
      <c r="P204" s="124">
        <f>(Durban!N204*0.57+PMB!N204*0.08+RBay!N204*0.06+'Port Shepstone'!N204*0.03+Other!N204*0.03)/71*100</f>
        <v>13.309859154929576</v>
      </c>
      <c r="Q204" s="139">
        <f t="shared" si="84"/>
        <v>85.295774647887328</v>
      </c>
      <c r="R204" s="126">
        <f>(Durban!P204*0.57+PMB!P204*0.08+RBay!P204*0.06+'Port Shepstone'!P204*0.03+Other!P204*0.03)/71*100</f>
        <v>7.5036425449247197</v>
      </c>
      <c r="S204" s="214">
        <f t="shared" si="85"/>
        <v>52.771386942343725</v>
      </c>
    </row>
    <row r="205" spans="1:19">
      <c r="A205" s="4" t="s">
        <v>82</v>
      </c>
      <c r="B205" s="4"/>
      <c r="C205" s="4"/>
      <c r="D205" s="251">
        <f>(Durban!B205*0.57+PMB!B205*0.08+RBay!B205*0.06+'Port Shepstone'!B205*0.03+Other!B205*0.03)/71*100</f>
        <v>5.3563380281690147</v>
      </c>
      <c r="E205" s="256">
        <f t="shared" si="78"/>
        <v>77.469014084507037</v>
      </c>
      <c r="F205" s="251">
        <f>(Durban!D205*0.57+PMB!D205*0.08+RBay!D205*0.06+'Port Shepstone'!D205*0.03+Other!D205*0.03)/71*100</f>
        <v>8.1999999999999993</v>
      </c>
      <c r="G205" s="256">
        <f t="shared" si="79"/>
        <v>83.863380281690127</v>
      </c>
      <c r="H205" s="68">
        <f>(Durban!F205*0.57+PMB!F205*0.08+RBay!F205*0.06+'Port Shepstone'!F205*0.03+Other!F205*0.03)/71*100</f>
        <v>7.0605633802816898</v>
      </c>
      <c r="I205" s="112">
        <f t="shared" si="80"/>
        <v>82.166197183098603</v>
      </c>
      <c r="J205" s="80">
        <f>(Durban!H205*0.57+PMB!H205*0.08+RBay!H205*0.06+'Port Shepstone'!H205*0.03+Other!H205*0.03)/71*100</f>
        <v>14.856338028169013</v>
      </c>
      <c r="K205" s="136">
        <f t="shared" si="81"/>
        <v>83.814084507042253</v>
      </c>
      <c r="L205" s="40">
        <f>(Durban!J205*0.57+PMB!J205*0.08+RBay!J205*0.06+'Port Shepstone'!J205*0.03+Other!J205*0.03)/71*100</f>
        <v>9.8535211267605636</v>
      </c>
      <c r="M205" s="137">
        <f t="shared" si="82"/>
        <v>85.145070422535213</v>
      </c>
      <c r="N205" s="122">
        <f>(Durban!L205*0.57+PMB!L205*0.08+RBay!L205*0.06+'Port Shepstone'!L205*0.03+Other!L205*0.03)/71*100</f>
        <v>9.6352112676056318</v>
      </c>
      <c r="O205" s="138">
        <f t="shared" si="83"/>
        <v>87.715492957746477</v>
      </c>
      <c r="P205" s="124">
        <f>(Durban!N205*0.57+PMB!N205*0.08+RBay!N205*0.06+'Port Shepstone'!N205*0.03+Other!N205*0.03)/71*100</f>
        <v>2.8309859154929575</v>
      </c>
      <c r="Q205" s="139">
        <f t="shared" si="84"/>
        <v>88.126760563380287</v>
      </c>
      <c r="R205" s="126">
        <f>(Durban!P205*0.57+PMB!P205*0.08+RBay!P205*0.06+'Port Shepstone'!P205*0.03+Other!P205*0.03)/71*100</f>
        <v>8.3223478803857631</v>
      </c>
      <c r="S205" s="140">
        <f t="shared" si="85"/>
        <v>61.093734822729488</v>
      </c>
    </row>
    <row r="206" spans="1:19">
      <c r="A206" s="4" t="s">
        <v>83</v>
      </c>
      <c r="B206" s="4"/>
      <c r="C206" s="4"/>
      <c r="D206" s="251">
        <f>(Durban!B206*0.57+PMB!B206*0.08+RBay!B206*0.06+'Port Shepstone'!B206*0.03+Other!B206*0.03)/71*100</f>
        <v>13.24507042253521</v>
      </c>
      <c r="E206" s="256">
        <f t="shared" si="78"/>
        <v>90.714084507042244</v>
      </c>
      <c r="F206" s="251">
        <f>(Durban!D206*0.57+PMB!D206*0.08+RBay!D206*0.06+'Port Shepstone'!D206*0.03+Other!D206*0.03)/71*100</f>
        <v>15.519718309859151</v>
      </c>
      <c r="G206" s="256">
        <f t="shared" si="79"/>
        <v>99.38309859154927</v>
      </c>
      <c r="H206" s="68">
        <f>(Durban!F206*0.57+PMB!F206*0.08+RBay!F206*0.06+'Port Shepstone'!F206*0.03+Other!F206*0.03)/71*100</f>
        <v>17.102816901408445</v>
      </c>
      <c r="I206" s="112">
        <f t="shared" si="80"/>
        <v>99.269014084507049</v>
      </c>
      <c r="J206" s="80">
        <f>(Durban!H206*0.57+PMB!H206*0.08+RBay!H206*0.06+'Port Shepstone'!H206*0.03+Other!H206*0.03)/71*100</f>
        <v>9.0985915492957741</v>
      </c>
      <c r="K206" s="136">
        <f t="shared" si="81"/>
        <v>92.912676056338029</v>
      </c>
      <c r="L206" s="40">
        <f>(Durban!J206*0.57+PMB!J206*0.08+RBay!J206*0.06+'Port Shepstone'!J206*0.03+Other!J206*0.03)/71*100</f>
        <v>7.7380281690140826</v>
      </c>
      <c r="M206" s="137">
        <f t="shared" si="82"/>
        <v>92.883098591549299</v>
      </c>
      <c r="N206" s="122">
        <f>(Durban!L206*0.57+PMB!L206*0.08+RBay!L206*0.06+'Port Shepstone'!L206*0.03+Other!L206*0.03)/71*100</f>
        <v>7.0732394366197173</v>
      </c>
      <c r="O206" s="138">
        <f t="shared" si="83"/>
        <v>94.788732394366193</v>
      </c>
      <c r="P206" s="124">
        <f>(Durban!N206*0.57+PMB!N206*0.08+RBay!N206*0.06+'Port Shepstone'!N206*0.03+Other!N206*0.03)/71*100</f>
        <v>4.3943661971830981</v>
      </c>
      <c r="Q206" s="139">
        <f t="shared" si="84"/>
        <v>92.521126760563391</v>
      </c>
      <c r="R206" s="126">
        <f>(Durban!P206*0.57+PMB!P206*0.08+RBay!P206*0.06+'Port Shepstone'!P206*0.03+Other!P206*0.03)/71*100</f>
        <v>24.318323735516543</v>
      </c>
      <c r="S206" s="140">
        <f t="shared" si="85"/>
        <v>85.412058558246031</v>
      </c>
    </row>
    <row r="207" spans="1:19">
      <c r="A207" s="4" t="s">
        <v>84</v>
      </c>
      <c r="B207" s="4"/>
      <c r="C207" s="4"/>
      <c r="D207" s="251">
        <f>(Durban!B207*0.57+PMB!B207*0.08+RBay!B207*0.06+'Port Shepstone'!B207*0.03+Other!B207*0.03)/71*100</f>
        <v>11.480281690140846</v>
      </c>
      <c r="E207" s="256">
        <f t="shared" si="78"/>
        <v>102.19436619718309</v>
      </c>
      <c r="F207" s="251">
        <f>(Durban!D207*0.57+PMB!D207*0.08+RBay!D207*0.06+'Port Shepstone'!D207*0.03+Other!D207*0.03)/71*100</f>
        <v>7.0267605633802797</v>
      </c>
      <c r="G207" s="256">
        <f t="shared" si="79"/>
        <v>106.40985915492955</v>
      </c>
      <c r="H207" s="68">
        <f>(Durban!F207*0.57+PMB!F207*0.08+RBay!F207*0.06+'Port Shepstone'!F207*0.03+Other!F207*0.03)/71*100</f>
        <v>7.2281690140845072</v>
      </c>
      <c r="I207" s="112">
        <f t="shared" si="80"/>
        <v>106.49718309859156</v>
      </c>
      <c r="J207" s="80">
        <f>(Durban!H207*0.57+PMB!H207*0.08+RBay!H207*0.06+'Port Shepstone'!H207*0.03+Other!H207*0.03)/71*100</f>
        <v>7.0873239436619713</v>
      </c>
      <c r="K207" s="136">
        <f t="shared" si="81"/>
        <v>100</v>
      </c>
      <c r="L207" s="40">
        <f>(Durban!J207*0.57+PMB!J207*0.08+RBay!J207*0.06+'Port Shepstone'!J207*0.03+Other!J207*0.03)/71*100</f>
        <v>7.1084507042253522</v>
      </c>
      <c r="M207" s="137">
        <f t="shared" si="82"/>
        <v>99.991549295774647</v>
      </c>
      <c r="N207" s="122">
        <f>(Durban!L207*0.57+PMB!L207*0.08+RBay!L207*0.06+'Port Shepstone'!L207*0.03+Other!L207*0.03)/71*100</f>
        <v>4.0169014084507042</v>
      </c>
      <c r="O207" s="138">
        <f t="shared" si="83"/>
        <v>98.805633802816899</v>
      </c>
      <c r="P207" s="124">
        <f>(Durban!N207*0.57+PMB!N207*0.08+RBay!N207*0.06+'Port Shepstone'!N207*0.03+Other!N207*0.03)/71*100</f>
        <v>7.943661971830986</v>
      </c>
      <c r="Q207" s="139">
        <f t="shared" si="84"/>
        <v>100.46478873239438</v>
      </c>
      <c r="R207" s="126">
        <f>(Durban!P207*0.57+PMB!P207*0.08+RBay!P207*0.06+'Port Shepstone'!P207*0.03+Other!P207*0.03)/71*100</f>
        <v>7.3301880246999227</v>
      </c>
      <c r="S207" s="140">
        <f t="shared" si="85"/>
        <v>92.742246582945953</v>
      </c>
    </row>
    <row r="208" spans="1:19">
      <c r="A208" s="4" t="s">
        <v>85</v>
      </c>
      <c r="B208" s="4"/>
      <c r="C208" s="4"/>
      <c r="D208" s="251">
        <f>(Durban!B208*0.57+PMB!B208*0.08+RBay!B208*0.06+'Port Shepstone'!B208*0.03+Other!B208*0.03)/71*100</f>
        <v>6.2563380281690142</v>
      </c>
      <c r="E208" s="256">
        <f t="shared" si="78"/>
        <v>108.4507042253521</v>
      </c>
      <c r="F208" s="251">
        <f>(Durban!D208*0.57+PMB!D208*0.08+RBay!D208*0.06+'Port Shepstone'!D208*0.03+Other!D208*0.03)/71*100</f>
        <v>2.0408450704225349</v>
      </c>
      <c r="G208" s="256">
        <f t="shared" si="79"/>
        <v>108.45070422535208</v>
      </c>
      <c r="H208" s="68">
        <f>(Durban!F208*0.57+PMB!F208*0.08+RBay!F208*0.06+'Port Shepstone'!F208*0.03+Other!F208*0.03)/71*100</f>
        <v>1.9535211267605632</v>
      </c>
      <c r="I208" s="112">
        <f t="shared" si="80"/>
        <v>108.45070422535213</v>
      </c>
      <c r="J208" s="80">
        <f>(Durban!H208*0.57+PMB!H208*0.08+RBay!H208*0.06+'Port Shepstone'!H208*0.03+Other!H208*0.03)/71*100</f>
        <v>0</v>
      </c>
      <c r="K208" s="136">
        <f t="shared" si="81"/>
        <v>100</v>
      </c>
      <c r="L208" s="40">
        <f>(Durban!J208*0.57+PMB!J208*0.08+RBay!J208*0.06+'Port Shepstone'!J208*0.03+Other!J208*0.03)/71*100</f>
        <v>0</v>
      </c>
      <c r="M208" s="137">
        <f t="shared" si="82"/>
        <v>99.991549295774647</v>
      </c>
      <c r="N208" s="122">
        <f>(Durban!L208*0.57+PMB!L208*0.08+RBay!L208*0.06+'Port Shepstone'!L208*0.03+Other!L208*0.03)/71*100</f>
        <v>1.2633802816901409</v>
      </c>
      <c r="O208" s="138">
        <f t="shared" si="83"/>
        <v>100.06901408450705</v>
      </c>
      <c r="P208" s="124">
        <f>(Durban!N208*0.57+PMB!N208*0.08+RBay!N208*0.06+'Port Shepstone'!N208*0.03+Other!N208*0.03)/71*100</f>
        <v>0.3380281690140845</v>
      </c>
      <c r="Q208" s="139">
        <f t="shared" si="84"/>
        <v>100.80281690140846</v>
      </c>
      <c r="R208" s="126">
        <f>(Durban!P208*0.57+PMB!P208*0.08+RBay!P208*0.06+'Port Shepstone'!P208*0.03+Other!P208*0.03)/71*100</f>
        <v>7.3301880246999227</v>
      </c>
      <c r="S208" s="140">
        <f t="shared" si="85"/>
        <v>100.07243460764587</v>
      </c>
    </row>
    <row r="209" spans="1:19">
      <c r="A209" s="4"/>
      <c r="B209" s="4"/>
      <c r="C209" s="4"/>
      <c r="D209" s="251"/>
      <c r="E209" s="256"/>
      <c r="F209" s="251"/>
      <c r="G209" s="256"/>
      <c r="H209" s="68"/>
      <c r="I209" s="112"/>
      <c r="J209" s="80"/>
      <c r="K209" s="136"/>
      <c r="L209" s="40"/>
      <c r="M209" s="137"/>
      <c r="N209" s="122"/>
      <c r="O209" s="138"/>
      <c r="P209" s="124"/>
      <c r="Q209" s="139"/>
      <c r="R209" s="126"/>
      <c r="S209" s="135"/>
    </row>
    <row r="210" spans="1:19">
      <c r="A210" s="5" t="s">
        <v>9</v>
      </c>
      <c r="B210" s="5"/>
      <c r="C210" s="5"/>
      <c r="D210" s="251"/>
      <c r="E210" s="256"/>
      <c r="F210" s="251"/>
      <c r="G210" s="256"/>
      <c r="H210" s="68"/>
      <c r="I210" s="112"/>
      <c r="J210" s="80"/>
      <c r="K210" s="136"/>
      <c r="L210" s="40"/>
      <c r="M210" s="137"/>
      <c r="N210" s="122"/>
      <c r="O210" s="138"/>
      <c r="P210" s="124"/>
      <c r="Q210" s="139"/>
      <c r="R210" s="126"/>
      <c r="S210" s="135"/>
    </row>
    <row r="211" spans="1:19">
      <c r="A211" s="4" t="s">
        <v>77</v>
      </c>
      <c r="B211" s="4"/>
      <c r="C211" s="4"/>
      <c r="D211" s="251">
        <f>(Durban!B211*0.57+PMB!B211*0.08+RBay!B211*0.06+'Port Shepstone'!B211*0.03+Other!B211*0.03)/71*100</f>
        <v>9.1774647887323937</v>
      </c>
      <c r="E211" s="256">
        <f>D211</f>
        <v>9.1774647887323937</v>
      </c>
      <c r="F211" s="251">
        <f>(Durban!D211*0.57+PMB!D211*0.08+RBay!D211*0.06+'Port Shepstone'!D211*0.03+Other!D211*0.03)/71*100</f>
        <v>1.284507042253521</v>
      </c>
      <c r="G211" s="256">
        <f>F211</f>
        <v>1.284507042253521</v>
      </c>
      <c r="H211" s="68">
        <f>(Durban!F211*0.57+PMB!F211*0.08+RBay!F211*0.06+'Port Shepstone'!F211*0.03+Other!F211*0.03)/71*100</f>
        <v>2.7464788732394365</v>
      </c>
      <c r="I211" s="112">
        <f>H211</f>
        <v>2.7464788732394365</v>
      </c>
      <c r="J211" s="80">
        <f>(Durban!H211*0.57+PMB!H211*0.08+RBay!H211*0.06+'Port Shepstone'!H211*0.03+Other!H211*0.03)/71*100</f>
        <v>3.5014084507042256</v>
      </c>
      <c r="K211" s="136">
        <f>J211</f>
        <v>3.5014084507042256</v>
      </c>
      <c r="L211" s="40">
        <f>(Durban!J211*0.57+PMB!J211*0.08+RBay!J211*0.06+'Port Shepstone'!J211*0.03+Other!J211*0.03)/71*100</f>
        <v>0.58591549295774648</v>
      </c>
      <c r="M211" s="137">
        <f>L211</f>
        <v>0.58591549295774648</v>
      </c>
      <c r="N211" s="122">
        <f>(Durban!L211*0.57+PMB!L211*0.08+RBay!L211*0.06+'Port Shepstone'!L211*0.03+Other!L211*0.03)/71*100</f>
        <v>1.5</v>
      </c>
      <c r="O211" s="138">
        <f>N211</f>
        <v>1.5</v>
      </c>
      <c r="P211" s="124">
        <f>(Durban!N211*0.57+PMB!N211*0.08+RBay!N211*0.06+'Port Shepstone'!N211*0.03+Other!N211*0.03)/71*100</f>
        <v>5.2394366197183091</v>
      </c>
      <c r="Q211" s="139">
        <f>P211</f>
        <v>5.2394366197183091</v>
      </c>
      <c r="R211" s="126">
        <f>(Durban!P211*0.57+PMB!P211*0.08+RBay!P211*0.06+'Port Shepstone'!P211*0.03+Other!P211*0.03)/71*100</f>
        <v>1.8825254978144732</v>
      </c>
      <c r="S211" s="140">
        <f>R211</f>
        <v>1.8825254978144732</v>
      </c>
    </row>
    <row r="212" spans="1:19">
      <c r="A212" s="4" t="s">
        <v>78</v>
      </c>
      <c r="B212" s="4"/>
      <c r="C212" s="4"/>
      <c r="D212" s="251">
        <f>(Durban!B212*0.57+PMB!B212*0.08+RBay!B212*0.06+'Port Shepstone'!B212*0.03+Other!B212*0.03)/71*100</f>
        <v>9.6760563380281681</v>
      </c>
      <c r="E212" s="256">
        <f>E211+D212</f>
        <v>18.853521126760562</v>
      </c>
      <c r="F212" s="251">
        <f>(Durban!D212*0.57+PMB!D212*0.08+RBay!D212*0.06+'Port Shepstone'!D212*0.03+Other!D212*0.03)/71*100</f>
        <v>1.9901408450704223</v>
      </c>
      <c r="G212" s="256">
        <f>G211+F212</f>
        <v>3.2746478873239431</v>
      </c>
      <c r="H212" s="68">
        <f>(Durban!F212*0.57+PMB!F212*0.08+RBay!F212*0.06+'Port Shepstone'!F212*0.03+Other!F212*0.03)/71*100</f>
        <v>1.2591549295774649</v>
      </c>
      <c r="I212" s="112">
        <f>I211+H212</f>
        <v>4.0056338028169014</v>
      </c>
      <c r="J212" s="80">
        <f>(Durban!H212*0.57+PMB!H212*0.08+RBay!H212*0.06+'Port Shepstone'!H212*0.03+Other!H212*0.03)/71*100</f>
        <v>4.3352112676056338</v>
      </c>
      <c r="K212" s="136">
        <f>K211+J212</f>
        <v>7.8366197183098594</v>
      </c>
      <c r="L212" s="40">
        <f>(Durban!J212*0.57+PMB!J212*0.08+RBay!J212*0.06+'Port Shepstone'!J212*0.03+Other!J212*0.03)/71*100</f>
        <v>0.18028169014084508</v>
      </c>
      <c r="M212" s="137">
        <f>M211+L212</f>
        <v>0.76619718309859153</v>
      </c>
      <c r="N212" s="122">
        <f>(Durban!L212*0.57+PMB!L212*0.08+RBay!L212*0.06+'Port Shepstone'!L212*0.03+Other!L212*0.03)/71*100</f>
        <v>3.9028169014084497</v>
      </c>
      <c r="O212" s="138">
        <f>O211+N212</f>
        <v>5.4028169014084497</v>
      </c>
      <c r="P212" s="124">
        <f>(Durban!N212*0.57+PMB!N212*0.08+RBay!N212*0.06+'Port Shepstone'!N212*0.03+Other!N212*0.03)/71*100</f>
        <v>0.56338028169014087</v>
      </c>
      <c r="Q212" s="139">
        <f>Q211+P212</f>
        <v>5.8028169014084501</v>
      </c>
      <c r="R212" s="126">
        <f>(Durban!P212*0.57+PMB!P212*0.08+RBay!P212*0.06+'Port Shepstone'!P212*0.03+Other!P212*0.03)/71*100</f>
        <v>6.1229445639353353</v>
      </c>
      <c r="S212" s="140">
        <f>S211+R212</f>
        <v>8.0054700617498078</v>
      </c>
    </row>
    <row r="213" spans="1:19">
      <c r="A213" s="4" t="s">
        <v>79</v>
      </c>
      <c r="B213" s="4"/>
      <c r="C213" s="4"/>
      <c r="D213" s="251">
        <f>(Durban!B213*0.57+PMB!B213*0.08+RBay!B213*0.06+'Port Shepstone'!B213*0.03+Other!B213*0.03)/71*100</f>
        <v>2.9591549295774646</v>
      </c>
      <c r="E213" s="256">
        <f t="shared" ref="E213:E218" si="86">E212+D213</f>
        <v>21.812676056338027</v>
      </c>
      <c r="F213" s="251">
        <f>(Durban!D213*0.57+PMB!D213*0.08+RBay!D213*0.06+'Port Shepstone'!D213*0.03+Other!D213*0.03)/71*100</f>
        <v>11.209859154929577</v>
      </c>
      <c r="G213" s="256">
        <f t="shared" ref="G213:G218" si="87">G212+F213</f>
        <v>14.484507042253519</v>
      </c>
      <c r="H213" s="68">
        <f>(Durban!F213*0.57+PMB!F213*0.08+RBay!F213*0.06+'Port Shepstone'!F213*0.03+Other!F213*0.03)/71*100</f>
        <v>3.9633802816901409</v>
      </c>
      <c r="I213" s="112">
        <f t="shared" ref="I213:I218" si="88">I212+H213</f>
        <v>7.9690140845070427</v>
      </c>
      <c r="J213" s="80">
        <f>(Durban!H213*0.57+PMB!H213*0.08+RBay!H213*0.06+'Port Shepstone'!H213*0.03+Other!H213*0.03)/71*100</f>
        <v>7.0873239436619713</v>
      </c>
      <c r="K213" s="136">
        <f t="shared" ref="K213:K219" si="89">K212+J213</f>
        <v>14.92394366197183</v>
      </c>
      <c r="L213" s="40">
        <f>(Durban!J213*0.57+PMB!J213*0.08+RBay!J213*0.06+'Port Shepstone'!J213*0.03+Other!J213*0.03)/71*100</f>
        <v>0.94647887323943658</v>
      </c>
      <c r="M213" s="137">
        <f t="shared" ref="M213:S219" si="90">M212+L213</f>
        <v>1.7126760563380281</v>
      </c>
      <c r="N213" s="122">
        <f>(Durban!L213*0.57+PMB!L213*0.08+RBay!L213*0.06+'Port Shepstone'!L213*0.03+Other!L213*0.03)/71*100</f>
        <v>4.4239436619718315</v>
      </c>
      <c r="O213" s="138">
        <f t="shared" si="90"/>
        <v>9.8267605633802813</v>
      </c>
      <c r="P213" s="124">
        <f>(Durban!N213*0.57+PMB!N213*0.08+RBay!N213*0.06+'Port Shepstone'!N213*0.03+Other!N213*0.03)/71*100</f>
        <v>4.535211267605634</v>
      </c>
      <c r="Q213" s="139">
        <f t="shared" si="90"/>
        <v>10.338028169014084</v>
      </c>
      <c r="R213" s="126">
        <f>(Durban!P213*0.57+PMB!P213*0.08+RBay!P213*0.06+'Port Shepstone'!P213*0.03+Other!P213*0.03)/71*100</f>
        <v>1.0383972802331229</v>
      </c>
      <c r="S213" s="140">
        <f t="shared" si="90"/>
        <v>9.0438673419829314</v>
      </c>
    </row>
    <row r="214" spans="1:19">
      <c r="A214" s="4" t="s">
        <v>80</v>
      </c>
      <c r="B214" s="4"/>
      <c r="C214" s="4"/>
      <c r="D214" s="251">
        <f>(Durban!B214*0.57+PMB!B214*0.08+RBay!B214*0.06+'Port Shepstone'!B214*0.03+Other!B214*0.03)/71*100</f>
        <v>3.3845070422535213</v>
      </c>
      <c r="E214" s="256">
        <f t="shared" si="86"/>
        <v>25.197183098591548</v>
      </c>
      <c r="F214" s="251">
        <f>(Durban!D214*0.57+PMB!D214*0.08+RBay!D214*0.06+'Port Shepstone'!D214*0.03+Other!D214*0.03)/71*100</f>
        <v>4.2253521126760551</v>
      </c>
      <c r="G214" s="256">
        <f t="shared" si="87"/>
        <v>18.709859154929575</v>
      </c>
      <c r="H214" s="68">
        <f>(Durban!F214*0.57+PMB!F214*0.08+RBay!F214*0.06+'Port Shepstone'!F214*0.03+Other!F214*0.03)/71*100</f>
        <v>4.6535211267605634</v>
      </c>
      <c r="I214" s="112">
        <f t="shared" si="88"/>
        <v>12.622535211267607</v>
      </c>
      <c r="J214" s="80">
        <f>(Durban!H214*0.57+PMB!H214*0.08+RBay!H214*0.06+'Port Shepstone'!H214*0.03+Other!H214*0.03)/71*100</f>
        <v>7.0873239436619713</v>
      </c>
      <c r="K214" s="136">
        <f t="shared" si="89"/>
        <v>22.011267605633801</v>
      </c>
      <c r="L214" s="40">
        <f>(Durban!J214*0.57+PMB!J214*0.08+RBay!J214*0.06+'Port Shepstone'!J214*0.03+Other!J214*0.03)/71*100</f>
        <v>12.370422535211267</v>
      </c>
      <c r="M214" s="137">
        <f t="shared" si="90"/>
        <v>14.083098591549295</v>
      </c>
      <c r="N214" s="122">
        <f>(Durban!L214*0.57+PMB!L214*0.08+RBay!L214*0.06+'Port Shepstone'!L214*0.03+Other!L214*0.03)/71*100</f>
        <v>3.5323943661971828</v>
      </c>
      <c r="O214" s="138">
        <f t="shared" si="90"/>
        <v>13.359154929577464</v>
      </c>
      <c r="P214" s="124">
        <f>(Durban!N214*0.57+PMB!N214*0.08+RBay!N214*0.06+'Port Shepstone'!N214*0.03+Other!N214*0.03)/71*100</f>
        <v>5.3380281690140841</v>
      </c>
      <c r="Q214" s="139">
        <f t="shared" si="90"/>
        <v>15.676056338028168</v>
      </c>
      <c r="R214" s="126">
        <f>(Durban!P214*0.57+PMB!P214*0.08+RBay!P214*0.06+'Port Shepstone'!P214*0.03+Other!P214*0.03)/71*100</f>
        <v>6.1229445639353353</v>
      </c>
      <c r="S214" s="140">
        <f t="shared" si="90"/>
        <v>15.166811905918266</v>
      </c>
    </row>
    <row r="215" spans="1:19">
      <c r="A215" s="4" t="s">
        <v>81</v>
      </c>
      <c r="B215" s="4"/>
      <c r="C215" s="4"/>
      <c r="D215" s="251">
        <f>(Durban!B215*0.57+PMB!B215*0.08+RBay!B215*0.06+'Port Shepstone'!B215*0.03+Other!B215*0.03)/71*100</f>
        <v>9.3507042253521124</v>
      </c>
      <c r="E215" s="256">
        <f t="shared" si="86"/>
        <v>34.547887323943662</v>
      </c>
      <c r="F215" s="251">
        <f>(Durban!D215*0.57+PMB!D215*0.08+RBay!D215*0.06+'Port Shepstone'!D215*0.03+Other!D215*0.03)/71*100</f>
        <v>14.956338028169014</v>
      </c>
      <c r="G215" s="256">
        <f t="shared" si="87"/>
        <v>33.666197183098589</v>
      </c>
      <c r="H215" s="68">
        <f>(Durban!F215*0.57+PMB!F215*0.08+RBay!F215*0.06+'Port Shepstone'!F215*0.03+Other!F215*0.03)/71*100</f>
        <v>10.811267605633802</v>
      </c>
      <c r="I215" s="112">
        <f t="shared" si="88"/>
        <v>23.433802816901409</v>
      </c>
      <c r="J215" s="80">
        <f>(Durban!H215*0.57+PMB!H215*0.08+RBay!H215*0.06+'Port Shepstone'!H215*0.03+Other!H215*0.03)/71*100</f>
        <v>2.647887323943662</v>
      </c>
      <c r="K215" s="136">
        <f t="shared" si="89"/>
        <v>24.659154929577461</v>
      </c>
      <c r="L215" s="40">
        <f>(Durban!J215*0.57+PMB!J215*0.08+RBay!J215*0.06+'Port Shepstone'!J215*0.03+Other!J215*0.03)/71*100</f>
        <v>6.4056338028169009</v>
      </c>
      <c r="M215" s="137">
        <f t="shared" si="90"/>
        <v>20.488732394366195</v>
      </c>
      <c r="N215" s="122">
        <f>(Durban!L215*0.57+PMB!L215*0.08+RBay!L215*0.06+'Port Shepstone'!L215*0.03+Other!L215*0.03)/71*100</f>
        <v>3.1338028169014076</v>
      </c>
      <c r="O215" s="138">
        <f t="shared" si="90"/>
        <v>16.492957746478872</v>
      </c>
      <c r="P215" s="124">
        <f>(Durban!N215*0.57+PMB!N215*0.08+RBay!N215*0.06+'Port Shepstone'!N215*0.03+Other!N215*0.03)/71*100</f>
        <v>4.7746478873239431</v>
      </c>
      <c r="Q215" s="139">
        <f t="shared" si="90"/>
        <v>20.450704225352112</v>
      </c>
      <c r="R215" s="126">
        <f>(Durban!P215*0.57+PMB!P215*0.08+RBay!P215*0.06+'Port Shepstone'!P215*0.03+Other!P215*0.03)/71*100</f>
        <v>0.58280718795531805</v>
      </c>
      <c r="S215" s="140">
        <f t="shared" si="90"/>
        <v>15.749619093873584</v>
      </c>
    </row>
    <row r="216" spans="1:19">
      <c r="A216" s="4" t="s">
        <v>82</v>
      </c>
      <c r="B216" s="4"/>
      <c r="C216" s="4"/>
      <c r="D216" s="251">
        <f>(Durban!B216*0.57+PMB!B216*0.08+RBay!B216*0.06+'Port Shepstone'!B216*0.03+Other!B216*0.03)/71*100</f>
        <v>11.991549295774647</v>
      </c>
      <c r="E216" s="256">
        <f t="shared" si="86"/>
        <v>46.539436619718309</v>
      </c>
      <c r="F216" s="251">
        <f>(Durban!D216*0.57+PMB!D216*0.08+RBay!D216*0.06+'Port Shepstone'!D216*0.03+Other!D216*0.03)/71*100</f>
        <v>9.8281690140845051</v>
      </c>
      <c r="G216" s="256">
        <f t="shared" si="87"/>
        <v>43.494366197183098</v>
      </c>
      <c r="H216" s="68">
        <f>(Durban!F216*0.57+PMB!F216*0.08+RBay!F216*0.06+'Port Shepstone'!F216*0.03+Other!F216*0.03)/71*100</f>
        <v>15.991549295774643</v>
      </c>
      <c r="I216" s="112">
        <f t="shared" si="88"/>
        <v>39.425352112676052</v>
      </c>
      <c r="J216" s="80">
        <f>(Durban!H216*0.57+PMB!H216*0.08+RBay!H216*0.06+'Port Shepstone'!H216*0.03+Other!H216*0.03)/71*100</f>
        <v>16.005633802816899</v>
      </c>
      <c r="K216" s="210">
        <f t="shared" si="89"/>
        <v>40.664788732394356</v>
      </c>
      <c r="L216" s="40">
        <f>(Durban!J216*0.57+PMB!J216*0.08+RBay!J216*0.06+'Port Shepstone'!J216*0.03+Other!J216*0.03)/71*100</f>
        <v>14.226760563380282</v>
      </c>
      <c r="M216" s="137">
        <f t="shared" si="90"/>
        <v>34.715492957746477</v>
      </c>
      <c r="N216" s="122">
        <f>(Durban!L216*0.57+PMB!L216*0.08+RBay!L216*0.06+'Port Shepstone'!L216*0.03+Other!L216*0.03)/71*100</f>
        <v>12</v>
      </c>
      <c r="O216" s="138">
        <f t="shared" si="90"/>
        <v>28.492957746478872</v>
      </c>
      <c r="P216" s="124">
        <f>(Durban!N216*0.57+PMB!N216*0.08+RBay!N216*0.06+'Port Shepstone'!N216*0.03+Other!N216*0.03)/71*100</f>
        <v>11.239436619718308</v>
      </c>
      <c r="Q216" s="139">
        <f t="shared" si="90"/>
        <v>31.69014084507042</v>
      </c>
      <c r="R216" s="126">
        <f>(Durban!P216*0.57+PMB!P216*0.08+RBay!P216*0.06+'Port Shepstone'!P216*0.03+Other!P216*0.03)/71*100</f>
        <v>24.686047318393118</v>
      </c>
      <c r="S216" s="214">
        <f t="shared" si="90"/>
        <v>40.435666412266698</v>
      </c>
    </row>
    <row r="217" spans="1:19">
      <c r="A217" s="4" t="s">
        <v>83</v>
      </c>
      <c r="B217" s="4"/>
      <c r="C217" s="4"/>
      <c r="D217" s="251">
        <f>(Durban!B217*0.57+PMB!B217*0.08+RBay!B217*0.06+'Port Shepstone'!B217*0.03+Other!B217*0.03)/71*100</f>
        <v>22.16056338028169</v>
      </c>
      <c r="E217" s="258">
        <f t="shared" si="86"/>
        <v>68.7</v>
      </c>
      <c r="F217" s="251">
        <f>(Durban!D217*0.57+PMB!D217*0.08+RBay!D217*0.06+'Port Shepstone'!D217*0.03+Other!D217*0.03)/71*100</f>
        <v>21.873239436619716</v>
      </c>
      <c r="G217" s="258">
        <f t="shared" si="87"/>
        <v>65.36760563380281</v>
      </c>
      <c r="H217" s="68">
        <f>(Durban!F217*0.57+PMB!F217*0.08+RBay!F217*0.06+'Port Shepstone'!F217*0.03+Other!F217*0.03)/71*100</f>
        <v>20.653521126760563</v>
      </c>
      <c r="I217" s="209">
        <f t="shared" si="88"/>
        <v>60.078873239436618</v>
      </c>
      <c r="J217" s="80">
        <f>(Durban!H217*0.57+PMB!H217*0.08+RBay!H217*0.06+'Port Shepstone'!H217*0.03+Other!H217*0.03)/71*100</f>
        <v>24.459154929577466</v>
      </c>
      <c r="K217" s="136">
        <f t="shared" si="89"/>
        <v>65.123943661971822</v>
      </c>
      <c r="L217" s="40">
        <f>(Durban!J217*0.57+PMB!J217*0.08+RBay!J217*0.06+'Port Shepstone'!J217*0.03+Other!J217*0.03)/71*100</f>
        <v>14.922535211267604</v>
      </c>
      <c r="M217" s="211">
        <f t="shared" si="90"/>
        <v>49.638028169014078</v>
      </c>
      <c r="N217" s="122">
        <f>(Durban!L217*0.57+PMB!L217*0.08+RBay!L217*0.06+'Port Shepstone'!L217*0.03+Other!L217*0.03)/71*100</f>
        <v>19.585915492957749</v>
      </c>
      <c r="O217" s="212">
        <f t="shared" si="90"/>
        <v>48.078873239436618</v>
      </c>
      <c r="P217" s="124">
        <f>(Durban!N217*0.57+PMB!N217*0.08+RBay!N217*0.06+'Port Shepstone'!N217*0.03+Other!N217*0.03)/71*100</f>
        <v>25.73239436619718</v>
      </c>
      <c r="Q217" s="213">
        <f t="shared" si="90"/>
        <v>57.422535211267601</v>
      </c>
      <c r="R217" s="126">
        <f>(Durban!P217*0.57+PMB!P217*0.08+RBay!P217*0.06+'Port Shepstone'!P217*0.03+Other!P217*0.03)/71*100</f>
        <v>20.057090126968706</v>
      </c>
      <c r="S217" s="140">
        <f t="shared" si="90"/>
        <v>60.492756539235401</v>
      </c>
    </row>
    <row r="218" spans="1:19">
      <c r="A218" s="4" t="s">
        <v>84</v>
      </c>
      <c r="B218" s="4"/>
      <c r="C218" s="4"/>
      <c r="D218" s="251">
        <f>(Durban!B218*0.57+PMB!B218*0.08+RBay!B218*0.06+'Port Shepstone'!B218*0.03+Other!B218*0.03)/71*100</f>
        <v>21.623943661971829</v>
      </c>
      <c r="E218" s="256">
        <f t="shared" si="86"/>
        <v>90.323943661971839</v>
      </c>
      <c r="F218" s="251">
        <f>(Durban!D218*0.57+PMB!D218*0.08+RBay!D218*0.06+'Port Shepstone'!D218*0.03+Other!D218*0.03)/71*100</f>
        <v>26.72535211267606</v>
      </c>
      <c r="G218" s="256">
        <f t="shared" si="87"/>
        <v>92.092957746478874</v>
      </c>
      <c r="H218" s="68">
        <f>(Durban!F218*0.57+PMB!F218*0.08+RBay!F218*0.06+'Port Shepstone'!F218*0.03+Other!F218*0.03)/71*100</f>
        <v>25.661971830985912</v>
      </c>
      <c r="I218" s="112">
        <f t="shared" si="88"/>
        <v>85.740845070422523</v>
      </c>
      <c r="J218" s="80">
        <f>(Durban!H218*0.57+PMB!H218*0.08+RBay!H218*0.06+'Port Shepstone'!H218*0.03+Other!H218*0.03)/71*100</f>
        <v>20.918309859154931</v>
      </c>
      <c r="K218" s="136">
        <f t="shared" si="89"/>
        <v>86.042253521126753</v>
      </c>
      <c r="L218" s="40">
        <f>(Durban!J218*0.57+PMB!J218*0.08+RBay!J218*0.06+'Port Shepstone'!J218*0.03+Other!J218*0.03)/71*100</f>
        <v>27.833802816901411</v>
      </c>
      <c r="M218" s="137">
        <f t="shared" si="90"/>
        <v>77.471830985915489</v>
      </c>
      <c r="N218" s="122">
        <f>(Durban!L218*0.57+PMB!L218*0.08+RBay!L218*0.06+'Port Shepstone'!L218*0.03+Other!L218*0.03)/71*100</f>
        <v>22.701408450704225</v>
      </c>
      <c r="O218" s="138">
        <f t="shared" si="90"/>
        <v>70.780281690140839</v>
      </c>
      <c r="P218" s="124">
        <f>(Durban!N218*0.57+PMB!N218*0.08+RBay!N218*0.06+'Port Shepstone'!N218*0.03+Other!N218*0.03)/71*100</f>
        <v>22.943661971830984</v>
      </c>
      <c r="Q218" s="139">
        <f t="shared" si="90"/>
        <v>80.366197183098592</v>
      </c>
      <c r="R218" s="126">
        <f>(Durban!P218*0.57+PMB!P218*0.08+RBay!P218*0.06+'Port Shepstone'!P218*0.03+Other!P218*0.03)/71*100</f>
        <v>24.880316381044889</v>
      </c>
      <c r="S218" s="140">
        <f t="shared" si="90"/>
        <v>85.373072920280293</v>
      </c>
    </row>
    <row r="219" spans="1:19">
      <c r="A219" s="4" t="s">
        <v>85</v>
      </c>
      <c r="B219" s="4"/>
      <c r="C219" s="4"/>
      <c r="D219" s="251">
        <f>(Durban!B219*0.57+PMB!B219*0.08+RBay!B219*0.06+'Port Shepstone'!B219*0.03+Other!B219*0.03)/71*100</f>
        <v>18.122535211267607</v>
      </c>
      <c r="E219" s="256">
        <f>E218+D219</f>
        <v>108.44647887323944</v>
      </c>
      <c r="F219" s="251">
        <f>(Durban!D219*0.57+PMB!D219*0.08+RBay!D219*0.06+'Port Shepstone'!D219*0.03+Other!D219*0.03)/71*100</f>
        <v>16.357746478873235</v>
      </c>
      <c r="G219" s="256">
        <f>G218+F219</f>
        <v>108.45070422535211</v>
      </c>
      <c r="H219" s="68">
        <f>(Durban!F219*0.57+PMB!F219*0.08+RBay!F219*0.06+'Port Shepstone'!F219*0.03+Other!F219*0.03)/71*100</f>
        <v>22.709859154929575</v>
      </c>
      <c r="I219" s="112">
        <f>I218+H219</f>
        <v>108.4507042253521</v>
      </c>
      <c r="J219" s="80">
        <f>(Durban!H219*0.57+PMB!H219*0.08+RBay!H219*0.06+'Port Shepstone'!H219*0.03+Other!H219*0.03)/71*100</f>
        <v>13.969014084507043</v>
      </c>
      <c r="K219" s="136">
        <f t="shared" si="89"/>
        <v>100.01126760563379</v>
      </c>
      <c r="L219" s="40">
        <f>(Durban!J219*0.57+PMB!J219*0.08+RBay!J219*0.06+'Port Shepstone'!J219*0.03+Other!J219*0.03)/71*100</f>
        <v>22.536619718309854</v>
      </c>
      <c r="M219" s="137">
        <f t="shared" si="90"/>
        <v>100.00845070422534</v>
      </c>
      <c r="N219" s="122">
        <f>(Durban!L219*0.57+PMB!L219*0.08+RBay!L219*0.06+'Port Shepstone'!L219*0.03+Other!L219*0.03)/71*100</f>
        <v>29.21971830985915</v>
      </c>
      <c r="O219" s="138">
        <f t="shared" si="90"/>
        <v>99.999999999999986</v>
      </c>
      <c r="P219" s="124">
        <f>(Durban!N219*0.57+PMB!N219*0.08+RBay!N219*0.06+'Port Shepstone'!N219*0.03+Other!N219*0.03)/71*100</f>
        <v>19.830985915492956</v>
      </c>
      <c r="Q219" s="139">
        <f t="shared" si="90"/>
        <v>100.19718309859155</v>
      </c>
      <c r="R219" s="126">
        <f>(Durban!P219*0.57+PMB!P219*0.08+RBay!P219*0.06+'Port Shepstone'!P219*0.03+Other!P219*0.03)/71*100</f>
        <v>14.626082009297162</v>
      </c>
      <c r="S219" s="140">
        <f t="shared" si="90"/>
        <v>99.999154929577458</v>
      </c>
    </row>
    <row r="220" spans="1:19">
      <c r="A220" s="3"/>
      <c r="B220" s="3"/>
      <c r="C220" s="3"/>
      <c r="D220" s="251"/>
      <c r="E220" s="256"/>
      <c r="F220" s="251"/>
      <c r="G220" s="256"/>
      <c r="H220" s="68"/>
      <c r="I220" s="112"/>
      <c r="J220" s="80"/>
      <c r="K220" s="136"/>
      <c r="L220" s="40"/>
      <c r="M220" s="137"/>
      <c r="N220" s="122"/>
      <c r="O220" s="138"/>
      <c r="P220" s="124"/>
      <c r="Q220" s="139"/>
      <c r="R220" s="126"/>
      <c r="S220" s="135"/>
    </row>
    <row r="221" spans="1:19" ht="25.5">
      <c r="A221" s="5" t="s">
        <v>10</v>
      </c>
      <c r="B221" s="5"/>
      <c r="C221" s="5"/>
      <c r="D221" s="251"/>
      <c r="E221" s="256"/>
      <c r="F221" s="251"/>
      <c r="G221" s="256"/>
      <c r="H221" s="68"/>
      <c r="I221" s="112"/>
      <c r="J221" s="80"/>
      <c r="K221" s="136"/>
      <c r="L221" s="40"/>
      <c r="M221" s="137"/>
      <c r="N221" s="122"/>
      <c r="O221" s="138"/>
      <c r="P221" s="124"/>
      <c r="Q221" s="139"/>
      <c r="R221" s="126"/>
      <c r="S221" s="135"/>
    </row>
    <row r="222" spans="1:19">
      <c r="A222" s="4" t="s">
        <v>11</v>
      </c>
      <c r="B222" s="4"/>
      <c r="C222" s="4"/>
      <c r="D222" s="251">
        <f>(Durban!B222*0.57+PMB!B222*0.08+RBay!B222*0.06+'Port Shepstone'!B222*0.03+Other!B222*0.03)/71*100</f>
        <v>27.449295774647887</v>
      </c>
      <c r="E222" s="256">
        <f>D222</f>
        <v>27.449295774647887</v>
      </c>
      <c r="F222" s="251">
        <f>(Durban!D222*0.57+PMB!D222*0.08+RBay!D222*0.06+'Port Shepstone'!D222*0.03+Other!D222*0.03)/71*100</f>
        <v>7.3267605633802813</v>
      </c>
      <c r="G222" s="256">
        <f>F222</f>
        <v>7.3267605633802813</v>
      </c>
      <c r="H222" s="68">
        <f>(Durban!F222*0.57+PMB!F222*0.08+RBay!F222*0.06+'Port Shepstone'!F222*0.03+Other!F222*0.03)/71*100</f>
        <v>13.847887323943661</v>
      </c>
      <c r="I222" s="112">
        <f>H222</f>
        <v>13.847887323943661</v>
      </c>
      <c r="J222" s="80">
        <f>(Durban!H222*0.57+PMB!H222*0.08+RBay!H222*0.06+'Port Shepstone'!H222*0.03+Other!H222*0.03)/71*100</f>
        <v>11.005633802816901</v>
      </c>
      <c r="K222" s="136">
        <f>J222</f>
        <v>11.005633802816901</v>
      </c>
      <c r="L222" s="40">
        <f>(Durban!J222*0.57+PMB!J222*0.08+RBay!J222*0.06+'Port Shepstone'!J222*0.03+Other!J222*0.03)/71*100</f>
        <v>4.028169014084507</v>
      </c>
      <c r="M222" s="137">
        <f>L222</f>
        <v>4.028169014084507</v>
      </c>
      <c r="N222" s="122">
        <f>(Durban!L222*0.57+PMB!L222*0.08+RBay!L222*0.06+'Port Shepstone'!L222*0.03+Other!L222*0.03)/71*100</f>
        <v>6.5436619718309856</v>
      </c>
      <c r="O222" s="138">
        <f>N222</f>
        <v>6.5436619718309856</v>
      </c>
      <c r="P222" s="124">
        <f>(Durban!N222*0.57+PMB!N222*0.08+RBay!N222*0.06+'Port Shepstone'!N222*0.03+Other!N222*0.03)/71*100</f>
        <v>5.619718309859155</v>
      </c>
      <c r="Q222" s="139">
        <f>P222</f>
        <v>5.619718309859155</v>
      </c>
      <c r="R222" s="126">
        <f>(Durban!P222*0.57+PMB!P222*0.08+RBay!P222*0.06+'Port Shepstone'!P222*0.03+Other!P222*0.03)/71*100</f>
        <v>5.9263817387081108</v>
      </c>
      <c r="S222" s="140">
        <f>R222</f>
        <v>5.9263817387081108</v>
      </c>
    </row>
    <row r="223" spans="1:19">
      <c r="A223" s="6">
        <v>0.05</v>
      </c>
      <c r="B223" s="6"/>
      <c r="C223" s="6"/>
      <c r="D223" s="251">
        <f>(Durban!B223*0.57+PMB!B223*0.08+RBay!B223*0.06+'Port Shepstone'!B223*0.03+Other!B223*0.03)/71*100</f>
        <v>8.4845070422535205</v>
      </c>
      <c r="E223" s="256">
        <f>E222+D223</f>
        <v>35.933802816901405</v>
      </c>
      <c r="F223" s="251">
        <f>(Durban!D223*0.57+PMB!D223*0.08+RBay!D223*0.06+'Port Shepstone'!D223*0.03+Other!D223*0.03)/71*100</f>
        <v>8.4605633802816893</v>
      </c>
      <c r="G223" s="256">
        <f>G222+F223</f>
        <v>15.787323943661971</v>
      </c>
      <c r="H223" s="68">
        <f>(Durban!F223*0.57+PMB!F223*0.08+RBay!F223*0.06+'Port Shepstone'!F223*0.03+Other!F223*0.03)/71*100</f>
        <v>10.390140845070421</v>
      </c>
      <c r="I223" s="112">
        <f>I222+H223</f>
        <v>24.238028169014083</v>
      </c>
      <c r="J223" s="80">
        <f>(Durban!H223*0.57+PMB!H223*0.08+RBay!H223*0.06+'Port Shepstone'!H223*0.03+Other!H223*0.03)/71*100</f>
        <v>10.245070422535212</v>
      </c>
      <c r="K223" s="136">
        <f>K222+J223</f>
        <v>21.250704225352113</v>
      </c>
      <c r="L223" s="40">
        <f>(Durban!J223*0.57+PMB!J223*0.08+RBay!J223*0.06+'Port Shepstone'!J223*0.03+Other!J223*0.03)/71*100</f>
        <v>1.6929577464788732</v>
      </c>
      <c r="M223" s="137">
        <f>M222+L223</f>
        <v>5.7211267605633802</v>
      </c>
      <c r="N223" s="122">
        <f>(Durban!L223*0.57+PMB!L223*0.08+RBay!L223*0.06+'Port Shepstone'!L223*0.03+Other!L223*0.03)/71*100</f>
        <v>6.5225352112676065</v>
      </c>
      <c r="O223" s="138">
        <f>O222+N223</f>
        <v>13.066197183098591</v>
      </c>
      <c r="P223" s="124">
        <f>(Durban!N223*0.57+PMB!N223*0.08+RBay!N223*0.06+'Port Shepstone'!N223*0.03+Other!N223*0.03)/71*100</f>
        <v>16.014084507042252</v>
      </c>
      <c r="Q223" s="139">
        <f>Q222+P223</f>
        <v>21.633802816901408</v>
      </c>
      <c r="R223" s="126">
        <f>(Durban!P223*0.57+PMB!P223*0.08+RBay!P223*0.06+'Port Shepstone'!P223*0.03+Other!P223*0.03)/71*100</f>
        <v>20.916051481301604</v>
      </c>
      <c r="S223" s="140">
        <f>S222+R223</f>
        <v>26.842433220009717</v>
      </c>
    </row>
    <row r="224" spans="1:19">
      <c r="A224" s="6">
        <v>0.06</v>
      </c>
      <c r="B224" s="6"/>
      <c r="C224" s="6"/>
      <c r="D224" s="251">
        <f>(Durban!B224*0.57+PMB!B224*0.08+RBay!B224*0.06+'Port Shepstone'!B224*0.03+Other!B224*0.03)/71*100</f>
        <v>8.2774647887323951</v>
      </c>
      <c r="E224" s="256">
        <f t="shared" ref="E224:E230" si="91">E223+D224</f>
        <v>44.2112676056338</v>
      </c>
      <c r="F224" s="251">
        <f>(Durban!D224*0.57+PMB!D224*0.08+RBay!D224*0.06+'Port Shepstone'!D224*0.03+Other!D224*0.03)/71*100</f>
        <v>23.1</v>
      </c>
      <c r="G224" s="256">
        <f t="shared" ref="G224:G230" si="92">G223+F224</f>
        <v>38.887323943661968</v>
      </c>
      <c r="H224" s="68">
        <f>(Durban!F224*0.57+PMB!F224*0.08+RBay!F224*0.06+'Port Shepstone'!F224*0.03+Other!F224*0.03)/71*100</f>
        <v>17.330985915492956</v>
      </c>
      <c r="I224" s="112">
        <f t="shared" ref="I224:I230" si="93">I223+H224</f>
        <v>41.569014084507039</v>
      </c>
      <c r="J224" s="80">
        <f>(Durban!H224*0.57+PMB!H224*0.08+RBay!H224*0.06+'Port Shepstone'!H224*0.03+Other!H224*0.03)/71*100</f>
        <v>15.715492957746477</v>
      </c>
      <c r="K224" s="136">
        <f t="shared" ref="K224:K230" si="94">K223+J224</f>
        <v>36.966197183098586</v>
      </c>
      <c r="L224" s="40">
        <f>(Durban!J224*0.57+PMB!J224*0.08+RBay!J224*0.06+'Port Shepstone'!J224*0.03+Other!J224*0.03)/71*100</f>
        <v>11.885915492957746</v>
      </c>
      <c r="M224" s="137">
        <f t="shared" ref="M224:S230" si="95">M223+L224</f>
        <v>17.607042253521126</v>
      </c>
      <c r="N224" s="122">
        <f>(Durban!L224*0.57+PMB!L224*0.08+RBay!L224*0.06+'Port Shepstone'!L224*0.03+Other!L224*0.03)/71*100</f>
        <v>12.353521126760562</v>
      </c>
      <c r="O224" s="138">
        <f t="shared" si="95"/>
        <v>25.419718309859153</v>
      </c>
      <c r="P224" s="124">
        <f>(Durban!N224*0.57+PMB!N224*0.08+RBay!N224*0.06+'Port Shepstone'!N224*0.03+Other!N224*0.03)/71*100</f>
        <v>14.12676056338028</v>
      </c>
      <c r="Q224" s="131">
        <f t="shared" si="95"/>
        <v>35.760563380281688</v>
      </c>
      <c r="R224" s="126">
        <f>(Durban!P224*0.57+PMB!P224*0.08+RBay!P224*0.06+'Port Shepstone'!P224*0.03+Other!P224*0.03)/71*100</f>
        <v>44.046799417192808</v>
      </c>
      <c r="S224" s="214">
        <f t="shared" si="95"/>
        <v>70.889232637202525</v>
      </c>
    </row>
    <row r="225" spans="1:19">
      <c r="A225" s="6">
        <v>7.0000000000000007E-2</v>
      </c>
      <c r="B225" s="6"/>
      <c r="C225" s="6"/>
      <c r="D225" s="251">
        <f>(Durban!B225*0.57+PMB!B225*0.08+RBay!B225*0.06+'Port Shepstone'!B225*0.03+Other!B225*0.03)/71*100</f>
        <v>12.52112676056338</v>
      </c>
      <c r="E225" s="258">
        <f t="shared" si="91"/>
        <v>56.732394366197184</v>
      </c>
      <c r="F225" s="251">
        <f>(Durban!D225*0.57+PMB!D225*0.08+RBay!D225*0.06+'Port Shepstone'!D225*0.03+Other!D225*0.03)/71*100</f>
        <v>18.743661971830985</v>
      </c>
      <c r="G225" s="258">
        <f t="shared" si="92"/>
        <v>57.630985915492957</v>
      </c>
      <c r="H225" s="68">
        <f>(Durban!F225*0.57+PMB!F225*0.08+RBay!F225*0.06+'Port Shepstone'!F225*0.03+Other!F225*0.03)/71*100</f>
        <v>15.219718309859154</v>
      </c>
      <c r="I225" s="209">
        <f t="shared" si="93"/>
        <v>56.788732394366193</v>
      </c>
      <c r="J225" s="80">
        <f>(Durban!H225*0.57+PMB!H225*0.08+RBay!H225*0.06+'Port Shepstone'!H225*0.03+Other!H225*0.03)/71*100</f>
        <v>14.912676056338029</v>
      </c>
      <c r="K225" s="210">
        <f t="shared" si="94"/>
        <v>51.878873239436615</v>
      </c>
      <c r="L225" s="40">
        <f>(Durban!J225*0.57+PMB!J225*0.08+RBay!J225*0.06+'Port Shepstone'!J225*0.03+Other!J225*0.03)/71*100</f>
        <v>12.554929577464788</v>
      </c>
      <c r="M225" s="137">
        <f t="shared" si="95"/>
        <v>30.161971830985912</v>
      </c>
      <c r="N225" s="122">
        <f>(Durban!L225*0.57+PMB!L225*0.08+RBay!L225*0.06+'Port Shepstone'!L225*0.03+Other!L225*0.03)/71*100</f>
        <v>11.752112676056337</v>
      </c>
      <c r="O225" s="138">
        <f t="shared" si="95"/>
        <v>37.171830985915491</v>
      </c>
      <c r="P225" s="124">
        <f>(Durban!N225*0.57+PMB!N225*0.08+RBay!N225*0.06+'Port Shepstone'!N225*0.03+Other!N225*0.03)/71*100</f>
        <v>25.774647887323944</v>
      </c>
      <c r="Q225" s="213">
        <f t="shared" si="95"/>
        <v>61.535211267605632</v>
      </c>
      <c r="R225" s="126">
        <f>(Durban!P225*0.57+PMB!P225*0.08+RBay!P225*0.06+'Port Shepstone'!P225*0.03+Other!P225*0.03)/71*100</f>
        <v>14.993113161728994</v>
      </c>
      <c r="S225" s="140">
        <f t="shared" si="95"/>
        <v>85.882345798931524</v>
      </c>
    </row>
    <row r="226" spans="1:19">
      <c r="A226" s="6">
        <v>0.08</v>
      </c>
      <c r="B226" s="6"/>
      <c r="C226" s="6"/>
      <c r="D226" s="251">
        <f>(Durban!B226*0.57+PMB!B226*0.08+RBay!B226*0.06+'Port Shepstone'!B226*0.03+Other!B226*0.03)/71*100</f>
        <v>9.4535211267605632</v>
      </c>
      <c r="E226" s="256">
        <f t="shared" si="91"/>
        <v>66.185915492957747</v>
      </c>
      <c r="F226" s="251">
        <f>(Durban!D226*0.57+PMB!D226*0.08+RBay!D226*0.06+'Port Shepstone'!D226*0.03+Other!D226*0.03)/71*100</f>
        <v>24.639436619718307</v>
      </c>
      <c r="G226" s="256">
        <f t="shared" si="92"/>
        <v>82.270422535211267</v>
      </c>
      <c r="H226" s="68">
        <f>(Durban!F226*0.57+PMB!F226*0.08+RBay!F226*0.06+'Port Shepstone'!F226*0.03+Other!F226*0.03)/71*100</f>
        <v>21.621126760563378</v>
      </c>
      <c r="I226" s="112">
        <f t="shared" si="93"/>
        <v>78.409859154929563</v>
      </c>
      <c r="J226" s="80">
        <f>(Durban!H226*0.57+PMB!H226*0.08+RBay!H226*0.06+'Port Shepstone'!H226*0.03+Other!H226*0.03)/71*100</f>
        <v>18.75492957746479</v>
      </c>
      <c r="K226" s="136">
        <f t="shared" si="94"/>
        <v>70.633802816901408</v>
      </c>
      <c r="L226" s="40">
        <f>(Durban!J226*0.57+PMB!J226*0.08+RBay!J226*0.06+'Port Shepstone'!J226*0.03+Other!J226*0.03)/71*100</f>
        <v>14.246478873239438</v>
      </c>
      <c r="M226" s="211">
        <f t="shared" si="95"/>
        <v>44.408450704225352</v>
      </c>
      <c r="N226" s="122">
        <f>(Durban!L226*0.57+PMB!L226*0.08+RBay!L226*0.06+'Port Shepstone'!L226*0.03+Other!L226*0.03)/71*100</f>
        <v>21.684507042253522</v>
      </c>
      <c r="O226" s="212">
        <f t="shared" si="95"/>
        <v>58.856338028169013</v>
      </c>
      <c r="P226" s="124">
        <f>(Durban!N226*0.57+PMB!N226*0.08+RBay!N226*0.06+'Port Shepstone'!N226*0.03+Other!N226*0.03)/71*100</f>
        <v>13.887323943661972</v>
      </c>
      <c r="Q226" s="139">
        <f t="shared" si="95"/>
        <v>75.422535211267601</v>
      </c>
      <c r="R226" s="126">
        <f>(Durban!P226*0.57+PMB!P226*0.08+RBay!P226*0.06+'Port Shepstone'!P226*0.03+Other!P226*0.03)/71*100</f>
        <v>4.5933171442447787</v>
      </c>
      <c r="S226" s="140">
        <f t="shared" si="95"/>
        <v>90.475662943176303</v>
      </c>
    </row>
    <row r="227" spans="1:19">
      <c r="A227" s="6">
        <v>0.09</v>
      </c>
      <c r="B227" s="6"/>
      <c r="C227" s="6"/>
      <c r="D227" s="251">
        <f>(Durban!B227*0.57+PMB!B227*0.08+RBay!B227*0.06+'Port Shepstone'!B227*0.03+Other!B227*0.03)/71*100</f>
        <v>9.2436619718309867</v>
      </c>
      <c r="E227" s="256">
        <f t="shared" si="91"/>
        <v>75.429577464788736</v>
      </c>
      <c r="F227" s="251">
        <f>(Durban!D227*0.57+PMB!D227*0.08+RBay!D227*0.06+'Port Shepstone'!D227*0.03+Other!D227*0.03)/71*100</f>
        <v>3.5746478873239438</v>
      </c>
      <c r="G227" s="256">
        <f t="shared" si="92"/>
        <v>85.845070422535215</v>
      </c>
      <c r="H227" s="68">
        <f>(Durban!F227*0.57+PMB!F227*0.08+RBay!F227*0.06+'Port Shepstone'!F227*0.03+Other!F227*0.03)/71*100</f>
        <v>9.4732394366197159</v>
      </c>
      <c r="I227" s="112">
        <f t="shared" si="93"/>
        <v>87.883098591549285</v>
      </c>
      <c r="J227" s="80">
        <f>(Durban!H227*0.57+PMB!H227*0.08+RBay!H227*0.06+'Port Shepstone'!H227*0.03+Other!H227*0.03)/71*100</f>
        <v>7.8901408450704231</v>
      </c>
      <c r="K227" s="136">
        <f t="shared" si="94"/>
        <v>78.523943661971828</v>
      </c>
      <c r="L227" s="40">
        <f>(Durban!J227*0.57+PMB!J227*0.08+RBay!J227*0.06+'Port Shepstone'!J227*0.03+Other!J227*0.03)/71*100</f>
        <v>16.128169014084506</v>
      </c>
      <c r="M227" s="137">
        <f t="shared" si="95"/>
        <v>60.536619718309858</v>
      </c>
      <c r="N227" s="122">
        <f>(Durban!L227*0.57+PMB!L227*0.08+RBay!L227*0.06+'Port Shepstone'!L227*0.03+Other!L227*0.03)/71*100</f>
        <v>10.198591549295774</v>
      </c>
      <c r="O227" s="138">
        <f t="shared" si="95"/>
        <v>69.05492957746479</v>
      </c>
      <c r="P227" s="124">
        <f>(Durban!N227*0.57+PMB!N227*0.08+RBay!N227*0.06+'Port Shepstone'!N227*0.03+Other!N227*0.03)/71*100</f>
        <v>7.5492957746478861</v>
      </c>
      <c r="Q227" s="139">
        <f t="shared" si="95"/>
        <v>82.971830985915489</v>
      </c>
      <c r="R227" s="126">
        <f>(Durban!P227*0.57+PMB!P227*0.08+RBay!P227*0.06+'Port Shepstone'!P227*0.03+Other!P227*0.03)/71*100</f>
        <v>0.19426906265177268</v>
      </c>
      <c r="S227" s="140">
        <f t="shared" si="95"/>
        <v>90.669932005828073</v>
      </c>
    </row>
    <row r="228" spans="1:19">
      <c r="A228" s="6">
        <v>0.1</v>
      </c>
      <c r="B228" s="6"/>
      <c r="C228" s="6"/>
      <c r="D228" s="251">
        <f>(Durban!B228*0.57+PMB!B228*0.08+RBay!B228*0.06+'Port Shepstone'!B228*0.03+Other!B228*0.03)/71*100</f>
        <v>26.530985915492955</v>
      </c>
      <c r="E228" s="256">
        <f t="shared" si="91"/>
        <v>101.96056338028168</v>
      </c>
      <c r="F228" s="251">
        <f>(Durban!D228*0.57+PMB!D228*0.08+RBay!D228*0.06+'Port Shepstone'!D228*0.03+Other!D228*0.03)/71*100</f>
        <v>18.574647887323941</v>
      </c>
      <c r="G228" s="256">
        <f t="shared" si="92"/>
        <v>104.41971830985915</v>
      </c>
      <c r="H228" s="68">
        <f>(Durban!F228*0.57+PMB!F228*0.08+RBay!F228*0.06+'Port Shepstone'!F228*0.03+Other!F228*0.03)/71*100</f>
        <v>16.397183098591547</v>
      </c>
      <c r="I228" s="112">
        <f t="shared" si="93"/>
        <v>104.28028169014084</v>
      </c>
      <c r="J228" s="80">
        <f>(Durban!H228*0.57+PMB!H228*0.08+RBay!H228*0.06+'Port Shepstone'!H228*0.03+Other!H228*0.03)/71*100</f>
        <v>15.436619718309858</v>
      </c>
      <c r="K228" s="136">
        <f t="shared" si="94"/>
        <v>93.960563380281684</v>
      </c>
      <c r="L228" s="40">
        <f>(Durban!J228*0.57+PMB!J228*0.08+RBay!J228*0.06+'Port Shepstone'!J228*0.03+Other!J228*0.03)/71*100</f>
        <v>21.530985915492959</v>
      </c>
      <c r="M228" s="137">
        <f t="shared" si="95"/>
        <v>82.067605633802813</v>
      </c>
      <c r="N228" s="122">
        <f>(Durban!L228*0.57+PMB!L228*0.08+RBay!L228*0.06+'Port Shepstone'!L228*0.03+Other!L228*0.03)/71*100</f>
        <v>20.354929577464791</v>
      </c>
      <c r="O228" s="138">
        <f t="shared" si="95"/>
        <v>89.409859154929578</v>
      </c>
      <c r="P228" s="124">
        <f>(Durban!N228*0.57+PMB!N228*0.08+RBay!N228*0.06+'Port Shepstone'!N228*0.03+Other!N228*0.03)/71*100</f>
        <v>15.774647887323944</v>
      </c>
      <c r="Q228" s="139">
        <f t="shared" si="95"/>
        <v>98.746478873239425</v>
      </c>
      <c r="R228" s="126">
        <f>(Durban!P228*0.57+PMB!P228*0.08+RBay!P228*0.06+'Port Shepstone'!P228*0.03+Other!P228*0.03)/71*100</f>
        <v>7.911063623118018</v>
      </c>
      <c r="S228" s="140">
        <f t="shared" si="95"/>
        <v>98.580995628946084</v>
      </c>
    </row>
    <row r="229" spans="1:19">
      <c r="A229" s="6">
        <v>0.11</v>
      </c>
      <c r="B229" s="6"/>
      <c r="C229" s="6"/>
      <c r="D229" s="251">
        <f>(Durban!B229*0.57+PMB!B229*0.08+RBay!B229*0.06+'Port Shepstone'!B229*0.03+Other!B229*0.03)/71*100</f>
        <v>0</v>
      </c>
      <c r="E229" s="256">
        <f t="shared" si="91"/>
        <v>101.96056338028168</v>
      </c>
      <c r="F229" s="251">
        <f>(Durban!D229*0.57+PMB!D229*0.08+RBay!D229*0.06+'Port Shepstone'!D229*0.03+Other!D229*0.03)/71*100</f>
        <v>1.9901408450704223</v>
      </c>
      <c r="G229" s="256">
        <f t="shared" si="92"/>
        <v>106.40985915492958</v>
      </c>
      <c r="H229" s="68">
        <f>(Durban!F229*0.57+PMB!F229*0.08+RBay!F229*0.06+'Port Shepstone'!F229*0.03+Other!F229*0.03)/71*100</f>
        <v>1.5253521126760563</v>
      </c>
      <c r="I229" s="112">
        <f t="shared" si="93"/>
        <v>105.8056338028169</v>
      </c>
      <c r="J229" s="80">
        <f>(Durban!H229*0.57+PMB!H229*0.08+RBay!H229*0.06+'Port Shepstone'!H229*0.03+Other!H229*0.03)/71*100</f>
        <v>1.3690140845070422</v>
      </c>
      <c r="K229" s="136">
        <f t="shared" si="94"/>
        <v>95.329577464788727</v>
      </c>
      <c r="L229" s="40">
        <f>(Durban!J229*0.57+PMB!J229*0.08+RBay!J229*0.06+'Port Shepstone'!J229*0.03+Other!J229*0.03)/71*100</f>
        <v>17.026760563380279</v>
      </c>
      <c r="M229" s="137">
        <f t="shared" si="95"/>
        <v>99.094366197183092</v>
      </c>
      <c r="N229" s="122">
        <f>(Durban!L229*0.57+PMB!L229*0.08+RBay!L229*0.06+'Port Shepstone'!L229*0.03+Other!L229*0.03)/71*100</f>
        <v>5.5169014084507042</v>
      </c>
      <c r="O229" s="138">
        <f t="shared" si="95"/>
        <v>94.926760563380284</v>
      </c>
      <c r="P229" s="124">
        <f>(Durban!N229*0.57+PMB!N229*0.08+RBay!N229*0.06+'Port Shepstone'!N229*0.03+Other!N229*0.03)/71*100</f>
        <v>1.3661971830985915</v>
      </c>
      <c r="Q229" s="139">
        <f t="shared" si="95"/>
        <v>100.11267605633802</v>
      </c>
      <c r="R229" s="126">
        <f>(Durban!P229*0.57+PMB!P229*0.08+RBay!P229*0.06+'Port Shepstone'!P229*0.03+Other!P229*0.03)/71*100</f>
        <v>0.79764934434191337</v>
      </c>
      <c r="S229" s="140">
        <f t="shared" si="95"/>
        <v>99.378644973288004</v>
      </c>
    </row>
    <row r="230" spans="1:19">
      <c r="A230" s="4" t="s">
        <v>96</v>
      </c>
      <c r="B230" s="4"/>
      <c r="C230" s="4"/>
      <c r="D230" s="251">
        <f>(Durban!B230*0.57+PMB!B230*0.08+RBay!B230*0.06+'Port Shepstone'!B230*0.03+Other!B230*0.03)/71*100</f>
        <v>6.4901408450704219</v>
      </c>
      <c r="E230" s="256">
        <f t="shared" si="91"/>
        <v>108.45070422535211</v>
      </c>
      <c r="F230" s="251">
        <f>(Durban!D230*0.57+PMB!D230*0.08+RBay!D230*0.06+'Port Shepstone'!D230*0.03+Other!D230*0.03)/71*100</f>
        <v>2.0408450704225349</v>
      </c>
      <c r="G230" s="256">
        <f t="shared" si="92"/>
        <v>108.45070422535211</v>
      </c>
      <c r="H230" s="68">
        <f>(Durban!F230*0.57+PMB!F230*0.08+RBay!F230*0.06+'Port Shepstone'!F230*0.03+Other!F230*0.03)/71*100</f>
        <v>2.6450704225352109</v>
      </c>
      <c r="I230" s="112">
        <f t="shared" si="93"/>
        <v>108.45070422535211</v>
      </c>
      <c r="J230" s="80">
        <f>(Durban!H230*0.57+PMB!H230*0.08+RBay!H230*0.06+'Port Shepstone'!H230*0.03+Other!H230*0.03)/71*100</f>
        <v>4.6788732394366193</v>
      </c>
      <c r="K230" s="136">
        <f t="shared" si="94"/>
        <v>100.00845070422534</v>
      </c>
      <c r="L230" s="40">
        <f>(Durban!J230*0.57+PMB!J230*0.08+RBay!J230*0.06+'Port Shepstone'!J230*0.03+Other!J230*0.03)/71*100</f>
        <v>0.9830985915492958</v>
      </c>
      <c r="M230" s="137">
        <f t="shared" si="95"/>
        <v>100.07746478873239</v>
      </c>
      <c r="N230" s="122">
        <f>(Durban!L230*0.57+PMB!L230*0.08+RBay!L230*0.06+'Port Shepstone'!L230*0.03+Other!L230*0.03)/71*100</f>
        <v>5.1366197183098583</v>
      </c>
      <c r="O230" s="138">
        <f t="shared" si="95"/>
        <v>100.06338028169014</v>
      </c>
      <c r="P230" s="124">
        <f>(Durban!N230*0.57+PMB!N230*0.08+RBay!N230*0.06+'Port Shepstone'!N230*0.03+Other!N230*0.03)/71*100</f>
        <v>0</v>
      </c>
      <c r="Q230" s="139">
        <f t="shared" si="95"/>
        <v>100.11267605633802</v>
      </c>
      <c r="R230" s="126">
        <f>(Durban!P230*0.57+PMB!P230*0.08+RBay!P230*0.06+'Port Shepstone'!P230*0.03+Other!P230*0.03)/71*100</f>
        <v>0.38853812530354537</v>
      </c>
      <c r="S230" s="140">
        <f t="shared" si="95"/>
        <v>99.767183098591545</v>
      </c>
    </row>
    <row r="231" spans="1:19">
      <c r="A231" s="3"/>
      <c r="B231" s="3"/>
      <c r="C231" s="3"/>
      <c r="D231" s="251"/>
      <c r="E231" s="256"/>
      <c r="F231" s="251"/>
      <c r="G231" s="256"/>
      <c r="H231" s="68"/>
      <c r="I231" s="112"/>
      <c r="J231" s="80"/>
      <c r="K231" s="136"/>
      <c r="L231" s="40"/>
      <c r="M231" s="137"/>
      <c r="N231" s="122"/>
      <c r="O231" s="138"/>
      <c r="P231" s="124"/>
      <c r="Q231" s="139"/>
      <c r="R231" s="126"/>
      <c r="S231" s="135"/>
    </row>
    <row r="232" spans="1:19" ht="25.5">
      <c r="A232" s="5" t="s">
        <v>12</v>
      </c>
      <c r="B232" s="5"/>
      <c r="C232" s="5"/>
      <c r="D232" s="251"/>
      <c r="E232" s="256"/>
      <c r="F232" s="251"/>
      <c r="G232" s="256"/>
      <c r="H232" s="68"/>
      <c r="I232" s="112"/>
      <c r="J232" s="80"/>
      <c r="K232" s="136"/>
      <c r="L232" s="40"/>
      <c r="M232" s="137"/>
      <c r="N232" s="122"/>
      <c r="O232" s="138"/>
      <c r="P232" s="124"/>
      <c r="Q232" s="139"/>
      <c r="R232" s="126"/>
      <c r="S232" s="135"/>
    </row>
    <row r="233" spans="1:19">
      <c r="A233" s="4" t="s">
        <v>86</v>
      </c>
      <c r="B233" s="4"/>
      <c r="C233" s="4"/>
      <c r="D233" s="251">
        <f>(Durban!B233*0.57+PMB!B233*0.08+RBay!B233*0.06+'Port Shepstone'!B233*0.03+Other!B233*0.03)/71*100</f>
        <v>25.353521126760558</v>
      </c>
      <c r="E233" s="256">
        <f>D233</f>
        <v>25.353521126760558</v>
      </c>
      <c r="F233" s="251">
        <f>(Durban!D233*0.57+PMB!D233*0.08+RBay!D233*0.06+'Port Shepstone'!D233*0.03+Other!D233*0.03)/71*100</f>
        <v>23.560563380281693</v>
      </c>
      <c r="G233" s="256">
        <f>F233</f>
        <v>23.560563380281693</v>
      </c>
      <c r="H233" s="68">
        <f>(Durban!F233*0.57+PMB!F233*0.08+RBay!F233*0.06+'Port Shepstone'!F233*0.03+Other!F233*0.03)/71*100</f>
        <v>23.832394366197182</v>
      </c>
      <c r="I233" s="112">
        <f>H233</f>
        <v>23.832394366197182</v>
      </c>
      <c r="J233" s="80">
        <f>(Durban!H233*0.57+PMB!H233*0.08+RBay!H233*0.06+'Port Shepstone'!H233*0.03+Other!H233*0.03)/71*100</f>
        <v>25.13098591549296</v>
      </c>
      <c r="K233" s="136">
        <f>J233</f>
        <v>25.13098591549296</v>
      </c>
      <c r="L233" s="40">
        <f>(Durban!J233*0.57+PMB!J233*0.08+RBay!J233*0.06+'Port Shepstone'!J233*0.03+Other!J233*0.03)/71*100</f>
        <v>17.697183098591548</v>
      </c>
      <c r="M233" s="137">
        <f>L233</f>
        <v>17.697183098591548</v>
      </c>
      <c r="N233" s="122">
        <f>(Durban!L233*0.57+PMB!L233*0.08+RBay!L233*0.06+'Port Shepstone'!L233*0.03+Other!L233*0.03)/71*100</f>
        <v>16.433802816901409</v>
      </c>
      <c r="O233" s="138">
        <f>N233</f>
        <v>16.433802816901409</v>
      </c>
      <c r="P233" s="124">
        <f>(Durban!N233*0.57+PMB!N233*0.08+RBay!N233*0.06+'Port Shepstone'!N233*0.03+Other!N233*0.03)/71*100</f>
        <v>9.6338028169014081</v>
      </c>
      <c r="Q233" s="139">
        <f>P233</f>
        <v>9.6338028169014081</v>
      </c>
      <c r="R233" s="126">
        <f>(Durban!P233*0.57+PMB!P233*0.08+RBay!P233*0.06+'Port Shepstone'!P233*0.03+Other!P233*0.03)/71*100</f>
        <v>24.316935405536672</v>
      </c>
      <c r="S233" s="140">
        <f>R233</f>
        <v>24.316935405536672</v>
      </c>
    </row>
    <row r="234" spans="1:19">
      <c r="A234" s="6">
        <v>0.04</v>
      </c>
      <c r="B234" s="6"/>
      <c r="C234" s="6"/>
      <c r="D234" s="251">
        <f>(Durban!B234*0.57+PMB!B234*0.08+RBay!B234*0.06+'Port Shepstone'!B234*0.03+Other!B234*0.03)/71*100</f>
        <v>1.8507042253521129</v>
      </c>
      <c r="E234" s="256">
        <f>E233+D234</f>
        <v>27.204225352112672</v>
      </c>
      <c r="F234" s="251">
        <f>(Durban!D234*0.57+PMB!D234*0.08+RBay!D234*0.06+'Port Shepstone'!D234*0.03+Other!D234*0.03)/71*100</f>
        <v>3.3253521126760561</v>
      </c>
      <c r="G234" s="256">
        <f>G233+F234</f>
        <v>26.88591549295775</v>
      </c>
      <c r="H234" s="68">
        <f>(Durban!F234*0.57+PMB!F234*0.08+RBay!F234*0.06+'Port Shepstone'!F234*0.03+Other!F234*0.03)/71*100</f>
        <v>3.5126760563380279</v>
      </c>
      <c r="I234" s="112">
        <f>I233+H234</f>
        <v>27.345070422535208</v>
      </c>
      <c r="J234" s="80">
        <f>(Durban!H234*0.57+PMB!H234*0.08+RBay!H234*0.06+'Port Shepstone'!H234*0.03+Other!H234*0.03)/71*100</f>
        <v>5.4859154929577461</v>
      </c>
      <c r="K234" s="136">
        <f>K233+J234</f>
        <v>30.616901408450708</v>
      </c>
      <c r="L234" s="40">
        <f>(Durban!J234*0.57+PMB!J234*0.08+RBay!J234*0.06+'Port Shepstone'!J234*0.03+Other!J234*0.03)/71*100</f>
        <v>12.823943661971832</v>
      </c>
      <c r="M234" s="137">
        <f>M233+L234</f>
        <v>30.52112676056338</v>
      </c>
      <c r="N234" s="122">
        <f>(Durban!L234*0.57+PMB!L234*0.08+RBay!L234*0.06+'Port Shepstone'!L234*0.03+Other!L234*0.03)/71*100</f>
        <v>5.5352112676056331</v>
      </c>
      <c r="O234" s="138">
        <f>O233+N234</f>
        <v>21.969014084507041</v>
      </c>
      <c r="P234" s="124">
        <f>(Durban!N234*0.57+PMB!N234*0.08+RBay!N234*0.06+'Port Shepstone'!N234*0.03+Other!N234*0.03)/71*100</f>
        <v>0.42253521126760557</v>
      </c>
      <c r="Q234" s="139">
        <f>Q233+P234</f>
        <v>10.056338028169014</v>
      </c>
      <c r="R234" s="126">
        <f>(Durban!P234*0.57+PMB!P234*0.08+RBay!P234*0.06+'Port Shepstone'!P234*0.03+Other!P234*0.03)/71*100</f>
        <v>0.38853812530354537</v>
      </c>
      <c r="S234" s="140">
        <f>S233+R234</f>
        <v>24.705473530840216</v>
      </c>
    </row>
    <row r="235" spans="1:19">
      <c r="A235" s="6">
        <v>0.05</v>
      </c>
      <c r="B235" s="6"/>
      <c r="C235" s="6"/>
      <c r="D235" s="251">
        <f>(Durban!B235*0.57+PMB!B235*0.08+RBay!B235*0.06+'Port Shepstone'!B235*0.03+Other!B235*0.03)/71*100</f>
        <v>14.55774647887324</v>
      </c>
      <c r="E235" s="256">
        <f t="shared" ref="E235:E243" si="96">E234+D235</f>
        <v>41.761971830985914</v>
      </c>
      <c r="F235" s="251">
        <f>(Durban!D235*0.57+PMB!D235*0.08+RBay!D235*0.06+'Port Shepstone'!D235*0.03+Other!D235*0.03)/71*100</f>
        <v>14.814084507042249</v>
      </c>
      <c r="G235" s="256">
        <f t="shared" ref="G235:G243" si="97">G234+F235</f>
        <v>41.7</v>
      </c>
      <c r="H235" s="68">
        <f>(Durban!F235*0.57+PMB!F235*0.08+RBay!F235*0.06+'Port Shepstone'!F235*0.03+Other!F235*0.03)/71*100</f>
        <v>14.994366197183101</v>
      </c>
      <c r="I235" s="112">
        <f t="shared" ref="I235:I243" si="98">I234+H235</f>
        <v>42.339436619718313</v>
      </c>
      <c r="J235" s="80">
        <f>(Durban!H235*0.57+PMB!H235*0.08+RBay!H235*0.06+'Port Shepstone'!H235*0.03+Other!H235*0.03)/71*100</f>
        <v>17.981690140845071</v>
      </c>
      <c r="K235" s="210">
        <f t="shared" ref="K235:K243" si="99">K234+J235</f>
        <v>48.598591549295776</v>
      </c>
      <c r="L235" s="40">
        <f>(Durban!J235*0.57+PMB!J235*0.08+RBay!J235*0.06+'Port Shepstone'!J235*0.03+Other!J235*0.03)/71*100</f>
        <v>13.312676056338027</v>
      </c>
      <c r="M235" s="211">
        <f t="shared" ref="M235:S243" si="100">M234+L235</f>
        <v>43.833802816901411</v>
      </c>
      <c r="N235" s="122">
        <f>(Durban!L235*0.57+PMB!L235*0.08+RBay!L235*0.06+'Port Shepstone'!L235*0.03+Other!L235*0.03)/71*100</f>
        <v>13.302816901408452</v>
      </c>
      <c r="O235" s="138">
        <f t="shared" si="100"/>
        <v>35.271830985915493</v>
      </c>
      <c r="P235" s="124">
        <f>(Durban!N235*0.57+PMB!N235*0.08+RBay!N235*0.06+'Port Shepstone'!N235*0.03+Other!N235*0.03)/71*100</f>
        <v>6.9859154929577461</v>
      </c>
      <c r="Q235" s="139">
        <f t="shared" si="100"/>
        <v>17.04225352112676</v>
      </c>
      <c r="R235" s="126">
        <f>(Durban!P235*0.57+PMB!P235*0.08+RBay!P235*0.06+'Port Shepstone'!P235*0.03+Other!P235*0.03)/71*100</f>
        <v>7.7373676542010692</v>
      </c>
      <c r="S235" s="140">
        <f t="shared" si="100"/>
        <v>32.442841185041289</v>
      </c>
    </row>
    <row r="236" spans="1:19">
      <c r="A236" s="6">
        <v>0.06</v>
      </c>
      <c r="B236" s="6"/>
      <c r="C236" s="6"/>
      <c r="D236" s="251">
        <f>(Durban!B236*0.57+PMB!B236*0.08+RBay!B236*0.06+'Port Shepstone'!B236*0.03+Other!B236*0.03)/71*100</f>
        <v>6.9845070422535223</v>
      </c>
      <c r="E236" s="256">
        <f t="shared" si="96"/>
        <v>48.74647887323944</v>
      </c>
      <c r="F236" s="251">
        <f>(Durban!D236*0.57+PMB!D236*0.08+RBay!D236*0.06+'Port Shepstone'!D236*0.03+Other!D236*0.03)/71*100</f>
        <v>5.9239436619718306</v>
      </c>
      <c r="G236" s="256">
        <f t="shared" si="97"/>
        <v>47.623943661971836</v>
      </c>
      <c r="H236" s="68">
        <f>(Durban!F236*0.57+PMB!F236*0.08+RBay!F236*0.06+'Port Shepstone'!F236*0.03+Other!F236*0.03)/71*100</f>
        <v>7.6676056338028165</v>
      </c>
      <c r="I236" s="112">
        <f t="shared" si="98"/>
        <v>50.007042253521128</v>
      </c>
      <c r="J236" s="80">
        <f>(Durban!H236*0.57+PMB!H236*0.08+RBay!H236*0.06+'Port Shepstone'!H236*0.03+Other!H236*0.03)/71*100</f>
        <v>7.0647887323943657</v>
      </c>
      <c r="K236" s="136">
        <f t="shared" si="99"/>
        <v>55.663380281690138</v>
      </c>
      <c r="L236" s="40">
        <f>(Durban!J236*0.57+PMB!J236*0.08+RBay!J236*0.06+'Port Shepstone'!J236*0.03+Other!J236*0.03)/71*100</f>
        <v>0.36056338028169016</v>
      </c>
      <c r="M236" s="137">
        <f t="shared" si="100"/>
        <v>44.194366197183101</v>
      </c>
      <c r="N236" s="122">
        <f>(Durban!L236*0.57+PMB!L236*0.08+RBay!L236*0.06+'Port Shepstone'!L236*0.03+Other!L236*0.03)/71*100</f>
        <v>5.9154929577464781</v>
      </c>
      <c r="O236" s="138">
        <f t="shared" si="100"/>
        <v>41.187323943661973</v>
      </c>
      <c r="P236" s="124">
        <f>(Durban!N236*0.57+PMB!N236*0.08+RBay!N236*0.06+'Port Shepstone'!N236*0.03+Other!N236*0.03)/71*100</f>
        <v>4.3943661971830981</v>
      </c>
      <c r="Q236" s="139">
        <f t="shared" si="100"/>
        <v>21.436619718309856</v>
      </c>
      <c r="R236" s="126">
        <f>(Durban!P236*0.57+PMB!P236*0.08+RBay!P236*0.06+'Port Shepstone'!P236*0.03+Other!P236*0.03)/71*100</f>
        <v>0.99191840699368627</v>
      </c>
      <c r="S236" s="140">
        <f t="shared" si="100"/>
        <v>33.434759592034972</v>
      </c>
    </row>
    <row r="237" spans="1:19">
      <c r="A237" s="6">
        <v>7.0000000000000007E-2</v>
      </c>
      <c r="B237" s="6"/>
      <c r="C237" s="6"/>
      <c r="D237" s="251">
        <f>(Durban!B237*0.57+PMB!B237*0.08+RBay!B237*0.06+'Port Shepstone'!B237*0.03+Other!B237*0.03)/71*100</f>
        <v>5.3507042253521133</v>
      </c>
      <c r="E237" s="258">
        <f t="shared" si="96"/>
        <v>54.09718309859155</v>
      </c>
      <c r="F237" s="251">
        <f>(Durban!D237*0.57+PMB!D237*0.08+RBay!D237*0.06+'Port Shepstone'!D237*0.03+Other!D237*0.03)/71*100</f>
        <v>2.7464788732394361</v>
      </c>
      <c r="G237" s="258">
        <f t="shared" si="97"/>
        <v>50.370422535211276</v>
      </c>
      <c r="H237" s="68">
        <f>(Durban!F237*0.57+PMB!F237*0.08+RBay!F237*0.06+'Port Shepstone'!F237*0.03+Other!F237*0.03)/71*100</f>
        <v>2.9295774647887325</v>
      </c>
      <c r="I237" s="209">
        <f t="shared" si="98"/>
        <v>52.936619718309863</v>
      </c>
      <c r="J237" s="80">
        <f>(Durban!H237*0.57+PMB!H237*0.08+RBay!H237*0.06+'Port Shepstone'!H237*0.03+Other!H237*0.03)/71*100</f>
        <v>4.1323943661971816</v>
      </c>
      <c r="K237" s="136">
        <f t="shared" si="99"/>
        <v>59.79577464788732</v>
      </c>
      <c r="L237" s="40">
        <f>(Durban!J237*0.57+PMB!J237*0.08+RBay!J237*0.06+'Port Shepstone'!J237*0.03+Other!J237*0.03)/71*100</f>
        <v>15.292957746478875</v>
      </c>
      <c r="M237" s="137">
        <f t="shared" si="100"/>
        <v>59.487323943661977</v>
      </c>
      <c r="N237" s="122">
        <f>(Durban!L237*0.57+PMB!L237*0.08+RBay!L237*0.06+'Port Shepstone'!L237*0.03+Other!L237*0.03)/71*100</f>
        <v>5.5169014084507042</v>
      </c>
      <c r="O237" s="212">
        <f t="shared" si="100"/>
        <v>46.70422535211268</v>
      </c>
      <c r="P237" s="124">
        <f>(Durban!N237*0.57+PMB!N237*0.08+RBay!N237*0.06+'Port Shepstone'!N237*0.03+Other!N237*0.03)/71*100</f>
        <v>4.3380281690140849</v>
      </c>
      <c r="Q237" s="139">
        <f t="shared" si="100"/>
        <v>25.77464788732394</v>
      </c>
      <c r="R237" s="126">
        <f>(Durban!P237*0.57+PMB!P237*0.08+RBay!P237*0.06+'Port Shepstone'!P237*0.03+Other!P237*0.03)/71*100</f>
        <v>1.7484215638659544</v>
      </c>
      <c r="S237" s="140">
        <f t="shared" si="100"/>
        <v>35.183181155900925</v>
      </c>
    </row>
    <row r="238" spans="1:19">
      <c r="A238" s="6">
        <v>0.08</v>
      </c>
      <c r="B238" s="6"/>
      <c r="C238" s="6"/>
      <c r="D238" s="251">
        <f>(Durban!B238*0.57+PMB!B238*0.08+RBay!B238*0.06+'Port Shepstone'!B238*0.03+Other!B238*0.03)/71*100</f>
        <v>3.4183098591549297</v>
      </c>
      <c r="E238" s="256">
        <f t="shared" si="96"/>
        <v>57.515492957746481</v>
      </c>
      <c r="F238" s="251">
        <f>(Durban!D238*0.57+PMB!D238*0.08+RBay!D238*0.06+'Port Shepstone'!D238*0.03+Other!D238*0.03)/71*100</f>
        <v>4.5338028169014084</v>
      </c>
      <c r="G238" s="256">
        <f t="shared" si="97"/>
        <v>54.904225352112682</v>
      </c>
      <c r="H238" s="68">
        <f>(Durban!F238*0.57+PMB!F238*0.08+RBay!F238*0.06+'Port Shepstone'!F238*0.03+Other!F238*0.03)/71*100</f>
        <v>5.2323943661971821</v>
      </c>
      <c r="I238" s="112">
        <f t="shared" si="98"/>
        <v>58.169014084507047</v>
      </c>
      <c r="J238" s="80">
        <f>(Durban!H238*0.57+PMB!H238*0.08+RBay!H238*0.06+'Port Shepstone'!H238*0.03+Other!H238*0.03)/71*100</f>
        <v>0</v>
      </c>
      <c r="K238" s="136">
        <f t="shared" si="99"/>
        <v>59.79577464788732</v>
      </c>
      <c r="L238" s="40">
        <f>(Durban!J238*0.57+PMB!J238*0.08+RBay!J238*0.06+'Port Shepstone'!J238*0.03+Other!J238*0.03)/71*100</f>
        <v>4.9774647887323944</v>
      </c>
      <c r="M238" s="137">
        <f t="shared" si="100"/>
        <v>64.464788732394368</v>
      </c>
      <c r="N238" s="122">
        <f>(Durban!L238*0.57+PMB!L238*0.08+RBay!L238*0.06+'Port Shepstone'!L238*0.03+Other!L238*0.03)/71*100</f>
        <v>8.0309859154929573</v>
      </c>
      <c r="O238" s="138">
        <f t="shared" si="100"/>
        <v>54.735211267605635</v>
      </c>
      <c r="P238" s="124">
        <f>(Durban!N238*0.57+PMB!N238*0.08+RBay!N238*0.06+'Port Shepstone'!N238*0.03+Other!N238*0.03)/71*100</f>
        <v>10.535211267605632</v>
      </c>
      <c r="Q238" s="139">
        <f t="shared" si="100"/>
        <v>36.309859154929569</v>
      </c>
      <c r="R238" s="126">
        <f>(Durban!P238*0.57+PMB!P238*0.08+RBay!P238*0.06+'Port Shepstone'!P238*0.03+Other!P238*0.03)/71*100</f>
        <v>1.7904128217581348</v>
      </c>
      <c r="S238" s="140">
        <f t="shared" si="100"/>
        <v>36.973593977659057</v>
      </c>
    </row>
    <row r="239" spans="1:19">
      <c r="A239" s="6">
        <v>0.09</v>
      </c>
      <c r="B239" s="6"/>
      <c r="C239" s="6"/>
      <c r="D239" s="251">
        <f>(Durban!B239*0.57+PMB!B239*0.08+RBay!B239*0.06+'Port Shepstone'!B239*0.03+Other!B239*0.03)/71*100</f>
        <v>3.5774647887323945</v>
      </c>
      <c r="E239" s="256">
        <f t="shared" si="96"/>
        <v>61.092957746478874</v>
      </c>
      <c r="F239" s="251">
        <f>(Durban!D239*0.57+PMB!D239*0.08+RBay!D239*0.06+'Port Shepstone'!D239*0.03+Other!D239*0.03)/71*100</f>
        <v>1.284507042253521</v>
      </c>
      <c r="G239" s="256">
        <f t="shared" si="97"/>
        <v>56.188732394366205</v>
      </c>
      <c r="H239" s="68">
        <f>(Durban!F239*0.57+PMB!F239*0.08+RBay!F239*0.06+'Port Shepstone'!F239*0.03+Other!F239*0.03)/71*100</f>
        <v>3.857746478873239</v>
      </c>
      <c r="I239" s="112">
        <f t="shared" si="98"/>
        <v>62.026760563380286</v>
      </c>
      <c r="J239" s="80">
        <f>(Durban!H239*0.57+PMB!H239*0.08+RBay!H239*0.06+'Port Shepstone'!H239*0.03+Other!H239*0.03)/71*100</f>
        <v>4.3577464788732394</v>
      </c>
      <c r="K239" s="136">
        <f t="shared" si="99"/>
        <v>64.153521126760566</v>
      </c>
      <c r="L239" s="40">
        <f>(Durban!J239*0.57+PMB!J239*0.08+RBay!J239*0.06+'Port Shepstone'!J239*0.03+Other!J239*0.03)/71*100</f>
        <v>4.2183098591549291</v>
      </c>
      <c r="M239" s="137">
        <f t="shared" si="100"/>
        <v>68.683098591549296</v>
      </c>
      <c r="N239" s="122">
        <f>(Durban!L239*0.57+PMB!L239*0.08+RBay!L239*0.06+'Port Shepstone'!L239*0.03+Other!L239*0.03)/71*100</f>
        <v>1.7661971830985914</v>
      </c>
      <c r="O239" s="138">
        <f t="shared" si="100"/>
        <v>56.501408450704226</v>
      </c>
      <c r="P239" s="124">
        <f>(Durban!N239*0.57+PMB!N239*0.08+RBay!N239*0.06+'Port Shepstone'!N239*0.03+Other!N239*0.03)/71*100</f>
        <v>4.9154929577464781</v>
      </c>
      <c r="Q239" s="213">
        <f t="shared" si="100"/>
        <v>41.225352112676049</v>
      </c>
      <c r="R239" s="126">
        <f>(Durban!P239*0.57+PMB!P239*0.08+RBay!P239*0.06+'Port Shepstone'!P239*0.03+Other!P239*0.03)/71*100</f>
        <v>0.79764934434191337</v>
      </c>
      <c r="S239" s="140">
        <f t="shared" si="100"/>
        <v>37.77124332200097</v>
      </c>
    </row>
    <row r="240" spans="1:19">
      <c r="A240" s="6">
        <v>0.1</v>
      </c>
      <c r="B240" s="6"/>
      <c r="C240" s="6"/>
      <c r="D240" s="251">
        <f>(Durban!B240*0.57+PMB!B240*0.08+RBay!B240*0.06+'Port Shepstone'!B240*0.03+Other!B240*0.03)/71*100</f>
        <v>19.43661971830986</v>
      </c>
      <c r="E240" s="256">
        <f t="shared" si="96"/>
        <v>80.52957746478873</v>
      </c>
      <c r="F240" s="251">
        <f>(Durban!D240*0.57+PMB!D240*0.08+RBay!D240*0.06+'Port Shepstone'!D240*0.03+Other!D240*0.03)/71*100</f>
        <v>16.68169014084507</v>
      </c>
      <c r="G240" s="256">
        <f t="shared" si="97"/>
        <v>72.870422535211276</v>
      </c>
      <c r="H240" s="68">
        <f>(Durban!F240*0.57+PMB!F240*0.08+RBay!F240*0.06+'Port Shepstone'!F240*0.03+Other!F240*0.03)/71*100</f>
        <v>22.970422535211263</v>
      </c>
      <c r="I240" s="112">
        <f t="shared" si="98"/>
        <v>84.997183098591549</v>
      </c>
      <c r="J240" s="80">
        <f>(Durban!H240*0.57+PMB!H240*0.08+RBay!H240*0.06+'Port Shepstone'!H240*0.03+Other!H240*0.03)/71*100</f>
        <v>13.949295774647885</v>
      </c>
      <c r="K240" s="136">
        <f t="shared" si="99"/>
        <v>78.102816901408445</v>
      </c>
      <c r="L240" s="40">
        <f>(Durban!J240*0.57+PMB!J240*0.08+RBay!J240*0.06+'Port Shepstone'!J240*0.03+Other!J240*0.03)/71*100</f>
        <v>4.4309859154929585</v>
      </c>
      <c r="M240" s="137">
        <f t="shared" si="100"/>
        <v>73.11408450704225</v>
      </c>
      <c r="N240" s="122">
        <f>(Durban!L240*0.57+PMB!L240*0.08+RBay!L240*0.06+'Port Shepstone'!L240*0.03+Other!L240*0.03)/71*100</f>
        <v>14.430985915492956</v>
      </c>
      <c r="O240" s="138">
        <f t="shared" si="100"/>
        <v>70.932394366197187</v>
      </c>
      <c r="P240" s="124">
        <f>(Durban!N240*0.57+PMB!N240*0.08+RBay!N240*0.06+'Port Shepstone'!N240*0.03+Other!N240*0.03)/71*100</f>
        <v>23.408450704225352</v>
      </c>
      <c r="Q240" s="139">
        <f t="shared" si="100"/>
        <v>64.633802816901408</v>
      </c>
      <c r="R240" s="126">
        <f>(Durban!P240*0.57+PMB!P240*0.08+RBay!P240*0.06+'Port Shepstone'!P240*0.03+Other!P240*0.03)/71*100</f>
        <v>25.309698882952887</v>
      </c>
      <c r="S240" s="214">
        <f t="shared" si="100"/>
        <v>63.080942204953857</v>
      </c>
    </row>
    <row r="241" spans="1:19">
      <c r="A241" s="6">
        <v>0.11</v>
      </c>
      <c r="B241" s="6"/>
      <c r="C241" s="6"/>
      <c r="D241" s="251">
        <f>(Durban!B241*0.57+PMB!B241*0.08+RBay!B241*0.06+'Port Shepstone'!B241*0.03+Other!B241*0.03)/71*100</f>
        <v>3.0338028169014084</v>
      </c>
      <c r="E241" s="256">
        <f t="shared" si="96"/>
        <v>83.563380281690144</v>
      </c>
      <c r="F241" s="251">
        <f>(Durban!D241*0.57+PMB!D241*0.08+RBay!D241*0.06+'Port Shepstone'!D241*0.03+Other!D241*0.03)/71*100</f>
        <v>6.5028169014084494</v>
      </c>
      <c r="G241" s="256">
        <f t="shared" si="97"/>
        <v>79.373239436619727</v>
      </c>
      <c r="H241" s="68">
        <f>(Durban!F241*0.57+PMB!F241*0.08+RBay!F241*0.06+'Port Shepstone'!F241*0.03+Other!F241*0.03)/71*100</f>
        <v>2.2478873239436616</v>
      </c>
      <c r="I241" s="112">
        <f t="shared" si="98"/>
        <v>87.245070422535207</v>
      </c>
      <c r="J241" s="80">
        <f>(Durban!H241*0.57+PMB!H241*0.08+RBay!H241*0.06+'Port Shepstone'!H241*0.03+Other!H241*0.03)/71*100</f>
        <v>0</v>
      </c>
      <c r="K241" s="136">
        <f t="shared" si="99"/>
        <v>78.102816901408445</v>
      </c>
      <c r="L241" s="40">
        <f>(Durban!J241*0.57+PMB!J241*0.08+RBay!J241*0.06+'Port Shepstone'!J241*0.03+Other!J241*0.03)/71*100</f>
        <v>7.4859154929577452</v>
      </c>
      <c r="M241" s="137">
        <f t="shared" si="100"/>
        <v>80.599999999999994</v>
      </c>
      <c r="N241" s="122">
        <f>(Durban!L241*0.57+PMB!L241*0.08+RBay!L241*0.06+'Port Shepstone'!L241*0.03+Other!L241*0.03)/71*100</f>
        <v>1.2633802816901409</v>
      </c>
      <c r="O241" s="138">
        <f t="shared" si="100"/>
        <v>72.195774647887333</v>
      </c>
      <c r="P241" s="124">
        <f>(Durban!N241*0.57+PMB!N241*0.08+RBay!N241*0.06+'Port Shepstone'!N241*0.03+Other!N241*0.03)/71*100</f>
        <v>3.3098591549295779</v>
      </c>
      <c r="Q241" s="139">
        <f t="shared" si="100"/>
        <v>67.943661971830991</v>
      </c>
      <c r="R241" s="126">
        <f>(Durban!P241*0.57+PMB!P241*0.08+RBay!P241*0.06+'Port Shepstone'!P241*0.03+Other!P241*0.03)/71*100</f>
        <v>2.6086352598348714</v>
      </c>
      <c r="S241" s="140">
        <f t="shared" si="100"/>
        <v>65.689577464788727</v>
      </c>
    </row>
    <row r="242" spans="1:19">
      <c r="A242" s="6">
        <v>0.12</v>
      </c>
      <c r="B242" s="6"/>
      <c r="C242" s="6"/>
      <c r="D242" s="251">
        <f>(Durban!B242*0.57+PMB!B242*0.08+RBay!B242*0.06+'Port Shepstone'!B242*0.03+Other!B242*0.03)/71*100</f>
        <v>2.97887323943662</v>
      </c>
      <c r="E242" s="256">
        <f t="shared" si="96"/>
        <v>86.542253521126767</v>
      </c>
      <c r="F242" s="251">
        <f>(Durban!D242*0.57+PMB!D242*0.08+RBay!D242*0.06+'Port Shepstone'!D242*0.03+Other!D242*0.03)/71*100</f>
        <v>3.7690140845070421</v>
      </c>
      <c r="G242" s="256">
        <f t="shared" si="97"/>
        <v>83.142253521126776</v>
      </c>
      <c r="H242" s="68">
        <f>(Durban!F242*0.57+PMB!F242*0.08+RBay!F242*0.06+'Port Shepstone'!F242*0.03+Other!F242*0.03)/71*100</f>
        <v>4.1408450704225341</v>
      </c>
      <c r="I242" s="112">
        <f t="shared" si="98"/>
        <v>91.385915492957736</v>
      </c>
      <c r="J242" s="80">
        <f>(Durban!H242*0.57+PMB!H242*0.08+RBay!H242*0.06+'Port Shepstone'!H242*0.03+Other!H242*0.03)/71*100</f>
        <v>0.56619718309859146</v>
      </c>
      <c r="K242" s="136">
        <f t="shared" si="99"/>
        <v>78.66901408450704</v>
      </c>
      <c r="L242" s="40">
        <f>(Durban!J242*0.57+PMB!J242*0.08+RBay!J242*0.06+'Port Shepstone'!J242*0.03+Other!J242*0.03)/71*100</f>
        <v>17.484507042253522</v>
      </c>
      <c r="M242" s="137">
        <f t="shared" si="100"/>
        <v>98.08450704225352</v>
      </c>
      <c r="N242" s="122">
        <f>(Durban!L242*0.57+PMB!L242*0.08+RBay!L242*0.06+'Port Shepstone'!L242*0.03+Other!L242*0.03)/71*100</f>
        <v>4.1492957746478876</v>
      </c>
      <c r="O242" s="138">
        <f t="shared" si="100"/>
        <v>76.345070422535215</v>
      </c>
      <c r="P242" s="124">
        <f>(Durban!N242*0.57+PMB!N242*0.08+RBay!N242*0.06+'Port Shepstone'!N242*0.03+Other!N242*0.03)/71*100</f>
        <v>6.704225352112676</v>
      </c>
      <c r="Q242" s="139">
        <f t="shared" si="100"/>
        <v>74.647887323943664</v>
      </c>
      <c r="R242" s="126">
        <f>(Durban!P242*0.57+PMB!P242*0.08+RBay!P242*0.06+'Port Shepstone'!P242*0.03+Other!P242*0.03)/71*100</f>
        <v>30.999820301117044</v>
      </c>
      <c r="S242" s="140">
        <f t="shared" si="100"/>
        <v>96.689397765905767</v>
      </c>
    </row>
    <row r="243" spans="1:19">
      <c r="A243" s="4" t="s">
        <v>87</v>
      </c>
      <c r="B243" s="4"/>
      <c r="C243" s="4"/>
      <c r="D243" s="251">
        <f>(Durban!B243*0.57+PMB!B243*0.08+RBay!B243*0.06+'Port Shepstone'!B243*0.03+Other!B243*0.03)/71*100</f>
        <v>21.908450704225348</v>
      </c>
      <c r="E243" s="256">
        <f t="shared" si="96"/>
        <v>108.45070422535211</v>
      </c>
      <c r="F243" s="251">
        <f>(Durban!D243*0.57+PMB!D243*0.08+RBay!D243*0.06+'Port Shepstone'!D243*0.03+Other!D243*0.03)/71*100</f>
        <v>24.809859154929576</v>
      </c>
      <c r="G243" s="256">
        <f t="shared" si="97"/>
        <v>107.95211267605634</v>
      </c>
      <c r="H243" s="68">
        <f>(Durban!F243*0.57+PMB!F243*0.08+RBay!F243*0.06+'Port Shepstone'!F243*0.03+Other!F243*0.03)/71*100</f>
        <v>17.064788732394366</v>
      </c>
      <c r="I243" s="112">
        <f t="shared" si="98"/>
        <v>108.4507042253521</v>
      </c>
      <c r="J243" s="80">
        <f>(Durban!H243*0.57+PMB!H243*0.08+RBay!H243*0.06+'Port Shepstone'!H243*0.03+Other!H243*0.03)/71*100</f>
        <v>21.116901408450701</v>
      </c>
      <c r="K243" s="136">
        <f t="shared" si="99"/>
        <v>99.785915492957741</v>
      </c>
      <c r="L243" s="40">
        <f>(Durban!J243*0.57+PMB!J243*0.08+RBay!J243*0.06+'Port Shepstone'!J243*0.03+Other!J243*0.03)/71*100</f>
        <v>2.0985915492957745</v>
      </c>
      <c r="M243" s="137">
        <f t="shared" si="100"/>
        <v>100.1830985915493</v>
      </c>
      <c r="N243" s="122">
        <f>(Durban!L243*0.57+PMB!L243*0.08+RBay!L243*0.06+'Port Shepstone'!L243*0.03+Other!L243*0.03)/71*100</f>
        <v>23.69859154929577</v>
      </c>
      <c r="O243" s="138">
        <f t="shared" si="100"/>
        <v>100.04366197183099</v>
      </c>
      <c r="P243" s="124">
        <f>(Durban!N243*0.57+PMB!N243*0.08+RBay!N243*0.06+'Port Shepstone'!N243*0.03+Other!N243*0.03)/71*100</f>
        <v>25.436619718309856</v>
      </c>
      <c r="Q243" s="139">
        <f t="shared" si="100"/>
        <v>100.08450704225352</v>
      </c>
      <c r="R243" s="126">
        <f>(Durban!P243*0.57+PMB!P243*0.08+RBay!P243*0.06+'Port Shepstone'!P243*0.03+Other!P243*0.03)/71*100</f>
        <v>3.3025740650801354</v>
      </c>
      <c r="S243" s="140">
        <f t="shared" si="100"/>
        <v>99.991971830985904</v>
      </c>
    </row>
    <row r="244" spans="1:19">
      <c r="A244" s="3"/>
      <c r="B244" s="3"/>
      <c r="C244" s="3"/>
      <c r="D244" s="251"/>
      <c r="E244" s="256"/>
      <c r="F244" s="251"/>
      <c r="G244" s="256"/>
      <c r="H244" s="68"/>
      <c r="I244" s="112"/>
      <c r="J244" s="80"/>
      <c r="K244" s="136"/>
      <c r="L244" s="40"/>
      <c r="M244" s="137"/>
      <c r="N244" s="122"/>
      <c r="O244" s="138"/>
      <c r="P244" s="124"/>
      <c r="Q244" s="139"/>
      <c r="R244" s="126"/>
      <c r="S244" s="135"/>
    </row>
    <row r="245" spans="1:19">
      <c r="A245" s="5" t="s">
        <v>13</v>
      </c>
      <c r="B245" s="5"/>
      <c r="C245" s="5"/>
      <c r="D245" s="251"/>
      <c r="E245" s="256"/>
      <c r="F245" s="251"/>
      <c r="G245" s="256"/>
      <c r="H245" s="68"/>
      <c r="I245" s="112"/>
      <c r="J245" s="80"/>
      <c r="K245" s="136"/>
      <c r="L245" s="40"/>
      <c r="M245" s="137"/>
      <c r="N245" s="122"/>
      <c r="O245" s="138"/>
      <c r="P245" s="124"/>
      <c r="Q245" s="139"/>
      <c r="R245" s="126"/>
      <c r="S245" s="135"/>
    </row>
    <row r="246" spans="1:19">
      <c r="A246" s="4" t="s">
        <v>14</v>
      </c>
      <c r="B246" s="4"/>
      <c r="C246" s="4"/>
      <c r="D246" s="251">
        <f>(Durban!B246*0.57+PMB!B246*0.08+RBay!B246*0.06+'Port Shepstone'!B246*0.03+Other!B246*0.03)/71*100</f>
        <v>3.1859154929577462</v>
      </c>
      <c r="E246" s="256">
        <f>D246</f>
        <v>3.1859154929577462</v>
      </c>
      <c r="F246" s="251">
        <f>(Durban!D246*0.57+PMB!D246*0.08+RBay!D246*0.06+'Port Shepstone'!D246*0.03+Other!D246*0.03)/71*100</f>
        <v>3.0760563380281685</v>
      </c>
      <c r="G246" s="256">
        <f>F246</f>
        <v>3.0760563380281685</v>
      </c>
      <c r="H246" s="68">
        <f>(Durban!F246*0.57+PMB!F246*0.08+RBay!F246*0.06+'Port Shepstone'!F246*0.03+Other!F246*0.03)/71*100</f>
        <v>2.5056338028169018</v>
      </c>
      <c r="I246" s="112">
        <f>H246</f>
        <v>2.5056338028169018</v>
      </c>
      <c r="J246" s="80">
        <f>(Durban!H246*0.57+PMB!H246*0.08+RBay!H246*0.06+'Port Shepstone'!H246*0.03+Other!H246*0.03)/71*100</f>
        <v>5.76056338028169</v>
      </c>
      <c r="K246" s="136">
        <f>J246</f>
        <v>5.76056338028169</v>
      </c>
      <c r="L246" s="40">
        <f>(Durban!J246*0.57+PMB!J246*0.08+RBay!J246*0.06+'Port Shepstone'!J246*0.03+Other!J246*0.03)/71*100</f>
        <v>2.788732394366197</v>
      </c>
      <c r="M246" s="137">
        <f>L246</f>
        <v>2.788732394366197</v>
      </c>
      <c r="N246" s="122">
        <f>(Durban!L246*0.57+PMB!L246*0.08+RBay!L246*0.06+'Port Shepstone'!L246*0.03+Other!L246*0.03)/71*100</f>
        <v>3.3704225352112669</v>
      </c>
      <c r="O246" s="138">
        <f>N246</f>
        <v>3.3704225352112669</v>
      </c>
      <c r="P246" s="124">
        <f>(Durban!N246*0.57+PMB!N246*0.08+RBay!N246*0.06+'Port Shepstone'!N246*0.03+Other!N246*0.03)/71*100</f>
        <v>8.9295774647887303</v>
      </c>
      <c r="Q246" s="139">
        <f>P246</f>
        <v>8.9295774647887303</v>
      </c>
      <c r="R246" s="126">
        <f>(Durban!P246*0.57+PMB!P246*0.08+RBay!P246*0.06+'Port Shepstone'!P246*0.03+Other!P246*0.03)/71*100</f>
        <v>13.068397280233121</v>
      </c>
      <c r="S246" s="140">
        <f>R246</f>
        <v>13.068397280233121</v>
      </c>
    </row>
    <row r="247" spans="1:19">
      <c r="A247" s="4" t="s">
        <v>15</v>
      </c>
      <c r="B247" s="4"/>
      <c r="C247" s="4"/>
      <c r="D247" s="251">
        <f>(Durban!B247*0.57+PMB!B247*0.08+RBay!B247*0.06+'Port Shepstone'!B247*0.03+Other!B247*0.03)/71*100</f>
        <v>13.145070422535209</v>
      </c>
      <c r="E247" s="256">
        <f>E246+D247</f>
        <v>16.330985915492956</v>
      </c>
      <c r="F247" s="251">
        <f>(Durban!D247*0.57+PMB!D247*0.08+RBay!D247*0.06+'Port Shepstone'!D247*0.03+Other!D247*0.03)/71*100</f>
        <v>18.009859154929575</v>
      </c>
      <c r="G247" s="256">
        <f>G246+F247</f>
        <v>21.085915492957746</v>
      </c>
      <c r="H247" s="68">
        <f>(Durban!F247*0.57+PMB!F247*0.08+RBay!F247*0.06+'Port Shepstone'!F247*0.03+Other!F247*0.03)/71*100</f>
        <v>21.54225352112676</v>
      </c>
      <c r="I247" s="112">
        <f>I246+H247</f>
        <v>24.047887323943662</v>
      </c>
      <c r="J247" s="80">
        <f>(Durban!H247*0.57+PMB!H247*0.08+RBay!H247*0.06+'Port Shepstone'!H247*0.03+Other!H247*0.03)/71*100</f>
        <v>20.115492957746479</v>
      </c>
      <c r="K247" s="136">
        <f>K246+J247</f>
        <v>25.876056338028171</v>
      </c>
      <c r="L247" s="40">
        <f>(Durban!J247*0.57+PMB!J247*0.08+RBay!J247*0.06+'Port Shepstone'!J247*0.03+Other!J247*0.03)/71*100</f>
        <v>26.988732394366195</v>
      </c>
      <c r="M247" s="137">
        <f>M246+L247</f>
        <v>29.777464788732392</v>
      </c>
      <c r="N247" s="122">
        <f>(Durban!L247*0.57+PMB!L247*0.08+RBay!L247*0.06+'Port Shepstone'!L247*0.03+Other!L247*0.03)/71*100</f>
        <v>26.869014084507043</v>
      </c>
      <c r="O247" s="138">
        <f>O246+N247</f>
        <v>30.239436619718312</v>
      </c>
      <c r="P247" s="124">
        <f>(Durban!N247*0.57+PMB!N247*0.08+RBay!N247*0.06+'Port Shepstone'!N247*0.03+Other!N247*0.03)/71*100</f>
        <v>44.197183098591545</v>
      </c>
      <c r="Q247" s="213">
        <f>Q246+P247</f>
        <v>53.126760563380273</v>
      </c>
      <c r="R247" s="126">
        <f>(Durban!P247*0.57+PMB!P247*0.08+RBay!P247*0.06+'Port Shepstone'!P247*0.03+Other!P247*0.03)/71*100</f>
        <v>31.609446333171448</v>
      </c>
      <c r="S247" s="214">
        <f>S246+R247</f>
        <v>44.677843613404569</v>
      </c>
    </row>
    <row r="248" spans="1:19">
      <c r="A248" s="4" t="s">
        <v>16</v>
      </c>
      <c r="B248" s="4"/>
      <c r="C248" s="4"/>
      <c r="D248" s="251">
        <f>(Durban!B248*0.57+PMB!B248*0.08+RBay!B248*0.06+'Port Shepstone'!B248*0.03+Other!B248*0.03)/71*100</f>
        <v>54.20422535211268</v>
      </c>
      <c r="E248" s="258">
        <f>E247+D248</f>
        <v>70.535211267605632</v>
      </c>
      <c r="F248" s="251">
        <f>(Durban!D248*0.57+PMB!D248*0.08+RBay!D248*0.06+'Port Shepstone'!D248*0.03+Other!D248*0.03)/71*100</f>
        <v>54.326760563380269</v>
      </c>
      <c r="G248" s="258">
        <f>G247+F248</f>
        <v>75.412676056338015</v>
      </c>
      <c r="H248" s="68">
        <f>(Durban!F248*0.57+PMB!F248*0.08+RBay!F248*0.06+'Port Shepstone'!F248*0.03+Other!F248*0.03)/71*100</f>
        <v>49.991549295774639</v>
      </c>
      <c r="I248" s="209">
        <f>I247+H248</f>
        <v>74.039436619718302</v>
      </c>
      <c r="J248" s="80">
        <f>(Durban!H248*0.57+PMB!H248*0.08+RBay!H248*0.06+'Port Shepstone'!H248*0.03+Other!H248*0.03)/71*100</f>
        <v>47.788732394366193</v>
      </c>
      <c r="K248" s="210">
        <f>K247+J248</f>
        <v>73.664788732394356</v>
      </c>
      <c r="L248" s="40">
        <f>(Durban!J248*0.57+PMB!J248*0.08+RBay!J248*0.06+'Port Shepstone'!J248*0.03+Other!J248*0.03)/71*100</f>
        <v>39.530985915492955</v>
      </c>
      <c r="M248" s="211">
        <f>M247+L248</f>
        <v>69.308450704225351</v>
      </c>
      <c r="N248" s="122">
        <f>(Durban!L248*0.57+PMB!L248*0.08+RBay!L248*0.06+'Port Shepstone'!L248*0.03+Other!L248*0.03)/71*100</f>
        <v>45.583098591549295</v>
      </c>
      <c r="O248" s="212">
        <f>O247+N248</f>
        <v>75.822535211267606</v>
      </c>
      <c r="P248" s="124">
        <f>(Durban!N248*0.57+PMB!N248*0.08+RBay!N248*0.06+'Port Shepstone'!N248*0.03+Other!N248*0.03)/71*100</f>
        <v>40.647887323943657</v>
      </c>
      <c r="Q248" s="139">
        <f>Q247+P248</f>
        <v>93.774647887323937</v>
      </c>
      <c r="R248" s="126">
        <f>(Durban!P248*0.57+PMB!P248*0.08+RBay!P248*0.06+'Port Shepstone'!P248*0.03+Other!P248*0.03)/71*100</f>
        <v>37.34155900922778</v>
      </c>
      <c r="S248" s="140">
        <f>S247+R248</f>
        <v>82.019402622632356</v>
      </c>
    </row>
    <row r="249" spans="1:19">
      <c r="A249" s="4" t="s">
        <v>17</v>
      </c>
      <c r="B249" s="4"/>
      <c r="C249" s="4"/>
      <c r="D249" s="251">
        <f>(Durban!B249*0.57+PMB!B249*0.08+RBay!B249*0.06+'Port Shepstone'!B249*0.03+Other!B249*0.03)/71*100</f>
        <v>28.75352112676056</v>
      </c>
      <c r="E249" s="256">
        <f>E248+D249</f>
        <v>99.288732394366193</v>
      </c>
      <c r="F249" s="251">
        <f>(Durban!D249*0.57+PMB!D249*0.08+RBay!D249*0.06+'Port Shepstone'!D249*0.03+Other!D249*0.03)/71*100</f>
        <v>25.138028169014081</v>
      </c>
      <c r="G249" s="256">
        <f>G248+F249</f>
        <v>100.55070422535209</v>
      </c>
      <c r="H249" s="68">
        <f>(Durban!F249*0.57+PMB!F249*0.08+RBay!F249*0.06+'Port Shepstone'!F249*0.03+Other!F249*0.03)/71*100</f>
        <v>27.391549295774649</v>
      </c>
      <c r="I249" s="112">
        <f>I248+H249</f>
        <v>101.43098591549295</v>
      </c>
      <c r="J249" s="80">
        <f>(Durban!H249*0.57+PMB!H249*0.08+RBay!H249*0.06+'Port Shepstone'!H249*0.03+Other!H249*0.03)/71*100</f>
        <v>20.819718309859152</v>
      </c>
      <c r="K249" s="136">
        <f>K248+J249</f>
        <v>94.484507042253512</v>
      </c>
      <c r="L249" s="40">
        <f>(Durban!J249*0.57+PMB!J249*0.08+RBay!J249*0.06+'Port Shepstone'!J249*0.03+Other!J249*0.03)/71*100</f>
        <v>15.370422535211267</v>
      </c>
      <c r="M249" s="137">
        <f>M248+L249</f>
        <v>84.678873239436612</v>
      </c>
      <c r="N249" s="122">
        <f>(Durban!L249*0.57+PMB!L249*0.08+RBay!L249*0.06+'Port Shepstone'!L249*0.03+Other!L249*0.03)/71*100</f>
        <v>16.822535211267603</v>
      </c>
      <c r="O249" s="138">
        <f>O248+N249</f>
        <v>92.645070422535213</v>
      </c>
      <c r="P249" s="124">
        <f>(Durban!N249*0.57+PMB!N249*0.08+RBay!N249*0.06+'Port Shepstone'!N249*0.03+Other!N249*0.03)/71*100</f>
        <v>3.3943661971830985</v>
      </c>
      <c r="Q249" s="139">
        <f>Q248+P249</f>
        <v>97.16901408450704</v>
      </c>
      <c r="R249" s="126">
        <f>(Durban!P249*0.57+PMB!P249*0.08+RBay!P249*0.06+'Port Shepstone'!P249*0.03+Other!P249*0.03)/71*100</f>
        <v>17.592904322486643</v>
      </c>
      <c r="S249" s="140">
        <f>S248+R249</f>
        <v>99.612306945119002</v>
      </c>
    </row>
    <row r="250" spans="1:19">
      <c r="A250" s="4" t="s">
        <v>18</v>
      </c>
      <c r="B250" s="4"/>
      <c r="C250" s="4"/>
      <c r="D250" s="251">
        <f>(Durban!B250*0.57+PMB!B250*0.08+RBay!B250*0.06+'Port Shepstone'!B250*0.03+Other!B250*0.03)/71*100</f>
        <v>9.1619718309859177</v>
      </c>
      <c r="E250" s="256">
        <f>E249+D250</f>
        <v>108.45070422535211</v>
      </c>
      <c r="F250" s="251">
        <f>(Durban!D250*0.57+PMB!D250*0.08+RBay!D250*0.06+'Port Shepstone'!D250*0.03+Other!D250*0.03)/71*100</f>
        <v>7.8999999999999986</v>
      </c>
      <c r="G250" s="256">
        <f>G249+F250</f>
        <v>108.4507042253521</v>
      </c>
      <c r="H250" s="68">
        <f>(Durban!F250*0.57+PMB!F250*0.08+RBay!F250*0.06+'Port Shepstone'!F250*0.03+Other!F250*0.03)/71*100</f>
        <v>7.0197183098591545</v>
      </c>
      <c r="I250" s="112">
        <f>I249+H250</f>
        <v>108.45070422535211</v>
      </c>
      <c r="J250" s="80">
        <f>(Durban!H250*0.57+PMB!H250*0.08+RBay!H250*0.06+'Port Shepstone'!H250*0.03+Other!H250*0.03)/71*100</f>
        <v>5.5154929577464795</v>
      </c>
      <c r="K250" s="136">
        <f>K249+J250</f>
        <v>99.999999999999986</v>
      </c>
      <c r="L250" s="40">
        <f>(Durban!J250*0.57+PMB!J250*0.08+RBay!J250*0.06+'Port Shepstone'!J250*0.03+Other!J250*0.03)/71*100</f>
        <v>15.321126760563377</v>
      </c>
      <c r="M250" s="137">
        <f>M249+L250</f>
        <v>99.999999999999986</v>
      </c>
      <c r="N250" s="122">
        <f>(Durban!L250*0.57+PMB!L250*0.08+RBay!L250*0.06+'Port Shepstone'!L250*0.03+Other!L250*0.03)/71*100</f>
        <v>7.4352112676056334</v>
      </c>
      <c r="O250" s="138">
        <f>O249+N250</f>
        <v>100.08028169014085</v>
      </c>
      <c r="P250" s="124">
        <f>(Durban!N250*0.57+PMB!N250*0.08+RBay!N250*0.06+'Port Shepstone'!N250*0.03+Other!N250*0.03)/71*100</f>
        <v>3.6338028169014081</v>
      </c>
      <c r="Q250" s="139">
        <f>Q249+P250</f>
        <v>100.80281690140845</v>
      </c>
      <c r="R250" s="126">
        <f>(Durban!P250*0.57+PMB!P250*0.08+RBay!P250*0.06+'Port Shepstone'!P250*0.03+Other!P250*0.03)/71*100</f>
        <v>0.38853812530354537</v>
      </c>
      <c r="S250" s="140">
        <f>S249+R250</f>
        <v>100.00084507042254</v>
      </c>
    </row>
    <row r="251" spans="1:19">
      <c r="A251" s="3"/>
      <c r="B251" s="3"/>
      <c r="C251" s="3"/>
      <c r="D251" s="251"/>
      <c r="E251" s="256"/>
      <c r="F251" s="251"/>
      <c r="G251" s="256"/>
      <c r="H251" s="68"/>
      <c r="I251" s="112"/>
      <c r="J251" s="80"/>
      <c r="K251" s="136"/>
      <c r="L251" s="40"/>
      <c r="M251" s="137"/>
      <c r="N251" s="122"/>
      <c r="O251" s="138"/>
      <c r="P251" s="124"/>
      <c r="Q251" s="139"/>
      <c r="R251" s="126"/>
      <c r="S251" s="135"/>
    </row>
    <row r="252" spans="1:19">
      <c r="A252" s="5" t="s">
        <v>97</v>
      </c>
      <c r="B252" s="5"/>
      <c r="C252" s="5"/>
      <c r="D252" s="251"/>
      <c r="E252" s="256"/>
      <c r="F252" s="251"/>
      <c r="G252" s="256"/>
      <c r="H252" s="68"/>
      <c r="I252" s="112"/>
      <c r="J252" s="80"/>
      <c r="K252" s="136"/>
      <c r="L252" s="40"/>
      <c r="M252" s="137"/>
      <c r="N252" s="122"/>
      <c r="O252" s="138"/>
      <c r="P252" s="124"/>
      <c r="Q252" s="139"/>
      <c r="R252" s="126"/>
      <c r="S252" s="135"/>
    </row>
    <row r="253" spans="1:19">
      <c r="A253" s="4" t="s">
        <v>19</v>
      </c>
      <c r="B253" s="4"/>
      <c r="C253" s="4"/>
      <c r="D253" s="251">
        <f>(Durban!B253*0.57+PMB!B253*0.08+RBay!B253*0.06+'Port Shepstone'!B253*0.03+Other!B253*0.03)/71*100</f>
        <v>15.452112676056334</v>
      </c>
      <c r="E253" s="256">
        <f>D253</f>
        <v>15.452112676056334</v>
      </c>
      <c r="F253" s="251">
        <f>(Durban!D253*0.57+PMB!D253*0.08+RBay!D253*0.06+'Port Shepstone'!D253*0.03+Other!D253*0.03)/71*100</f>
        <v>11.888732394366196</v>
      </c>
      <c r="G253" s="256">
        <f>F253</f>
        <v>11.888732394366196</v>
      </c>
      <c r="H253" s="68">
        <f>(Durban!F253*0.57+PMB!F253*0.08+RBay!F253*0.06+'Port Shepstone'!F253*0.03+Other!F253*0.03)/71*100</f>
        <v>7.5647887323943657</v>
      </c>
      <c r="I253" s="112">
        <f>H253</f>
        <v>7.5647887323943657</v>
      </c>
      <c r="J253" s="80">
        <f>(Durban!H253*0.57+PMB!H253*0.08+RBay!H253*0.06+'Port Shepstone'!H253*0.03+Other!H253*0.03)/71*100</f>
        <v>12.183098591549294</v>
      </c>
      <c r="K253" s="136">
        <f>J253</f>
        <v>12.183098591549294</v>
      </c>
      <c r="L253" s="40">
        <f>(Durban!J253*0.57+PMB!J253*0.08+RBay!J253*0.06+'Port Shepstone'!J253*0.03+Other!J253*0.03)/71*100</f>
        <v>0.54084507042253516</v>
      </c>
      <c r="M253" s="137">
        <f>L253</f>
        <v>0.54084507042253516</v>
      </c>
      <c r="N253" s="122">
        <f>(Durban!L253*0.57+PMB!L253*0.08+RBay!L253*0.06+'Port Shepstone'!L253*0.03+Other!L253*0.03)/71*100</f>
        <v>9.8183098591549278</v>
      </c>
      <c r="O253" s="138">
        <f>N253</f>
        <v>9.8183098591549278</v>
      </c>
      <c r="P253" s="124">
        <f>(Durban!N253*0.57+PMB!N253*0.08+RBay!N253*0.06+'Port Shepstone'!N253*0.03+Other!N253*0.03)/71*100</f>
        <v>13.309859154929576</v>
      </c>
      <c r="Q253" s="139">
        <f>P253</f>
        <v>13.309859154929576</v>
      </c>
      <c r="R253" s="126">
        <f>(Durban!P253*0.57+PMB!P253*0.08+RBay!P253*0.06+'Port Shepstone'!P253*0.03+Other!P253*0.03)/71*100</f>
        <v>36.6830292097412</v>
      </c>
      <c r="S253" s="214">
        <f>R253</f>
        <v>36.6830292097412</v>
      </c>
    </row>
    <row r="254" spans="1:19">
      <c r="A254" s="4" t="s">
        <v>20</v>
      </c>
      <c r="B254" s="4"/>
      <c r="C254" s="4"/>
      <c r="D254" s="251">
        <f>(Durban!B254*0.57+PMB!B254*0.08+RBay!B254*0.06+'Port Shepstone'!B254*0.03+Other!B254*0.03)/71*100</f>
        <v>34.740845070422537</v>
      </c>
      <c r="E254" s="258">
        <f>E253+D254</f>
        <v>50.192957746478868</v>
      </c>
      <c r="F254" s="251">
        <f>(Durban!D254*0.57+PMB!D254*0.08+RBay!D254*0.06+'Port Shepstone'!D254*0.03+Other!D254*0.03)/71*100</f>
        <v>51.169014084507033</v>
      </c>
      <c r="G254" s="258">
        <f>G253+F254</f>
        <v>63.057746478873227</v>
      </c>
      <c r="H254" s="68">
        <f>(Durban!F254*0.57+PMB!F254*0.08+RBay!F254*0.06+'Port Shepstone'!F254*0.03+Other!F254*0.03)/71*100</f>
        <v>55.06760563380282</v>
      </c>
      <c r="I254" s="209">
        <f>I253+H254</f>
        <v>62.63239436619719</v>
      </c>
      <c r="J254" s="80">
        <f>(Durban!H254*0.57+PMB!H254*0.08+RBay!H254*0.06+'Port Shepstone'!H254*0.03+Other!H254*0.03)/71*100</f>
        <v>38.988732394366188</v>
      </c>
      <c r="K254" s="210">
        <f>K253+J254</f>
        <v>51.171830985915484</v>
      </c>
      <c r="L254" s="40">
        <f>(Durban!J254*0.57+PMB!J254*0.08+RBay!J254*0.06+'Port Shepstone'!J254*0.03+Other!J254*0.03)/71*100</f>
        <v>25.23239436619718</v>
      </c>
      <c r="M254" s="137">
        <f>M253+L254</f>
        <v>25.773239436619715</v>
      </c>
      <c r="N254" s="122">
        <f>(Durban!L254*0.57+PMB!L254*0.08+RBay!L254*0.06+'Port Shepstone'!L254*0.03+Other!L254*0.03)/71*100</f>
        <v>37.605633802816897</v>
      </c>
      <c r="O254" s="212">
        <f>O253+N254</f>
        <v>47.423943661971826</v>
      </c>
      <c r="P254" s="124">
        <f>(Durban!N254*0.57+PMB!N254*0.08+RBay!N254*0.06+'Port Shepstone'!N254*0.03+Other!N254*0.03)/71*100</f>
        <v>58.971830985915474</v>
      </c>
      <c r="Q254" s="213">
        <f>Q253+P254</f>
        <v>72.281690140845058</v>
      </c>
      <c r="R254" s="126">
        <f>(Durban!P254*0.57+PMB!P254*0.08+RBay!P254*0.06+'Port Shepstone'!P254*0.03+Other!P254*0.03)/71*100</f>
        <v>33.126455283424683</v>
      </c>
      <c r="S254" s="140">
        <f>S253+R254</f>
        <v>69.809484493165883</v>
      </c>
    </row>
    <row r="255" spans="1:19">
      <c r="A255" s="4" t="s">
        <v>21</v>
      </c>
      <c r="B255" s="4"/>
      <c r="C255" s="4"/>
      <c r="D255" s="251">
        <f>(Durban!B255*0.57+PMB!B255*0.08+RBay!B255*0.06+'Port Shepstone'!B255*0.03+Other!B255*0.03)/71*100</f>
        <v>38.36056338028169</v>
      </c>
      <c r="E255" s="256">
        <f>E254+D255</f>
        <v>88.553521126760558</v>
      </c>
      <c r="F255" s="251">
        <f>(Durban!D255*0.57+PMB!D255*0.08+RBay!D255*0.06+'Port Shepstone'!D255*0.03+Other!D255*0.03)/71*100</f>
        <v>26.804225352112677</v>
      </c>
      <c r="G255" s="256">
        <f>G254+F255</f>
        <v>89.861971830985908</v>
      </c>
      <c r="H255" s="68">
        <f>(Durban!F255*0.57+PMB!F255*0.08+RBay!F255*0.06+'Port Shepstone'!F255*0.03+Other!F255*0.03)/71*100</f>
        <v>32.276056338028155</v>
      </c>
      <c r="I255" s="112">
        <f>I254+H255</f>
        <v>94.908450704225345</v>
      </c>
      <c r="J255" s="80">
        <f>(Durban!H255*0.57+PMB!H255*0.08+RBay!H255*0.06+'Port Shepstone'!H255*0.03+Other!H255*0.03)/71*100</f>
        <v>27.619718309859149</v>
      </c>
      <c r="K255" s="136">
        <f>K254+J255</f>
        <v>78.79154929577463</v>
      </c>
      <c r="L255" s="40">
        <f>(Durban!J255*0.57+PMB!J255*0.08+RBay!J255*0.06+'Port Shepstone'!J255*0.03+Other!J255*0.03)/71*100</f>
        <v>39.798591549295772</v>
      </c>
      <c r="M255" s="211">
        <f>M254+L255</f>
        <v>65.571830985915483</v>
      </c>
      <c r="N255" s="122">
        <f>(Durban!L255*0.57+PMB!L255*0.08+RBay!L255*0.06+'Port Shepstone'!L255*0.03+Other!L255*0.03)/71*100</f>
        <v>24.677464788732394</v>
      </c>
      <c r="O255" s="138">
        <f>O254+N255</f>
        <v>72.101408450704213</v>
      </c>
      <c r="P255" s="124">
        <f>(Durban!N255*0.57+PMB!N255*0.08+RBay!N255*0.06+'Port Shepstone'!N255*0.03+Other!N255*0.03)/71*100</f>
        <v>19.352112676056336</v>
      </c>
      <c r="Q255" s="139">
        <f>Q254+P255</f>
        <v>91.633802816901394</v>
      </c>
      <c r="R255" s="126">
        <f>(Durban!P255*0.57+PMB!P255*0.08+RBay!P255*0.06+'Port Shepstone'!P255*0.03+Other!P255*0.03)/71*100</f>
        <v>23.674807465482548</v>
      </c>
      <c r="S255" s="140">
        <f>S254+R255</f>
        <v>93.484291958648427</v>
      </c>
    </row>
    <row r="256" spans="1:19">
      <c r="A256" s="4" t="s">
        <v>22</v>
      </c>
      <c r="B256" s="4"/>
      <c r="C256" s="4"/>
      <c r="D256" s="251">
        <f>(Durban!B256*0.57+PMB!B256*0.08+RBay!B256*0.06+'Port Shepstone'!B256*0.03+Other!B256*0.03)/71*100</f>
        <v>16.350704225352114</v>
      </c>
      <c r="E256" s="256">
        <f>E255+D256</f>
        <v>104.90422535211268</v>
      </c>
      <c r="F256" s="251">
        <f>(Durban!D256*0.57+PMB!D256*0.08+RBay!D256*0.06+'Port Shepstone'!D256*0.03+Other!D256*0.03)/71*100</f>
        <v>17.633802816901408</v>
      </c>
      <c r="G256" s="256">
        <f>G255+F256</f>
        <v>107.49577464788732</v>
      </c>
      <c r="H256" s="68">
        <f>(Durban!F256*0.57+PMB!F256*0.08+RBay!F256*0.06+'Port Shepstone'!F256*0.03+Other!F256*0.03)/71*100</f>
        <v>11.322535211267605</v>
      </c>
      <c r="I256" s="112">
        <f>I255+H256</f>
        <v>106.23098591549295</v>
      </c>
      <c r="J256" s="80">
        <f>(Durban!H256*0.57+PMB!H256*0.08+RBay!H256*0.06+'Port Shepstone'!H256*0.03+Other!H256*0.03)/71*100</f>
        <v>18.360563380281686</v>
      </c>
      <c r="K256" s="136">
        <f>K255+J256</f>
        <v>97.152112676056319</v>
      </c>
      <c r="L256" s="40">
        <f>(Durban!J256*0.57+PMB!J256*0.08+RBay!J256*0.06+'Port Shepstone'!J256*0.03+Other!J256*0.03)/71*100</f>
        <v>24.787323943661971</v>
      </c>
      <c r="M256" s="137">
        <f>M255+L256</f>
        <v>90.359154929577457</v>
      </c>
      <c r="N256" s="122">
        <f>(Durban!L256*0.57+PMB!L256*0.08+RBay!L256*0.06+'Port Shepstone'!L256*0.03+Other!L256*0.03)/71*100</f>
        <v>22.863380281690141</v>
      </c>
      <c r="O256" s="138">
        <f>O255+N256</f>
        <v>94.964788732394354</v>
      </c>
      <c r="P256" s="124">
        <f>(Durban!N256*0.57+PMB!N256*0.08+RBay!N256*0.06+'Port Shepstone'!N256*0.03+Other!N256*0.03)/71*100</f>
        <v>8.2816901408450683</v>
      </c>
      <c r="Q256" s="139">
        <f>Q255+P256</f>
        <v>99.915492957746466</v>
      </c>
      <c r="R256" s="126">
        <f>(Durban!P256*0.57+PMB!P256*0.08+RBay!P256*0.06+'Port Shepstone'!P256*0.03+Other!P256*0.03)/71*100</f>
        <v>6.511482689238882</v>
      </c>
      <c r="S256" s="140">
        <f>S255+R256</f>
        <v>99.995774647887316</v>
      </c>
    </row>
    <row r="257" spans="1:19">
      <c r="A257" s="4" t="s">
        <v>23</v>
      </c>
      <c r="B257" s="4"/>
      <c r="C257" s="4"/>
      <c r="D257" s="251">
        <f>(Durban!B257*0.57+PMB!B257*0.08+RBay!B257*0.06+'Port Shepstone'!B257*0.03+Other!B257*0.03)/71*100</f>
        <v>3.5464788732394372</v>
      </c>
      <c r="E257" s="256">
        <f>E256+D257</f>
        <v>108.45070422535211</v>
      </c>
      <c r="F257" s="251">
        <f>(Durban!D257*0.57+PMB!D257*0.08+RBay!D257*0.06+'Port Shepstone'!D257*0.03+Other!D257*0.03)/71*100</f>
        <v>0.95492957746478868</v>
      </c>
      <c r="G257" s="256">
        <f>G256+F257</f>
        <v>108.4507042253521</v>
      </c>
      <c r="H257" s="68">
        <f>(Durban!F257*0.57+PMB!F257*0.08+RBay!F257*0.06+'Port Shepstone'!F257*0.03+Other!F257*0.03)/71*100</f>
        <v>2.2197183098591551</v>
      </c>
      <c r="I257" s="112">
        <f>I256+H257</f>
        <v>108.45070422535211</v>
      </c>
      <c r="J257" s="80">
        <f>(Durban!H257*0.57+PMB!H257*0.08+RBay!H257*0.06+'Port Shepstone'!H257*0.03+Other!H257*0.03)/71*100</f>
        <v>2.8366197183098589</v>
      </c>
      <c r="K257" s="136">
        <f>K256+J257</f>
        <v>99.988732394366181</v>
      </c>
      <c r="L257" s="40">
        <f>(Durban!J257*0.57+PMB!J257*0.08+RBay!J257*0.06+'Port Shepstone'!J257*0.03+Other!J257*0.03)/71*100</f>
        <v>9.6408450704225359</v>
      </c>
      <c r="M257" s="137">
        <f>M256+L257</f>
        <v>100</v>
      </c>
      <c r="N257" s="122">
        <f>(Durban!L257*0.57+PMB!L257*0.08+RBay!L257*0.06+'Port Shepstone'!L257*0.03+Other!L257*0.03)/71*100</f>
        <v>5.1070422535211266</v>
      </c>
      <c r="O257" s="138">
        <f>O256+N257</f>
        <v>100.07183098591548</v>
      </c>
      <c r="P257" s="124">
        <f>(Durban!N257*0.57+PMB!N257*0.08+RBay!N257*0.06+'Port Shepstone'!N257*0.03+Other!N257*0.03)/71*100</f>
        <v>0</v>
      </c>
      <c r="Q257" s="139">
        <f>Q256+P257</f>
        <v>99.915492957746466</v>
      </c>
      <c r="R257" s="126">
        <f>(Durban!P257*0.57+PMB!P257*0.08+RBay!P257*0.06+'Port Shepstone'!P257*0.03+Other!P257*0.03)/71*100</f>
        <v>0</v>
      </c>
      <c r="S257" s="140">
        <f>S256+R257</f>
        <v>99.995774647887316</v>
      </c>
    </row>
    <row r="258" spans="1:19">
      <c r="A258" s="4"/>
      <c r="B258" s="4"/>
      <c r="C258" s="4"/>
      <c r="D258" s="251"/>
      <c r="E258" s="256"/>
      <c r="F258" s="251"/>
      <c r="G258" s="256"/>
      <c r="H258" s="68"/>
      <c r="I258" s="112"/>
      <c r="J258" s="80"/>
      <c r="K258" s="136"/>
      <c r="L258" s="40"/>
      <c r="M258" s="137"/>
      <c r="N258" s="122"/>
      <c r="O258" s="138"/>
      <c r="P258" s="124"/>
      <c r="Q258" s="139"/>
      <c r="R258" s="126"/>
      <c r="S258" s="135"/>
    </row>
    <row r="259" spans="1:19">
      <c r="A259" s="5" t="s">
        <v>88</v>
      </c>
      <c r="B259" s="5"/>
      <c r="C259" s="5"/>
      <c r="D259" s="251"/>
      <c r="E259" s="256"/>
      <c r="F259" s="251"/>
      <c r="G259" s="256"/>
      <c r="H259" s="68"/>
      <c r="I259" s="112"/>
      <c r="J259" s="80"/>
      <c r="K259" s="136"/>
      <c r="L259" s="40"/>
      <c r="M259" s="137"/>
      <c r="N259" s="122"/>
      <c r="O259" s="138"/>
      <c r="P259" s="124"/>
      <c r="Q259" s="139"/>
      <c r="R259" s="126"/>
      <c r="S259" s="135"/>
    </row>
    <row r="260" spans="1:19">
      <c r="A260" s="4" t="s">
        <v>95</v>
      </c>
      <c r="B260" s="4"/>
      <c r="C260" s="4"/>
      <c r="D260" s="251">
        <f>(Durban!B260*0.57+PMB!B260*0.08+RBay!B260*0.06+'Port Shepstone'!B260*0.03+Other!B260*0.03)/71*100</f>
        <v>9.2070422535211272</v>
      </c>
      <c r="E260" s="256">
        <f>D260</f>
        <v>9.2070422535211272</v>
      </c>
      <c r="F260" s="251">
        <f>(Durban!D260*0.57+PMB!D260*0.08+RBay!D260*0.06+'Port Shepstone'!D260*0.03+Other!D260*0.03)/71*100</f>
        <v>13.725352112676056</v>
      </c>
      <c r="G260" s="256">
        <f>F260</f>
        <v>13.725352112676056</v>
      </c>
      <c r="H260" s="68">
        <f>(Durban!F260*0.57+PMB!F260*0.08+RBay!F260*0.06+'Port Shepstone'!F260*0.03+Other!F260*0.03)/71*100</f>
        <v>9.9971830985915489</v>
      </c>
      <c r="I260" s="112">
        <f>H260</f>
        <v>9.9971830985915489</v>
      </c>
      <c r="J260" s="80">
        <f>(Durban!H260*0.57+PMB!H260*0.08+RBay!H260*0.06+'Port Shepstone'!H260*0.03+Other!H260*0.03)/71*100</f>
        <v>11.380281690140844</v>
      </c>
      <c r="K260" s="136">
        <f>J260</f>
        <v>11.380281690140844</v>
      </c>
      <c r="L260" s="40">
        <f>(Durban!J260*0.57+PMB!J260*0.08+RBay!J260*0.06+'Port Shepstone'!J260*0.03+Other!J260*0.03)/71*100</f>
        <v>1.9183098591549299</v>
      </c>
      <c r="M260" s="137">
        <f>L260</f>
        <v>1.9183098591549299</v>
      </c>
      <c r="N260" s="122">
        <f>(Durban!L260*0.57+PMB!L260*0.08+RBay!L260*0.06+'Port Shepstone'!L260*0.03+Other!L260*0.03)/71*100</f>
        <v>12.664788732394364</v>
      </c>
      <c r="O260" s="138">
        <f>N260</f>
        <v>12.664788732394364</v>
      </c>
      <c r="P260" s="124">
        <f>(Durban!N260*0.57+PMB!N260*0.08+RBay!N260*0.06+'Port Shepstone'!N260*0.03+Other!N260*0.03)/71*100</f>
        <v>18.408450704225348</v>
      </c>
      <c r="Q260" s="139">
        <f>P260</f>
        <v>18.408450704225348</v>
      </c>
      <c r="R260" s="126">
        <f>(Durban!P260*0.57+PMB!P260*0.08+RBay!P260*0.06+'Port Shepstone'!P260*0.03+Other!P260*0.03)/71*100</f>
        <v>0</v>
      </c>
      <c r="S260" s="159">
        <f>R260</f>
        <v>0</v>
      </c>
    </row>
    <row r="261" spans="1:19">
      <c r="A261" s="4" t="s">
        <v>60</v>
      </c>
      <c r="B261" s="4"/>
      <c r="C261" s="4"/>
      <c r="D261" s="251">
        <f>(Durban!B261*0.57+PMB!B261*0.08+RBay!B261*0.06+'Port Shepstone'!B261*0.03+Other!B261*0.03)/71*100</f>
        <v>27.24084507042253</v>
      </c>
      <c r="E261" s="258">
        <f>E260+D261</f>
        <v>36.447887323943661</v>
      </c>
      <c r="F261" s="251">
        <f>(Durban!D261*0.57+PMB!D261*0.08+RBay!D261*0.06+'Port Shepstone'!D261*0.03+Other!D261*0.03)/71*100</f>
        <v>34.830985915492953</v>
      </c>
      <c r="G261" s="258">
        <f>G260+F261</f>
        <v>48.556338028169009</v>
      </c>
      <c r="H261" s="68">
        <f>(Durban!F261*0.57+PMB!F261*0.08+RBay!F261*0.06+'Port Shepstone'!F261*0.03+Other!F261*0.03)/71*100</f>
        <v>36.559154929577467</v>
      </c>
      <c r="I261" s="209">
        <f>I260+H261</f>
        <v>46.556338028169016</v>
      </c>
      <c r="J261" s="80">
        <f>(Durban!H261*0.57+PMB!H261*0.08+RBay!H261*0.06+'Port Shepstone'!H261*0.03+Other!H261*0.03)/71*100</f>
        <v>28.794366197183091</v>
      </c>
      <c r="K261" s="210">
        <f>K260+J261</f>
        <v>40.174647887323935</v>
      </c>
      <c r="L261" s="40">
        <f>(Durban!J261*0.57+PMB!J261*0.08+RBay!J261*0.06+'Port Shepstone'!J261*0.03+Other!J261*0.03)/71*100</f>
        <v>17.715492957746477</v>
      </c>
      <c r="M261" s="137">
        <f>M260+L261</f>
        <v>19.633802816901408</v>
      </c>
      <c r="N261" s="122">
        <f>(Durban!L261*0.57+PMB!L261*0.08+RBay!L261*0.06+'Port Shepstone'!L261*0.03+Other!L261*0.03)/71*100</f>
        <v>33.164788732394356</v>
      </c>
      <c r="O261" s="212">
        <f>O260+N261</f>
        <v>45.82957746478872</v>
      </c>
      <c r="P261" s="124">
        <f>(Durban!N261*0.57+PMB!N261*0.08+RBay!N261*0.06+'Port Shepstone'!N261*0.03+Other!N261*0.03)/71*100</f>
        <v>39.140845070422536</v>
      </c>
      <c r="Q261" s="213">
        <f>Q260+P261</f>
        <v>57.549295774647888</v>
      </c>
      <c r="R261" s="126">
        <f>(Durban!P261*0.57+PMB!P261*0.08+RBay!P261*0.06+'Port Shepstone'!P261*0.03+Other!P261*0.03)/71*100</f>
        <v>0</v>
      </c>
      <c r="S261" s="159">
        <f>S260+R261</f>
        <v>0</v>
      </c>
    </row>
    <row r="262" spans="1:19">
      <c r="A262" s="4" t="s">
        <v>89</v>
      </c>
      <c r="B262" s="4"/>
      <c r="C262" s="4"/>
      <c r="D262" s="251">
        <f>(Durban!B262*0.57+PMB!B262*0.08+RBay!B262*0.06+'Port Shepstone'!B262*0.03+Other!B262*0.03)/71*100</f>
        <v>31.452112676056338</v>
      </c>
      <c r="E262" s="256">
        <f>E261+D262</f>
        <v>67.900000000000006</v>
      </c>
      <c r="F262" s="251">
        <f>(Durban!D262*0.57+PMB!D262*0.08+RBay!D262*0.06+'Port Shepstone'!D262*0.03+Other!D262*0.03)/71*100</f>
        <v>24.383098591549292</v>
      </c>
      <c r="G262" s="256">
        <f>G261+F262</f>
        <v>72.939436619718293</v>
      </c>
      <c r="H262" s="68">
        <f>(Durban!F262*0.57+PMB!F262*0.08+RBay!F262*0.06+'Port Shepstone'!F262*0.03+Other!F262*0.03)/71*100</f>
        <v>28.166197183098596</v>
      </c>
      <c r="I262" s="112">
        <f>I261+H262</f>
        <v>74.722535211267612</v>
      </c>
      <c r="J262" s="80">
        <f>(Durban!H262*0.57+PMB!H262*0.08+RBay!H262*0.06+'Port Shepstone'!H262*0.03+Other!H262*0.03)/71*100</f>
        <v>27.907042253521119</v>
      </c>
      <c r="K262" s="136">
        <f>K261+J262</f>
        <v>68.081690140845055</v>
      </c>
      <c r="L262" s="40">
        <f>(Durban!J262*0.57+PMB!J262*0.08+RBay!J262*0.06+'Port Shepstone'!J262*0.03+Other!J262*0.03)/71*100</f>
        <v>39.133802816901401</v>
      </c>
      <c r="M262" s="211">
        <f>M261+L262</f>
        <v>58.767605633802809</v>
      </c>
      <c r="N262" s="122">
        <f>(Durban!L262*0.57+PMB!L262*0.08+RBay!L262*0.06+'Port Shepstone'!L262*0.03+Other!L262*0.03)/71*100</f>
        <v>20.602816901408453</v>
      </c>
      <c r="O262" s="138">
        <f>O261+N262</f>
        <v>66.432394366197173</v>
      </c>
      <c r="P262" s="124">
        <f>(Durban!N262*0.57+PMB!N262*0.08+RBay!N262*0.06+'Port Shepstone'!N262*0.03+Other!N262*0.03)/71*100</f>
        <v>25.3943661971831</v>
      </c>
      <c r="Q262" s="139">
        <f>Q261+P262</f>
        <v>82.943661971830991</v>
      </c>
      <c r="R262" s="126">
        <f>(Durban!P262*0.57+PMB!P262*0.08+RBay!P262*0.06+'Port Shepstone'!P262*0.03+Other!P262*0.03)/71*100</f>
        <v>0</v>
      </c>
      <c r="S262" s="159">
        <f>S261+R262</f>
        <v>0</v>
      </c>
    </row>
    <row r="263" spans="1:19">
      <c r="A263" s="4" t="s">
        <v>8</v>
      </c>
      <c r="B263" s="4"/>
      <c r="C263" s="4"/>
      <c r="D263" s="251">
        <f>(Durban!B263*0.57+PMB!B263*0.08+RBay!B263*0.06+'Port Shepstone'!B263*0.03+Other!B263*0.03)/71*100</f>
        <v>33.505633802816902</v>
      </c>
      <c r="E263" s="256">
        <f>E262+D263</f>
        <v>101.40563380281691</v>
      </c>
      <c r="F263" s="251">
        <f>(Durban!D263*0.57+PMB!D263*0.08+RBay!D263*0.06+'Port Shepstone'!D263*0.03+Other!D263*0.03)/71*100</f>
        <v>27.635211267605637</v>
      </c>
      <c r="G263" s="256">
        <f>G262+F263</f>
        <v>100.57464788732393</v>
      </c>
      <c r="H263" s="68">
        <f>(Durban!F263*0.57+PMB!F263*0.08+RBay!F263*0.06+'Port Shepstone'!F263*0.03+Other!F263*0.03)/71*100</f>
        <v>27.743661971830981</v>
      </c>
      <c r="I263" s="112">
        <f>I262+H263</f>
        <v>102.46619718309859</v>
      </c>
      <c r="J263" s="80">
        <f>(Durban!H263*0.57+PMB!H263*0.08+RBay!H263*0.06+'Port Shepstone'!H263*0.03+Other!H263*0.03)/71*100</f>
        <v>26.501408450704218</v>
      </c>
      <c r="K263" s="136">
        <f>K262+J263</f>
        <v>94.583098591549273</v>
      </c>
      <c r="L263" s="40">
        <f>(Durban!J263*0.57+PMB!J263*0.08+RBay!J263*0.06+'Port Shepstone'!J263*0.03+Other!J263*0.03)/71*100</f>
        <v>32.969014084507045</v>
      </c>
      <c r="M263" s="137">
        <f>M262+L263</f>
        <v>91.736619718309854</v>
      </c>
      <c r="N263" s="122">
        <f>(Durban!L263*0.57+PMB!L263*0.08+RBay!L263*0.06+'Port Shepstone'!L263*0.03+Other!L263*0.03)/71*100</f>
        <v>23.725352112676052</v>
      </c>
      <c r="O263" s="138">
        <f>O262+N263</f>
        <v>90.157746478873221</v>
      </c>
      <c r="P263" s="124">
        <f>(Durban!N263*0.57+PMB!N263*0.08+RBay!N263*0.06+'Port Shepstone'!N263*0.03+Other!N263*0.03)/71*100</f>
        <v>15.535211267605634</v>
      </c>
      <c r="Q263" s="139">
        <f>Q262+P263</f>
        <v>98.478873239436624</v>
      </c>
      <c r="R263" s="126">
        <f>(Durban!P263*0.57+PMB!P263*0.08+RBay!P263*0.06+'Port Shepstone'!P263*0.03+Other!P263*0.03)/71*100</f>
        <v>0</v>
      </c>
      <c r="S263" s="159">
        <f>S262+R263</f>
        <v>0</v>
      </c>
    </row>
    <row r="264" spans="1:19">
      <c r="A264" s="4" t="s">
        <v>98</v>
      </c>
      <c r="B264" s="4"/>
      <c r="C264" s="4"/>
      <c r="D264" s="251">
        <f>(Durban!B264*0.57+PMB!B264*0.08+RBay!B264*0.06+'Port Shepstone'!B264*0.03+Other!B264*0.03)/71*100</f>
        <v>7.0450704225352112</v>
      </c>
      <c r="E264" s="256">
        <f>E263+D264</f>
        <v>108.45070422535213</v>
      </c>
      <c r="F264" s="251">
        <f>(Durban!D264*0.57+PMB!D264*0.08+RBay!D264*0.06+'Port Shepstone'!D264*0.03+Other!D264*0.03)/71*100</f>
        <v>7.8760563380281674</v>
      </c>
      <c r="G264" s="256">
        <f>G263+F264</f>
        <v>108.4507042253521</v>
      </c>
      <c r="H264" s="68">
        <f>(Durban!F264*0.57+PMB!F264*0.08+RBay!F264*0.06+'Port Shepstone'!F264*0.03+Other!F264*0.03)/71*100</f>
        <v>5.9845070422535205</v>
      </c>
      <c r="I264" s="112">
        <f>I263+H264</f>
        <v>108.45070422535211</v>
      </c>
      <c r="J264" s="80">
        <f>(Durban!H264*0.57+PMB!H264*0.08+RBay!H264*0.06+'Port Shepstone'!H264*0.03+Other!H264*0.03)/71*100</f>
        <v>5.4281690140845074</v>
      </c>
      <c r="K264" s="136">
        <f>K263+J264</f>
        <v>100.01126760563378</v>
      </c>
      <c r="L264" s="40">
        <f>(Durban!J264*0.57+PMB!J264*0.08+RBay!J264*0.06+'Port Shepstone'!J264*0.03+Other!J264*0.03)/71*100</f>
        <v>8.091549295774648</v>
      </c>
      <c r="M264" s="137">
        <f>M263+L264</f>
        <v>99.828169014084494</v>
      </c>
      <c r="N264" s="122">
        <f>(Durban!L264*0.57+PMB!L264*0.08+RBay!L264*0.06+'Port Shepstone'!L264*0.03+Other!L264*0.03)/71*100</f>
        <v>9.9112676056338032</v>
      </c>
      <c r="O264" s="138">
        <f>O263+N264</f>
        <v>100.06901408450702</v>
      </c>
      <c r="P264" s="124">
        <f>(Durban!N264*0.57+PMB!N264*0.08+RBay!N264*0.06+'Port Shepstone'!N264*0.03+Other!N264*0.03)/71*100</f>
        <v>2.408450704225352</v>
      </c>
      <c r="Q264" s="139">
        <f>Q263+P264</f>
        <v>100.88732394366198</v>
      </c>
      <c r="R264" s="126">
        <f>(Durban!P264*0.57+PMB!P264*0.08+RBay!P264*0.06+'Port Shepstone'!P264*0.03+Other!P264*0.03)/71*100</f>
        <v>0</v>
      </c>
      <c r="S264" s="159">
        <f>S263+R264</f>
        <v>0</v>
      </c>
    </row>
    <row r="265" spans="1:19">
      <c r="A265" s="4"/>
      <c r="B265" s="4"/>
      <c r="C265" s="4"/>
      <c r="D265" s="251"/>
      <c r="E265" s="256"/>
      <c r="F265" s="251"/>
      <c r="G265" s="256"/>
      <c r="H265" s="68"/>
      <c r="I265" s="112"/>
      <c r="J265" s="80"/>
      <c r="K265" s="136"/>
      <c r="L265" s="40"/>
      <c r="M265" s="137"/>
      <c r="N265" s="122"/>
      <c r="O265" s="138"/>
      <c r="P265" s="124"/>
      <c r="Q265" s="139"/>
      <c r="R265" s="126"/>
      <c r="S265" s="159"/>
    </row>
    <row r="266" spans="1:19">
      <c r="A266" s="5" t="s">
        <v>91</v>
      </c>
      <c r="B266" s="5"/>
      <c r="C266" s="5"/>
      <c r="D266" s="251"/>
      <c r="E266" s="256"/>
      <c r="F266" s="251"/>
      <c r="G266" s="256"/>
      <c r="H266" s="68"/>
      <c r="I266" s="112"/>
      <c r="J266" s="80"/>
      <c r="K266" s="136"/>
      <c r="L266" s="40"/>
      <c r="M266" s="137"/>
      <c r="N266" s="122"/>
      <c r="O266" s="138"/>
      <c r="P266" s="124"/>
      <c r="Q266" s="139"/>
      <c r="R266" s="126"/>
      <c r="S266" s="159"/>
    </row>
    <row r="267" spans="1:19">
      <c r="A267" s="4" t="s">
        <v>95</v>
      </c>
      <c r="B267" s="4"/>
      <c r="C267" s="4"/>
      <c r="D267" s="251">
        <f>(Durban!B267*0.57+PMB!B267*0.08+RBay!B267*0.06+'Port Shepstone'!B267*0.03+Other!B267*0.03)/71*100</f>
        <v>3.1816901408450704</v>
      </c>
      <c r="E267" s="256">
        <f>D267</f>
        <v>3.1816901408450704</v>
      </c>
      <c r="F267" s="251">
        <f>(Durban!D267*0.57+PMB!D267*0.08+RBay!D267*0.06+'Port Shepstone'!D267*0.03+Other!D267*0.03)/71*100</f>
        <v>3.329577464788732</v>
      </c>
      <c r="G267" s="256">
        <f>F267</f>
        <v>3.329577464788732</v>
      </c>
      <c r="H267" s="68">
        <f>(Durban!F267*0.57+PMB!F267*0.08+RBay!F267*0.06+'Port Shepstone'!F267*0.03+Other!F267*0.03)/71*100</f>
        <v>5.3211267605633799</v>
      </c>
      <c r="I267" s="112">
        <f>H267</f>
        <v>5.3211267605633799</v>
      </c>
      <c r="J267" s="80">
        <f>(Durban!H267*0.57+PMB!H267*0.08+RBay!H267*0.06+'Port Shepstone'!H267*0.03+Other!H267*0.03)/71*100</f>
        <v>7.7521126760563375</v>
      </c>
      <c r="K267" s="136">
        <f>J267</f>
        <v>7.7521126760563375</v>
      </c>
      <c r="L267" s="40">
        <f>(Durban!J267*0.57+PMB!J267*0.08+RBay!J267*0.06+'Port Shepstone'!J267*0.03+Other!J267*0.03)/71*100</f>
        <v>1.1154929577464789</v>
      </c>
      <c r="M267" s="137">
        <f>L267</f>
        <v>1.1154929577464789</v>
      </c>
      <c r="N267" s="122">
        <f>(Durban!L267*0.57+PMB!L267*0.08+RBay!L267*0.06+'Port Shepstone'!L267*0.03+Other!L267*0.03)/71*100</f>
        <v>7.4436619718309869</v>
      </c>
      <c r="O267" s="138">
        <f>N267</f>
        <v>7.4436619718309869</v>
      </c>
      <c r="P267" s="124">
        <f>(Durban!N267*0.57+PMB!N267*0.08+RBay!N267*0.06+'Port Shepstone'!N267*0.03+Other!N267*0.03)/71*100</f>
        <v>8.2112676056338021</v>
      </c>
      <c r="Q267" s="139">
        <f>P267</f>
        <v>8.2112676056338021</v>
      </c>
      <c r="R267" s="126">
        <f>(Durban!P267*0.57+PMB!P267*0.08+RBay!P267*0.06+'Port Shepstone'!P267*0.03+Other!P267*0.03)/71*100</f>
        <v>0</v>
      </c>
      <c r="S267" s="159">
        <f>R267</f>
        <v>0</v>
      </c>
    </row>
    <row r="268" spans="1:19">
      <c r="A268" s="4" t="s">
        <v>60</v>
      </c>
      <c r="B268" s="4"/>
      <c r="C268" s="4"/>
      <c r="D268" s="251">
        <f>(Durban!B268*0.57+PMB!B268*0.08+RBay!B268*0.06+'Port Shepstone'!B268*0.03+Other!B268*0.03)/71*100</f>
        <v>22.504225352112673</v>
      </c>
      <c r="E268" s="256">
        <f>E267+D268</f>
        <v>25.685915492957744</v>
      </c>
      <c r="F268" s="251">
        <f>(Durban!D268*0.57+PMB!D268*0.08+RBay!D268*0.06+'Port Shepstone'!D268*0.03+Other!D268*0.03)/71*100</f>
        <v>22.923943661971826</v>
      </c>
      <c r="G268" s="256">
        <f>G267+F268</f>
        <v>26.253521126760557</v>
      </c>
      <c r="H268" s="68">
        <f>(Durban!F268*0.57+PMB!F268*0.08+RBay!F268*0.06+'Port Shepstone'!F268*0.03+Other!F268*0.03)/71*100</f>
        <v>18.730985915492958</v>
      </c>
      <c r="I268" s="112">
        <f>I267+H268</f>
        <v>24.052112676056339</v>
      </c>
      <c r="J268" s="80">
        <f>(Durban!H268*0.57+PMB!H268*0.08+RBay!H268*0.06+'Port Shepstone'!H268*0.03+Other!H268*0.03)/71*100</f>
        <v>20.532394366197178</v>
      </c>
      <c r="K268" s="136">
        <f>K267+J268</f>
        <v>28.284507042253516</v>
      </c>
      <c r="L268" s="40">
        <f>(Durban!J268*0.57+PMB!J268*0.08+RBay!J268*0.06+'Port Shepstone'!J268*0.03+Other!J268*0.03)/71*100</f>
        <v>11.539436619718309</v>
      </c>
      <c r="M268" s="137">
        <f>M267+L268</f>
        <v>12.654929577464788</v>
      </c>
      <c r="N268" s="122">
        <f>(Durban!L268*0.57+PMB!L268*0.08+RBay!L268*0.06+'Port Shepstone'!L268*0.03+Other!L268*0.03)/71*100</f>
        <v>18.990140845070417</v>
      </c>
      <c r="O268" s="138">
        <f>O267+N268</f>
        <v>26.433802816901405</v>
      </c>
      <c r="P268" s="124">
        <f>(Durban!N268*0.57+PMB!N268*0.08+RBay!N268*0.06+'Port Shepstone'!N268*0.03+Other!N268*0.03)/71*100</f>
        <v>36.830985915492953</v>
      </c>
      <c r="Q268" s="213">
        <f>Q267+P268</f>
        <v>45.042253521126753</v>
      </c>
      <c r="R268" s="126">
        <f>(Durban!P268*0.57+PMB!P268*0.08+RBay!P268*0.06+'Port Shepstone'!P268*0.03+Other!P268*0.03)/71*100</f>
        <v>0</v>
      </c>
      <c r="S268" s="159">
        <f>S267+R268</f>
        <v>0</v>
      </c>
    </row>
    <row r="269" spans="1:19">
      <c r="A269" s="4" t="s">
        <v>89</v>
      </c>
      <c r="B269" s="4"/>
      <c r="C269" s="4"/>
      <c r="D269" s="251">
        <f>(Durban!B269*0.57+PMB!B269*0.08+RBay!B269*0.06+'Port Shepstone'!B269*0.03+Other!B269*0.03)/71*100</f>
        <v>24.064788732394359</v>
      </c>
      <c r="E269" s="258">
        <f>E268+D269</f>
        <v>49.750704225352102</v>
      </c>
      <c r="F269" s="251">
        <f>(Durban!D269*0.57+PMB!D269*0.08+RBay!D269*0.06+'Port Shepstone'!D269*0.03+Other!D269*0.03)/71*100</f>
        <v>32.612676056338032</v>
      </c>
      <c r="G269" s="258">
        <f>G268+F269</f>
        <v>58.866197183098592</v>
      </c>
      <c r="H269" s="68">
        <f>(Durban!F269*0.57+PMB!F269*0.08+RBay!F269*0.06+'Port Shepstone'!F269*0.03+Other!F269*0.03)/71*100</f>
        <v>29.601408450704227</v>
      </c>
      <c r="I269" s="209">
        <f>I268+H269</f>
        <v>53.653521126760566</v>
      </c>
      <c r="J269" s="80">
        <f>(Durban!H269*0.57+PMB!H269*0.08+RBay!H269*0.06+'Port Shepstone'!H269*0.03+Other!H269*0.03)/71*100</f>
        <v>26.780281690140846</v>
      </c>
      <c r="K269" s="210">
        <f>K268+J269</f>
        <v>55.064788732394362</v>
      </c>
      <c r="L269" s="40">
        <f>(Durban!J269*0.57+PMB!J269*0.08+RBay!J269*0.06+'Port Shepstone'!J269*0.03+Other!J269*0.03)/71*100</f>
        <v>33.647887323943657</v>
      </c>
      <c r="M269" s="211">
        <f>M268+L269</f>
        <v>46.302816901408448</v>
      </c>
      <c r="N269" s="122">
        <f>(Durban!L269*0.57+PMB!L269*0.08+RBay!L269*0.06+'Port Shepstone'!L269*0.03+Other!L269*0.03)/71*100</f>
        <v>21.684507042253522</v>
      </c>
      <c r="O269" s="212">
        <f>O268+N269</f>
        <v>48.118309859154927</v>
      </c>
      <c r="P269" s="124">
        <f>(Durban!N269*0.57+PMB!N269*0.08+RBay!N269*0.06+'Port Shepstone'!N269*0.03+Other!N269*0.03)/71*100</f>
        <v>27.394366197183096</v>
      </c>
      <c r="Q269" s="139">
        <f>Q268+P269</f>
        <v>72.436619718309856</v>
      </c>
      <c r="R269" s="126">
        <f>(Durban!P269*0.57+PMB!P269*0.08+RBay!P269*0.06+'Port Shepstone'!P269*0.03+Other!P269*0.03)/71*100</f>
        <v>0</v>
      </c>
      <c r="S269" s="159">
        <f>S268+R269</f>
        <v>0</v>
      </c>
    </row>
    <row r="270" spans="1:19">
      <c r="A270" s="4" t="s">
        <v>8</v>
      </c>
      <c r="B270" s="4"/>
      <c r="C270" s="4"/>
      <c r="D270" s="251">
        <f>(Durban!B270*0.57+PMB!B270*0.08+RBay!B270*0.06+'Port Shepstone'!B270*0.03+Other!B270*0.03)/71*100</f>
        <v>49.921126760563382</v>
      </c>
      <c r="E270" s="256">
        <f>E269+D270</f>
        <v>99.671830985915477</v>
      </c>
      <c r="F270" s="251">
        <f>(Durban!D270*0.57+PMB!D270*0.08+RBay!D270*0.06+'Port Shepstone'!D270*0.03+Other!D270*0.03)/71*100</f>
        <v>39.581690140845069</v>
      </c>
      <c r="G270" s="256">
        <f>G269+F270</f>
        <v>98.447887323943661</v>
      </c>
      <c r="H270" s="68">
        <f>(Durban!F270*0.57+PMB!F270*0.08+RBay!F270*0.06+'Port Shepstone'!F270*0.03+Other!F270*0.03)/71*100</f>
        <v>45.730985915492951</v>
      </c>
      <c r="I270" s="112">
        <f>I269+H270</f>
        <v>99.384507042253517</v>
      </c>
      <c r="J270" s="80">
        <f>(Durban!H270*0.57+PMB!H270*0.08+RBay!H270*0.06+'Port Shepstone'!H270*0.03+Other!H270*0.03)/71*100</f>
        <v>38.664788732394364</v>
      </c>
      <c r="K270" s="136">
        <f>K269+J270</f>
        <v>93.729577464788719</v>
      </c>
      <c r="L270" s="40">
        <f>(Durban!J270*0.57+PMB!J270*0.08+RBay!J270*0.06+'Port Shepstone'!J270*0.03+Other!J270*0.03)/71*100</f>
        <v>38.050704225352113</v>
      </c>
      <c r="M270" s="137">
        <f>M269+L270</f>
        <v>84.353521126760569</v>
      </c>
      <c r="N270" s="122">
        <f>(Durban!L270*0.57+PMB!L270*0.08+RBay!L270*0.06+'Port Shepstone'!L270*0.03+Other!L270*0.03)/71*100</f>
        <v>42.667605633802815</v>
      </c>
      <c r="O270" s="138">
        <f>O269+N270</f>
        <v>90.785915492957741</v>
      </c>
      <c r="P270" s="124">
        <f>(Durban!N270*0.57+PMB!N270*0.08+RBay!N270*0.06+'Port Shepstone'!N270*0.03+Other!N270*0.03)/71*100</f>
        <v>23.788732394366193</v>
      </c>
      <c r="Q270" s="139">
        <f>Q269+P270</f>
        <v>96.225352112676049</v>
      </c>
      <c r="R270" s="126">
        <f>(Durban!P270*0.57+PMB!P270*0.08+RBay!P270*0.06+'Port Shepstone'!P270*0.03+Other!P270*0.03)/71*100</f>
        <v>0</v>
      </c>
      <c r="S270" s="159">
        <f>S269+R270</f>
        <v>0</v>
      </c>
    </row>
    <row r="271" spans="1:19">
      <c r="A271" s="4" t="s">
        <v>98</v>
      </c>
      <c r="B271" s="4"/>
      <c r="C271" s="4"/>
      <c r="D271" s="251">
        <f>(Durban!B271*0.57+PMB!B271*0.08+RBay!B271*0.06+'Port Shepstone'!B271*0.03+Other!B271*0.03)/71*100</f>
        <v>8.7788732394366189</v>
      </c>
      <c r="E271" s="256">
        <f>E270+D271</f>
        <v>108.4507042253521</v>
      </c>
      <c r="F271" s="251">
        <f>(Durban!D271*0.57+PMB!D271*0.08+RBay!D271*0.06+'Port Shepstone'!D271*0.03+Other!D271*0.03)/71*100</f>
        <v>10.002816901408448</v>
      </c>
      <c r="G271" s="256">
        <f>G270+F271</f>
        <v>108.45070422535211</v>
      </c>
      <c r="H271" s="68">
        <f>(Durban!F271*0.57+PMB!F271*0.08+RBay!F271*0.06+'Port Shepstone'!F271*0.03+Other!F271*0.03)/71*100</f>
        <v>9.0661971830985912</v>
      </c>
      <c r="I271" s="112">
        <f>I270+H271</f>
        <v>108.45070422535211</v>
      </c>
      <c r="J271" s="80">
        <f>(Durban!H271*0.57+PMB!H271*0.08+RBay!H271*0.06+'Port Shepstone'!H271*0.03+Other!H271*0.03)/71*100</f>
        <v>6.2704225352112672</v>
      </c>
      <c r="K271" s="136">
        <f>K270+J271</f>
        <v>99.999999999999986</v>
      </c>
      <c r="L271" s="40">
        <f>(Durban!J271*0.57+PMB!J271*0.08+RBay!J271*0.06+'Port Shepstone'!J271*0.03+Other!J271*0.03)/71*100</f>
        <v>16.369014084507043</v>
      </c>
      <c r="M271" s="137">
        <f>M270+L271</f>
        <v>100.72253521126761</v>
      </c>
      <c r="N271" s="122">
        <f>(Durban!L271*0.57+PMB!L271*0.08+RBay!L271*0.06+'Port Shepstone'!L271*0.03+Other!L271*0.03)/71*100</f>
        <v>9.2943661971830966</v>
      </c>
      <c r="O271" s="138">
        <f>O270+N271</f>
        <v>100.08028169014084</v>
      </c>
      <c r="P271" s="124">
        <f>(Durban!N271*0.57+PMB!N271*0.08+RBay!N271*0.06+'Port Shepstone'!N271*0.03+Other!N271*0.03)/71*100</f>
        <v>3.7746478873239431</v>
      </c>
      <c r="Q271" s="139">
        <f>Q270+P271</f>
        <v>99.999999999999986</v>
      </c>
      <c r="R271" s="126">
        <f>(Durban!P271*0.57+PMB!P271*0.08+RBay!P271*0.06+'Port Shepstone'!P271*0.03+Other!P271*0.03)/71*100</f>
        <v>0</v>
      </c>
      <c r="S271" s="159">
        <f>S270+R271</f>
        <v>0</v>
      </c>
    </row>
    <row r="272" spans="1:19">
      <c r="A272" s="4"/>
      <c r="B272" s="4"/>
      <c r="C272" s="4"/>
      <c r="D272" s="251"/>
      <c r="E272" s="256"/>
      <c r="F272" s="251"/>
      <c r="G272" s="256"/>
      <c r="H272" s="68"/>
      <c r="I272" s="112"/>
      <c r="J272" s="80"/>
      <c r="K272" s="136"/>
      <c r="L272" s="40"/>
      <c r="M272" s="137"/>
      <c r="N272" s="122"/>
      <c r="O272" s="138"/>
      <c r="P272" s="124"/>
      <c r="Q272" s="139"/>
      <c r="R272" s="126"/>
      <c r="S272" s="159"/>
    </row>
    <row r="273" spans="1:19" ht="25.5">
      <c r="A273" s="5" t="s">
        <v>92</v>
      </c>
      <c r="B273" s="5"/>
      <c r="C273" s="5"/>
      <c r="D273" s="251"/>
      <c r="E273" s="256"/>
      <c r="F273" s="251"/>
      <c r="G273" s="256"/>
      <c r="H273" s="68"/>
      <c r="I273" s="112"/>
      <c r="J273" s="80"/>
      <c r="K273" s="136"/>
      <c r="L273" s="40"/>
      <c r="M273" s="137"/>
      <c r="N273" s="122"/>
      <c r="O273" s="138"/>
      <c r="P273" s="124"/>
      <c r="Q273" s="139"/>
      <c r="R273" s="126"/>
      <c r="S273" s="159"/>
    </row>
    <row r="274" spans="1:19">
      <c r="A274" s="4" t="s">
        <v>95</v>
      </c>
      <c r="B274" s="4"/>
      <c r="C274" s="4"/>
      <c r="D274" s="251">
        <f>(Durban!B274*0.57+PMB!B274*0.08+RBay!B274*0.06+'Port Shepstone'!B274*0.03+Other!B274*0.03)/71*100</f>
        <v>9.2577464788732371</v>
      </c>
      <c r="E274" s="256">
        <f>D274</f>
        <v>9.2577464788732371</v>
      </c>
      <c r="F274" s="251">
        <f>(Durban!D274*0.57+PMB!D274*0.08+RBay!D274*0.06+'Port Shepstone'!D274*0.03+Other!D274*0.03)/71*100</f>
        <v>5.4633802816901404</v>
      </c>
      <c r="G274" s="256">
        <f>F274</f>
        <v>5.4633802816901404</v>
      </c>
      <c r="H274" s="68">
        <f>(Durban!F274*0.57+PMB!F274*0.08+RBay!F274*0.06+'Port Shepstone'!F274*0.03+Other!F274*0.03)/71*100</f>
        <v>4.6140845070422536</v>
      </c>
      <c r="I274" s="112">
        <f>H274</f>
        <v>4.6140845070422536</v>
      </c>
      <c r="J274" s="80">
        <f>(Durban!H274*0.57+PMB!H274*0.08+RBay!H274*0.06+'Port Shepstone'!H274*0.03+Other!H274*0.03)/71*100</f>
        <v>4.0140845070422531</v>
      </c>
      <c r="K274" s="136">
        <f>J274</f>
        <v>4.0140845070422531</v>
      </c>
      <c r="L274" s="40">
        <f>(Durban!J274*0.57+PMB!J274*0.08+RBay!J274*0.06+'Port Shepstone'!J274*0.03+Other!J274*0.03)/71*100</f>
        <v>1.6563380281690139</v>
      </c>
      <c r="M274" s="137">
        <f>L274</f>
        <v>1.6563380281690139</v>
      </c>
      <c r="N274" s="122">
        <f>(Durban!L274*0.57+PMB!L274*0.08+RBay!L274*0.06+'Port Shepstone'!L274*0.03+Other!L274*0.03)/71*100</f>
        <v>4.1394366197183095</v>
      </c>
      <c r="O274" s="138">
        <f>N274</f>
        <v>4.1394366197183095</v>
      </c>
      <c r="P274" s="124">
        <f>(Durban!N274*0.57+PMB!N274*0.08+RBay!N274*0.06+'Port Shepstone'!N274*0.03+Other!N274*0.03)/71*100</f>
        <v>7.9718309859154912</v>
      </c>
      <c r="Q274" s="139">
        <f>P274</f>
        <v>7.9718309859154912</v>
      </c>
      <c r="R274" s="126">
        <f>(Durban!P274*0.57+PMB!P274*0.08+RBay!P274*0.06+'Port Shepstone'!P274*0.03+Other!P274*0.03)/71*100</f>
        <v>0</v>
      </c>
      <c r="S274" s="159">
        <f>R274</f>
        <v>0</v>
      </c>
    </row>
    <row r="275" spans="1:19">
      <c r="A275" s="4" t="s">
        <v>60</v>
      </c>
      <c r="B275" s="4"/>
      <c r="C275" s="4"/>
      <c r="D275" s="251">
        <f>(Durban!B275*0.57+PMB!B275*0.08+RBay!B275*0.06+'Port Shepstone'!B275*0.03+Other!B275*0.03)/71*100</f>
        <v>20.467605633802815</v>
      </c>
      <c r="E275" s="256">
        <f>E274+D275</f>
        <v>29.725352112676052</v>
      </c>
      <c r="F275" s="251">
        <f>(Durban!D275*0.57+PMB!D275*0.08+RBay!D275*0.06+'Port Shepstone'!D275*0.03+Other!D275*0.03)/71*100</f>
        <v>23.143661971830991</v>
      </c>
      <c r="G275" s="256">
        <f>G274+F275</f>
        <v>28.607042253521129</v>
      </c>
      <c r="H275" s="68">
        <f>(Durban!F275*0.57+PMB!F275*0.08+RBay!F275*0.06+'Port Shepstone'!F275*0.03+Other!F275*0.03)/71*100</f>
        <v>25.308450704225351</v>
      </c>
      <c r="I275" s="112">
        <f>I274+H275</f>
        <v>29.922535211267604</v>
      </c>
      <c r="J275" s="80">
        <f>(Durban!H275*0.57+PMB!H275*0.08+RBay!H275*0.06+'Port Shepstone'!H275*0.03+Other!H275*0.03)/71*100</f>
        <v>22.428169014084506</v>
      </c>
      <c r="K275" s="136">
        <f>K274+J275</f>
        <v>26.442253521126759</v>
      </c>
      <c r="L275" s="40">
        <f>(Durban!J275*0.57+PMB!J275*0.08+RBay!J275*0.06+'Port Shepstone'!J275*0.03+Other!J275*0.03)/71*100</f>
        <v>41.815492957746478</v>
      </c>
      <c r="M275" s="211">
        <f>M274+L275</f>
        <v>43.471830985915496</v>
      </c>
      <c r="N275" s="122">
        <f>(Durban!L275*0.57+PMB!L275*0.08+RBay!L275*0.06+'Port Shepstone'!L275*0.03+Other!L275*0.03)/71*100</f>
        <v>37.456338028169014</v>
      </c>
      <c r="O275" s="212">
        <f>O274+N275</f>
        <v>41.595774647887325</v>
      </c>
      <c r="P275" s="124">
        <f>(Durban!N275*0.57+PMB!N275*0.08+RBay!N275*0.06+'Port Shepstone'!N275*0.03+Other!N275*0.03)/71*100</f>
        <v>49.295774647887328</v>
      </c>
      <c r="Q275" s="213">
        <f>Q274+P275</f>
        <v>57.267605633802816</v>
      </c>
      <c r="R275" s="126">
        <f>(Durban!P275*0.57+PMB!P275*0.08+RBay!P275*0.06+'Port Shepstone'!P275*0.03+Other!P275*0.03)/71*100</f>
        <v>0</v>
      </c>
      <c r="S275" s="159">
        <f>S274+R275</f>
        <v>0</v>
      </c>
    </row>
    <row r="276" spans="1:19">
      <c r="A276" s="4" t="s">
        <v>89</v>
      </c>
      <c r="B276" s="4"/>
      <c r="C276" s="4"/>
      <c r="D276" s="251">
        <f>(Durban!B276*0.57+PMB!B276*0.08+RBay!B276*0.06+'Port Shepstone'!B276*0.03+Other!B276*0.03)/71*100</f>
        <v>17.794366197183095</v>
      </c>
      <c r="E276" s="258">
        <f>E275+D276</f>
        <v>47.519718309859144</v>
      </c>
      <c r="F276" s="251">
        <f>(Durban!D276*0.57+PMB!D276*0.08+RBay!D276*0.06+'Port Shepstone'!D276*0.03+Other!D276*0.03)/71*100</f>
        <v>21.332394366197182</v>
      </c>
      <c r="G276" s="258">
        <f>G275+F276</f>
        <v>49.939436619718307</v>
      </c>
      <c r="H276" s="68">
        <f>(Durban!F276*0.57+PMB!F276*0.08+RBay!F276*0.06+'Port Shepstone'!F276*0.03+Other!F276*0.03)/71*100</f>
        <v>13.86056338028169</v>
      </c>
      <c r="I276" s="209">
        <f>I275+H276</f>
        <v>43.78309859154929</v>
      </c>
      <c r="J276" s="80">
        <f>(Durban!H276*0.57+PMB!H276*0.08+RBay!H276*0.06+'Port Shepstone'!H276*0.03+Other!H276*0.03)/71*100</f>
        <v>13.650704225352111</v>
      </c>
      <c r="K276" s="210">
        <f>K275+J276</f>
        <v>40.092957746478874</v>
      </c>
      <c r="L276" s="40">
        <f>(Durban!J276*0.57+PMB!J276*0.08+RBay!J276*0.06+'Port Shepstone'!J276*0.03+Other!J276*0.03)/71*100</f>
        <v>16.218309859154928</v>
      </c>
      <c r="M276" s="137">
        <f>M275+L276</f>
        <v>59.690140845070424</v>
      </c>
      <c r="N276" s="122">
        <f>(Durban!L276*0.57+PMB!L276*0.08+RBay!L276*0.06+'Port Shepstone'!L276*0.03+Other!L276*0.03)/71*100</f>
        <v>18.921126760563379</v>
      </c>
      <c r="O276" s="138">
        <f>O275+N276</f>
        <v>60.516901408450707</v>
      </c>
      <c r="P276" s="124">
        <f>(Durban!N276*0.57+PMB!N276*0.08+RBay!N276*0.06+'Port Shepstone'!N276*0.03+Other!N276*0.03)/71*100</f>
        <v>21.802816901408448</v>
      </c>
      <c r="Q276" s="139">
        <f>Q275+P276</f>
        <v>79.070422535211264</v>
      </c>
      <c r="R276" s="126">
        <f>(Durban!P276*0.57+PMB!P276*0.08+RBay!P276*0.06+'Port Shepstone'!P276*0.03+Other!P276*0.03)/71*100</f>
        <v>0</v>
      </c>
      <c r="S276" s="159">
        <f>S275+R276</f>
        <v>0</v>
      </c>
    </row>
    <row r="277" spans="1:19">
      <c r="A277" s="4" t="s">
        <v>8</v>
      </c>
      <c r="B277" s="4"/>
      <c r="C277" s="4"/>
      <c r="D277" s="251">
        <f>(Durban!B277*0.57+PMB!B277*0.08+RBay!B277*0.06+'Port Shepstone'!B277*0.03+Other!B277*0.03)/71*100</f>
        <v>43.502816901408458</v>
      </c>
      <c r="E277" s="256">
        <f>E276+D277</f>
        <v>91.022535211267609</v>
      </c>
      <c r="F277" s="251">
        <f>(Durban!D277*0.57+PMB!D277*0.08+RBay!D277*0.06+'Port Shepstone'!D277*0.03+Other!D277*0.03)/71*100</f>
        <v>44.609859154929573</v>
      </c>
      <c r="G277" s="256">
        <f>G276+F277</f>
        <v>94.549295774647874</v>
      </c>
      <c r="H277" s="68">
        <f>(Durban!F277*0.57+PMB!F277*0.08+RBay!F277*0.06+'Port Shepstone'!F277*0.03+Other!F277*0.03)/71*100</f>
        <v>47.001408450704218</v>
      </c>
      <c r="I277" s="112">
        <f>I276+H277</f>
        <v>90.784507042253509</v>
      </c>
      <c r="J277" s="80">
        <f>(Durban!H277*0.57+PMB!H277*0.08+RBay!H277*0.06+'Port Shepstone'!H277*0.03+Other!H277*0.03)/71*100</f>
        <v>49.326760563380276</v>
      </c>
      <c r="K277" s="136">
        <f>K276+J277</f>
        <v>89.419718309859149</v>
      </c>
      <c r="L277" s="40">
        <f>(Durban!J277*0.57+PMB!J277*0.08+RBay!J277*0.06+'Port Shepstone'!J277*0.03+Other!J277*0.03)/71*100</f>
        <v>38.063380281690137</v>
      </c>
      <c r="M277" s="137">
        <f>M276+L277</f>
        <v>97.75352112676056</v>
      </c>
      <c r="N277" s="122">
        <f>(Durban!L277*0.57+PMB!L277*0.08+RBay!L277*0.06+'Port Shepstone'!L277*0.03+Other!L277*0.03)/71*100</f>
        <v>31.00845070422535</v>
      </c>
      <c r="O277" s="138">
        <f>O276+N277</f>
        <v>91.52535211267606</v>
      </c>
      <c r="P277" s="124">
        <f>(Durban!N277*0.57+PMB!N277*0.08+RBay!N277*0.06+'Port Shepstone'!N277*0.03+Other!N277*0.03)/71*100</f>
        <v>20.450704225352109</v>
      </c>
      <c r="Q277" s="139">
        <f>Q276+P277</f>
        <v>99.521126760563376</v>
      </c>
      <c r="R277" s="126">
        <f>(Durban!P277*0.57+PMB!P277*0.08+RBay!P277*0.06+'Port Shepstone'!P277*0.03+Other!P277*0.03)/71*100</f>
        <v>0</v>
      </c>
      <c r="S277" s="159">
        <f>S276+R277</f>
        <v>0</v>
      </c>
    </row>
    <row r="278" spans="1:19" ht="13.5" thickBot="1">
      <c r="A278" s="4" t="s">
        <v>90</v>
      </c>
      <c r="B278" s="4"/>
      <c r="C278" s="4"/>
      <c r="D278" s="251">
        <f>(Durban!B278*0.57+PMB!B278*0.08+RBay!B278*0.06+'Port Shepstone'!B278*0.03+Other!B278*0.03)/71*100</f>
        <v>17.428169014084506</v>
      </c>
      <c r="E278" s="256">
        <f>E277+D278</f>
        <v>108.45070422535211</v>
      </c>
      <c r="F278" s="251">
        <f>(Durban!D278*0.57+PMB!D278*0.08+RBay!D278*0.06+'Port Shepstone'!D278*0.03+Other!D278*0.03)/71*100</f>
        <v>13.901408450704226</v>
      </c>
      <c r="G278" s="256">
        <f>G277+F278</f>
        <v>108.4507042253521</v>
      </c>
      <c r="H278" s="68">
        <f>(Durban!F278*0.57+PMB!F278*0.08+RBay!F278*0.06+'Port Shepstone'!F278*0.03+Other!F278*0.03)/71*100</f>
        <v>17.666197183098589</v>
      </c>
      <c r="I278" s="114">
        <f>I277+H278</f>
        <v>108.4507042253521</v>
      </c>
      <c r="J278" s="82">
        <f>(Durban!H278*0.57+PMB!H278*0.08+RBay!H278*0.06+'Port Shepstone'!H278*0.03+Other!H278*0.03)/71*100</f>
        <v>10.577464788732394</v>
      </c>
      <c r="K278" s="145">
        <f>K277+J278</f>
        <v>99.997183098591549</v>
      </c>
      <c r="L278" s="42">
        <f>(Durban!J278*0.57+PMB!J278*0.08+RBay!J278*0.06+'Port Shepstone'!J278*0.03+Other!J278*0.03)/71*100</f>
        <v>2.3154929577464789</v>
      </c>
      <c r="M278" s="146">
        <f>M277+L278</f>
        <v>100.06901408450705</v>
      </c>
      <c r="N278" s="147">
        <f>(Durban!L278*0.57+PMB!L278*0.08+RBay!L278*0.06+'Port Shepstone'!L278*0.03+Other!L278*0.03)/71*100</f>
        <v>8.5549295774647902</v>
      </c>
      <c r="O278" s="148">
        <f>O277+N278</f>
        <v>100.08028169014085</v>
      </c>
      <c r="P278" s="149">
        <f>(Durban!N278*0.57+PMB!N278*0.08+RBay!N278*0.06+'Port Shepstone'!N278*0.03+Other!N278*0.03)/71*100</f>
        <v>0.56338028169014087</v>
      </c>
      <c r="Q278" s="150">
        <f>Q277+P278</f>
        <v>100.08450704225352</v>
      </c>
      <c r="R278" s="151">
        <f>(Durban!P278*0.57+PMB!P278*0.08+RBay!P278*0.06+'Port Shepstone'!P278*0.03+Other!P278*0.03)/71*100</f>
        <v>0</v>
      </c>
      <c r="S278" s="160">
        <f>S277+R278</f>
        <v>0</v>
      </c>
    </row>
    <row r="279" spans="1:19" ht="13.5" thickBot="1">
      <c r="A279" s="3"/>
      <c r="B279" s="3"/>
      <c r="C279" s="3"/>
      <c r="D279" s="280"/>
      <c r="E279" s="280"/>
      <c r="F279" s="280"/>
      <c r="G279" s="280"/>
      <c r="H279" s="279"/>
    </row>
    <row r="280" spans="1:19" ht="26.25" thickBot="1">
      <c r="A280" s="5" t="s">
        <v>24</v>
      </c>
      <c r="B280" s="5"/>
      <c r="C280" s="5"/>
      <c r="D280" s="156">
        <f>E297/E296*100</f>
        <v>64.753246753246771</v>
      </c>
      <c r="E280" s="157"/>
      <c r="F280" s="156">
        <f>G297/G296*100</f>
        <v>69.298701298701289</v>
      </c>
      <c r="G280" s="157"/>
      <c r="H280" s="156">
        <f>I297/I296*100</f>
        <v>73.248701298701306</v>
      </c>
      <c r="I280" s="157"/>
      <c r="J280" s="156">
        <f>K297/K296*100</f>
        <v>67.260127331117232</v>
      </c>
      <c r="K280" s="157"/>
      <c r="L280" s="156">
        <f>M297/M296*100</f>
        <v>65.77535211267606</v>
      </c>
      <c r="M280" s="157"/>
      <c r="N280" s="156">
        <f>O297/O296*100</f>
        <v>67.316407239564285</v>
      </c>
      <c r="O280" s="158"/>
      <c r="P280" s="156">
        <f>Q297/Q296*100</f>
        <v>81.292540874324615</v>
      </c>
      <c r="Q280" s="158"/>
      <c r="R280" s="156">
        <f>S297/S296*100</f>
        <v>62.877196758837883</v>
      </c>
      <c r="S280" s="117"/>
    </row>
    <row r="281" spans="1:19" hidden="1">
      <c r="A281" s="3"/>
      <c r="B281" s="3"/>
      <c r="C281" s="3"/>
      <c r="D281" s="3"/>
      <c r="E281" s="117">
        <v>100</v>
      </c>
      <c r="F281" s="3"/>
      <c r="G281" s="117">
        <v>100</v>
      </c>
      <c r="H281" s="3"/>
      <c r="I281" s="117">
        <v>100</v>
      </c>
      <c r="J281" s="3"/>
      <c r="K281" s="117">
        <v>100</v>
      </c>
      <c r="L281" s="2"/>
      <c r="M281" s="117">
        <v>100</v>
      </c>
      <c r="N281" s="8"/>
      <c r="O281" s="117">
        <v>100</v>
      </c>
      <c r="P281" s="8"/>
      <c r="Q281" s="117">
        <v>100</v>
      </c>
      <c r="R281" s="8"/>
      <c r="S281" s="117">
        <v>100</v>
      </c>
    </row>
    <row r="282" spans="1:19" hidden="1">
      <c r="A282" s="5"/>
      <c r="B282" s="5"/>
      <c r="C282" s="5"/>
      <c r="D282" s="5"/>
      <c r="E282" s="117">
        <f>D246*E$281/100</f>
        <v>3.1859154929577458</v>
      </c>
      <c r="F282" s="5"/>
      <c r="G282" s="117">
        <f>F246*G$281/100</f>
        <v>3.0760563380281685</v>
      </c>
      <c r="H282" s="5"/>
      <c r="I282" s="117">
        <f>H246*I$281/100</f>
        <v>2.5056338028169018</v>
      </c>
      <c r="J282" s="5"/>
      <c r="K282" s="117">
        <f>J246*K$281/100</f>
        <v>5.76056338028169</v>
      </c>
      <c r="L282" s="20"/>
      <c r="M282" s="117">
        <f>L246*M$281/100</f>
        <v>2.788732394366197</v>
      </c>
      <c r="N282" s="8"/>
      <c r="O282" s="117">
        <f>N246*O$281/100</f>
        <v>3.3704225352112669</v>
      </c>
      <c r="P282" s="8"/>
      <c r="Q282" s="117">
        <f>P246*Q$281/100</f>
        <v>8.9295774647887303</v>
      </c>
      <c r="R282" s="8"/>
      <c r="S282" s="117">
        <f>R246*S$281/100</f>
        <v>13.068397280233121</v>
      </c>
    </row>
    <row r="283" spans="1:19" hidden="1">
      <c r="A283" s="4"/>
      <c r="B283" s="4"/>
      <c r="C283" s="4"/>
      <c r="D283" s="4"/>
      <c r="E283" s="117">
        <f>D247*E$281/100</f>
        <v>13.145070422535209</v>
      </c>
      <c r="F283" s="4"/>
      <c r="G283" s="117">
        <f>F247*G$281/100</f>
        <v>18.009859154929575</v>
      </c>
      <c r="H283" s="4"/>
      <c r="I283" s="117">
        <f>H247*I$281/100</f>
        <v>21.54225352112676</v>
      </c>
      <c r="J283" s="4"/>
      <c r="K283" s="117">
        <f>J247*K$281/100</f>
        <v>20.115492957746479</v>
      </c>
      <c r="L283" s="2"/>
      <c r="M283" s="117">
        <f>L247*M$281/100</f>
        <v>26.988732394366199</v>
      </c>
      <c r="N283" s="8"/>
      <c r="O283" s="117">
        <f>N247*O$281/100</f>
        <v>26.869014084507043</v>
      </c>
      <c r="P283" s="8"/>
      <c r="Q283" s="117">
        <f>P247*Q$281/100</f>
        <v>44.197183098591537</v>
      </c>
      <c r="R283" s="8"/>
      <c r="S283" s="117">
        <f>R247*S$281/100</f>
        <v>31.609446333171448</v>
      </c>
    </row>
    <row r="284" spans="1:19" hidden="1">
      <c r="A284" s="4"/>
      <c r="B284" s="4"/>
      <c r="C284" s="4"/>
      <c r="D284" s="4"/>
      <c r="E284" s="117">
        <f>D248*E$281/100</f>
        <v>54.20422535211268</v>
      </c>
      <c r="F284" s="4"/>
      <c r="G284" s="117">
        <f>F248*G$281/100</f>
        <v>54.326760563380269</v>
      </c>
      <c r="H284" s="4"/>
      <c r="I284" s="117">
        <f>H248*I$281/100</f>
        <v>49.991549295774639</v>
      </c>
      <c r="J284" s="4"/>
      <c r="K284" s="117">
        <f>J248*K$281/100</f>
        <v>47.788732394366185</v>
      </c>
      <c r="L284" s="2"/>
      <c r="M284" s="117">
        <f>L248*M$281/100</f>
        <v>39.530985915492955</v>
      </c>
      <c r="N284" s="8"/>
      <c r="O284" s="117">
        <f>N248*O$281/100</f>
        <v>45.583098591549295</v>
      </c>
      <c r="P284" s="8"/>
      <c r="Q284" s="117">
        <f>P248*Q$281/100</f>
        <v>40.647887323943657</v>
      </c>
      <c r="R284" s="8"/>
      <c r="S284" s="117">
        <f>R248*S$281/100</f>
        <v>37.34155900922778</v>
      </c>
    </row>
    <row r="285" spans="1:19" hidden="1">
      <c r="E285" s="117">
        <f>D249*E$281/100</f>
        <v>28.75352112676056</v>
      </c>
      <c r="G285" s="117">
        <f>F249*G$281/100</f>
        <v>25.138028169014081</v>
      </c>
      <c r="I285" s="117">
        <f>H249*I$281/100</f>
        <v>27.391549295774649</v>
      </c>
      <c r="K285" s="117">
        <f>J249*K$281/100</f>
        <v>20.819718309859148</v>
      </c>
      <c r="L285" s="152"/>
      <c r="M285" s="117">
        <f>L249*M$281/100</f>
        <v>15.370422535211267</v>
      </c>
      <c r="N285" s="117"/>
      <c r="O285" s="117">
        <f>N249*O$281/100</f>
        <v>16.822535211267603</v>
      </c>
      <c r="P285" s="117"/>
      <c r="Q285" s="117">
        <f>P249*Q$281/100</f>
        <v>3.3943661971830981</v>
      </c>
      <c r="R285" s="117"/>
      <c r="S285" s="117">
        <f>R249*S$281/100</f>
        <v>17.592904322486643</v>
      </c>
    </row>
    <row r="286" spans="1:19" hidden="1">
      <c r="E286" s="117">
        <f>D250*E$281/100</f>
        <v>9.1619718309859177</v>
      </c>
      <c r="G286" s="117">
        <f>F250*G$281/100</f>
        <v>7.8999999999999986</v>
      </c>
      <c r="I286" s="117">
        <f>H250*I$281/100</f>
        <v>7.0197183098591545</v>
      </c>
      <c r="K286" s="117">
        <f>J250*K$281/100</f>
        <v>5.5154929577464795</v>
      </c>
      <c r="L286" s="152"/>
      <c r="M286" s="117">
        <f>L250*M$281/100</f>
        <v>15.321126760563377</v>
      </c>
      <c r="N286" s="117"/>
      <c r="O286" s="117">
        <f>N250*O$281/100</f>
        <v>7.4352112676056334</v>
      </c>
      <c r="P286" s="117"/>
      <c r="Q286" s="117">
        <f>P250*Q$281/100</f>
        <v>3.6338028169014081</v>
      </c>
      <c r="R286" s="117"/>
      <c r="S286" s="117">
        <f>R250*S$281/100</f>
        <v>0.38853812530354537</v>
      </c>
    </row>
    <row r="287" spans="1:19" hidden="1">
      <c r="E287" s="117"/>
      <c r="G287" s="117"/>
      <c r="I287" s="117"/>
      <c r="K287" s="117"/>
      <c r="L287" s="152"/>
      <c r="M287" s="117"/>
      <c r="N287" s="117"/>
      <c r="O287" s="117"/>
      <c r="P287" s="117"/>
      <c r="Q287" s="117"/>
      <c r="R287" s="117"/>
      <c r="S287" s="117"/>
    </row>
    <row r="288" spans="1:19" hidden="1">
      <c r="E288" s="117"/>
      <c r="G288" s="117"/>
      <c r="I288" s="117"/>
      <c r="K288" s="117"/>
      <c r="L288" s="152"/>
      <c r="M288" s="117"/>
      <c r="N288" s="117"/>
      <c r="O288" s="117"/>
      <c r="P288" s="117"/>
      <c r="Q288" s="117"/>
      <c r="R288" s="117"/>
      <c r="S288" s="117"/>
    </row>
    <row r="289" spans="5:19" hidden="1">
      <c r="E289" s="117">
        <f>D253*E$281/100</f>
        <v>15.452112676056334</v>
      </c>
      <c r="G289" s="117">
        <f>F253*G$281/100</f>
        <v>11.888732394366196</v>
      </c>
      <c r="I289" s="117">
        <f>H253*I$281/100</f>
        <v>7.5647887323943657</v>
      </c>
      <c r="K289" s="117">
        <f>J253*K$281/100</f>
        <v>12.183098591549294</v>
      </c>
      <c r="L289" s="152"/>
      <c r="M289" s="117">
        <f>L253*M$281/100</f>
        <v>0.54084507042253516</v>
      </c>
      <c r="N289" s="117"/>
      <c r="O289" s="117">
        <f>N253*O$281/100</f>
        <v>9.8183098591549278</v>
      </c>
      <c r="P289" s="117"/>
      <c r="Q289" s="117">
        <f>P253*Q$281/100</f>
        <v>13.309859154929576</v>
      </c>
      <c r="R289" s="117"/>
      <c r="S289" s="117">
        <f>R253*S$281/100</f>
        <v>36.6830292097412</v>
      </c>
    </row>
    <row r="290" spans="5:19" hidden="1">
      <c r="E290" s="117">
        <f>D254*E$281/100</f>
        <v>34.740845070422537</v>
      </c>
      <c r="G290" s="117">
        <f>F254*G$281/100</f>
        <v>51.169014084507033</v>
      </c>
      <c r="I290" s="117">
        <f>H254*I$281/100</f>
        <v>55.06760563380282</v>
      </c>
      <c r="K290" s="117">
        <f>J254*K$281/100</f>
        <v>38.988732394366188</v>
      </c>
      <c r="L290" s="152"/>
      <c r="M290" s="117">
        <f>L254*M$281/100</f>
        <v>25.23239436619718</v>
      </c>
      <c r="N290" s="117"/>
      <c r="O290" s="117">
        <f>N254*O$281/100</f>
        <v>37.605633802816897</v>
      </c>
      <c r="P290" s="117"/>
      <c r="Q290" s="117">
        <f>P254*Q$281/100</f>
        <v>58.971830985915474</v>
      </c>
      <c r="R290" s="117"/>
      <c r="S290" s="117">
        <f>R254*S$281/100</f>
        <v>33.126455283424683</v>
      </c>
    </row>
    <row r="291" spans="5:19" hidden="1">
      <c r="E291" s="117">
        <f>D255*E$281/100</f>
        <v>38.36056338028169</v>
      </c>
      <c r="G291" s="117">
        <f>F255*G$281/100</f>
        <v>26.804225352112677</v>
      </c>
      <c r="I291" s="117">
        <f>H255*I$281/100</f>
        <v>32.276056338028155</v>
      </c>
      <c r="K291" s="117">
        <f>J255*K$281/100</f>
        <v>27.619718309859149</v>
      </c>
      <c r="L291" s="152"/>
      <c r="M291" s="117">
        <f>L255*M$281/100</f>
        <v>39.798591549295772</v>
      </c>
      <c r="N291" s="117"/>
      <c r="O291" s="117">
        <f>N255*O$281/100</f>
        <v>24.677464788732394</v>
      </c>
      <c r="P291" s="117"/>
      <c r="Q291" s="117">
        <f>P255*Q$281/100</f>
        <v>19.352112676056336</v>
      </c>
      <c r="R291" s="117"/>
      <c r="S291" s="117">
        <f>R255*S$281/100</f>
        <v>23.674807465482548</v>
      </c>
    </row>
    <row r="292" spans="5:19" hidden="1">
      <c r="E292" s="117">
        <f>D256*E$281/100</f>
        <v>16.350704225352114</v>
      </c>
      <c r="G292" s="117">
        <f>F256*G$281/100</f>
        <v>17.633802816901408</v>
      </c>
      <c r="I292" s="117">
        <f>H256*I$281/100</f>
        <v>11.322535211267605</v>
      </c>
      <c r="K292" s="117">
        <f>J256*K$281/100</f>
        <v>18.360563380281686</v>
      </c>
      <c r="L292" s="152"/>
      <c r="M292" s="117">
        <f>L256*M$281/100</f>
        <v>24.787323943661974</v>
      </c>
      <c r="N292" s="117"/>
      <c r="O292" s="117">
        <f>N256*O$281/100</f>
        <v>22.863380281690141</v>
      </c>
      <c r="P292" s="117"/>
      <c r="Q292" s="117">
        <f>P256*Q$281/100</f>
        <v>8.2816901408450683</v>
      </c>
      <c r="R292" s="117"/>
      <c r="S292" s="117">
        <f>R256*S$281/100</f>
        <v>6.511482689238882</v>
      </c>
    </row>
    <row r="293" spans="5:19" hidden="1">
      <c r="E293" s="117">
        <f>D257*E$281/100</f>
        <v>3.5464788732394372</v>
      </c>
      <c r="G293" s="117">
        <f>F257*G$281/100</f>
        <v>0.95492957746478868</v>
      </c>
      <c r="I293" s="117">
        <f>H257*I$281/100</f>
        <v>2.2197183098591551</v>
      </c>
      <c r="K293" s="117">
        <f>J257*K$281/100</f>
        <v>2.8366197183098594</v>
      </c>
      <c r="L293" s="152"/>
      <c r="M293" s="117">
        <f>L257*M$281/100</f>
        <v>9.6408450704225359</v>
      </c>
      <c r="N293" s="117"/>
      <c r="O293" s="117">
        <f>N257*O$281/100</f>
        <v>5.1070422535211266</v>
      </c>
      <c r="P293" s="117"/>
      <c r="Q293" s="117">
        <f>P257*Q$281/100</f>
        <v>0</v>
      </c>
      <c r="R293" s="117"/>
      <c r="S293" s="117">
        <f>R257*S$281/100</f>
        <v>0</v>
      </c>
    </row>
    <row r="294" spans="5:19" hidden="1">
      <c r="E294" s="117"/>
      <c r="G294" s="117"/>
      <c r="I294" s="117"/>
      <c r="K294" s="117"/>
      <c r="L294" s="152"/>
      <c r="M294" s="117"/>
      <c r="N294" s="117"/>
      <c r="O294" s="117"/>
      <c r="P294" s="117"/>
      <c r="Q294" s="117"/>
      <c r="R294" s="117"/>
      <c r="S294" s="117"/>
    </row>
    <row r="295" spans="5:19" hidden="1">
      <c r="E295" s="117"/>
      <c r="G295" s="117"/>
      <c r="I295" s="117"/>
      <c r="K295" s="117"/>
      <c r="L295" s="152"/>
      <c r="M295" s="117"/>
      <c r="N295" s="117"/>
      <c r="O295" s="117"/>
      <c r="P295" s="117"/>
      <c r="Q295" s="117"/>
      <c r="R295" s="117"/>
      <c r="S295" s="117"/>
    </row>
    <row r="296" spans="5:19" hidden="1">
      <c r="E296" s="117">
        <f>SUM(E282:E293)</f>
        <v>216.9014084507042</v>
      </c>
      <c r="G296" s="117">
        <f>SUM(G282:G293)</f>
        <v>216.9014084507042</v>
      </c>
      <c r="I296" s="117">
        <f>SUM(I282:I293)</f>
        <v>216.9014084507042</v>
      </c>
      <c r="K296" s="117">
        <f>SUM(K282:K293)</f>
        <v>199.98873239436617</v>
      </c>
      <c r="L296" s="152"/>
      <c r="M296" s="117">
        <f>SUM(M282:M293)</f>
        <v>200</v>
      </c>
      <c r="N296" s="117"/>
      <c r="O296" s="117">
        <f>SUM(O282:O293)</f>
        <v>200.15211267605628</v>
      </c>
      <c r="P296" s="117"/>
      <c r="Q296" s="117">
        <f>SUM(Q282:Q293)</f>
        <v>200.71830985915489</v>
      </c>
      <c r="R296" s="117"/>
      <c r="S296" s="117">
        <f>SUM(S282:S293)</f>
        <v>199.99661971830986</v>
      </c>
    </row>
    <row r="297" spans="5:19" hidden="1">
      <c r="E297" s="117">
        <f>E283+E284+E290+E291</f>
        <v>140.45070422535213</v>
      </c>
      <c r="G297" s="117">
        <f>G283+G284+G290+G291</f>
        <v>150.30985915492954</v>
      </c>
      <c r="I297" s="117">
        <f>I283+I284+I290+I291</f>
        <v>158.87746478873237</v>
      </c>
      <c r="K297" s="117">
        <f>K283+K284+K290+K291</f>
        <v>134.51267605633799</v>
      </c>
      <c r="L297" s="152"/>
      <c r="M297" s="117">
        <f>M283+M284+M290+M291</f>
        <v>131.55070422535212</v>
      </c>
      <c r="N297" s="117"/>
      <c r="O297" s="117">
        <f>O283+O284+O290+O291</f>
        <v>134.73521126760562</v>
      </c>
      <c r="P297" s="117"/>
      <c r="Q297" s="117">
        <f>Q283+Q284+Q290+Q291</f>
        <v>163.16901408450701</v>
      </c>
      <c r="R297" s="117"/>
      <c r="S297" s="117">
        <f>S283+S284+S290+S291</f>
        <v>125.75226809130645</v>
      </c>
    </row>
    <row r="298" spans="5:19">
      <c r="L298" s="152"/>
      <c r="M298" s="152"/>
      <c r="N298" s="152"/>
      <c r="O298" s="152"/>
      <c r="P298" s="152"/>
      <c r="Q298" s="152"/>
      <c r="R298" s="152"/>
      <c r="S298" s="152"/>
    </row>
    <row r="299" spans="5:19">
      <c r="L299" s="152"/>
      <c r="M299" s="152"/>
      <c r="N299" s="152"/>
      <c r="O299" s="152"/>
      <c r="P299" s="152"/>
      <c r="Q299" s="152"/>
      <c r="R299" s="152"/>
      <c r="S299" s="152"/>
    </row>
    <row r="300" spans="5:19">
      <c r="L300" s="152"/>
      <c r="M300" s="152"/>
      <c r="N300" s="152"/>
      <c r="O300" s="152"/>
      <c r="P300" s="152"/>
      <c r="Q300" s="152"/>
      <c r="R300" s="152"/>
      <c r="S300" s="152"/>
    </row>
    <row r="301" spans="5:19">
      <c r="L301" s="152"/>
      <c r="M301" s="152"/>
      <c r="N301" s="152"/>
      <c r="O301" s="152"/>
      <c r="P301" s="152"/>
      <c r="Q301" s="152"/>
      <c r="R301" s="152"/>
      <c r="S301" s="152"/>
    </row>
    <row r="302" spans="5:19">
      <c r="L302" s="152"/>
      <c r="M302" s="152"/>
      <c r="N302" s="152"/>
      <c r="O302" s="152"/>
      <c r="P302" s="152"/>
      <c r="Q302" s="152"/>
      <c r="R302" s="152"/>
      <c r="S302" s="152"/>
    </row>
    <row r="303" spans="5:19">
      <c r="L303" s="152"/>
      <c r="M303" s="152"/>
      <c r="N303" s="152"/>
      <c r="O303" s="152"/>
      <c r="P303" s="152"/>
      <c r="Q303" s="152"/>
      <c r="R303" s="152"/>
      <c r="S303" s="152"/>
    </row>
    <row r="304" spans="5:19">
      <c r="L304" s="152"/>
      <c r="M304" s="152"/>
      <c r="N304" s="152"/>
      <c r="O304" s="152"/>
      <c r="P304" s="152"/>
      <c r="Q304" s="152"/>
      <c r="R304" s="152"/>
      <c r="S304" s="152"/>
    </row>
    <row r="305" spans="12:19">
      <c r="L305" s="152"/>
      <c r="M305" s="152"/>
      <c r="N305" s="152"/>
      <c r="O305" s="152"/>
      <c r="P305" s="152"/>
      <c r="Q305" s="152"/>
      <c r="R305" s="152"/>
      <c r="S305" s="152"/>
    </row>
    <row r="306" spans="12:19">
      <c r="L306" s="152"/>
      <c r="M306" s="152"/>
      <c r="N306" s="152"/>
      <c r="O306" s="152"/>
      <c r="P306" s="152"/>
      <c r="Q306" s="152"/>
      <c r="R306" s="152"/>
      <c r="S306" s="152"/>
    </row>
    <row r="307" spans="12:19">
      <c r="L307" s="152"/>
      <c r="M307" s="152"/>
      <c r="N307" s="152"/>
      <c r="O307" s="152"/>
      <c r="P307" s="152"/>
      <c r="Q307" s="152"/>
      <c r="R307" s="152"/>
      <c r="S307" s="152"/>
    </row>
    <row r="308" spans="12:19">
      <c r="L308" s="152"/>
      <c r="M308" s="152"/>
      <c r="N308" s="152"/>
      <c r="O308" s="152"/>
      <c r="P308" s="152"/>
      <c r="Q308" s="152"/>
      <c r="R308" s="152"/>
      <c r="S308" s="152"/>
    </row>
    <row r="309" spans="12:19">
      <c r="L309" s="152"/>
      <c r="M309" s="152"/>
      <c r="N309" s="152"/>
      <c r="O309" s="152"/>
      <c r="P309" s="152"/>
      <c r="Q309" s="152"/>
      <c r="R309" s="152"/>
      <c r="S309" s="152"/>
    </row>
    <row r="310" spans="12:19">
      <c r="L310" s="152"/>
      <c r="M310" s="152"/>
      <c r="N310" s="152"/>
      <c r="O310" s="152"/>
      <c r="P310" s="152"/>
      <c r="Q310" s="152"/>
      <c r="R310" s="152"/>
      <c r="S310" s="152"/>
    </row>
    <row r="311" spans="12:19">
      <c r="L311" s="152"/>
      <c r="M311" s="152"/>
      <c r="N311" s="152"/>
      <c r="O311" s="152"/>
      <c r="P311" s="152"/>
      <c r="Q311" s="152"/>
      <c r="R311" s="152"/>
      <c r="S311" s="152"/>
    </row>
    <row r="312" spans="12:19">
      <c r="L312" s="152"/>
      <c r="M312" s="152"/>
      <c r="N312" s="152"/>
      <c r="O312" s="152"/>
      <c r="P312" s="152"/>
      <c r="Q312" s="152"/>
      <c r="R312" s="152"/>
      <c r="S312" s="152"/>
    </row>
    <row r="313" spans="12:19">
      <c r="L313" s="152"/>
      <c r="M313" s="152"/>
      <c r="N313" s="152"/>
      <c r="O313" s="152"/>
      <c r="P313" s="152"/>
      <c r="Q313" s="152"/>
      <c r="R313" s="152"/>
      <c r="S313" s="152"/>
    </row>
    <row r="314" spans="12:19">
      <c r="L314" s="152"/>
      <c r="M314" s="152"/>
      <c r="N314" s="152"/>
      <c r="O314" s="152"/>
      <c r="P314" s="152"/>
      <c r="Q314" s="152"/>
      <c r="R314" s="152"/>
      <c r="S314" s="152"/>
    </row>
    <row r="315" spans="12:19">
      <c r="L315" s="152"/>
      <c r="M315" s="152"/>
      <c r="N315" s="152"/>
      <c r="O315" s="152"/>
      <c r="P315" s="152"/>
      <c r="Q315" s="152"/>
      <c r="R315" s="152"/>
      <c r="S315" s="152"/>
    </row>
    <row r="316" spans="12:19">
      <c r="L316" s="152"/>
      <c r="M316" s="152"/>
      <c r="N316" s="152"/>
      <c r="O316" s="152"/>
      <c r="P316" s="152"/>
      <c r="Q316" s="152"/>
      <c r="R316" s="152"/>
      <c r="S316" s="152"/>
    </row>
    <row r="317" spans="12:19">
      <c r="L317" s="152"/>
      <c r="M317" s="152"/>
      <c r="N317" s="152"/>
      <c r="O317" s="152"/>
      <c r="P317" s="152"/>
      <c r="Q317" s="152"/>
      <c r="R317" s="152"/>
      <c r="S317" s="152"/>
    </row>
    <row r="318" spans="12:19">
      <c r="L318" s="152"/>
      <c r="M318" s="152"/>
      <c r="N318" s="152"/>
      <c r="O318" s="152"/>
      <c r="P318" s="152"/>
      <c r="Q318" s="152"/>
      <c r="R318" s="152"/>
      <c r="S318" s="152"/>
    </row>
    <row r="319" spans="12:19">
      <c r="L319" s="152"/>
      <c r="M319" s="152"/>
      <c r="N319" s="152"/>
      <c r="O319" s="152"/>
      <c r="P319" s="152"/>
      <c r="Q319" s="152"/>
      <c r="R319" s="152"/>
      <c r="S319" s="152"/>
    </row>
    <row r="320" spans="12:19">
      <c r="L320" s="152"/>
      <c r="M320" s="152"/>
      <c r="N320" s="152"/>
      <c r="O320" s="152"/>
      <c r="P320" s="152"/>
      <c r="Q320" s="152"/>
      <c r="R320" s="152"/>
      <c r="S320" s="152"/>
    </row>
    <row r="321" spans="12:19">
      <c r="L321" s="152"/>
      <c r="M321" s="152"/>
      <c r="N321" s="152"/>
      <c r="O321" s="152"/>
      <c r="P321" s="152"/>
      <c r="Q321" s="152"/>
      <c r="R321" s="152"/>
      <c r="S321" s="152"/>
    </row>
    <row r="322" spans="12:19">
      <c r="L322" s="152"/>
      <c r="M322" s="152"/>
      <c r="N322" s="152"/>
      <c r="O322" s="152"/>
      <c r="P322" s="152"/>
      <c r="Q322" s="152"/>
      <c r="R322" s="152"/>
      <c r="S322" s="152"/>
    </row>
  </sheetData>
  <mergeCells count="9">
    <mergeCell ref="A1:S1"/>
    <mergeCell ref="N2:O2"/>
    <mergeCell ref="P2:Q2"/>
    <mergeCell ref="R2:S2"/>
    <mergeCell ref="L2:M2"/>
    <mergeCell ref="H2:I2"/>
    <mergeCell ref="J2:K2"/>
    <mergeCell ref="F2:G2"/>
    <mergeCell ref="D2:E2"/>
  </mergeCells>
  <phoneticPr fontId="1" type="noConversion"/>
  <pageMargins left="0.75" right="0.75" top="1" bottom="1" header="0.5" footer="0.5"/>
  <pageSetup orientation="portrait" r:id="rId1"/>
  <headerFooter alignWithMargins="0"/>
  <drawing r:id="rId2"/>
</worksheet>
</file>

<file path=xl/worksheets/sheet8.xml><?xml version="1.0" encoding="utf-8"?>
<worksheet xmlns="http://schemas.openxmlformats.org/spreadsheetml/2006/main" xmlns:r="http://schemas.openxmlformats.org/officeDocument/2006/relationships">
  <dimension ref="A1:GP331"/>
  <sheetViews>
    <sheetView workbookViewId="0">
      <selection activeCell="M300" sqref="M300"/>
    </sheetView>
  </sheetViews>
  <sheetFormatPr defaultRowHeight="12.75"/>
  <cols>
    <col min="1" max="1" width="48.28515625" customWidth="1"/>
    <col min="2" max="2" width="11.28515625" customWidth="1"/>
    <col min="3" max="3" width="11" customWidth="1"/>
    <col min="5" max="5" width="14.28515625" customWidth="1"/>
    <col min="7" max="7" width="12.140625" customWidth="1"/>
    <col min="11" max="11" width="10.7109375" customWidth="1"/>
    <col min="13" max="13" width="9.7109375" customWidth="1"/>
  </cols>
  <sheetData>
    <row r="1" spans="1:198" ht="32.25" customHeight="1" thickBot="1">
      <c r="A1" s="396" t="s">
        <v>159</v>
      </c>
      <c r="B1" s="397"/>
      <c r="C1" s="397"/>
      <c r="D1" s="397"/>
      <c r="E1" s="397"/>
      <c r="F1" s="397"/>
      <c r="G1" s="397"/>
      <c r="H1" s="397"/>
      <c r="I1" s="397"/>
      <c r="J1" s="397"/>
      <c r="K1" s="397"/>
      <c r="L1" s="397"/>
      <c r="M1" s="397"/>
    </row>
    <row r="2" spans="1:198" ht="18">
      <c r="A2" s="169"/>
      <c r="B2" s="421" t="s">
        <v>109</v>
      </c>
      <c r="C2" s="422"/>
      <c r="D2" s="423" t="s">
        <v>110</v>
      </c>
      <c r="E2" s="424"/>
      <c r="F2" s="425" t="s">
        <v>111</v>
      </c>
      <c r="G2" s="426"/>
      <c r="H2" s="427" t="s">
        <v>112</v>
      </c>
      <c r="I2" s="428"/>
      <c r="J2" s="429" t="s">
        <v>122</v>
      </c>
      <c r="K2" s="430"/>
      <c r="L2" s="431" t="s">
        <v>123</v>
      </c>
      <c r="M2" s="432"/>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c r="FL2" s="170"/>
      <c r="FM2" s="170"/>
      <c r="FN2" s="170"/>
      <c r="FO2" s="170"/>
      <c r="FP2" s="170"/>
      <c r="FQ2" s="170"/>
      <c r="FR2" s="170"/>
      <c r="FS2" s="170"/>
      <c r="FT2" s="170"/>
      <c r="FU2" s="170"/>
      <c r="FV2" s="170"/>
      <c r="FW2" s="170"/>
      <c r="FX2" s="170"/>
      <c r="FY2" s="170"/>
      <c r="FZ2" s="170"/>
      <c r="GA2" s="170"/>
      <c r="GB2" s="170"/>
      <c r="GC2" s="170"/>
      <c r="GD2" s="170"/>
      <c r="GE2" s="170"/>
      <c r="GF2" s="170"/>
      <c r="GG2" s="170"/>
      <c r="GH2" s="170"/>
      <c r="GI2" s="170"/>
      <c r="GJ2" s="170"/>
      <c r="GK2" s="170"/>
      <c r="GL2" s="170"/>
      <c r="GM2" s="170"/>
      <c r="GN2" s="170"/>
      <c r="GO2" s="170"/>
      <c r="GP2" s="170"/>
    </row>
    <row r="3" spans="1:198"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263" t="s">
        <v>25</v>
      </c>
      <c r="I3" s="264" t="s">
        <v>100</v>
      </c>
      <c r="J3" s="179" t="s">
        <v>25</v>
      </c>
      <c r="K3" s="180" t="s">
        <v>100</v>
      </c>
      <c r="L3" s="181" t="s">
        <v>25</v>
      </c>
      <c r="M3" s="182" t="s">
        <v>100</v>
      </c>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c r="BQ3" s="170"/>
      <c r="BR3" s="170"/>
      <c r="BS3" s="170"/>
      <c r="BT3" s="170"/>
      <c r="BU3" s="170"/>
      <c r="BV3" s="170"/>
      <c r="BW3" s="170"/>
      <c r="BX3" s="170"/>
      <c r="BY3" s="170"/>
      <c r="BZ3" s="170"/>
      <c r="CA3" s="170"/>
      <c r="CB3" s="170"/>
      <c r="CC3" s="170"/>
      <c r="CD3" s="170"/>
      <c r="CE3" s="170"/>
      <c r="CF3" s="170"/>
      <c r="CG3" s="170"/>
      <c r="CH3" s="170"/>
      <c r="CI3" s="170"/>
      <c r="CJ3" s="170"/>
      <c r="CK3" s="170"/>
      <c r="CL3" s="170"/>
      <c r="CM3" s="170"/>
      <c r="CN3" s="170"/>
      <c r="CO3" s="170"/>
      <c r="CP3" s="170"/>
      <c r="CQ3" s="170"/>
      <c r="CR3" s="170"/>
      <c r="CS3" s="170"/>
      <c r="CT3" s="170"/>
      <c r="CU3" s="170"/>
      <c r="CV3" s="170"/>
      <c r="CW3" s="170"/>
      <c r="CX3" s="170"/>
      <c r="CY3" s="170"/>
      <c r="CZ3" s="170"/>
      <c r="DA3" s="170"/>
      <c r="DB3" s="170"/>
      <c r="DC3" s="170"/>
      <c r="DD3" s="170"/>
      <c r="DE3" s="170"/>
      <c r="DF3" s="170"/>
      <c r="DG3" s="170"/>
      <c r="DH3" s="170"/>
      <c r="DI3" s="170"/>
      <c r="DJ3" s="170"/>
      <c r="DK3" s="170"/>
      <c r="DL3" s="170"/>
      <c r="DM3" s="170"/>
      <c r="DN3" s="170"/>
      <c r="DO3" s="170"/>
      <c r="DP3" s="170"/>
      <c r="DQ3" s="170"/>
      <c r="DR3" s="170"/>
      <c r="DS3" s="170"/>
      <c r="DT3" s="170"/>
      <c r="DU3" s="170"/>
      <c r="DV3" s="170"/>
      <c r="DW3" s="170"/>
      <c r="DX3" s="170"/>
      <c r="DY3" s="170"/>
      <c r="DZ3" s="170"/>
      <c r="EA3" s="170"/>
      <c r="EB3" s="170"/>
      <c r="EC3" s="170"/>
      <c r="ED3" s="170"/>
      <c r="EE3" s="170"/>
      <c r="EF3" s="170"/>
      <c r="EG3" s="170"/>
      <c r="EH3" s="170"/>
      <c r="EI3" s="170"/>
      <c r="EJ3" s="170"/>
      <c r="EK3" s="170"/>
      <c r="EL3" s="170"/>
      <c r="EM3" s="170"/>
      <c r="EN3" s="170"/>
      <c r="EO3" s="170"/>
      <c r="EP3" s="170"/>
      <c r="EQ3" s="170"/>
      <c r="ER3" s="170"/>
      <c r="ES3" s="170"/>
      <c r="ET3" s="170"/>
      <c r="EU3" s="170"/>
      <c r="EV3" s="170"/>
      <c r="EW3" s="170"/>
      <c r="EX3" s="170"/>
      <c r="EY3" s="170"/>
      <c r="EZ3" s="170"/>
      <c r="FA3" s="170"/>
      <c r="FB3" s="170"/>
      <c r="FC3" s="170"/>
      <c r="FD3" s="170"/>
      <c r="FE3" s="170"/>
      <c r="FF3" s="170"/>
      <c r="FG3" s="170"/>
      <c r="FH3" s="170"/>
      <c r="FI3" s="170"/>
      <c r="FJ3" s="170"/>
      <c r="FK3" s="170"/>
      <c r="FL3" s="170"/>
      <c r="FM3" s="170"/>
      <c r="FN3" s="170"/>
      <c r="FO3" s="170"/>
      <c r="FP3" s="170"/>
      <c r="FQ3" s="170"/>
      <c r="FR3" s="170"/>
      <c r="FS3" s="170"/>
      <c r="FT3" s="170"/>
      <c r="FU3" s="170"/>
      <c r="FV3" s="170"/>
      <c r="FW3" s="170"/>
      <c r="FX3" s="170"/>
      <c r="FY3" s="170"/>
      <c r="FZ3" s="170"/>
      <c r="GA3" s="170"/>
      <c r="GB3" s="170"/>
      <c r="GC3" s="170"/>
      <c r="GD3" s="170"/>
      <c r="GE3" s="170"/>
      <c r="GF3" s="170"/>
      <c r="GG3" s="170"/>
      <c r="GH3" s="170"/>
      <c r="GI3" s="170"/>
      <c r="GJ3" s="170"/>
      <c r="GK3" s="170"/>
      <c r="GL3" s="170"/>
      <c r="GM3" s="170"/>
      <c r="GN3" s="170"/>
      <c r="GO3" s="170"/>
      <c r="GP3" s="170"/>
    </row>
    <row r="4" spans="1:198">
      <c r="A4" s="3" t="s">
        <v>0</v>
      </c>
      <c r="B4" s="275"/>
      <c r="C4" s="276"/>
      <c r="D4" s="70"/>
      <c r="E4" s="71"/>
      <c r="F4" s="273"/>
      <c r="G4" s="274"/>
      <c r="H4" s="259"/>
      <c r="I4" s="265"/>
      <c r="J4" s="429"/>
      <c r="K4" s="430"/>
      <c r="L4" s="15">
        <f>(0.08*B4+0.57*D4+0.06*F4+0.03*H4+0.03*J4)/77*100</f>
        <v>0</v>
      </c>
      <c r="M4" s="16"/>
    </row>
    <row r="5" spans="1:198">
      <c r="A5" s="4" t="s">
        <v>53</v>
      </c>
      <c r="B5" s="275">
        <v>0</v>
      </c>
      <c r="C5" s="110"/>
      <c r="D5" s="70">
        <v>0</v>
      </c>
      <c r="E5" s="71"/>
      <c r="F5" s="273">
        <v>0</v>
      </c>
      <c r="G5" s="44"/>
      <c r="H5" s="259">
        <v>0</v>
      </c>
      <c r="I5" s="265"/>
      <c r="J5" s="433">
        <v>0</v>
      </c>
      <c r="K5" s="434"/>
      <c r="L5" s="15">
        <f t="shared" ref="L5:L28" si="1">(0.08*B5+0.57*D5+0.06*F5+0.03*H5+0.03*J5)/77*100</f>
        <v>0</v>
      </c>
      <c r="M5" s="16"/>
    </row>
    <row r="6" spans="1:198">
      <c r="A6" s="4" t="s">
        <v>54</v>
      </c>
      <c r="B6" s="275">
        <v>0</v>
      </c>
      <c r="C6" s="110"/>
      <c r="D6" s="70">
        <v>0</v>
      </c>
      <c r="E6" s="71"/>
      <c r="F6" s="273">
        <v>0</v>
      </c>
      <c r="G6" s="44"/>
      <c r="H6" s="259">
        <v>0</v>
      </c>
      <c r="I6" s="265"/>
      <c r="J6" s="433">
        <v>20</v>
      </c>
      <c r="K6" s="434"/>
      <c r="L6" s="15">
        <f t="shared" si="1"/>
        <v>0.77922077922077926</v>
      </c>
      <c r="M6" s="16"/>
    </row>
    <row r="7" spans="1:198">
      <c r="A7" s="4" t="s">
        <v>26</v>
      </c>
      <c r="B7" s="275">
        <v>0</v>
      </c>
      <c r="C7" s="110"/>
      <c r="D7" s="70">
        <v>0</v>
      </c>
      <c r="E7" s="71"/>
      <c r="F7" s="273">
        <v>0</v>
      </c>
      <c r="G7" s="44"/>
      <c r="H7" s="259">
        <v>0</v>
      </c>
      <c r="I7" s="265"/>
      <c r="J7" s="433">
        <v>0</v>
      </c>
      <c r="K7" s="434"/>
      <c r="L7" s="15">
        <f t="shared" si="1"/>
        <v>0</v>
      </c>
      <c r="M7" s="16"/>
    </row>
    <row r="8" spans="1:198">
      <c r="A8" s="4" t="s">
        <v>27</v>
      </c>
      <c r="B8" s="275">
        <v>0</v>
      </c>
      <c r="C8" s="110"/>
      <c r="D8" s="70"/>
      <c r="E8" s="71"/>
      <c r="F8" s="273">
        <v>0</v>
      </c>
      <c r="G8" s="44"/>
      <c r="H8" s="259">
        <v>0</v>
      </c>
      <c r="I8" s="265"/>
      <c r="J8" s="433">
        <v>0</v>
      </c>
      <c r="K8" s="434"/>
      <c r="L8" s="15">
        <f t="shared" si="1"/>
        <v>0</v>
      </c>
      <c r="M8" s="16"/>
    </row>
    <row r="9" spans="1:198">
      <c r="A9" s="4" t="s">
        <v>28</v>
      </c>
      <c r="B9" s="275">
        <v>100</v>
      </c>
      <c r="C9" s="110"/>
      <c r="D9" s="70">
        <v>25</v>
      </c>
      <c r="E9" s="71"/>
      <c r="F9" s="273">
        <v>30</v>
      </c>
      <c r="G9" s="44"/>
      <c r="H9" s="259">
        <v>0</v>
      </c>
      <c r="I9" s="265"/>
      <c r="J9" s="433">
        <v>10</v>
      </c>
      <c r="K9" s="434"/>
      <c r="L9" s="15">
        <f t="shared" si="1"/>
        <v>31.623376623376625</v>
      </c>
      <c r="M9" s="16"/>
    </row>
    <row r="10" spans="1:198">
      <c r="A10" s="4" t="s">
        <v>29</v>
      </c>
      <c r="B10" s="275">
        <v>0</v>
      </c>
      <c r="C10" s="110"/>
      <c r="D10" s="70">
        <v>0</v>
      </c>
      <c r="E10" s="71"/>
      <c r="F10" s="273">
        <v>0</v>
      </c>
      <c r="G10" s="44"/>
      <c r="H10" s="259">
        <v>0</v>
      </c>
      <c r="I10" s="265"/>
      <c r="J10" s="433">
        <v>0</v>
      </c>
      <c r="K10" s="434"/>
      <c r="L10" s="15">
        <f t="shared" si="1"/>
        <v>0</v>
      </c>
      <c r="M10" s="16"/>
    </row>
    <row r="11" spans="1:198">
      <c r="A11" s="4" t="s">
        <v>30</v>
      </c>
      <c r="B11" s="275">
        <v>0</v>
      </c>
      <c r="C11" s="110"/>
      <c r="D11" s="70">
        <v>0</v>
      </c>
      <c r="E11" s="71"/>
      <c r="F11" s="273">
        <v>0</v>
      </c>
      <c r="G11" s="44"/>
      <c r="H11" s="259">
        <v>0</v>
      </c>
      <c r="I11" s="265"/>
      <c r="J11" s="433">
        <v>0</v>
      </c>
      <c r="K11" s="434"/>
      <c r="L11" s="15">
        <f t="shared" si="1"/>
        <v>0</v>
      </c>
      <c r="M11" s="16"/>
    </row>
    <row r="12" spans="1:198">
      <c r="A12" s="4" t="s">
        <v>31</v>
      </c>
      <c r="B12" s="275">
        <v>0</v>
      </c>
      <c r="C12" s="110"/>
      <c r="D12" s="70">
        <v>0</v>
      </c>
      <c r="E12" s="71"/>
      <c r="F12" s="273">
        <v>0</v>
      </c>
      <c r="G12" s="44"/>
      <c r="H12" s="259">
        <v>0</v>
      </c>
      <c r="I12" s="265"/>
      <c r="J12" s="433">
        <v>0</v>
      </c>
      <c r="K12" s="434"/>
      <c r="L12" s="15">
        <f t="shared" si="1"/>
        <v>0</v>
      </c>
      <c r="M12" s="16"/>
    </row>
    <row r="13" spans="1:198">
      <c r="A13" s="4" t="s">
        <v>32</v>
      </c>
      <c r="B13" s="275">
        <v>0</v>
      </c>
      <c r="C13" s="110"/>
      <c r="D13" s="70">
        <v>0</v>
      </c>
      <c r="E13" s="71"/>
      <c r="F13" s="273">
        <v>0</v>
      </c>
      <c r="G13" s="44"/>
      <c r="H13" s="259">
        <v>50</v>
      </c>
      <c r="I13" s="265"/>
      <c r="J13" s="433">
        <v>0</v>
      </c>
      <c r="K13" s="434"/>
      <c r="L13" s="15">
        <f t="shared" si="1"/>
        <v>1.948051948051948</v>
      </c>
      <c r="M13" s="16"/>
    </row>
    <row r="14" spans="1:198">
      <c r="A14" s="4" t="s">
        <v>33</v>
      </c>
      <c r="B14" s="275">
        <v>0</v>
      </c>
      <c r="C14" s="110"/>
      <c r="D14" s="70">
        <v>0</v>
      </c>
      <c r="E14" s="71"/>
      <c r="F14" s="273">
        <v>40</v>
      </c>
      <c r="G14" s="44"/>
      <c r="H14" s="259">
        <v>50</v>
      </c>
      <c r="I14" s="265"/>
      <c r="J14" s="433">
        <v>50</v>
      </c>
      <c r="K14" s="434"/>
      <c r="L14" s="15">
        <f t="shared" si="1"/>
        <v>7.012987012987014</v>
      </c>
      <c r="M14" s="16"/>
    </row>
    <row r="15" spans="1:198">
      <c r="A15" s="4" t="s">
        <v>34</v>
      </c>
      <c r="B15" s="275">
        <v>0</v>
      </c>
      <c r="C15" s="110"/>
      <c r="D15" s="70">
        <v>0</v>
      </c>
      <c r="E15" s="71"/>
      <c r="F15" s="273">
        <v>0</v>
      </c>
      <c r="G15" s="44"/>
      <c r="H15" s="259">
        <v>0</v>
      </c>
      <c r="I15" s="265"/>
      <c r="J15" s="433">
        <v>10</v>
      </c>
      <c r="K15" s="434"/>
      <c r="L15" s="15">
        <f t="shared" si="1"/>
        <v>0.38961038961038963</v>
      </c>
      <c r="M15" s="16"/>
    </row>
    <row r="16" spans="1:198">
      <c r="A16" s="4" t="s">
        <v>35</v>
      </c>
      <c r="B16" s="275">
        <v>0</v>
      </c>
      <c r="C16" s="110"/>
      <c r="D16" s="70">
        <v>0</v>
      </c>
      <c r="E16" s="71"/>
      <c r="F16" s="273">
        <v>0</v>
      </c>
      <c r="G16" s="44"/>
      <c r="H16" s="259">
        <v>0</v>
      </c>
      <c r="I16" s="265"/>
      <c r="J16" s="433">
        <v>0</v>
      </c>
      <c r="K16" s="434"/>
      <c r="L16" s="15">
        <f t="shared" si="1"/>
        <v>0</v>
      </c>
      <c r="M16" s="16"/>
    </row>
    <row r="17" spans="1:13">
      <c r="A17" s="4" t="s">
        <v>36</v>
      </c>
      <c r="B17" s="275">
        <v>0</v>
      </c>
      <c r="C17" s="110"/>
      <c r="D17" s="70">
        <v>0</v>
      </c>
      <c r="E17" s="71"/>
      <c r="F17" s="273">
        <v>0</v>
      </c>
      <c r="G17" s="44"/>
      <c r="H17" s="259">
        <v>0</v>
      </c>
      <c r="I17" s="265"/>
      <c r="J17" s="433">
        <v>0</v>
      </c>
      <c r="K17" s="434"/>
      <c r="L17" s="15">
        <f t="shared" si="1"/>
        <v>0</v>
      </c>
      <c r="M17" s="16"/>
    </row>
    <row r="18" spans="1:13">
      <c r="A18" s="4" t="s">
        <v>37</v>
      </c>
      <c r="B18" s="275">
        <v>0</v>
      </c>
      <c r="C18" s="110"/>
      <c r="D18" s="70">
        <v>0</v>
      </c>
      <c r="E18" s="71"/>
      <c r="F18" s="273">
        <v>0</v>
      </c>
      <c r="G18" s="44"/>
      <c r="H18" s="259">
        <v>0</v>
      </c>
      <c r="I18" s="265"/>
      <c r="J18" s="433">
        <v>0</v>
      </c>
      <c r="K18" s="434"/>
      <c r="L18" s="15">
        <f t="shared" si="1"/>
        <v>0</v>
      </c>
      <c r="M18" s="16"/>
    </row>
    <row r="19" spans="1:13">
      <c r="A19" s="4" t="s">
        <v>38</v>
      </c>
      <c r="B19" s="275">
        <v>0</v>
      </c>
      <c r="C19" s="110"/>
      <c r="D19" s="70">
        <v>0</v>
      </c>
      <c r="E19" s="71"/>
      <c r="F19" s="273">
        <v>0</v>
      </c>
      <c r="G19" s="44"/>
      <c r="H19" s="259">
        <v>0</v>
      </c>
      <c r="I19" s="265"/>
      <c r="J19" s="433">
        <v>0</v>
      </c>
      <c r="K19" s="434"/>
      <c r="L19" s="15">
        <f t="shared" si="1"/>
        <v>0</v>
      </c>
      <c r="M19" s="16"/>
    </row>
    <row r="20" spans="1:13">
      <c r="A20" s="4" t="s">
        <v>39</v>
      </c>
      <c r="B20" s="275">
        <v>0</v>
      </c>
      <c r="C20" s="110"/>
      <c r="D20" s="70">
        <v>0</v>
      </c>
      <c r="E20" s="71"/>
      <c r="F20" s="273">
        <v>10</v>
      </c>
      <c r="G20" s="44"/>
      <c r="H20" s="259">
        <v>0</v>
      </c>
      <c r="I20" s="265"/>
      <c r="J20" s="433">
        <v>0</v>
      </c>
      <c r="K20" s="434"/>
      <c r="L20" s="15">
        <f t="shared" si="1"/>
        <v>0.77922077922077926</v>
      </c>
      <c r="M20" s="16"/>
    </row>
    <row r="21" spans="1:13">
      <c r="A21" s="4" t="s">
        <v>40</v>
      </c>
      <c r="B21" s="275">
        <v>0</v>
      </c>
      <c r="C21" s="110"/>
      <c r="D21" s="70">
        <v>0</v>
      </c>
      <c r="E21" s="71"/>
      <c r="F21" s="273">
        <v>0</v>
      </c>
      <c r="G21" s="44"/>
      <c r="H21" s="259">
        <v>0</v>
      </c>
      <c r="I21" s="265"/>
      <c r="J21" s="433">
        <v>0</v>
      </c>
      <c r="K21" s="434"/>
      <c r="L21" s="15">
        <f t="shared" si="1"/>
        <v>0</v>
      </c>
      <c r="M21" s="16"/>
    </row>
    <row r="22" spans="1:13">
      <c r="A22" s="4" t="s">
        <v>41</v>
      </c>
      <c r="B22" s="275">
        <v>0</v>
      </c>
      <c r="C22" s="110"/>
      <c r="D22" s="70"/>
      <c r="E22" s="71"/>
      <c r="F22" s="273">
        <v>0</v>
      </c>
      <c r="G22" s="44"/>
      <c r="H22" s="259">
        <v>0</v>
      </c>
      <c r="I22" s="265"/>
      <c r="J22" s="433">
        <v>0</v>
      </c>
      <c r="K22" s="434"/>
      <c r="L22" s="15">
        <f t="shared" si="1"/>
        <v>0</v>
      </c>
      <c r="M22" s="16"/>
    </row>
    <row r="23" spans="1:13">
      <c r="A23" s="4" t="s">
        <v>42</v>
      </c>
      <c r="B23" s="275">
        <v>0</v>
      </c>
      <c r="C23" s="110"/>
      <c r="D23" s="70">
        <v>0</v>
      </c>
      <c r="E23" s="71"/>
      <c r="F23" s="273">
        <v>0</v>
      </c>
      <c r="G23" s="44"/>
      <c r="H23" s="259">
        <v>0</v>
      </c>
      <c r="I23" s="265"/>
      <c r="J23" s="433">
        <v>0</v>
      </c>
      <c r="K23" s="434"/>
      <c r="L23" s="15">
        <f t="shared" si="1"/>
        <v>0</v>
      </c>
      <c r="M23" s="16"/>
    </row>
    <row r="24" spans="1:13">
      <c r="A24" s="4" t="s">
        <v>43</v>
      </c>
      <c r="B24" s="275">
        <v>0</v>
      </c>
      <c r="C24" s="110"/>
      <c r="D24" s="70">
        <v>0</v>
      </c>
      <c r="E24" s="71"/>
      <c r="F24" s="273">
        <v>0</v>
      </c>
      <c r="G24" s="44"/>
      <c r="H24" s="259">
        <v>0</v>
      </c>
      <c r="I24" s="265"/>
      <c r="J24" s="433">
        <v>0</v>
      </c>
      <c r="K24" s="434"/>
      <c r="L24" s="15">
        <f t="shared" si="1"/>
        <v>0</v>
      </c>
      <c r="M24" s="16"/>
    </row>
    <row r="25" spans="1:13">
      <c r="A25" s="4" t="s">
        <v>44</v>
      </c>
      <c r="B25" s="275">
        <v>0</v>
      </c>
      <c r="C25" s="110"/>
      <c r="D25" s="70">
        <v>0</v>
      </c>
      <c r="E25" s="71"/>
      <c r="F25" s="273">
        <v>0</v>
      </c>
      <c r="G25" s="44"/>
      <c r="H25" s="259">
        <v>0</v>
      </c>
      <c r="I25" s="265"/>
      <c r="J25" s="433">
        <v>0</v>
      </c>
      <c r="K25" s="434"/>
      <c r="L25" s="15">
        <f t="shared" si="1"/>
        <v>0</v>
      </c>
      <c r="M25" s="16"/>
    </row>
    <row r="26" spans="1:13">
      <c r="A26" s="4" t="s">
        <v>45</v>
      </c>
      <c r="B26" s="275">
        <v>0</v>
      </c>
      <c r="C26" s="110"/>
      <c r="D26" s="70">
        <v>0</v>
      </c>
      <c r="E26" s="71"/>
      <c r="F26" s="273">
        <v>0</v>
      </c>
      <c r="G26" s="44"/>
      <c r="H26" s="259">
        <v>0</v>
      </c>
      <c r="I26" s="265"/>
      <c r="J26" s="433">
        <v>0</v>
      </c>
      <c r="K26" s="434"/>
      <c r="L26" s="15">
        <f t="shared" si="1"/>
        <v>0</v>
      </c>
      <c r="M26" s="16"/>
    </row>
    <row r="27" spans="1:13">
      <c r="A27" s="4" t="s">
        <v>46</v>
      </c>
      <c r="B27" s="275">
        <v>0</v>
      </c>
      <c r="C27" s="110"/>
      <c r="D27" s="70">
        <v>0</v>
      </c>
      <c r="E27" s="71"/>
      <c r="F27" s="273">
        <v>0</v>
      </c>
      <c r="G27" s="44"/>
      <c r="H27" s="259">
        <v>0</v>
      </c>
      <c r="I27" s="265"/>
      <c r="J27" s="433">
        <v>0</v>
      </c>
      <c r="K27" s="434"/>
      <c r="L27" s="15">
        <f t="shared" si="1"/>
        <v>0</v>
      </c>
      <c r="M27" s="16"/>
    </row>
    <row r="28" spans="1:13">
      <c r="A28" s="4" t="s">
        <v>47</v>
      </c>
      <c r="B28" s="275">
        <v>0</v>
      </c>
      <c r="C28" s="110"/>
      <c r="D28" s="70">
        <v>75</v>
      </c>
      <c r="E28" s="71"/>
      <c r="F28" s="273">
        <v>20</v>
      </c>
      <c r="G28" s="44"/>
      <c r="H28" s="259">
        <v>0</v>
      </c>
      <c r="I28" s="265"/>
      <c r="J28" s="433">
        <v>10</v>
      </c>
      <c r="K28" s="434"/>
      <c r="L28" s="15">
        <f t="shared" si="1"/>
        <v>57.467532467532457</v>
      </c>
      <c r="M28" s="16"/>
    </row>
    <row r="29" spans="1:13">
      <c r="A29" s="3"/>
      <c r="B29" s="275"/>
      <c r="C29" s="110"/>
      <c r="D29" s="70"/>
      <c r="E29" s="71"/>
      <c r="F29" s="273"/>
      <c r="G29" s="44"/>
      <c r="H29" s="259"/>
      <c r="I29" s="265"/>
      <c r="J29" s="433"/>
      <c r="K29" s="434"/>
      <c r="L29" s="15"/>
      <c r="M29" s="16"/>
    </row>
    <row r="30" spans="1:13">
      <c r="A30" s="3"/>
      <c r="B30" s="275"/>
      <c r="C30" s="110"/>
      <c r="D30" s="70"/>
      <c r="E30" s="71"/>
      <c r="F30" s="273"/>
      <c r="G30" s="44"/>
      <c r="H30" s="259"/>
      <c r="I30" s="265"/>
      <c r="J30" s="433"/>
      <c r="K30" s="434"/>
      <c r="L30" s="15">
        <v>32.200000000000003</v>
      </c>
      <c r="M30" s="16"/>
    </row>
    <row r="31" spans="1:13">
      <c r="A31" s="4" t="s">
        <v>99</v>
      </c>
      <c r="B31" s="275">
        <v>0</v>
      </c>
      <c r="C31" s="111">
        <f>B31</f>
        <v>0</v>
      </c>
      <c r="D31" s="70">
        <v>50</v>
      </c>
      <c r="E31" s="210">
        <f>D31</f>
        <v>50</v>
      </c>
      <c r="F31" s="273">
        <v>20</v>
      </c>
      <c r="G31" s="44">
        <f>F31</f>
        <v>20</v>
      </c>
      <c r="H31" s="260">
        <v>100</v>
      </c>
      <c r="I31" s="266">
        <f>H31</f>
        <v>100</v>
      </c>
      <c r="J31" s="433">
        <v>20</v>
      </c>
      <c r="K31" s="434">
        <f>J31</f>
        <v>20</v>
      </c>
      <c r="L31" s="15">
        <v>25.8</v>
      </c>
      <c r="M31" s="132">
        <f>L31</f>
        <v>25.8</v>
      </c>
    </row>
    <row r="32" spans="1:13">
      <c r="A32" s="4" t="s">
        <v>52</v>
      </c>
      <c r="B32" s="275">
        <v>100</v>
      </c>
      <c r="C32" s="208">
        <f>C31+B32</f>
        <v>100</v>
      </c>
      <c r="D32" s="70">
        <v>12.5</v>
      </c>
      <c r="E32" s="366">
        <f>E31+D32</f>
        <v>62.5</v>
      </c>
      <c r="F32" s="273">
        <v>40</v>
      </c>
      <c r="G32" s="44">
        <f>G31+F32</f>
        <v>60</v>
      </c>
      <c r="H32" s="260">
        <v>0</v>
      </c>
      <c r="I32" s="267">
        <f>I31+H32</f>
        <v>100</v>
      </c>
      <c r="J32" s="433">
        <v>20</v>
      </c>
      <c r="K32" s="434">
        <f>K31+J32</f>
        <v>40</v>
      </c>
      <c r="L32" s="15">
        <v>12.9</v>
      </c>
      <c r="M32" s="378">
        <f>M31+L32</f>
        <v>38.700000000000003</v>
      </c>
    </row>
    <row r="33" spans="1:13">
      <c r="A33" s="4" t="s">
        <v>48</v>
      </c>
      <c r="B33" s="275">
        <v>0</v>
      </c>
      <c r="C33" s="111">
        <f>C32+B33</f>
        <v>100</v>
      </c>
      <c r="D33" s="70">
        <v>0</v>
      </c>
      <c r="E33" s="128">
        <f>E32+D33</f>
        <v>62.5</v>
      </c>
      <c r="F33" s="273">
        <v>20</v>
      </c>
      <c r="G33" s="44">
        <f t="shared" ref="G33:G36" si="2">G32+F33</f>
        <v>80</v>
      </c>
      <c r="H33" s="260">
        <v>0</v>
      </c>
      <c r="I33" s="266">
        <f t="shared" ref="I33:I36" si="3">I32+H33</f>
        <v>100</v>
      </c>
      <c r="J33" s="433">
        <v>20</v>
      </c>
      <c r="K33" s="434">
        <f>K32+J33</f>
        <v>60</v>
      </c>
      <c r="L33" s="15">
        <v>0</v>
      </c>
      <c r="M33" s="132">
        <f>M32+L33</f>
        <v>38.700000000000003</v>
      </c>
    </row>
    <row r="34" spans="1:13">
      <c r="A34" s="4" t="s">
        <v>49</v>
      </c>
      <c r="B34" s="275">
        <v>0</v>
      </c>
      <c r="C34" s="111">
        <f>C33+B34</f>
        <v>100</v>
      </c>
      <c r="D34" s="70">
        <v>0</v>
      </c>
      <c r="E34" s="128">
        <f>E33+D34</f>
        <v>62.5</v>
      </c>
      <c r="F34" s="273">
        <v>0</v>
      </c>
      <c r="G34" s="44">
        <f t="shared" si="2"/>
        <v>80</v>
      </c>
      <c r="H34" s="260">
        <v>0</v>
      </c>
      <c r="I34" s="266">
        <f t="shared" si="3"/>
        <v>100</v>
      </c>
      <c r="J34" s="433">
        <v>0</v>
      </c>
      <c r="K34" s="434">
        <f>K33+J34</f>
        <v>60</v>
      </c>
      <c r="L34" s="15">
        <v>6.5</v>
      </c>
      <c r="M34" s="215">
        <f t="shared" ref="M34:M35" si="4">M33+L34</f>
        <v>45.2</v>
      </c>
    </row>
    <row r="35" spans="1:13">
      <c r="A35" s="4" t="s">
        <v>50</v>
      </c>
      <c r="B35" s="275">
        <v>0</v>
      </c>
      <c r="C35" s="111">
        <f>C34+B35</f>
        <v>100</v>
      </c>
      <c r="D35" s="70">
        <v>0</v>
      </c>
      <c r="E35" s="128">
        <f>E34+D35</f>
        <v>62.5</v>
      </c>
      <c r="F35" s="273">
        <v>10</v>
      </c>
      <c r="G35" s="44">
        <f t="shared" si="2"/>
        <v>90</v>
      </c>
      <c r="H35" s="260">
        <v>0</v>
      </c>
      <c r="I35" s="266">
        <f t="shared" si="3"/>
        <v>100</v>
      </c>
      <c r="J35" s="433">
        <v>10</v>
      </c>
      <c r="K35" s="434">
        <f>K34+J35</f>
        <v>70</v>
      </c>
      <c r="L35" s="15">
        <v>22.6</v>
      </c>
      <c r="M35" s="132">
        <f t="shared" si="4"/>
        <v>67.800000000000011</v>
      </c>
    </row>
    <row r="36" spans="1:13">
      <c r="A36" s="4" t="s">
        <v>51</v>
      </c>
      <c r="B36" s="275">
        <v>0</v>
      </c>
      <c r="C36" s="111">
        <f>C35+B36</f>
        <v>100</v>
      </c>
      <c r="D36" s="70">
        <v>37.5</v>
      </c>
      <c r="E36" s="128">
        <f>E35+D36</f>
        <v>100</v>
      </c>
      <c r="F36" s="273">
        <v>10</v>
      </c>
      <c r="G36" s="44">
        <f t="shared" si="2"/>
        <v>100</v>
      </c>
      <c r="H36" s="260">
        <v>0</v>
      </c>
      <c r="I36" s="266">
        <f t="shared" si="3"/>
        <v>100</v>
      </c>
      <c r="J36" s="433">
        <v>30</v>
      </c>
      <c r="K36" s="434">
        <f>K35+J36</f>
        <v>100</v>
      </c>
      <c r="L36" s="15"/>
      <c r="M36" s="132">
        <f>M35+L36</f>
        <v>67.800000000000011</v>
      </c>
    </row>
    <row r="37" spans="1:13">
      <c r="A37" s="2"/>
      <c r="B37" s="275"/>
      <c r="C37" s="110"/>
      <c r="D37" s="70"/>
      <c r="E37" s="120"/>
      <c r="F37" s="273"/>
      <c r="G37" s="44"/>
      <c r="H37" s="260"/>
      <c r="I37" s="268"/>
      <c r="J37" s="433"/>
      <c r="K37" s="434"/>
      <c r="L37" s="15"/>
      <c r="M37" s="127"/>
    </row>
    <row r="38" spans="1:13" ht="25.5">
      <c r="A38" s="5" t="s">
        <v>2</v>
      </c>
      <c r="B38" s="275"/>
      <c r="C38" s="69"/>
      <c r="D38" s="73"/>
      <c r="E38" s="81"/>
      <c r="F38" s="273"/>
      <c r="G38" s="44"/>
      <c r="H38" s="261"/>
      <c r="I38" s="269"/>
      <c r="J38" s="433"/>
      <c r="K38" s="434"/>
      <c r="L38" s="15">
        <v>9.6999999999999993</v>
      </c>
      <c r="M38" s="135"/>
    </row>
    <row r="39" spans="1:13">
      <c r="A39" s="4">
        <v>1</v>
      </c>
      <c r="B39" s="275">
        <v>0</v>
      </c>
      <c r="C39" s="112">
        <f>B39</f>
        <v>0</v>
      </c>
      <c r="D39" s="74">
        <v>12.5</v>
      </c>
      <c r="E39" s="136">
        <f>D39</f>
        <v>12.5</v>
      </c>
      <c r="F39" s="273">
        <v>0</v>
      </c>
      <c r="G39" s="44">
        <f>F39</f>
        <v>0</v>
      </c>
      <c r="H39" s="260">
        <v>50</v>
      </c>
      <c r="I39" s="270">
        <f>H39</f>
        <v>50</v>
      </c>
      <c r="J39" s="433">
        <v>10</v>
      </c>
      <c r="K39" s="434">
        <f>J39</f>
        <v>10</v>
      </c>
      <c r="L39" s="15">
        <v>0</v>
      </c>
      <c r="M39" s="140">
        <f>L39</f>
        <v>0</v>
      </c>
    </row>
    <row r="40" spans="1:13">
      <c r="A40" s="4">
        <v>2</v>
      </c>
      <c r="B40" s="275">
        <v>0</v>
      </c>
      <c r="C40" s="112">
        <f>C39+B40</f>
        <v>0</v>
      </c>
      <c r="D40" s="74">
        <v>0</v>
      </c>
      <c r="E40" s="136">
        <f>E39+D40</f>
        <v>12.5</v>
      </c>
      <c r="F40" s="273">
        <v>0</v>
      </c>
      <c r="G40" s="44">
        <f>G39+F40</f>
        <v>0</v>
      </c>
      <c r="H40" s="260">
        <v>0</v>
      </c>
      <c r="I40" s="270">
        <f>I39+H40</f>
        <v>50</v>
      </c>
      <c r="J40" s="433">
        <v>0</v>
      </c>
      <c r="K40" s="434">
        <f>K39+J40</f>
        <v>10</v>
      </c>
      <c r="L40" s="15">
        <v>3.2</v>
      </c>
      <c r="M40" s="140">
        <f>M39+L40</f>
        <v>3.2</v>
      </c>
    </row>
    <row r="41" spans="1:13">
      <c r="A41" s="4">
        <v>3</v>
      </c>
      <c r="B41" s="275">
        <v>0</v>
      </c>
      <c r="C41" s="112">
        <f t="shared" ref="C41:C48" si="5">C40+B41</f>
        <v>0</v>
      </c>
      <c r="D41" s="74">
        <v>0</v>
      </c>
      <c r="E41" s="136">
        <f t="shared" ref="E41:E48" si="6">E40+D41</f>
        <v>12.5</v>
      </c>
      <c r="F41" s="273">
        <v>10</v>
      </c>
      <c r="G41" s="44">
        <f t="shared" ref="G41:G48" si="7">G40+F41</f>
        <v>10</v>
      </c>
      <c r="H41" s="260">
        <v>0</v>
      </c>
      <c r="I41" s="270">
        <f t="shared" ref="I41:I48" si="8">I40+H41</f>
        <v>50</v>
      </c>
      <c r="J41" s="433">
        <v>0</v>
      </c>
      <c r="K41" s="434">
        <f t="shared" ref="K41:K48" si="9">K40+J41</f>
        <v>10</v>
      </c>
      <c r="L41" s="15">
        <v>6.5</v>
      </c>
      <c r="M41" s="140">
        <f t="shared" ref="M41:M48" si="10">M40+L41</f>
        <v>9.6999999999999993</v>
      </c>
    </row>
    <row r="42" spans="1:13">
      <c r="A42" s="4">
        <v>4</v>
      </c>
      <c r="B42" s="275">
        <v>0</v>
      </c>
      <c r="C42" s="112">
        <f t="shared" si="5"/>
        <v>0</v>
      </c>
      <c r="D42" s="74">
        <v>0</v>
      </c>
      <c r="E42" s="136">
        <f t="shared" si="6"/>
        <v>12.5</v>
      </c>
      <c r="F42" s="273">
        <v>20</v>
      </c>
      <c r="G42" s="44">
        <f t="shared" si="7"/>
        <v>30</v>
      </c>
      <c r="H42" s="260">
        <v>0</v>
      </c>
      <c r="I42" s="270">
        <f t="shared" si="8"/>
        <v>50</v>
      </c>
      <c r="J42" s="433">
        <v>0</v>
      </c>
      <c r="K42" s="434">
        <f t="shared" si="9"/>
        <v>10</v>
      </c>
      <c r="L42" s="15">
        <v>3.2</v>
      </c>
      <c r="M42" s="140">
        <f t="shared" si="10"/>
        <v>12.899999999999999</v>
      </c>
    </row>
    <row r="43" spans="1:13">
      <c r="A43" s="4">
        <v>5</v>
      </c>
      <c r="B43" s="275">
        <v>0</v>
      </c>
      <c r="C43" s="112">
        <f t="shared" si="5"/>
        <v>0</v>
      </c>
      <c r="D43" s="74">
        <v>12.5</v>
      </c>
      <c r="E43" s="136">
        <f t="shared" si="6"/>
        <v>25</v>
      </c>
      <c r="F43" s="273">
        <v>0</v>
      </c>
      <c r="G43" s="44">
        <f t="shared" si="7"/>
        <v>30</v>
      </c>
      <c r="H43" s="260">
        <v>0</v>
      </c>
      <c r="I43" s="270">
        <f t="shared" si="8"/>
        <v>50</v>
      </c>
      <c r="J43" s="433">
        <v>0</v>
      </c>
      <c r="K43" s="434">
        <f t="shared" si="9"/>
        <v>10</v>
      </c>
      <c r="L43" s="15">
        <v>3.2</v>
      </c>
      <c r="M43" s="140">
        <f t="shared" si="10"/>
        <v>16.099999999999998</v>
      </c>
    </row>
    <row r="44" spans="1:13">
      <c r="A44" s="4">
        <v>6</v>
      </c>
      <c r="B44" s="275">
        <v>0</v>
      </c>
      <c r="C44" s="112">
        <f t="shared" si="5"/>
        <v>0</v>
      </c>
      <c r="D44" s="74">
        <v>0</v>
      </c>
      <c r="E44" s="136">
        <f t="shared" si="6"/>
        <v>25</v>
      </c>
      <c r="F44" s="273">
        <v>10</v>
      </c>
      <c r="G44" s="44">
        <f t="shared" si="7"/>
        <v>40</v>
      </c>
      <c r="H44" s="260">
        <v>0</v>
      </c>
      <c r="I44" s="270">
        <f t="shared" si="8"/>
        <v>50</v>
      </c>
      <c r="J44" s="433">
        <v>0</v>
      </c>
      <c r="K44" s="434">
        <f t="shared" si="9"/>
        <v>10</v>
      </c>
      <c r="L44" s="15">
        <v>12.9</v>
      </c>
      <c r="M44" s="140">
        <f t="shared" si="10"/>
        <v>29</v>
      </c>
    </row>
    <row r="45" spans="1:13">
      <c r="A45" s="4">
        <v>7</v>
      </c>
      <c r="B45" s="275">
        <v>0</v>
      </c>
      <c r="C45" s="112">
        <f t="shared" si="5"/>
        <v>0</v>
      </c>
      <c r="D45" s="74">
        <v>12.5</v>
      </c>
      <c r="E45" s="366">
        <f t="shared" si="6"/>
        <v>37.5</v>
      </c>
      <c r="F45" s="273">
        <v>10</v>
      </c>
      <c r="G45" s="44">
        <f t="shared" si="7"/>
        <v>50</v>
      </c>
      <c r="H45" s="260">
        <v>0</v>
      </c>
      <c r="I45" s="270">
        <f t="shared" si="8"/>
        <v>50</v>
      </c>
      <c r="J45" s="433">
        <v>20</v>
      </c>
      <c r="K45" s="434">
        <f t="shared" si="9"/>
        <v>30</v>
      </c>
      <c r="L45" s="15">
        <v>22.6</v>
      </c>
      <c r="M45" s="214">
        <f t="shared" si="10"/>
        <v>51.6</v>
      </c>
    </row>
    <row r="46" spans="1:13">
      <c r="A46" s="4">
        <v>8</v>
      </c>
      <c r="B46" s="275">
        <v>100</v>
      </c>
      <c r="C46" s="208">
        <f t="shared" si="5"/>
        <v>100</v>
      </c>
      <c r="D46" s="74">
        <v>25</v>
      </c>
      <c r="E46" s="365">
        <f t="shared" si="6"/>
        <v>62.5</v>
      </c>
      <c r="F46" s="273">
        <v>10</v>
      </c>
      <c r="G46" s="44">
        <f t="shared" si="7"/>
        <v>60</v>
      </c>
      <c r="H46" s="260">
        <v>50</v>
      </c>
      <c r="I46" s="270">
        <f t="shared" si="8"/>
        <v>100</v>
      </c>
      <c r="J46" s="433">
        <v>20</v>
      </c>
      <c r="K46" s="434">
        <f t="shared" si="9"/>
        <v>50</v>
      </c>
      <c r="L46" s="15">
        <v>9.6999999999999993</v>
      </c>
      <c r="M46" s="140">
        <f t="shared" si="10"/>
        <v>61.3</v>
      </c>
    </row>
    <row r="47" spans="1:13">
      <c r="A47" s="4">
        <v>9</v>
      </c>
      <c r="B47" s="275">
        <v>0</v>
      </c>
      <c r="C47" s="112">
        <f t="shared" si="5"/>
        <v>100</v>
      </c>
      <c r="D47" s="74">
        <v>0</v>
      </c>
      <c r="E47" s="136">
        <f t="shared" si="6"/>
        <v>62.5</v>
      </c>
      <c r="F47" s="273">
        <v>10</v>
      </c>
      <c r="G47" s="44">
        <f t="shared" si="7"/>
        <v>70</v>
      </c>
      <c r="H47" s="260">
        <v>0</v>
      </c>
      <c r="I47" s="267">
        <f t="shared" si="8"/>
        <v>100</v>
      </c>
      <c r="J47" s="433">
        <v>20</v>
      </c>
      <c r="K47" s="434">
        <f t="shared" si="9"/>
        <v>70</v>
      </c>
      <c r="L47" s="15">
        <v>29</v>
      </c>
      <c r="M47" s="140">
        <f t="shared" si="10"/>
        <v>90.3</v>
      </c>
    </row>
    <row r="48" spans="1:13">
      <c r="A48" s="4">
        <v>10</v>
      </c>
      <c r="B48" s="275">
        <v>0</v>
      </c>
      <c r="C48" s="112">
        <f t="shared" si="5"/>
        <v>100</v>
      </c>
      <c r="D48" s="74">
        <v>37.5</v>
      </c>
      <c r="E48" s="136">
        <f t="shared" si="6"/>
        <v>100</v>
      </c>
      <c r="F48" s="273">
        <v>30</v>
      </c>
      <c r="G48" s="44">
        <f t="shared" si="7"/>
        <v>100</v>
      </c>
      <c r="H48" s="260">
        <v>0</v>
      </c>
      <c r="I48" s="270">
        <f t="shared" si="8"/>
        <v>100</v>
      </c>
      <c r="J48" s="433">
        <v>30</v>
      </c>
      <c r="K48" s="434">
        <f t="shared" si="9"/>
        <v>100</v>
      </c>
      <c r="L48" s="15"/>
      <c r="M48" s="140">
        <f t="shared" si="10"/>
        <v>90.3</v>
      </c>
    </row>
    <row r="49" spans="1:13">
      <c r="A49" s="3"/>
      <c r="B49" s="275"/>
      <c r="C49" s="113"/>
      <c r="D49" s="74"/>
      <c r="E49" s="141"/>
      <c r="F49" s="273"/>
      <c r="G49" s="44"/>
      <c r="H49" s="260"/>
      <c r="I49" s="271"/>
      <c r="J49" s="433"/>
      <c r="K49" s="434"/>
      <c r="L49" s="15"/>
      <c r="M49" s="135"/>
    </row>
    <row r="50" spans="1:13" ht="25.5">
      <c r="A50" s="5" t="s">
        <v>3</v>
      </c>
      <c r="B50" s="275"/>
      <c r="C50" s="113"/>
      <c r="D50" s="74"/>
      <c r="E50" s="141"/>
      <c r="F50" s="273"/>
      <c r="G50" s="44"/>
      <c r="H50" s="261"/>
      <c r="I50" s="271"/>
      <c r="J50" s="433"/>
      <c r="K50" s="434"/>
      <c r="L50" s="15">
        <v>32</v>
      </c>
      <c r="M50" s="135"/>
    </row>
    <row r="51" spans="1:13">
      <c r="A51" s="4">
        <v>1</v>
      </c>
      <c r="B51" s="275">
        <v>0</v>
      </c>
      <c r="C51" s="112">
        <f>B51</f>
        <v>0</v>
      </c>
      <c r="D51" s="74">
        <v>12.5</v>
      </c>
      <c r="E51" s="136">
        <f>D51</f>
        <v>12.5</v>
      </c>
      <c r="F51" s="273">
        <v>0</v>
      </c>
      <c r="G51" s="44">
        <f>F51</f>
        <v>0</v>
      </c>
      <c r="H51" s="260">
        <v>0</v>
      </c>
      <c r="I51" s="270">
        <f>H51</f>
        <v>0</v>
      </c>
      <c r="J51" s="433">
        <v>0</v>
      </c>
      <c r="K51" s="434">
        <f>J51</f>
        <v>0</v>
      </c>
      <c r="L51" s="15">
        <v>0</v>
      </c>
      <c r="M51" s="140">
        <f>L51</f>
        <v>0</v>
      </c>
    </row>
    <row r="52" spans="1:13">
      <c r="A52" s="4">
        <v>2</v>
      </c>
      <c r="B52" s="275">
        <v>0</v>
      </c>
      <c r="C52" s="112">
        <f>C51+B52</f>
        <v>0</v>
      </c>
      <c r="D52" s="74">
        <v>0</v>
      </c>
      <c r="E52" s="136">
        <f>E51+D52</f>
        <v>12.5</v>
      </c>
      <c r="F52" s="273">
        <v>0</v>
      </c>
      <c r="G52" s="44">
        <f>G51+F52</f>
        <v>0</v>
      </c>
      <c r="H52" s="260">
        <v>0</v>
      </c>
      <c r="I52" s="270">
        <f>I51+H52</f>
        <v>0</v>
      </c>
      <c r="J52" s="433">
        <v>0</v>
      </c>
      <c r="K52" s="434">
        <f>K51+J52</f>
        <v>0</v>
      </c>
      <c r="L52" s="15">
        <v>6.5</v>
      </c>
      <c r="M52" s="140">
        <f>M51+L52</f>
        <v>6.5</v>
      </c>
    </row>
    <row r="53" spans="1:13">
      <c r="A53" s="4">
        <v>3</v>
      </c>
      <c r="B53" s="275">
        <v>100</v>
      </c>
      <c r="C53" s="112">
        <f t="shared" ref="C53:C60" si="11">C52+B53</f>
        <v>100</v>
      </c>
      <c r="D53" s="74">
        <v>12.5</v>
      </c>
      <c r="E53" s="136">
        <f t="shared" ref="E53:E60" si="12">E52+D53</f>
        <v>25</v>
      </c>
      <c r="F53" s="273">
        <v>0</v>
      </c>
      <c r="G53" s="44">
        <f t="shared" ref="G53:G60" si="13">G52+F53</f>
        <v>0</v>
      </c>
      <c r="H53" s="260">
        <v>0</v>
      </c>
      <c r="I53" s="270">
        <f t="shared" ref="I53:I60" si="14">I52+H53</f>
        <v>0</v>
      </c>
      <c r="J53" s="433">
        <v>0</v>
      </c>
      <c r="K53" s="434">
        <f t="shared" ref="K53:K60" si="15">K52+J53</f>
        <v>0</v>
      </c>
      <c r="L53" s="15">
        <v>0</v>
      </c>
      <c r="M53" s="140">
        <f t="shared" ref="M53:M60" si="16">M52+L53</f>
        <v>6.5</v>
      </c>
    </row>
    <row r="54" spans="1:13">
      <c r="A54" s="4">
        <v>4</v>
      </c>
      <c r="B54" s="275">
        <v>0</v>
      </c>
      <c r="C54" s="112">
        <f t="shared" si="11"/>
        <v>100</v>
      </c>
      <c r="D54" s="74">
        <v>0</v>
      </c>
      <c r="E54" s="136">
        <f t="shared" si="12"/>
        <v>25</v>
      </c>
      <c r="F54" s="273">
        <v>0</v>
      </c>
      <c r="G54" s="44">
        <f t="shared" si="13"/>
        <v>0</v>
      </c>
      <c r="H54" s="260">
        <v>0</v>
      </c>
      <c r="I54" s="270">
        <f t="shared" si="14"/>
        <v>0</v>
      </c>
      <c r="J54" s="433">
        <v>0</v>
      </c>
      <c r="K54" s="434">
        <f t="shared" si="15"/>
        <v>0</v>
      </c>
      <c r="L54" s="15">
        <v>9.6999999999999993</v>
      </c>
      <c r="M54" s="140">
        <f t="shared" si="16"/>
        <v>16.2</v>
      </c>
    </row>
    <row r="55" spans="1:13">
      <c r="A55" s="4">
        <v>5</v>
      </c>
      <c r="B55" s="275">
        <v>0</v>
      </c>
      <c r="C55" s="112">
        <f t="shared" si="11"/>
        <v>100</v>
      </c>
      <c r="D55" s="74">
        <v>12.5</v>
      </c>
      <c r="E55" s="136">
        <f t="shared" si="12"/>
        <v>37.5</v>
      </c>
      <c r="F55" s="273">
        <v>10</v>
      </c>
      <c r="G55" s="44">
        <f t="shared" si="13"/>
        <v>10</v>
      </c>
      <c r="H55" s="260">
        <v>0</v>
      </c>
      <c r="I55" s="270">
        <f t="shared" si="14"/>
        <v>0</v>
      </c>
      <c r="J55" s="433">
        <v>10</v>
      </c>
      <c r="K55" s="434">
        <f t="shared" si="15"/>
        <v>10</v>
      </c>
      <c r="L55" s="15">
        <v>9.6999999999999993</v>
      </c>
      <c r="M55" s="140">
        <f t="shared" si="16"/>
        <v>25.9</v>
      </c>
    </row>
    <row r="56" spans="1:13">
      <c r="A56" s="4">
        <v>6</v>
      </c>
      <c r="B56" s="275">
        <v>0</v>
      </c>
      <c r="C56" s="112">
        <f t="shared" si="11"/>
        <v>100</v>
      </c>
      <c r="D56" s="74">
        <v>0</v>
      </c>
      <c r="E56" s="136">
        <f t="shared" si="12"/>
        <v>37.5</v>
      </c>
      <c r="F56" s="273">
        <v>20</v>
      </c>
      <c r="G56" s="44">
        <f t="shared" si="13"/>
        <v>30</v>
      </c>
      <c r="H56" s="260">
        <v>0</v>
      </c>
      <c r="I56" s="270">
        <f t="shared" si="14"/>
        <v>0</v>
      </c>
      <c r="J56" s="433">
        <v>10</v>
      </c>
      <c r="K56" s="434">
        <f t="shared" si="15"/>
        <v>20</v>
      </c>
      <c r="L56" s="15">
        <v>16.100000000000001</v>
      </c>
      <c r="M56" s="140">
        <f t="shared" si="16"/>
        <v>42</v>
      </c>
    </row>
    <row r="57" spans="1:13">
      <c r="A57" s="4">
        <v>7</v>
      </c>
      <c r="B57" s="275">
        <v>0</v>
      </c>
      <c r="C57" s="112">
        <f t="shared" si="11"/>
        <v>100</v>
      </c>
      <c r="D57" s="74">
        <v>12.5</v>
      </c>
      <c r="E57" s="210">
        <f t="shared" si="12"/>
        <v>50</v>
      </c>
      <c r="F57" s="273">
        <v>10</v>
      </c>
      <c r="G57" s="44">
        <f t="shared" si="13"/>
        <v>40</v>
      </c>
      <c r="H57" s="260">
        <v>0</v>
      </c>
      <c r="I57" s="270">
        <f t="shared" si="14"/>
        <v>0</v>
      </c>
      <c r="J57" s="433">
        <v>30</v>
      </c>
      <c r="K57" s="434">
        <f t="shared" si="15"/>
        <v>50</v>
      </c>
      <c r="L57" s="15">
        <v>12.9</v>
      </c>
      <c r="M57" s="214">
        <f t="shared" si="16"/>
        <v>54.9</v>
      </c>
    </row>
    <row r="58" spans="1:13">
      <c r="A58" s="4">
        <v>8</v>
      </c>
      <c r="B58" s="275">
        <v>0</v>
      </c>
      <c r="C58" s="208">
        <f t="shared" si="11"/>
        <v>100</v>
      </c>
      <c r="D58" s="74">
        <v>0</v>
      </c>
      <c r="E58" s="136">
        <f t="shared" si="12"/>
        <v>50</v>
      </c>
      <c r="F58" s="273">
        <v>30</v>
      </c>
      <c r="G58" s="44">
        <f t="shared" si="13"/>
        <v>70</v>
      </c>
      <c r="H58" s="260">
        <v>0</v>
      </c>
      <c r="I58" s="270">
        <f t="shared" si="14"/>
        <v>0</v>
      </c>
      <c r="J58" s="433">
        <v>10</v>
      </c>
      <c r="K58" s="434">
        <f t="shared" si="15"/>
        <v>60</v>
      </c>
      <c r="L58" s="15">
        <v>9.6999999999999993</v>
      </c>
      <c r="M58" s="140">
        <f t="shared" si="16"/>
        <v>64.599999999999994</v>
      </c>
    </row>
    <row r="59" spans="1:13">
      <c r="A59" s="4">
        <v>9</v>
      </c>
      <c r="B59" s="275">
        <v>0</v>
      </c>
      <c r="C59" s="112">
        <f t="shared" si="11"/>
        <v>100</v>
      </c>
      <c r="D59" s="74">
        <v>25</v>
      </c>
      <c r="E59" s="136">
        <f t="shared" si="12"/>
        <v>75</v>
      </c>
      <c r="F59" s="273">
        <v>0</v>
      </c>
      <c r="G59" s="44">
        <f t="shared" si="13"/>
        <v>70</v>
      </c>
      <c r="H59" s="260">
        <v>0</v>
      </c>
      <c r="I59" s="267">
        <f t="shared" si="14"/>
        <v>0</v>
      </c>
      <c r="J59" s="433">
        <v>10</v>
      </c>
      <c r="K59" s="434">
        <f t="shared" si="15"/>
        <v>70</v>
      </c>
      <c r="L59" s="15">
        <v>32.200000000000003</v>
      </c>
      <c r="M59" s="140">
        <f t="shared" si="16"/>
        <v>96.8</v>
      </c>
    </row>
    <row r="60" spans="1:13">
      <c r="A60" s="4">
        <v>10</v>
      </c>
      <c r="B60" s="275">
        <v>0</v>
      </c>
      <c r="C60" s="112">
        <f t="shared" si="11"/>
        <v>100</v>
      </c>
      <c r="D60" s="74">
        <v>25</v>
      </c>
      <c r="E60" s="136">
        <f t="shared" si="12"/>
        <v>100</v>
      </c>
      <c r="F60" s="273">
        <v>30</v>
      </c>
      <c r="G60" s="44">
        <f t="shared" si="13"/>
        <v>100</v>
      </c>
      <c r="H60" s="260">
        <v>100</v>
      </c>
      <c r="I60" s="270">
        <f t="shared" si="14"/>
        <v>100</v>
      </c>
      <c r="J60" s="433">
        <v>30</v>
      </c>
      <c r="K60" s="434">
        <f t="shared" si="15"/>
        <v>100</v>
      </c>
      <c r="L60" s="15">
        <v>0</v>
      </c>
      <c r="M60" s="140">
        <f t="shared" si="16"/>
        <v>96.8</v>
      </c>
    </row>
    <row r="61" spans="1:13">
      <c r="A61" s="3"/>
      <c r="B61" s="275"/>
      <c r="C61" s="113"/>
      <c r="D61" s="74"/>
      <c r="E61" s="141"/>
      <c r="F61" s="273"/>
      <c r="G61" s="44"/>
      <c r="H61" s="260"/>
      <c r="I61" s="271"/>
      <c r="J61" s="433"/>
      <c r="K61" s="434"/>
      <c r="L61" s="15"/>
      <c r="M61" s="135"/>
    </row>
    <row r="62" spans="1:13" ht="25.5">
      <c r="A62" s="5" t="s">
        <v>4</v>
      </c>
      <c r="B62" s="275"/>
      <c r="C62" s="113"/>
      <c r="D62" s="74"/>
      <c r="E62" s="141"/>
      <c r="F62" s="273"/>
      <c r="G62" s="44"/>
      <c r="H62" s="261"/>
      <c r="I62" s="271"/>
      <c r="J62" s="433"/>
      <c r="K62" s="434"/>
      <c r="L62" s="15">
        <f t="shared" ref="L62" si="17">(0.08*B62+0.57*D62+0.06*F62+0.03*H62+0.03*J62)/77*100</f>
        <v>0</v>
      </c>
      <c r="M62" s="135"/>
    </row>
    <row r="63" spans="1:13">
      <c r="A63" s="4">
        <v>1</v>
      </c>
      <c r="B63" s="275">
        <v>0</v>
      </c>
      <c r="C63" s="112">
        <f>B63</f>
        <v>0</v>
      </c>
      <c r="D63" s="74">
        <v>0</v>
      </c>
      <c r="E63" s="136">
        <f>D63</f>
        <v>0</v>
      </c>
      <c r="F63" s="273">
        <v>0</v>
      </c>
      <c r="G63" s="44">
        <f>F63</f>
        <v>0</v>
      </c>
      <c r="H63" s="260">
        <v>0</v>
      </c>
      <c r="I63" s="270">
        <f>H63</f>
        <v>0</v>
      </c>
      <c r="J63" s="433">
        <v>0</v>
      </c>
      <c r="K63" s="434">
        <f>J63</f>
        <v>0</v>
      </c>
      <c r="L63" s="15">
        <v>0</v>
      </c>
      <c r="M63" s="140">
        <f>L63</f>
        <v>0</v>
      </c>
    </row>
    <row r="64" spans="1:13">
      <c r="A64" s="4">
        <v>2</v>
      </c>
      <c r="B64" s="275">
        <v>0</v>
      </c>
      <c r="C64" s="112">
        <f>C63+B64</f>
        <v>0</v>
      </c>
      <c r="D64" s="74">
        <v>0</v>
      </c>
      <c r="E64" s="136">
        <f>E63+D64</f>
        <v>0</v>
      </c>
      <c r="F64" s="273">
        <v>0</v>
      </c>
      <c r="G64" s="44">
        <f>G63+F64</f>
        <v>0</v>
      </c>
      <c r="H64" s="260">
        <v>0</v>
      </c>
      <c r="I64" s="270">
        <f>I63+H64</f>
        <v>0</v>
      </c>
      <c r="J64" s="433">
        <v>0</v>
      </c>
      <c r="K64" s="434">
        <f>K63+J64</f>
        <v>0</v>
      </c>
      <c r="L64" s="15">
        <v>0</v>
      </c>
      <c r="M64" s="140">
        <f>M63+L64</f>
        <v>0</v>
      </c>
    </row>
    <row r="65" spans="1:13">
      <c r="A65" s="4">
        <v>3</v>
      </c>
      <c r="B65" s="275">
        <v>0</v>
      </c>
      <c r="C65" s="112">
        <f t="shared" ref="C65:C72" si="18">C64+B65</f>
        <v>0</v>
      </c>
      <c r="D65" s="74">
        <v>0</v>
      </c>
      <c r="E65" s="136">
        <f t="shared" ref="E65:E72" si="19">E64+D65</f>
        <v>0</v>
      </c>
      <c r="F65" s="273">
        <v>0</v>
      </c>
      <c r="G65" s="44">
        <f t="shared" ref="G65:G72" si="20">G64+F65</f>
        <v>0</v>
      </c>
      <c r="H65" s="260">
        <v>0</v>
      </c>
      <c r="I65" s="270">
        <f t="shared" ref="I65:I72" si="21">I64+H65</f>
        <v>0</v>
      </c>
      <c r="J65" s="433">
        <v>0</v>
      </c>
      <c r="K65" s="434">
        <f t="shared" ref="K65:K72" si="22">K64+J65</f>
        <v>0</v>
      </c>
      <c r="L65" s="15">
        <v>3.3</v>
      </c>
      <c r="M65" s="140">
        <f t="shared" ref="M65:M72" si="23">M64+L65</f>
        <v>3.3</v>
      </c>
    </row>
    <row r="66" spans="1:13">
      <c r="A66" s="4">
        <v>4</v>
      </c>
      <c r="B66" s="275">
        <v>0</v>
      </c>
      <c r="C66" s="112">
        <f t="shared" si="18"/>
        <v>0</v>
      </c>
      <c r="D66" s="74">
        <v>12.5</v>
      </c>
      <c r="E66" s="136">
        <f t="shared" si="19"/>
        <v>12.5</v>
      </c>
      <c r="F66" s="273">
        <v>0</v>
      </c>
      <c r="G66" s="44">
        <f t="shared" si="20"/>
        <v>0</v>
      </c>
      <c r="H66" s="260">
        <v>0</v>
      </c>
      <c r="I66" s="270">
        <f t="shared" si="21"/>
        <v>0</v>
      </c>
      <c r="J66" s="433">
        <v>0</v>
      </c>
      <c r="K66" s="434">
        <f t="shared" si="22"/>
        <v>0</v>
      </c>
      <c r="L66" s="15">
        <v>3.2</v>
      </c>
      <c r="M66" s="140">
        <f t="shared" si="23"/>
        <v>6.5</v>
      </c>
    </row>
    <row r="67" spans="1:13">
      <c r="A67" s="4">
        <v>5</v>
      </c>
      <c r="B67" s="275">
        <v>0</v>
      </c>
      <c r="C67" s="112">
        <f t="shared" si="18"/>
        <v>0</v>
      </c>
      <c r="D67" s="74">
        <v>0</v>
      </c>
      <c r="E67" s="136">
        <f t="shared" si="19"/>
        <v>12.5</v>
      </c>
      <c r="F67" s="273">
        <v>0</v>
      </c>
      <c r="G67" s="44">
        <f t="shared" si="20"/>
        <v>0</v>
      </c>
      <c r="H67" s="260">
        <v>0</v>
      </c>
      <c r="I67" s="270">
        <f t="shared" si="21"/>
        <v>0</v>
      </c>
      <c r="J67" s="433">
        <v>10</v>
      </c>
      <c r="K67" s="434">
        <f t="shared" si="22"/>
        <v>10</v>
      </c>
      <c r="L67" s="15">
        <v>3.2</v>
      </c>
      <c r="M67" s="140">
        <f t="shared" si="23"/>
        <v>9.6999999999999993</v>
      </c>
    </row>
    <row r="68" spans="1:13">
      <c r="A68" s="4">
        <v>6</v>
      </c>
      <c r="B68" s="275">
        <v>0</v>
      </c>
      <c r="C68" s="112">
        <f t="shared" si="18"/>
        <v>0</v>
      </c>
      <c r="D68" s="74">
        <v>12.5</v>
      </c>
      <c r="E68" s="136">
        <f t="shared" si="19"/>
        <v>25</v>
      </c>
      <c r="F68" s="273">
        <v>0</v>
      </c>
      <c r="G68" s="44">
        <f t="shared" si="20"/>
        <v>0</v>
      </c>
      <c r="H68" s="260">
        <v>0</v>
      </c>
      <c r="I68" s="270">
        <f t="shared" si="21"/>
        <v>0</v>
      </c>
      <c r="J68" s="433">
        <v>0</v>
      </c>
      <c r="K68" s="434">
        <f t="shared" si="22"/>
        <v>10</v>
      </c>
      <c r="L68" s="15">
        <v>3.2</v>
      </c>
      <c r="M68" s="140">
        <f t="shared" si="23"/>
        <v>12.899999999999999</v>
      </c>
    </row>
    <row r="69" spans="1:13">
      <c r="A69" s="4">
        <v>7</v>
      </c>
      <c r="B69" s="275">
        <v>0</v>
      </c>
      <c r="C69" s="112">
        <f t="shared" si="18"/>
        <v>0</v>
      </c>
      <c r="D69" s="74">
        <v>0</v>
      </c>
      <c r="E69" s="136">
        <f t="shared" si="19"/>
        <v>25</v>
      </c>
      <c r="F69" s="273">
        <v>0</v>
      </c>
      <c r="G69" s="44">
        <f t="shared" si="20"/>
        <v>0</v>
      </c>
      <c r="H69" s="260">
        <v>0</v>
      </c>
      <c r="I69" s="267">
        <f t="shared" si="21"/>
        <v>0</v>
      </c>
      <c r="J69" s="433">
        <v>10</v>
      </c>
      <c r="K69" s="434">
        <f t="shared" si="22"/>
        <v>20</v>
      </c>
      <c r="L69" s="15">
        <v>25.8</v>
      </c>
      <c r="M69" s="214">
        <f t="shared" si="23"/>
        <v>38.700000000000003</v>
      </c>
    </row>
    <row r="70" spans="1:13">
      <c r="A70" s="4">
        <v>8</v>
      </c>
      <c r="B70" s="275">
        <v>100</v>
      </c>
      <c r="C70" s="208">
        <f t="shared" si="18"/>
        <v>100</v>
      </c>
      <c r="D70" s="74">
        <v>25</v>
      </c>
      <c r="E70" s="210">
        <f t="shared" si="19"/>
        <v>50</v>
      </c>
      <c r="F70" s="273">
        <v>40</v>
      </c>
      <c r="G70" s="44">
        <f t="shared" si="20"/>
        <v>40</v>
      </c>
      <c r="H70" s="260">
        <v>0</v>
      </c>
      <c r="I70" s="270">
        <f t="shared" si="21"/>
        <v>0</v>
      </c>
      <c r="J70" s="433">
        <v>10</v>
      </c>
      <c r="K70" s="434">
        <f t="shared" si="22"/>
        <v>30</v>
      </c>
      <c r="L70" s="15">
        <v>38.700000000000003</v>
      </c>
      <c r="M70" s="378">
        <f t="shared" si="23"/>
        <v>77.400000000000006</v>
      </c>
    </row>
    <row r="71" spans="1:13">
      <c r="A71" s="4">
        <v>9</v>
      </c>
      <c r="B71" s="275">
        <v>0</v>
      </c>
      <c r="C71" s="112">
        <f t="shared" si="18"/>
        <v>100</v>
      </c>
      <c r="D71" s="74">
        <v>50</v>
      </c>
      <c r="E71" s="136">
        <f t="shared" si="19"/>
        <v>100</v>
      </c>
      <c r="F71" s="273">
        <v>30</v>
      </c>
      <c r="G71" s="44">
        <f t="shared" si="20"/>
        <v>70</v>
      </c>
      <c r="H71" s="260">
        <v>50</v>
      </c>
      <c r="I71" s="270">
        <f t="shared" si="21"/>
        <v>50</v>
      </c>
      <c r="J71" s="433">
        <v>40</v>
      </c>
      <c r="K71" s="434">
        <f t="shared" si="22"/>
        <v>70</v>
      </c>
      <c r="L71" s="15">
        <v>22.6</v>
      </c>
      <c r="M71" s="140">
        <f t="shared" si="23"/>
        <v>100</v>
      </c>
    </row>
    <row r="72" spans="1:13">
      <c r="A72" s="4">
        <v>10</v>
      </c>
      <c r="B72" s="275">
        <v>0</v>
      </c>
      <c r="C72" s="112">
        <f t="shared" si="18"/>
        <v>100</v>
      </c>
      <c r="D72" s="74">
        <v>0</v>
      </c>
      <c r="E72" s="136">
        <f t="shared" si="19"/>
        <v>100</v>
      </c>
      <c r="F72" s="273">
        <v>30</v>
      </c>
      <c r="G72" s="44">
        <f t="shared" si="20"/>
        <v>100</v>
      </c>
      <c r="H72" s="260">
        <v>50</v>
      </c>
      <c r="I72" s="270">
        <f t="shared" si="21"/>
        <v>100</v>
      </c>
      <c r="J72" s="433">
        <v>30</v>
      </c>
      <c r="K72" s="434">
        <f t="shared" si="22"/>
        <v>100</v>
      </c>
      <c r="L72" s="15"/>
      <c r="M72" s="140">
        <f t="shared" si="23"/>
        <v>100</v>
      </c>
    </row>
    <row r="73" spans="1:13">
      <c r="A73" s="3"/>
      <c r="B73" s="275"/>
      <c r="C73" s="113"/>
      <c r="D73" s="74"/>
      <c r="E73" s="141"/>
      <c r="F73" s="273"/>
      <c r="G73" s="44"/>
      <c r="H73" s="260"/>
      <c r="I73" s="271"/>
      <c r="J73" s="433"/>
      <c r="K73" s="434"/>
      <c r="L73" s="15"/>
      <c r="M73" s="135"/>
    </row>
    <row r="74" spans="1:13" ht="25.5">
      <c r="A74" s="5" t="s">
        <v>5</v>
      </c>
      <c r="B74" s="275"/>
      <c r="C74" s="113"/>
      <c r="D74" s="74"/>
      <c r="E74" s="141"/>
      <c r="F74" s="273"/>
      <c r="G74" s="44"/>
      <c r="H74" s="261"/>
      <c r="I74" s="271"/>
      <c r="J74" s="433"/>
      <c r="K74" s="434"/>
      <c r="L74" s="15">
        <v>3.1</v>
      </c>
      <c r="M74" s="135"/>
    </row>
    <row r="75" spans="1:13">
      <c r="A75" s="4">
        <v>1</v>
      </c>
      <c r="B75" s="275">
        <v>0</v>
      </c>
      <c r="C75" s="112">
        <f>B75</f>
        <v>0</v>
      </c>
      <c r="D75" s="74">
        <v>0</v>
      </c>
      <c r="E75" s="136">
        <f>D75</f>
        <v>0</v>
      </c>
      <c r="F75" s="273">
        <v>10</v>
      </c>
      <c r="G75" s="44">
        <f>F75</f>
        <v>10</v>
      </c>
      <c r="H75" s="260">
        <v>0</v>
      </c>
      <c r="I75" s="270">
        <f>H75</f>
        <v>0</v>
      </c>
      <c r="J75" s="433">
        <v>0</v>
      </c>
      <c r="K75" s="434">
        <f>J75</f>
        <v>0</v>
      </c>
      <c r="L75" s="15">
        <v>0</v>
      </c>
      <c r="M75" s="140">
        <f>L75</f>
        <v>0</v>
      </c>
    </row>
    <row r="76" spans="1:13">
      <c r="A76" s="4">
        <v>2</v>
      </c>
      <c r="B76" s="275">
        <v>0</v>
      </c>
      <c r="C76" s="112">
        <f>C75+B76</f>
        <v>0</v>
      </c>
      <c r="D76" s="74">
        <v>0</v>
      </c>
      <c r="E76" s="136">
        <f>E75+D76</f>
        <v>0</v>
      </c>
      <c r="F76" s="273">
        <v>0</v>
      </c>
      <c r="G76" s="44">
        <f>G75+F76</f>
        <v>10</v>
      </c>
      <c r="H76" s="260">
        <v>0</v>
      </c>
      <c r="I76" s="270">
        <f>I75+H76</f>
        <v>0</v>
      </c>
      <c r="J76" s="433">
        <v>0</v>
      </c>
      <c r="K76" s="434">
        <f>K75+J76</f>
        <v>0</v>
      </c>
      <c r="L76" s="15">
        <v>9.6999999999999993</v>
      </c>
      <c r="M76" s="140">
        <f>M75+L76</f>
        <v>9.6999999999999993</v>
      </c>
    </row>
    <row r="77" spans="1:13">
      <c r="A77" s="4">
        <v>3</v>
      </c>
      <c r="B77" s="275">
        <v>0</v>
      </c>
      <c r="C77" s="112">
        <f t="shared" ref="C77:C84" si="24">C76+B77</f>
        <v>0</v>
      </c>
      <c r="D77" s="74">
        <v>0</v>
      </c>
      <c r="E77" s="136">
        <f t="shared" ref="E77:E84" si="25">E76+D77</f>
        <v>0</v>
      </c>
      <c r="F77" s="273">
        <v>10</v>
      </c>
      <c r="G77" s="44">
        <f t="shared" ref="G77:G84" si="26">G76+F77</f>
        <v>20</v>
      </c>
      <c r="H77" s="260">
        <v>50</v>
      </c>
      <c r="I77" s="270">
        <f t="shared" ref="I77:I84" si="27">I76+H77</f>
        <v>50</v>
      </c>
      <c r="J77" s="433">
        <v>0</v>
      </c>
      <c r="K77" s="434">
        <f t="shared" ref="K77:K84" si="28">K76+J77</f>
        <v>0</v>
      </c>
      <c r="L77" s="15">
        <v>3.2</v>
      </c>
      <c r="M77" s="140">
        <f t="shared" ref="M77:M84" si="29">M76+L77</f>
        <v>12.899999999999999</v>
      </c>
    </row>
    <row r="78" spans="1:13">
      <c r="A78" s="4">
        <v>4</v>
      </c>
      <c r="B78" s="275">
        <v>0</v>
      </c>
      <c r="C78" s="112">
        <f t="shared" si="24"/>
        <v>0</v>
      </c>
      <c r="D78" s="74">
        <v>0</v>
      </c>
      <c r="E78" s="136">
        <f t="shared" si="25"/>
        <v>0</v>
      </c>
      <c r="F78" s="273">
        <v>0</v>
      </c>
      <c r="G78" s="44">
        <f t="shared" si="26"/>
        <v>20</v>
      </c>
      <c r="H78" s="260">
        <v>0</v>
      </c>
      <c r="I78" s="270">
        <f t="shared" si="27"/>
        <v>50</v>
      </c>
      <c r="J78" s="433">
        <v>10</v>
      </c>
      <c r="K78" s="434">
        <f t="shared" si="28"/>
        <v>10</v>
      </c>
      <c r="L78" s="15">
        <v>3.2</v>
      </c>
      <c r="M78" s="140">
        <f t="shared" si="29"/>
        <v>16.099999999999998</v>
      </c>
    </row>
    <row r="79" spans="1:13">
      <c r="A79" s="4">
        <v>5</v>
      </c>
      <c r="B79" s="275">
        <v>0</v>
      </c>
      <c r="C79" s="112">
        <f t="shared" si="24"/>
        <v>0</v>
      </c>
      <c r="D79" s="74">
        <v>0</v>
      </c>
      <c r="E79" s="136">
        <f t="shared" si="25"/>
        <v>0</v>
      </c>
      <c r="F79" s="273">
        <v>0</v>
      </c>
      <c r="G79" s="44">
        <f t="shared" si="26"/>
        <v>20</v>
      </c>
      <c r="H79" s="260">
        <v>0</v>
      </c>
      <c r="I79" s="267">
        <f t="shared" si="27"/>
        <v>50</v>
      </c>
      <c r="J79" s="433">
        <v>10</v>
      </c>
      <c r="K79" s="434">
        <f t="shared" si="28"/>
        <v>20</v>
      </c>
      <c r="L79" s="15">
        <v>6.5</v>
      </c>
      <c r="M79" s="140">
        <f t="shared" si="29"/>
        <v>22.599999999999998</v>
      </c>
    </row>
    <row r="80" spans="1:13">
      <c r="A80" s="4">
        <v>6</v>
      </c>
      <c r="B80" s="275">
        <v>100</v>
      </c>
      <c r="C80" s="112">
        <f t="shared" si="24"/>
        <v>100</v>
      </c>
      <c r="D80" s="74">
        <v>0</v>
      </c>
      <c r="E80" s="136">
        <f t="shared" si="25"/>
        <v>0</v>
      </c>
      <c r="F80" s="273">
        <v>0</v>
      </c>
      <c r="G80" s="44">
        <f t="shared" si="26"/>
        <v>20</v>
      </c>
      <c r="H80" s="260">
        <v>0</v>
      </c>
      <c r="I80" s="270">
        <f t="shared" si="27"/>
        <v>50</v>
      </c>
      <c r="J80" s="433">
        <v>10</v>
      </c>
      <c r="K80" s="434">
        <f t="shared" si="28"/>
        <v>30</v>
      </c>
      <c r="L80" s="15">
        <v>22.6</v>
      </c>
      <c r="M80" s="214">
        <f t="shared" si="29"/>
        <v>45.2</v>
      </c>
    </row>
    <row r="81" spans="1:13">
      <c r="A81" s="4">
        <v>7</v>
      </c>
      <c r="B81" s="275">
        <v>0</v>
      </c>
      <c r="C81" s="112">
        <f t="shared" si="24"/>
        <v>100</v>
      </c>
      <c r="D81" s="74">
        <v>25</v>
      </c>
      <c r="E81" s="366">
        <f t="shared" si="25"/>
        <v>25</v>
      </c>
      <c r="F81" s="273">
        <v>40</v>
      </c>
      <c r="G81" s="44">
        <f t="shared" si="26"/>
        <v>60</v>
      </c>
      <c r="H81" s="260">
        <v>0</v>
      </c>
      <c r="I81" s="270">
        <f t="shared" si="27"/>
        <v>50</v>
      </c>
      <c r="J81" s="433">
        <v>10</v>
      </c>
      <c r="K81" s="434">
        <f t="shared" si="28"/>
        <v>40</v>
      </c>
      <c r="L81" s="15">
        <v>25.8</v>
      </c>
      <c r="M81" s="378">
        <f t="shared" si="29"/>
        <v>71</v>
      </c>
    </row>
    <row r="82" spans="1:13">
      <c r="A82" s="4">
        <v>8</v>
      </c>
      <c r="B82" s="275">
        <v>0</v>
      </c>
      <c r="C82" s="208">
        <f t="shared" si="24"/>
        <v>100</v>
      </c>
      <c r="D82" s="74">
        <v>37.5</v>
      </c>
      <c r="E82" s="365">
        <f t="shared" si="25"/>
        <v>62.5</v>
      </c>
      <c r="F82" s="273">
        <v>20</v>
      </c>
      <c r="G82" s="44">
        <f t="shared" si="26"/>
        <v>80</v>
      </c>
      <c r="H82" s="260">
        <v>50</v>
      </c>
      <c r="I82" s="270">
        <f t="shared" si="27"/>
        <v>100</v>
      </c>
      <c r="J82" s="433">
        <v>10</v>
      </c>
      <c r="K82" s="434">
        <f t="shared" si="28"/>
        <v>50</v>
      </c>
      <c r="L82" s="15">
        <v>6.5</v>
      </c>
      <c r="M82" s="140">
        <f t="shared" si="29"/>
        <v>77.5</v>
      </c>
    </row>
    <row r="83" spans="1:13">
      <c r="A83" s="4">
        <v>9</v>
      </c>
      <c r="B83" s="275">
        <v>0</v>
      </c>
      <c r="C83" s="112">
        <f t="shared" si="24"/>
        <v>100</v>
      </c>
      <c r="D83" s="74">
        <v>12.5</v>
      </c>
      <c r="E83" s="136">
        <f t="shared" si="25"/>
        <v>75</v>
      </c>
      <c r="F83" s="273">
        <v>0</v>
      </c>
      <c r="G83" s="44">
        <f t="shared" si="26"/>
        <v>80</v>
      </c>
      <c r="H83" s="260">
        <v>0</v>
      </c>
      <c r="I83" s="270">
        <f t="shared" si="27"/>
        <v>100</v>
      </c>
      <c r="J83" s="433">
        <v>20</v>
      </c>
      <c r="K83" s="434">
        <f t="shared" si="28"/>
        <v>70</v>
      </c>
      <c r="L83" s="15">
        <v>19.399999999999999</v>
      </c>
      <c r="M83" s="140">
        <f t="shared" si="29"/>
        <v>96.9</v>
      </c>
    </row>
    <row r="84" spans="1:13">
      <c r="A84" s="4">
        <v>10</v>
      </c>
      <c r="B84" s="275">
        <v>0</v>
      </c>
      <c r="C84" s="112">
        <f t="shared" si="24"/>
        <v>100</v>
      </c>
      <c r="D84" s="74">
        <v>25</v>
      </c>
      <c r="E84" s="136">
        <f t="shared" si="25"/>
        <v>100</v>
      </c>
      <c r="F84" s="273">
        <v>20</v>
      </c>
      <c r="G84" s="44">
        <f t="shared" si="26"/>
        <v>100</v>
      </c>
      <c r="H84" s="260">
        <v>0</v>
      </c>
      <c r="I84" s="270">
        <f t="shared" si="27"/>
        <v>100</v>
      </c>
      <c r="J84" s="433">
        <v>10</v>
      </c>
      <c r="K84" s="434">
        <f t="shared" si="28"/>
        <v>80</v>
      </c>
      <c r="L84" s="15"/>
      <c r="M84" s="140">
        <f t="shared" si="29"/>
        <v>96.9</v>
      </c>
    </row>
    <row r="85" spans="1:13">
      <c r="A85" s="3"/>
      <c r="B85" s="275"/>
      <c r="C85" s="113">
        <v>0</v>
      </c>
      <c r="D85" s="74"/>
      <c r="E85" s="141"/>
      <c r="F85" s="273"/>
      <c r="G85" s="44"/>
      <c r="H85" s="260"/>
      <c r="I85" s="271"/>
      <c r="J85" s="433">
        <v>20</v>
      </c>
      <c r="K85" s="434"/>
      <c r="L85" s="15"/>
      <c r="M85" s="135"/>
    </row>
    <row r="86" spans="1:13" ht="25.5">
      <c r="A86" s="5" t="s">
        <v>6</v>
      </c>
      <c r="B86" s="275"/>
      <c r="C86" s="113"/>
      <c r="D86" s="74"/>
      <c r="E86" s="141"/>
      <c r="F86" s="273"/>
      <c r="G86" s="44"/>
      <c r="H86" s="261"/>
      <c r="I86" s="271"/>
      <c r="J86" s="433"/>
      <c r="K86" s="434"/>
      <c r="L86" s="15">
        <v>0</v>
      </c>
      <c r="M86" s="135"/>
    </row>
    <row r="87" spans="1:13">
      <c r="A87" s="4">
        <v>1</v>
      </c>
      <c r="B87" s="275">
        <v>0</v>
      </c>
      <c r="C87" s="112">
        <f>B87</f>
        <v>0</v>
      </c>
      <c r="D87" s="74">
        <v>0</v>
      </c>
      <c r="E87" s="136">
        <f>D87</f>
        <v>0</v>
      </c>
      <c r="F87" s="273">
        <v>0</v>
      </c>
      <c r="G87" s="44">
        <f>F87</f>
        <v>0</v>
      </c>
      <c r="H87" s="260">
        <v>0</v>
      </c>
      <c r="I87" s="270">
        <f>H87</f>
        <v>0</v>
      </c>
      <c r="J87" s="433">
        <v>0</v>
      </c>
      <c r="K87" s="434">
        <f>J87</f>
        <v>0</v>
      </c>
      <c r="L87" s="15">
        <v>0</v>
      </c>
      <c r="M87" s="140">
        <f>L87</f>
        <v>0</v>
      </c>
    </row>
    <row r="88" spans="1:13">
      <c r="A88" s="4">
        <v>2</v>
      </c>
      <c r="B88" s="275">
        <v>0</v>
      </c>
      <c r="C88" s="112">
        <f>C87+B88</f>
        <v>0</v>
      </c>
      <c r="D88" s="74">
        <v>0</v>
      </c>
      <c r="E88" s="136">
        <f>E87+D88</f>
        <v>0</v>
      </c>
      <c r="F88" s="273">
        <v>0</v>
      </c>
      <c r="G88" s="44">
        <f>G87+F88</f>
        <v>0</v>
      </c>
      <c r="H88" s="260">
        <v>0</v>
      </c>
      <c r="I88" s="270">
        <f>I87+H88</f>
        <v>0</v>
      </c>
      <c r="J88" s="433">
        <v>0</v>
      </c>
      <c r="K88" s="434">
        <f>K87+J88</f>
        <v>0</v>
      </c>
      <c r="L88" s="15">
        <v>6.4</v>
      </c>
      <c r="M88" s="140">
        <f>M87+L88</f>
        <v>6.4</v>
      </c>
    </row>
    <row r="89" spans="1:13">
      <c r="A89" s="4">
        <v>3</v>
      </c>
      <c r="B89" s="275">
        <v>0</v>
      </c>
      <c r="C89" s="112">
        <f t="shared" ref="C89:C96" si="30">C88+B89</f>
        <v>0</v>
      </c>
      <c r="D89" s="74">
        <v>12.5</v>
      </c>
      <c r="E89" s="136">
        <f t="shared" ref="E89:E96" si="31">E88+D89</f>
        <v>12.5</v>
      </c>
      <c r="F89" s="273">
        <v>0</v>
      </c>
      <c r="G89" s="44">
        <f t="shared" ref="G89:G96" si="32">G88+F89</f>
        <v>0</v>
      </c>
      <c r="H89" s="260">
        <v>0</v>
      </c>
      <c r="I89" s="270">
        <f t="shared" ref="I89:I96" si="33">I88+H89</f>
        <v>0</v>
      </c>
      <c r="J89" s="433">
        <v>10</v>
      </c>
      <c r="K89" s="434">
        <f t="shared" ref="K89:K96" si="34">K88+J89</f>
        <v>10</v>
      </c>
      <c r="L89" s="15">
        <v>0</v>
      </c>
      <c r="M89" s="140">
        <f t="shared" ref="M89:M96" si="35">M88+L89</f>
        <v>6.4</v>
      </c>
    </row>
    <row r="90" spans="1:13">
      <c r="A90" s="4">
        <v>4</v>
      </c>
      <c r="B90" s="275">
        <v>0</v>
      </c>
      <c r="C90" s="112">
        <f t="shared" si="30"/>
        <v>0</v>
      </c>
      <c r="D90" s="74">
        <v>0</v>
      </c>
      <c r="E90" s="136">
        <f t="shared" si="31"/>
        <v>12.5</v>
      </c>
      <c r="F90" s="273">
        <v>0</v>
      </c>
      <c r="G90" s="44">
        <f t="shared" si="32"/>
        <v>0</v>
      </c>
      <c r="H90" s="260">
        <v>0</v>
      </c>
      <c r="I90" s="270">
        <f t="shared" si="33"/>
        <v>0</v>
      </c>
      <c r="J90" s="433">
        <v>0</v>
      </c>
      <c r="K90" s="434">
        <f t="shared" si="34"/>
        <v>10</v>
      </c>
      <c r="L90" s="15">
        <v>9.6999999999999993</v>
      </c>
      <c r="M90" s="140">
        <f t="shared" si="35"/>
        <v>16.100000000000001</v>
      </c>
    </row>
    <row r="91" spans="1:13">
      <c r="A91" s="4">
        <v>5</v>
      </c>
      <c r="B91" s="275">
        <v>0</v>
      </c>
      <c r="C91" s="112">
        <f t="shared" si="30"/>
        <v>0</v>
      </c>
      <c r="D91" s="74">
        <v>12.5</v>
      </c>
      <c r="E91" s="136">
        <f t="shared" si="31"/>
        <v>25</v>
      </c>
      <c r="F91" s="273">
        <v>10</v>
      </c>
      <c r="G91" s="44">
        <f t="shared" si="32"/>
        <v>10</v>
      </c>
      <c r="H91" s="260">
        <v>0</v>
      </c>
      <c r="I91" s="270">
        <f t="shared" si="33"/>
        <v>0</v>
      </c>
      <c r="J91" s="433">
        <v>10</v>
      </c>
      <c r="K91" s="434">
        <f t="shared" si="34"/>
        <v>20</v>
      </c>
      <c r="L91" s="15">
        <v>9.6999999999999993</v>
      </c>
      <c r="M91" s="140">
        <f t="shared" si="35"/>
        <v>25.8</v>
      </c>
    </row>
    <row r="92" spans="1:13">
      <c r="A92" s="4">
        <v>6</v>
      </c>
      <c r="B92" s="275">
        <v>0</v>
      </c>
      <c r="C92" s="112">
        <f t="shared" si="30"/>
        <v>0</v>
      </c>
      <c r="D92" s="74">
        <v>12.5</v>
      </c>
      <c r="E92" s="136">
        <f t="shared" si="31"/>
        <v>37.5</v>
      </c>
      <c r="F92" s="273">
        <v>20</v>
      </c>
      <c r="G92" s="44">
        <f t="shared" si="32"/>
        <v>30</v>
      </c>
      <c r="H92" s="260">
        <v>0</v>
      </c>
      <c r="I92" s="270">
        <f t="shared" si="33"/>
        <v>0</v>
      </c>
      <c r="J92" s="433">
        <v>0</v>
      </c>
      <c r="K92" s="434">
        <f t="shared" si="34"/>
        <v>20</v>
      </c>
      <c r="L92" s="15">
        <v>9.6999999999999993</v>
      </c>
      <c r="M92" s="140">
        <f t="shared" si="35"/>
        <v>35.5</v>
      </c>
    </row>
    <row r="93" spans="1:13">
      <c r="A93" s="4">
        <v>7</v>
      </c>
      <c r="B93" s="275">
        <v>0</v>
      </c>
      <c r="C93" s="364">
        <f t="shared" si="30"/>
        <v>0</v>
      </c>
      <c r="D93" s="74">
        <v>12.5</v>
      </c>
      <c r="E93" s="136">
        <f t="shared" si="31"/>
        <v>50</v>
      </c>
      <c r="F93" s="273">
        <v>10</v>
      </c>
      <c r="G93" s="44">
        <f t="shared" si="32"/>
        <v>40</v>
      </c>
      <c r="H93" s="260">
        <v>50</v>
      </c>
      <c r="I93" s="270">
        <f t="shared" si="33"/>
        <v>50</v>
      </c>
      <c r="J93" s="433">
        <v>0</v>
      </c>
      <c r="K93" s="434">
        <f t="shared" si="34"/>
        <v>20</v>
      </c>
      <c r="L93" s="15">
        <v>19.399999999999999</v>
      </c>
      <c r="M93" s="214">
        <f t="shared" si="35"/>
        <v>54.9</v>
      </c>
    </row>
    <row r="94" spans="1:13">
      <c r="A94" s="4">
        <v>8</v>
      </c>
      <c r="B94" s="275">
        <v>0</v>
      </c>
      <c r="C94" s="112">
        <f t="shared" si="30"/>
        <v>0</v>
      </c>
      <c r="D94" s="74">
        <v>0</v>
      </c>
      <c r="E94" s="210">
        <f t="shared" si="31"/>
        <v>50</v>
      </c>
      <c r="F94" s="273">
        <v>30</v>
      </c>
      <c r="G94" s="44">
        <f t="shared" si="32"/>
        <v>70</v>
      </c>
      <c r="H94" s="260">
        <v>50</v>
      </c>
      <c r="I94" s="270">
        <f t="shared" si="33"/>
        <v>100</v>
      </c>
      <c r="J94" s="433">
        <v>20</v>
      </c>
      <c r="K94" s="434">
        <f t="shared" si="34"/>
        <v>40</v>
      </c>
      <c r="L94" s="15">
        <v>3.2</v>
      </c>
      <c r="M94" s="378">
        <f t="shared" si="35"/>
        <v>58.1</v>
      </c>
    </row>
    <row r="95" spans="1:13">
      <c r="A95" s="4">
        <v>9</v>
      </c>
      <c r="B95" s="275">
        <v>0</v>
      </c>
      <c r="C95" s="112">
        <f t="shared" si="30"/>
        <v>0</v>
      </c>
      <c r="D95" s="74">
        <v>0</v>
      </c>
      <c r="E95" s="136">
        <f t="shared" si="31"/>
        <v>50</v>
      </c>
      <c r="F95" s="273">
        <v>10</v>
      </c>
      <c r="G95" s="44">
        <f t="shared" si="32"/>
        <v>80</v>
      </c>
      <c r="H95" s="260">
        <v>0</v>
      </c>
      <c r="I95" s="267">
        <f t="shared" si="33"/>
        <v>100</v>
      </c>
      <c r="J95" s="433">
        <v>0</v>
      </c>
      <c r="K95" s="434">
        <f t="shared" si="34"/>
        <v>40</v>
      </c>
      <c r="L95" s="15">
        <v>41.9</v>
      </c>
      <c r="M95" s="140">
        <f t="shared" si="35"/>
        <v>100</v>
      </c>
    </row>
    <row r="96" spans="1:13">
      <c r="A96" s="4">
        <v>10</v>
      </c>
      <c r="B96" s="275">
        <v>100</v>
      </c>
      <c r="C96" s="209">
        <f t="shared" si="30"/>
        <v>100</v>
      </c>
      <c r="D96" s="74">
        <v>50</v>
      </c>
      <c r="E96" s="136">
        <f t="shared" si="31"/>
        <v>100</v>
      </c>
      <c r="F96" s="273">
        <v>20</v>
      </c>
      <c r="G96" s="44">
        <f t="shared" si="32"/>
        <v>100</v>
      </c>
      <c r="H96" s="260">
        <v>0</v>
      </c>
      <c r="I96" s="270">
        <f t="shared" si="33"/>
        <v>100</v>
      </c>
      <c r="J96" s="433">
        <v>60</v>
      </c>
      <c r="K96" s="434">
        <f t="shared" si="34"/>
        <v>100</v>
      </c>
      <c r="L96" s="15"/>
      <c r="M96" s="140">
        <f t="shared" si="35"/>
        <v>100</v>
      </c>
    </row>
    <row r="97" spans="1:13">
      <c r="A97" s="3"/>
      <c r="B97" s="275"/>
      <c r="C97" s="113"/>
      <c r="D97" s="74"/>
      <c r="E97" s="141"/>
      <c r="F97" s="273"/>
      <c r="G97" s="44"/>
      <c r="H97" s="260"/>
      <c r="I97" s="271"/>
      <c r="J97" s="433"/>
      <c r="K97" s="434"/>
      <c r="L97" s="15"/>
      <c r="M97" s="135"/>
    </row>
    <row r="98" spans="1:13" ht="25.5">
      <c r="A98" s="5" t="s">
        <v>7</v>
      </c>
      <c r="B98" s="275"/>
      <c r="C98" s="113"/>
      <c r="D98" s="74"/>
      <c r="E98" s="141"/>
      <c r="F98" s="273"/>
      <c r="G98" s="44"/>
      <c r="H98" s="261"/>
      <c r="I98" s="271"/>
      <c r="J98" s="433"/>
      <c r="K98" s="434"/>
      <c r="L98" s="15">
        <v>3.2</v>
      </c>
      <c r="M98" s="135"/>
    </row>
    <row r="99" spans="1:13">
      <c r="A99" s="4">
        <v>1</v>
      </c>
      <c r="B99" s="275">
        <v>0</v>
      </c>
      <c r="C99" s="112">
        <f>B99</f>
        <v>0</v>
      </c>
      <c r="D99" s="74">
        <v>12.5</v>
      </c>
      <c r="E99" s="136">
        <f>D99</f>
        <v>12.5</v>
      </c>
      <c r="F99" s="273">
        <v>0</v>
      </c>
      <c r="G99" s="44">
        <f>F99</f>
        <v>0</v>
      </c>
      <c r="H99" s="260">
        <v>0</v>
      </c>
      <c r="I99" s="270">
        <f>H99</f>
        <v>0</v>
      </c>
      <c r="J99" s="433">
        <v>0</v>
      </c>
      <c r="K99" s="434">
        <f>J99</f>
        <v>0</v>
      </c>
      <c r="L99" s="15">
        <v>3.2</v>
      </c>
      <c r="M99" s="140">
        <f>L99</f>
        <v>3.2</v>
      </c>
    </row>
    <row r="100" spans="1:13">
      <c r="A100" s="4">
        <v>2</v>
      </c>
      <c r="B100" s="275">
        <v>0</v>
      </c>
      <c r="C100" s="112">
        <f>C99+B100</f>
        <v>0</v>
      </c>
      <c r="D100" s="74">
        <v>0</v>
      </c>
      <c r="E100" s="136">
        <f>E99+D100</f>
        <v>12.5</v>
      </c>
      <c r="F100" s="273">
        <v>0</v>
      </c>
      <c r="G100" s="44">
        <f>G99+F100</f>
        <v>0</v>
      </c>
      <c r="H100" s="260">
        <v>0</v>
      </c>
      <c r="I100" s="270">
        <f>I99+H100</f>
        <v>0</v>
      </c>
      <c r="J100" s="433">
        <v>10</v>
      </c>
      <c r="K100" s="434">
        <f t="shared" ref="K100:K108" si="36">K99+J100</f>
        <v>10</v>
      </c>
      <c r="L100" s="15">
        <v>6.5</v>
      </c>
      <c r="M100" s="140">
        <f>M99+L100</f>
        <v>9.6999999999999993</v>
      </c>
    </row>
    <row r="101" spans="1:13">
      <c r="A101" s="4">
        <v>3</v>
      </c>
      <c r="B101" s="275">
        <v>0</v>
      </c>
      <c r="C101" s="112">
        <f t="shared" ref="C101:C108" si="37">C100+B101</f>
        <v>0</v>
      </c>
      <c r="D101" s="74">
        <v>12.5</v>
      </c>
      <c r="E101" s="136">
        <f t="shared" ref="E101:E108" si="38">E100+D101</f>
        <v>25</v>
      </c>
      <c r="F101" s="273">
        <v>0</v>
      </c>
      <c r="G101" s="44">
        <f t="shared" ref="G101:G108" si="39">G100+F101</f>
        <v>0</v>
      </c>
      <c r="H101" s="260">
        <v>0</v>
      </c>
      <c r="I101" s="270">
        <f t="shared" ref="I101:I108" si="40">I100+H101</f>
        <v>0</v>
      </c>
      <c r="J101" s="433">
        <v>10</v>
      </c>
      <c r="K101" s="434">
        <f t="shared" si="36"/>
        <v>20</v>
      </c>
      <c r="L101" s="15">
        <v>3.2</v>
      </c>
      <c r="M101" s="140">
        <f t="shared" ref="M101:M108" si="41">M100+L101</f>
        <v>12.899999999999999</v>
      </c>
    </row>
    <row r="102" spans="1:13">
      <c r="A102" s="4">
        <v>4</v>
      </c>
      <c r="B102" s="275">
        <v>0</v>
      </c>
      <c r="C102" s="112">
        <f t="shared" si="37"/>
        <v>0</v>
      </c>
      <c r="D102" s="74">
        <v>0</v>
      </c>
      <c r="E102" s="136">
        <f t="shared" si="38"/>
        <v>25</v>
      </c>
      <c r="F102" s="273">
        <v>10</v>
      </c>
      <c r="G102" s="44">
        <f t="shared" si="39"/>
        <v>10</v>
      </c>
      <c r="H102" s="260">
        <v>0</v>
      </c>
      <c r="I102" s="270">
        <f t="shared" si="40"/>
        <v>0</v>
      </c>
      <c r="J102" s="433">
        <v>0</v>
      </c>
      <c r="K102" s="434">
        <f t="shared" si="36"/>
        <v>20</v>
      </c>
      <c r="L102" s="15">
        <v>0</v>
      </c>
      <c r="M102" s="140">
        <f t="shared" si="41"/>
        <v>12.899999999999999</v>
      </c>
    </row>
    <row r="103" spans="1:13">
      <c r="A103" s="4">
        <v>5</v>
      </c>
      <c r="B103" s="275">
        <v>0</v>
      </c>
      <c r="C103" s="112">
        <f t="shared" si="37"/>
        <v>0</v>
      </c>
      <c r="D103" s="74">
        <v>0</v>
      </c>
      <c r="E103" s="136">
        <f t="shared" si="38"/>
        <v>25</v>
      </c>
      <c r="F103" s="273">
        <v>0</v>
      </c>
      <c r="G103" s="44">
        <f t="shared" si="39"/>
        <v>10</v>
      </c>
      <c r="H103" s="260">
        <v>0</v>
      </c>
      <c r="I103" s="270">
        <f t="shared" si="40"/>
        <v>0</v>
      </c>
      <c r="J103" s="433">
        <v>0</v>
      </c>
      <c r="K103" s="434">
        <f t="shared" si="36"/>
        <v>20</v>
      </c>
      <c r="L103" s="15">
        <v>0</v>
      </c>
      <c r="M103" s="140">
        <f t="shared" si="41"/>
        <v>12.899999999999999</v>
      </c>
    </row>
    <row r="104" spans="1:13">
      <c r="A104" s="4">
        <v>6</v>
      </c>
      <c r="B104" s="275">
        <v>0</v>
      </c>
      <c r="C104" s="112">
        <f t="shared" si="37"/>
        <v>0</v>
      </c>
      <c r="D104" s="74">
        <v>0</v>
      </c>
      <c r="E104" s="136">
        <f t="shared" si="38"/>
        <v>25</v>
      </c>
      <c r="F104" s="273">
        <v>0</v>
      </c>
      <c r="G104" s="44">
        <f t="shared" si="39"/>
        <v>10</v>
      </c>
      <c r="H104" s="260">
        <v>0</v>
      </c>
      <c r="I104" s="270">
        <f t="shared" si="40"/>
        <v>0</v>
      </c>
      <c r="J104" s="433">
        <v>0</v>
      </c>
      <c r="K104" s="434">
        <f t="shared" si="36"/>
        <v>20</v>
      </c>
      <c r="L104" s="15">
        <v>9.6999999999999993</v>
      </c>
      <c r="M104" s="140">
        <f t="shared" si="41"/>
        <v>22.599999999999998</v>
      </c>
    </row>
    <row r="105" spans="1:13">
      <c r="A105" s="4">
        <v>7</v>
      </c>
      <c r="B105" s="275">
        <v>0</v>
      </c>
      <c r="C105" s="112">
        <f t="shared" si="37"/>
        <v>0</v>
      </c>
      <c r="D105" s="74">
        <v>12.5</v>
      </c>
      <c r="E105" s="366">
        <f t="shared" si="38"/>
        <v>37.5</v>
      </c>
      <c r="F105" s="273">
        <v>10</v>
      </c>
      <c r="G105" s="44">
        <f t="shared" si="39"/>
        <v>20</v>
      </c>
      <c r="H105" s="260">
        <v>50</v>
      </c>
      <c r="I105" s="270">
        <f t="shared" si="40"/>
        <v>50</v>
      </c>
      <c r="J105" s="433">
        <v>0</v>
      </c>
      <c r="K105" s="434">
        <f t="shared" si="36"/>
        <v>20</v>
      </c>
      <c r="L105" s="15">
        <v>29</v>
      </c>
      <c r="M105" s="140">
        <f t="shared" si="41"/>
        <v>51.599999999999994</v>
      </c>
    </row>
    <row r="106" spans="1:13">
      <c r="A106" s="4">
        <v>8</v>
      </c>
      <c r="B106" s="275">
        <v>0</v>
      </c>
      <c r="C106" s="112">
        <f t="shared" si="37"/>
        <v>0</v>
      </c>
      <c r="D106" s="74">
        <v>25</v>
      </c>
      <c r="E106" s="365">
        <f t="shared" si="38"/>
        <v>62.5</v>
      </c>
      <c r="F106" s="273">
        <v>30</v>
      </c>
      <c r="G106" s="44">
        <f t="shared" si="39"/>
        <v>50</v>
      </c>
      <c r="H106" s="260">
        <v>50</v>
      </c>
      <c r="I106" s="270">
        <f t="shared" si="40"/>
        <v>100</v>
      </c>
      <c r="J106" s="433">
        <v>30</v>
      </c>
      <c r="K106" s="434">
        <f t="shared" si="36"/>
        <v>50</v>
      </c>
      <c r="L106" s="15">
        <v>0</v>
      </c>
      <c r="M106" s="214">
        <f t="shared" si="41"/>
        <v>51.599999999999994</v>
      </c>
    </row>
    <row r="107" spans="1:13">
      <c r="A107" s="4">
        <v>9</v>
      </c>
      <c r="B107" s="275">
        <v>0</v>
      </c>
      <c r="C107" s="364">
        <f t="shared" si="37"/>
        <v>0</v>
      </c>
      <c r="D107" s="74">
        <v>0</v>
      </c>
      <c r="E107" s="136">
        <f t="shared" si="38"/>
        <v>62.5</v>
      </c>
      <c r="F107" s="273">
        <v>0</v>
      </c>
      <c r="G107" s="44">
        <f t="shared" si="39"/>
        <v>50</v>
      </c>
      <c r="H107" s="260">
        <v>0</v>
      </c>
      <c r="I107" s="267">
        <f t="shared" si="40"/>
        <v>100</v>
      </c>
      <c r="J107" s="433">
        <v>0</v>
      </c>
      <c r="K107" s="434">
        <f t="shared" si="36"/>
        <v>50</v>
      </c>
      <c r="L107" s="15">
        <v>45.2</v>
      </c>
      <c r="M107" s="140">
        <f t="shared" si="41"/>
        <v>96.8</v>
      </c>
    </row>
    <row r="108" spans="1:13">
      <c r="A108" s="4">
        <v>10</v>
      </c>
      <c r="B108" s="275">
        <v>100</v>
      </c>
      <c r="C108" s="209">
        <f t="shared" si="37"/>
        <v>100</v>
      </c>
      <c r="D108" s="74">
        <v>37.5</v>
      </c>
      <c r="E108" s="136">
        <f t="shared" si="38"/>
        <v>100</v>
      </c>
      <c r="F108" s="273">
        <v>50</v>
      </c>
      <c r="G108" s="44">
        <f t="shared" si="39"/>
        <v>100</v>
      </c>
      <c r="H108" s="260">
        <v>0</v>
      </c>
      <c r="I108" s="270">
        <f t="shared" si="40"/>
        <v>100</v>
      </c>
      <c r="J108" s="433">
        <v>50</v>
      </c>
      <c r="K108" s="434">
        <f t="shared" si="36"/>
        <v>100</v>
      </c>
      <c r="L108" s="15"/>
      <c r="M108" s="140">
        <f t="shared" si="41"/>
        <v>96.8</v>
      </c>
    </row>
    <row r="109" spans="1:13">
      <c r="A109" s="3"/>
      <c r="B109" s="275"/>
      <c r="C109" s="113"/>
      <c r="D109" s="74"/>
      <c r="E109" s="141"/>
      <c r="F109" s="273"/>
      <c r="G109" s="44"/>
      <c r="H109" s="260"/>
      <c r="I109" s="271"/>
      <c r="J109" s="433"/>
      <c r="K109" s="434"/>
      <c r="L109" s="15"/>
      <c r="M109" s="135"/>
    </row>
    <row r="110" spans="1:13" ht="25.5">
      <c r="A110" s="5" t="s">
        <v>55</v>
      </c>
      <c r="B110" s="275"/>
      <c r="C110" s="113"/>
      <c r="D110" s="74"/>
      <c r="E110" s="141"/>
      <c r="F110" s="273"/>
      <c r="G110" s="44"/>
      <c r="H110" s="261"/>
      <c r="I110" s="271"/>
      <c r="J110" s="433"/>
      <c r="K110" s="434"/>
      <c r="L110" s="15">
        <v>0</v>
      </c>
      <c r="M110" s="135"/>
    </row>
    <row r="111" spans="1:13">
      <c r="A111" s="4">
        <v>1</v>
      </c>
      <c r="B111" s="275">
        <v>0</v>
      </c>
      <c r="C111" s="112">
        <f>B111</f>
        <v>0</v>
      </c>
      <c r="D111" s="74">
        <v>0</v>
      </c>
      <c r="E111" s="136">
        <f>D111</f>
        <v>0</v>
      </c>
      <c r="F111" s="273">
        <v>0</v>
      </c>
      <c r="G111" s="44">
        <f>F111</f>
        <v>0</v>
      </c>
      <c r="H111" s="260">
        <v>0</v>
      </c>
      <c r="I111" s="270">
        <f>H111</f>
        <v>0</v>
      </c>
      <c r="J111" s="433">
        <v>0</v>
      </c>
      <c r="K111" s="434">
        <f>J111</f>
        <v>0</v>
      </c>
      <c r="L111" s="15">
        <v>3.1</v>
      </c>
      <c r="M111" s="135"/>
    </row>
    <row r="112" spans="1:13">
      <c r="A112" s="4">
        <v>2</v>
      </c>
      <c r="B112" s="275">
        <v>0</v>
      </c>
      <c r="C112" s="112">
        <f>C111+B112</f>
        <v>0</v>
      </c>
      <c r="D112" s="74">
        <v>0</v>
      </c>
      <c r="E112" s="136">
        <f>E111+D112</f>
        <v>0</v>
      </c>
      <c r="F112" s="273">
        <v>0</v>
      </c>
      <c r="G112" s="44">
        <f>G111+F112</f>
        <v>0</v>
      </c>
      <c r="H112" s="260">
        <v>0</v>
      </c>
      <c r="I112" s="270">
        <f>I111+H112</f>
        <v>0</v>
      </c>
      <c r="J112" s="433">
        <v>10</v>
      </c>
      <c r="K112" s="434">
        <f>K111+J112</f>
        <v>10</v>
      </c>
      <c r="L112" s="15">
        <v>0</v>
      </c>
      <c r="M112" s="135"/>
    </row>
    <row r="113" spans="1:13">
      <c r="A113" s="4">
        <v>3</v>
      </c>
      <c r="B113" s="275">
        <v>0</v>
      </c>
      <c r="C113" s="112">
        <f t="shared" ref="C113:C120" si="42">C112+B113</f>
        <v>0</v>
      </c>
      <c r="D113" s="74">
        <v>0</v>
      </c>
      <c r="E113" s="136">
        <f t="shared" ref="E113:E120" si="43">E112+D113</f>
        <v>0</v>
      </c>
      <c r="F113" s="273">
        <v>0</v>
      </c>
      <c r="G113" s="44">
        <f t="shared" ref="G113:G120" si="44">G112+F113</f>
        <v>0</v>
      </c>
      <c r="H113" s="260">
        <v>0</v>
      </c>
      <c r="I113" s="270">
        <f t="shared" ref="I113:I120" si="45">I112+H113</f>
        <v>0</v>
      </c>
      <c r="J113" s="433">
        <v>0</v>
      </c>
      <c r="K113" s="434">
        <f t="shared" ref="K113:K120" si="46">K112+J113</f>
        <v>10</v>
      </c>
      <c r="L113" s="15">
        <v>0</v>
      </c>
      <c r="M113" s="135"/>
    </row>
    <row r="114" spans="1:13">
      <c r="A114" s="4">
        <v>4</v>
      </c>
      <c r="B114" s="275">
        <v>0</v>
      </c>
      <c r="C114" s="112">
        <f t="shared" si="42"/>
        <v>0</v>
      </c>
      <c r="D114" s="74">
        <v>0</v>
      </c>
      <c r="E114" s="136">
        <f t="shared" si="43"/>
        <v>0</v>
      </c>
      <c r="F114" s="273">
        <v>0</v>
      </c>
      <c r="G114" s="44">
        <f t="shared" si="44"/>
        <v>0</v>
      </c>
      <c r="H114" s="260">
        <v>0</v>
      </c>
      <c r="I114" s="270">
        <f t="shared" si="45"/>
        <v>0</v>
      </c>
      <c r="J114" s="433">
        <v>0</v>
      </c>
      <c r="K114" s="434">
        <f t="shared" si="46"/>
        <v>10</v>
      </c>
      <c r="L114" s="15">
        <v>6.5</v>
      </c>
      <c r="M114" s="135"/>
    </row>
    <row r="115" spans="1:13">
      <c r="A115" s="4">
        <v>5</v>
      </c>
      <c r="B115" s="275">
        <v>0</v>
      </c>
      <c r="C115" s="112">
        <f t="shared" si="42"/>
        <v>0</v>
      </c>
      <c r="D115" s="74">
        <v>12.5</v>
      </c>
      <c r="E115" s="136">
        <f t="shared" si="43"/>
        <v>12.5</v>
      </c>
      <c r="F115" s="273">
        <v>10</v>
      </c>
      <c r="G115" s="44">
        <f t="shared" si="44"/>
        <v>10</v>
      </c>
      <c r="H115" s="260">
        <v>0</v>
      </c>
      <c r="I115" s="270">
        <f t="shared" si="45"/>
        <v>0</v>
      </c>
      <c r="J115" s="433">
        <v>0</v>
      </c>
      <c r="K115" s="434">
        <f t="shared" si="46"/>
        <v>10</v>
      </c>
      <c r="L115" s="15">
        <v>0</v>
      </c>
      <c r="M115" s="135"/>
    </row>
    <row r="116" spans="1:13">
      <c r="A116" s="4">
        <v>6</v>
      </c>
      <c r="B116" s="275">
        <v>0</v>
      </c>
      <c r="C116" s="112">
        <f t="shared" si="42"/>
        <v>0</v>
      </c>
      <c r="D116" s="74">
        <v>0</v>
      </c>
      <c r="E116" s="136">
        <f t="shared" si="43"/>
        <v>12.5</v>
      </c>
      <c r="F116" s="273">
        <v>0</v>
      </c>
      <c r="G116" s="44">
        <f t="shared" si="44"/>
        <v>10</v>
      </c>
      <c r="H116" s="260">
        <v>0</v>
      </c>
      <c r="I116" s="270">
        <f t="shared" si="45"/>
        <v>0</v>
      </c>
      <c r="J116" s="433">
        <v>0</v>
      </c>
      <c r="K116" s="434">
        <f t="shared" si="46"/>
        <v>10</v>
      </c>
      <c r="L116" s="15">
        <v>9.6999999999999993</v>
      </c>
      <c r="M116" s="135"/>
    </row>
    <row r="117" spans="1:13">
      <c r="A117" s="4">
        <v>7</v>
      </c>
      <c r="B117" s="275">
        <v>0</v>
      </c>
      <c r="C117" s="364">
        <f t="shared" si="42"/>
        <v>0</v>
      </c>
      <c r="D117" s="74">
        <v>0</v>
      </c>
      <c r="E117" s="136">
        <f t="shared" si="43"/>
        <v>12.5</v>
      </c>
      <c r="F117" s="273">
        <v>20</v>
      </c>
      <c r="G117" s="44">
        <f t="shared" si="44"/>
        <v>30</v>
      </c>
      <c r="H117" s="260">
        <v>0</v>
      </c>
      <c r="I117" s="270">
        <f t="shared" si="45"/>
        <v>0</v>
      </c>
      <c r="J117" s="433">
        <v>10</v>
      </c>
      <c r="K117" s="434">
        <f t="shared" si="46"/>
        <v>20</v>
      </c>
      <c r="L117" s="15">
        <v>12.9</v>
      </c>
      <c r="M117" s="135"/>
    </row>
    <row r="118" spans="1:13">
      <c r="A118" s="4">
        <v>8</v>
      </c>
      <c r="B118" s="275">
        <v>100</v>
      </c>
      <c r="C118" s="209">
        <f t="shared" si="42"/>
        <v>100</v>
      </c>
      <c r="D118" s="74">
        <v>0</v>
      </c>
      <c r="E118" s="136">
        <f t="shared" si="43"/>
        <v>12.5</v>
      </c>
      <c r="F118" s="273">
        <v>10</v>
      </c>
      <c r="G118" s="44">
        <f t="shared" si="44"/>
        <v>40</v>
      </c>
      <c r="H118" s="260">
        <v>50</v>
      </c>
      <c r="I118" s="270">
        <f t="shared" si="45"/>
        <v>50</v>
      </c>
      <c r="J118" s="433">
        <v>10</v>
      </c>
      <c r="K118" s="434">
        <f t="shared" si="46"/>
        <v>30</v>
      </c>
      <c r="L118" s="15">
        <v>22.6</v>
      </c>
      <c r="M118" s="135"/>
    </row>
    <row r="119" spans="1:13">
      <c r="A119" s="4">
        <v>9</v>
      </c>
      <c r="B119" s="275">
        <v>0</v>
      </c>
      <c r="C119" s="112">
        <f t="shared" si="42"/>
        <v>100</v>
      </c>
      <c r="D119" s="74">
        <v>50</v>
      </c>
      <c r="E119" s="210">
        <f t="shared" si="43"/>
        <v>62.5</v>
      </c>
      <c r="F119" s="273">
        <v>10</v>
      </c>
      <c r="G119" s="44">
        <f t="shared" si="44"/>
        <v>50</v>
      </c>
      <c r="H119" s="260">
        <v>0</v>
      </c>
      <c r="I119" s="267">
        <f t="shared" si="45"/>
        <v>50</v>
      </c>
      <c r="J119" s="433">
        <v>20</v>
      </c>
      <c r="K119" s="434">
        <f t="shared" si="46"/>
        <v>50</v>
      </c>
      <c r="L119" s="15">
        <v>45.2</v>
      </c>
      <c r="M119" s="135"/>
    </row>
    <row r="120" spans="1:13">
      <c r="A120" s="4">
        <v>10</v>
      </c>
      <c r="B120" s="275">
        <v>0</v>
      </c>
      <c r="C120" s="112">
        <f t="shared" si="42"/>
        <v>100</v>
      </c>
      <c r="D120" s="74">
        <v>37.5</v>
      </c>
      <c r="E120" s="136">
        <f t="shared" si="43"/>
        <v>100</v>
      </c>
      <c r="F120" s="273">
        <v>50</v>
      </c>
      <c r="G120" s="44">
        <f t="shared" si="44"/>
        <v>100</v>
      </c>
      <c r="H120" s="260">
        <v>50</v>
      </c>
      <c r="I120" s="270">
        <f t="shared" si="45"/>
        <v>100</v>
      </c>
      <c r="J120" s="433">
        <v>50</v>
      </c>
      <c r="K120" s="434">
        <f t="shared" si="46"/>
        <v>100</v>
      </c>
      <c r="L120" s="15"/>
      <c r="M120" s="135"/>
    </row>
    <row r="121" spans="1:13">
      <c r="A121" s="3"/>
      <c r="B121" s="275"/>
      <c r="C121" s="113"/>
      <c r="D121" s="74"/>
      <c r="E121" s="141"/>
      <c r="F121" s="273"/>
      <c r="G121" s="44"/>
      <c r="H121" s="260"/>
      <c r="I121" s="271"/>
      <c r="J121" s="433"/>
      <c r="K121" s="434"/>
      <c r="L121" s="15"/>
      <c r="M121" s="135"/>
    </row>
    <row r="122" spans="1:13" ht="25.5">
      <c r="A122" s="5" t="s">
        <v>56</v>
      </c>
      <c r="B122" s="275"/>
      <c r="C122" s="113"/>
      <c r="D122" s="74"/>
      <c r="E122" s="141"/>
      <c r="F122" s="273"/>
      <c r="G122" s="44"/>
      <c r="H122" s="261"/>
      <c r="I122" s="271"/>
      <c r="J122" s="433"/>
      <c r="K122" s="434"/>
      <c r="L122" s="15">
        <v>0</v>
      </c>
      <c r="M122" s="135"/>
    </row>
    <row r="123" spans="1:13">
      <c r="A123" s="4">
        <v>1</v>
      </c>
      <c r="B123" s="275">
        <v>0</v>
      </c>
      <c r="C123" s="112">
        <f>B123</f>
        <v>0</v>
      </c>
      <c r="D123" s="74">
        <v>0</v>
      </c>
      <c r="E123" s="136">
        <f>D123</f>
        <v>0</v>
      </c>
      <c r="F123" s="273">
        <v>0</v>
      </c>
      <c r="G123" s="44">
        <f>F123</f>
        <v>0</v>
      </c>
      <c r="H123" s="260">
        <v>0</v>
      </c>
      <c r="I123" s="270">
        <f>H123</f>
        <v>0</v>
      </c>
      <c r="J123" s="433">
        <v>0</v>
      </c>
      <c r="K123" s="434">
        <f>J123</f>
        <v>0</v>
      </c>
      <c r="L123" s="15">
        <v>3.2</v>
      </c>
      <c r="M123" s="135"/>
    </row>
    <row r="124" spans="1:13">
      <c r="A124" s="4">
        <v>2</v>
      </c>
      <c r="B124" s="275">
        <v>0</v>
      </c>
      <c r="C124" s="112">
        <f>C123+B124</f>
        <v>0</v>
      </c>
      <c r="D124" s="74">
        <v>0</v>
      </c>
      <c r="E124" s="136">
        <f>E123+D124</f>
        <v>0</v>
      </c>
      <c r="F124" s="273">
        <v>10</v>
      </c>
      <c r="G124" s="44">
        <f>G123+F124</f>
        <v>10</v>
      </c>
      <c r="H124" s="260">
        <v>0</v>
      </c>
      <c r="I124" s="270">
        <f>I123+H124</f>
        <v>0</v>
      </c>
      <c r="J124" s="433">
        <v>0</v>
      </c>
      <c r="K124" s="434">
        <f>K123+J124</f>
        <v>0</v>
      </c>
      <c r="L124" s="15">
        <v>3.2</v>
      </c>
      <c r="M124" s="135"/>
    </row>
    <row r="125" spans="1:13">
      <c r="A125" s="4">
        <v>3</v>
      </c>
      <c r="B125" s="275">
        <v>0</v>
      </c>
      <c r="C125" s="112">
        <f t="shared" ref="C125:C132" si="47">C124+B125</f>
        <v>0</v>
      </c>
      <c r="D125" s="74">
        <v>0</v>
      </c>
      <c r="E125" s="136">
        <f t="shared" ref="E125:E132" si="48">E124+D125</f>
        <v>0</v>
      </c>
      <c r="F125" s="273">
        <v>0</v>
      </c>
      <c r="G125" s="44">
        <f t="shared" ref="G125:G132" si="49">G124+F125</f>
        <v>10</v>
      </c>
      <c r="H125" s="260">
        <v>0</v>
      </c>
      <c r="I125" s="270">
        <f t="shared" ref="I125:I132" si="50">I124+H125</f>
        <v>0</v>
      </c>
      <c r="J125" s="433">
        <v>10</v>
      </c>
      <c r="K125" s="434">
        <f t="shared" ref="K125:K132" si="51">K124+J125</f>
        <v>10</v>
      </c>
      <c r="L125" s="15">
        <v>6.4</v>
      </c>
      <c r="M125" s="135"/>
    </row>
    <row r="126" spans="1:13">
      <c r="A126" s="4">
        <v>4</v>
      </c>
      <c r="B126" s="275">
        <v>0</v>
      </c>
      <c r="C126" s="112">
        <f t="shared" si="47"/>
        <v>0</v>
      </c>
      <c r="D126" s="74">
        <v>12.5</v>
      </c>
      <c r="E126" s="136">
        <f t="shared" si="48"/>
        <v>12.5</v>
      </c>
      <c r="F126" s="273">
        <v>0</v>
      </c>
      <c r="G126" s="44">
        <f t="shared" si="49"/>
        <v>10</v>
      </c>
      <c r="H126" s="260">
        <v>0</v>
      </c>
      <c r="I126" s="270">
        <f t="shared" si="50"/>
        <v>0</v>
      </c>
      <c r="J126" s="433">
        <v>10</v>
      </c>
      <c r="K126" s="434">
        <f t="shared" si="51"/>
        <v>20</v>
      </c>
      <c r="L126" s="15">
        <v>19.399999999999999</v>
      </c>
      <c r="M126" s="135"/>
    </row>
    <row r="127" spans="1:13">
      <c r="A127" s="4">
        <v>5</v>
      </c>
      <c r="B127" s="275">
        <v>0</v>
      </c>
      <c r="C127" s="112">
        <f t="shared" si="47"/>
        <v>0</v>
      </c>
      <c r="D127" s="74">
        <v>12.5</v>
      </c>
      <c r="E127" s="136">
        <f t="shared" si="48"/>
        <v>25</v>
      </c>
      <c r="F127" s="273">
        <v>20</v>
      </c>
      <c r="G127" s="44">
        <f t="shared" si="49"/>
        <v>30</v>
      </c>
      <c r="H127" s="260">
        <v>100</v>
      </c>
      <c r="I127" s="267">
        <f t="shared" si="50"/>
        <v>100</v>
      </c>
      <c r="J127" s="433">
        <v>10</v>
      </c>
      <c r="K127" s="434">
        <f t="shared" si="51"/>
        <v>30</v>
      </c>
      <c r="L127" s="15">
        <v>9.6999999999999993</v>
      </c>
      <c r="M127" s="135"/>
    </row>
    <row r="128" spans="1:13">
      <c r="A128" s="4">
        <v>6</v>
      </c>
      <c r="B128" s="275">
        <v>0</v>
      </c>
      <c r="C128" s="112">
        <f t="shared" si="47"/>
        <v>0</v>
      </c>
      <c r="D128" s="74">
        <v>0</v>
      </c>
      <c r="E128" s="136">
        <f t="shared" si="48"/>
        <v>25</v>
      </c>
      <c r="F128" s="273">
        <v>20</v>
      </c>
      <c r="G128" s="44">
        <f t="shared" si="49"/>
        <v>50</v>
      </c>
      <c r="H128" s="260">
        <v>0</v>
      </c>
      <c r="I128" s="270">
        <f t="shared" si="50"/>
        <v>100</v>
      </c>
      <c r="J128" s="433">
        <v>10</v>
      </c>
      <c r="K128" s="434">
        <f t="shared" si="51"/>
        <v>40</v>
      </c>
      <c r="L128" s="15">
        <v>16.100000000000001</v>
      </c>
      <c r="M128" s="135"/>
    </row>
    <row r="129" spans="1:13">
      <c r="A129" s="4">
        <v>7</v>
      </c>
      <c r="B129" s="275">
        <v>100</v>
      </c>
      <c r="C129" s="208">
        <f t="shared" si="47"/>
        <v>100</v>
      </c>
      <c r="D129" s="74">
        <v>12.5</v>
      </c>
      <c r="E129" s="366">
        <f t="shared" si="48"/>
        <v>37.5</v>
      </c>
      <c r="F129" s="273">
        <v>10</v>
      </c>
      <c r="G129" s="44">
        <f t="shared" si="49"/>
        <v>60</v>
      </c>
      <c r="H129" s="260">
        <v>0</v>
      </c>
      <c r="I129" s="270">
        <f t="shared" si="50"/>
        <v>100</v>
      </c>
      <c r="J129" s="433">
        <v>20</v>
      </c>
      <c r="K129" s="434">
        <f t="shared" si="51"/>
        <v>60</v>
      </c>
      <c r="L129" s="15">
        <v>9.6999999999999993</v>
      </c>
      <c r="M129" s="135"/>
    </row>
    <row r="130" spans="1:13">
      <c r="A130" s="4">
        <v>8</v>
      </c>
      <c r="B130" s="275">
        <v>0</v>
      </c>
      <c r="C130" s="112">
        <f t="shared" si="47"/>
        <v>100</v>
      </c>
      <c r="D130" s="74">
        <v>12.5</v>
      </c>
      <c r="E130" s="365">
        <f t="shared" si="48"/>
        <v>50</v>
      </c>
      <c r="F130" s="273">
        <v>20</v>
      </c>
      <c r="G130" s="44">
        <f t="shared" si="49"/>
        <v>80</v>
      </c>
      <c r="H130" s="260">
        <v>0</v>
      </c>
      <c r="I130" s="270">
        <f t="shared" si="50"/>
        <v>100</v>
      </c>
      <c r="J130" s="433">
        <v>0</v>
      </c>
      <c r="K130" s="434">
        <f t="shared" si="51"/>
        <v>60</v>
      </c>
      <c r="L130" s="15">
        <v>9.6999999999999993</v>
      </c>
      <c r="M130" s="135"/>
    </row>
    <row r="131" spans="1:13">
      <c r="A131" s="4">
        <v>9</v>
      </c>
      <c r="B131" s="275">
        <v>0</v>
      </c>
      <c r="C131" s="112">
        <f t="shared" si="47"/>
        <v>100</v>
      </c>
      <c r="D131" s="74">
        <v>37.5</v>
      </c>
      <c r="E131" s="136">
        <f t="shared" si="48"/>
        <v>87.5</v>
      </c>
      <c r="F131" s="273">
        <v>0</v>
      </c>
      <c r="G131" s="44">
        <f t="shared" si="49"/>
        <v>80</v>
      </c>
      <c r="H131" s="260">
        <v>0</v>
      </c>
      <c r="I131" s="270">
        <f t="shared" si="50"/>
        <v>100</v>
      </c>
      <c r="J131" s="433">
        <v>0</v>
      </c>
      <c r="K131" s="434">
        <f t="shared" si="51"/>
        <v>60</v>
      </c>
      <c r="L131" s="15">
        <v>22.6</v>
      </c>
      <c r="M131" s="135"/>
    </row>
    <row r="132" spans="1:13">
      <c r="A132" s="4">
        <v>10</v>
      </c>
      <c r="B132" s="275">
        <v>0</v>
      </c>
      <c r="C132" s="112">
        <f t="shared" si="47"/>
        <v>100</v>
      </c>
      <c r="D132" s="74">
        <v>12.5</v>
      </c>
      <c r="E132" s="136">
        <f t="shared" si="48"/>
        <v>100</v>
      </c>
      <c r="F132" s="273">
        <v>20</v>
      </c>
      <c r="G132" s="44">
        <f t="shared" si="49"/>
        <v>100</v>
      </c>
      <c r="H132" s="260">
        <v>0</v>
      </c>
      <c r="I132" s="270">
        <f t="shared" si="50"/>
        <v>100</v>
      </c>
      <c r="J132" s="433">
        <v>40</v>
      </c>
      <c r="K132" s="434">
        <f t="shared" si="51"/>
        <v>100</v>
      </c>
      <c r="L132" s="15"/>
      <c r="M132" s="135"/>
    </row>
    <row r="133" spans="1:13">
      <c r="A133" s="3"/>
      <c r="B133" s="275"/>
      <c r="C133" s="113"/>
      <c r="D133" s="74"/>
      <c r="E133" s="141"/>
      <c r="F133" s="273"/>
      <c r="G133" s="44"/>
      <c r="H133" s="260"/>
      <c r="I133" s="271"/>
      <c r="J133" s="433"/>
      <c r="K133" s="434"/>
      <c r="L133" s="15"/>
      <c r="M133" s="135"/>
    </row>
    <row r="134" spans="1:13" ht="25.5">
      <c r="A134" s="5" t="s">
        <v>93</v>
      </c>
      <c r="B134" s="275"/>
      <c r="C134" s="113"/>
      <c r="D134" s="74"/>
      <c r="E134" s="141"/>
      <c r="F134" s="273"/>
      <c r="G134" s="44"/>
      <c r="H134" s="261"/>
      <c r="I134" s="271"/>
      <c r="J134" s="433"/>
      <c r="K134" s="434"/>
      <c r="L134" s="15">
        <v>19.2</v>
      </c>
      <c r="M134" s="135"/>
    </row>
    <row r="135" spans="1:13">
      <c r="A135" s="4">
        <v>1</v>
      </c>
      <c r="B135" s="275">
        <v>0</v>
      </c>
      <c r="C135" s="112">
        <f>B135</f>
        <v>0</v>
      </c>
      <c r="D135" s="74">
        <v>12.5</v>
      </c>
      <c r="E135" s="136">
        <f>D135</f>
        <v>12.5</v>
      </c>
      <c r="F135" s="273">
        <v>10</v>
      </c>
      <c r="G135" s="44">
        <f>F135</f>
        <v>10</v>
      </c>
      <c r="H135" s="260">
        <v>33.200000000000003</v>
      </c>
      <c r="I135" s="270">
        <f>H135</f>
        <v>33.200000000000003</v>
      </c>
      <c r="J135" s="433">
        <v>30</v>
      </c>
      <c r="K135" s="434">
        <f>J135</f>
        <v>30</v>
      </c>
      <c r="L135" s="15">
        <v>19.399999999999999</v>
      </c>
      <c r="M135" s="140">
        <f>L135</f>
        <v>19.399999999999999</v>
      </c>
    </row>
    <row r="136" spans="1:13">
      <c r="A136" s="4">
        <v>2</v>
      </c>
      <c r="B136" s="275">
        <v>100</v>
      </c>
      <c r="C136" s="112">
        <f>C135+B136</f>
        <v>100</v>
      </c>
      <c r="D136" s="74">
        <v>0</v>
      </c>
      <c r="E136" s="136">
        <f>E135+D136</f>
        <v>12.5</v>
      </c>
      <c r="F136" s="273">
        <v>30</v>
      </c>
      <c r="G136" s="44">
        <f>G135+F136</f>
        <v>40</v>
      </c>
      <c r="H136" s="260">
        <v>16.7</v>
      </c>
      <c r="I136" s="270">
        <f>I135+H136</f>
        <v>49.900000000000006</v>
      </c>
      <c r="J136" s="433">
        <v>20</v>
      </c>
      <c r="K136" s="434">
        <f>K135+J136</f>
        <v>50</v>
      </c>
      <c r="L136" s="15">
        <v>3.2</v>
      </c>
      <c r="M136" s="140">
        <f>M135+L136</f>
        <v>22.599999999999998</v>
      </c>
    </row>
    <row r="137" spans="1:13">
      <c r="A137" s="4">
        <v>3</v>
      </c>
      <c r="B137" s="275">
        <v>0</v>
      </c>
      <c r="C137" s="112">
        <f t="shared" ref="C137:C144" si="52">C136+B137</f>
        <v>100</v>
      </c>
      <c r="D137" s="74">
        <v>0</v>
      </c>
      <c r="E137" s="136">
        <f t="shared" ref="E137:E144" si="53">E136+D137</f>
        <v>12.5</v>
      </c>
      <c r="F137" s="273">
        <v>0</v>
      </c>
      <c r="G137" s="44">
        <f t="shared" ref="G137:G144" si="54">G136+F137</f>
        <v>40</v>
      </c>
      <c r="H137" s="260">
        <v>16.7</v>
      </c>
      <c r="I137" s="376">
        <f t="shared" ref="I137:I144" si="55">I136+H137</f>
        <v>66.600000000000009</v>
      </c>
      <c r="J137" s="433">
        <v>10</v>
      </c>
      <c r="K137" s="434">
        <f t="shared" ref="K137:K144" si="56">K136+J137</f>
        <v>60</v>
      </c>
      <c r="L137" s="15">
        <v>3.2</v>
      </c>
      <c r="M137" s="140">
        <f t="shared" ref="M137:M144" si="57">M136+L137</f>
        <v>25.799999999999997</v>
      </c>
    </row>
    <row r="138" spans="1:13">
      <c r="A138" s="4">
        <v>4</v>
      </c>
      <c r="B138" s="275">
        <v>0</v>
      </c>
      <c r="C138" s="112">
        <f t="shared" si="52"/>
        <v>100</v>
      </c>
      <c r="D138" s="74">
        <v>12.5</v>
      </c>
      <c r="E138" s="136">
        <f t="shared" si="53"/>
        <v>25</v>
      </c>
      <c r="F138" s="273">
        <v>0</v>
      </c>
      <c r="G138" s="44">
        <f t="shared" si="54"/>
        <v>40</v>
      </c>
      <c r="H138" s="260">
        <v>16.7</v>
      </c>
      <c r="I138" s="377">
        <f t="shared" si="55"/>
        <v>83.300000000000011</v>
      </c>
      <c r="J138" s="433">
        <v>0</v>
      </c>
      <c r="K138" s="434">
        <f t="shared" si="56"/>
        <v>60</v>
      </c>
      <c r="L138" s="15">
        <v>16.100000000000001</v>
      </c>
      <c r="M138" s="140">
        <f t="shared" si="57"/>
        <v>41.9</v>
      </c>
    </row>
    <row r="139" spans="1:13">
      <c r="A139" s="4">
        <v>5</v>
      </c>
      <c r="B139" s="275">
        <v>0</v>
      </c>
      <c r="C139" s="112">
        <f t="shared" si="52"/>
        <v>100</v>
      </c>
      <c r="D139" s="74">
        <v>37.5</v>
      </c>
      <c r="E139" s="365">
        <f t="shared" si="53"/>
        <v>62.5</v>
      </c>
      <c r="F139" s="273">
        <v>10</v>
      </c>
      <c r="G139" s="44">
        <f t="shared" si="54"/>
        <v>50</v>
      </c>
      <c r="H139" s="260">
        <v>16.7</v>
      </c>
      <c r="I139" s="270">
        <f t="shared" si="55"/>
        <v>100.00000000000001</v>
      </c>
      <c r="J139" s="433">
        <v>0</v>
      </c>
      <c r="K139" s="434">
        <f t="shared" si="56"/>
        <v>60</v>
      </c>
      <c r="L139" s="15">
        <v>6.5</v>
      </c>
      <c r="M139" s="140">
        <f t="shared" si="57"/>
        <v>48.4</v>
      </c>
    </row>
    <row r="140" spans="1:13">
      <c r="A140" s="4">
        <v>6</v>
      </c>
      <c r="B140" s="275">
        <v>0</v>
      </c>
      <c r="C140" s="112">
        <f t="shared" si="52"/>
        <v>100</v>
      </c>
      <c r="D140" s="74">
        <v>0</v>
      </c>
      <c r="E140" s="136">
        <f t="shared" si="53"/>
        <v>62.5</v>
      </c>
      <c r="F140" s="273">
        <v>10</v>
      </c>
      <c r="G140" s="44">
        <f t="shared" si="54"/>
        <v>60</v>
      </c>
      <c r="H140" s="260">
        <v>0</v>
      </c>
      <c r="I140" s="270">
        <f t="shared" si="55"/>
        <v>100.00000000000001</v>
      </c>
      <c r="J140" s="433">
        <v>10</v>
      </c>
      <c r="K140" s="434">
        <f t="shared" si="56"/>
        <v>70</v>
      </c>
      <c r="L140" s="15">
        <v>6.5</v>
      </c>
      <c r="M140" s="140">
        <f t="shared" si="57"/>
        <v>54.9</v>
      </c>
    </row>
    <row r="141" spans="1:13">
      <c r="A141" s="4">
        <v>7</v>
      </c>
      <c r="B141" s="275">
        <v>0</v>
      </c>
      <c r="C141" s="112">
        <f t="shared" si="52"/>
        <v>100</v>
      </c>
      <c r="D141" s="74">
        <v>12.5</v>
      </c>
      <c r="E141" s="366">
        <f t="shared" si="53"/>
        <v>75</v>
      </c>
      <c r="F141" s="273">
        <v>0</v>
      </c>
      <c r="G141" s="44">
        <f t="shared" si="54"/>
        <v>60</v>
      </c>
      <c r="H141" s="260">
        <v>0</v>
      </c>
      <c r="I141" s="270">
        <f t="shared" si="55"/>
        <v>100.00000000000001</v>
      </c>
      <c r="J141" s="433">
        <v>10</v>
      </c>
      <c r="K141" s="434">
        <f t="shared" si="56"/>
        <v>80</v>
      </c>
      <c r="L141" s="15">
        <v>12.9</v>
      </c>
      <c r="M141" s="214">
        <f t="shared" si="57"/>
        <v>67.8</v>
      </c>
    </row>
    <row r="142" spans="1:13">
      <c r="A142" s="4">
        <v>8</v>
      </c>
      <c r="B142" s="275">
        <v>0</v>
      </c>
      <c r="C142" s="208">
        <f t="shared" si="52"/>
        <v>100</v>
      </c>
      <c r="D142" s="74">
        <v>12.5</v>
      </c>
      <c r="E142" s="136">
        <f t="shared" si="53"/>
        <v>87.5</v>
      </c>
      <c r="F142" s="273">
        <v>30</v>
      </c>
      <c r="G142" s="44">
        <f t="shared" si="54"/>
        <v>90</v>
      </c>
      <c r="H142" s="260">
        <v>0</v>
      </c>
      <c r="I142" s="270">
        <f t="shared" si="55"/>
        <v>100.00000000000001</v>
      </c>
      <c r="J142" s="433">
        <v>0</v>
      </c>
      <c r="K142" s="434">
        <f t="shared" si="56"/>
        <v>80</v>
      </c>
      <c r="L142" s="15">
        <v>6.5</v>
      </c>
      <c r="M142" s="140">
        <f t="shared" si="57"/>
        <v>74.3</v>
      </c>
    </row>
    <row r="143" spans="1:13">
      <c r="A143" s="4">
        <v>9</v>
      </c>
      <c r="B143" s="275">
        <v>0</v>
      </c>
      <c r="C143" s="112">
        <f t="shared" si="52"/>
        <v>100</v>
      </c>
      <c r="D143" s="74">
        <v>12.5</v>
      </c>
      <c r="E143" s="136">
        <f t="shared" si="53"/>
        <v>100</v>
      </c>
      <c r="F143" s="273">
        <v>10</v>
      </c>
      <c r="G143" s="44">
        <f t="shared" si="54"/>
        <v>100</v>
      </c>
      <c r="H143" s="260">
        <v>0</v>
      </c>
      <c r="I143" s="270">
        <f t="shared" si="55"/>
        <v>100.00000000000001</v>
      </c>
      <c r="J143" s="433">
        <v>0</v>
      </c>
      <c r="K143" s="434">
        <f t="shared" si="56"/>
        <v>80</v>
      </c>
      <c r="L143" s="15">
        <v>6.5</v>
      </c>
      <c r="M143" s="140">
        <f t="shared" si="57"/>
        <v>80.8</v>
      </c>
    </row>
    <row r="144" spans="1:13">
      <c r="A144" s="4">
        <v>10</v>
      </c>
      <c r="B144" s="275">
        <v>0</v>
      </c>
      <c r="C144" s="112">
        <f t="shared" si="52"/>
        <v>100</v>
      </c>
      <c r="D144" s="74">
        <v>0</v>
      </c>
      <c r="E144" s="136">
        <f t="shared" si="53"/>
        <v>100</v>
      </c>
      <c r="F144" s="273">
        <v>0</v>
      </c>
      <c r="G144" s="44">
        <f t="shared" si="54"/>
        <v>100</v>
      </c>
      <c r="H144" s="260">
        <v>0</v>
      </c>
      <c r="I144" s="270">
        <f t="shared" si="55"/>
        <v>100.00000000000001</v>
      </c>
      <c r="J144" s="433">
        <v>20</v>
      </c>
      <c r="K144" s="434">
        <f t="shared" si="56"/>
        <v>100</v>
      </c>
      <c r="L144" s="15"/>
      <c r="M144" s="140">
        <f t="shared" si="57"/>
        <v>80.8</v>
      </c>
    </row>
    <row r="145" spans="1:13">
      <c r="A145" s="3"/>
      <c r="B145" s="275"/>
      <c r="C145" s="113"/>
      <c r="D145" s="74"/>
      <c r="E145" s="141"/>
      <c r="F145" s="273"/>
      <c r="G145" s="44"/>
      <c r="H145" s="260"/>
      <c r="I145" s="271"/>
      <c r="J145" s="433"/>
      <c r="K145" s="434"/>
      <c r="L145" s="15"/>
      <c r="M145" s="135"/>
    </row>
    <row r="146" spans="1:13" ht="25.5">
      <c r="A146" s="5" t="s">
        <v>57</v>
      </c>
      <c r="B146" s="275"/>
      <c r="C146" s="113"/>
      <c r="D146" s="74"/>
      <c r="E146" s="141"/>
      <c r="F146" s="273"/>
      <c r="G146" s="44"/>
      <c r="H146" s="261"/>
      <c r="I146" s="271"/>
      <c r="J146" s="433"/>
      <c r="K146" s="434"/>
      <c r="L146" s="15">
        <v>3.2</v>
      </c>
      <c r="M146" s="135"/>
    </row>
    <row r="147" spans="1:13">
      <c r="A147" s="4">
        <v>1</v>
      </c>
      <c r="B147" s="275">
        <v>0</v>
      </c>
      <c r="C147" s="112">
        <f>B147</f>
        <v>0</v>
      </c>
      <c r="D147" s="74">
        <v>0</v>
      </c>
      <c r="E147" s="136">
        <f>D147</f>
        <v>0</v>
      </c>
      <c r="F147" s="273">
        <v>10</v>
      </c>
      <c r="G147" s="44">
        <f>F147</f>
        <v>10</v>
      </c>
      <c r="H147" s="260">
        <v>50</v>
      </c>
      <c r="I147" s="270">
        <f>H147</f>
        <v>50</v>
      </c>
      <c r="J147" s="433">
        <v>0</v>
      </c>
      <c r="K147" s="434">
        <f>J147</f>
        <v>0</v>
      </c>
      <c r="L147" s="15">
        <v>0</v>
      </c>
      <c r="M147" s="140">
        <f>L147</f>
        <v>0</v>
      </c>
    </row>
    <row r="148" spans="1:13">
      <c r="A148" s="4">
        <v>2</v>
      </c>
      <c r="B148" s="275">
        <v>0</v>
      </c>
      <c r="C148" s="112">
        <f>C147+B148</f>
        <v>0</v>
      </c>
      <c r="D148" s="74">
        <v>0</v>
      </c>
      <c r="E148" s="136">
        <f>E147+D148</f>
        <v>0</v>
      </c>
      <c r="F148" s="273">
        <v>0</v>
      </c>
      <c r="G148" s="44">
        <f>G147+F148</f>
        <v>10</v>
      </c>
      <c r="H148" s="260">
        <v>0</v>
      </c>
      <c r="I148" s="270">
        <f>I147+H148</f>
        <v>50</v>
      </c>
      <c r="J148" s="433">
        <v>0</v>
      </c>
      <c r="K148" s="434">
        <f>K147+J148</f>
        <v>0</v>
      </c>
      <c r="L148" s="15">
        <v>3.3</v>
      </c>
      <c r="M148" s="140">
        <f>M147+L148</f>
        <v>3.3</v>
      </c>
    </row>
    <row r="149" spans="1:13">
      <c r="A149" s="4">
        <v>3</v>
      </c>
      <c r="B149" s="275">
        <v>0</v>
      </c>
      <c r="C149" s="112">
        <f t="shared" ref="C149:C156" si="58">C148+B149</f>
        <v>0</v>
      </c>
      <c r="D149" s="74">
        <v>12.5</v>
      </c>
      <c r="E149" s="136">
        <f t="shared" ref="E149:E156" si="59">E148+D149</f>
        <v>12.5</v>
      </c>
      <c r="F149" s="273">
        <v>0</v>
      </c>
      <c r="G149" s="44">
        <f t="shared" ref="G149:G156" si="60">G148+F149</f>
        <v>10</v>
      </c>
      <c r="H149" s="260">
        <v>0</v>
      </c>
      <c r="I149" s="270">
        <f t="shared" ref="I149:I156" si="61">I148+H149</f>
        <v>50</v>
      </c>
      <c r="J149" s="433">
        <v>0</v>
      </c>
      <c r="K149" s="434">
        <f t="shared" ref="K149:K156" si="62">K148+J149</f>
        <v>0</v>
      </c>
      <c r="L149" s="15">
        <v>0</v>
      </c>
      <c r="M149" s="140">
        <f t="shared" ref="M149:M156" si="63">M148+L149</f>
        <v>3.3</v>
      </c>
    </row>
    <row r="150" spans="1:13">
      <c r="A150" s="4">
        <v>4</v>
      </c>
      <c r="B150" s="275">
        <v>0</v>
      </c>
      <c r="C150" s="112">
        <f t="shared" si="58"/>
        <v>0</v>
      </c>
      <c r="D150" s="74">
        <v>0</v>
      </c>
      <c r="E150" s="136">
        <f t="shared" si="59"/>
        <v>12.5</v>
      </c>
      <c r="F150" s="273">
        <v>0</v>
      </c>
      <c r="G150" s="44">
        <f t="shared" si="60"/>
        <v>10</v>
      </c>
      <c r="H150" s="260">
        <v>0</v>
      </c>
      <c r="I150" s="270">
        <f t="shared" si="61"/>
        <v>50</v>
      </c>
      <c r="J150" s="433">
        <v>0</v>
      </c>
      <c r="K150" s="434">
        <f t="shared" si="62"/>
        <v>0</v>
      </c>
      <c r="L150" s="15">
        <v>3.2</v>
      </c>
      <c r="M150" s="140">
        <f t="shared" si="63"/>
        <v>6.5</v>
      </c>
    </row>
    <row r="151" spans="1:13">
      <c r="A151" s="4">
        <v>5</v>
      </c>
      <c r="B151" s="275">
        <v>0</v>
      </c>
      <c r="C151" s="112">
        <f t="shared" si="58"/>
        <v>0</v>
      </c>
      <c r="D151" s="74">
        <v>12.5</v>
      </c>
      <c r="E151" s="136">
        <f t="shared" si="59"/>
        <v>25</v>
      </c>
      <c r="F151" s="273">
        <v>0</v>
      </c>
      <c r="G151" s="44">
        <f t="shared" si="60"/>
        <v>10</v>
      </c>
      <c r="H151" s="260">
        <v>50</v>
      </c>
      <c r="I151" s="270">
        <f t="shared" si="61"/>
        <v>100</v>
      </c>
      <c r="J151" s="433">
        <v>0</v>
      </c>
      <c r="K151" s="434">
        <f t="shared" si="62"/>
        <v>0</v>
      </c>
      <c r="L151" s="15">
        <v>6.5</v>
      </c>
      <c r="M151" s="140">
        <f t="shared" si="63"/>
        <v>13</v>
      </c>
    </row>
    <row r="152" spans="1:13">
      <c r="A152" s="4">
        <v>6</v>
      </c>
      <c r="B152" s="275">
        <v>0</v>
      </c>
      <c r="C152" s="112">
        <f t="shared" si="58"/>
        <v>0</v>
      </c>
      <c r="D152" s="74">
        <v>0</v>
      </c>
      <c r="E152" s="136">
        <f t="shared" si="59"/>
        <v>25</v>
      </c>
      <c r="F152" s="273">
        <v>0</v>
      </c>
      <c r="G152" s="44">
        <f t="shared" si="60"/>
        <v>10</v>
      </c>
      <c r="H152" s="260">
        <v>0</v>
      </c>
      <c r="I152" s="270">
        <f t="shared" si="61"/>
        <v>100</v>
      </c>
      <c r="J152" s="433">
        <v>20</v>
      </c>
      <c r="K152" s="434">
        <f t="shared" si="62"/>
        <v>20</v>
      </c>
      <c r="L152" s="15">
        <v>3.2</v>
      </c>
      <c r="M152" s="140">
        <f t="shared" si="63"/>
        <v>16.2</v>
      </c>
    </row>
    <row r="153" spans="1:13">
      <c r="A153" s="4">
        <v>7</v>
      </c>
      <c r="B153" s="275">
        <v>0</v>
      </c>
      <c r="C153" s="112">
        <f t="shared" si="58"/>
        <v>0</v>
      </c>
      <c r="D153" s="74">
        <v>0</v>
      </c>
      <c r="E153" s="136">
        <f t="shared" si="59"/>
        <v>25</v>
      </c>
      <c r="F153" s="273">
        <v>0</v>
      </c>
      <c r="G153" s="44">
        <f t="shared" si="60"/>
        <v>10</v>
      </c>
      <c r="H153" s="260">
        <v>0</v>
      </c>
      <c r="I153" s="270">
        <f t="shared" si="61"/>
        <v>100</v>
      </c>
      <c r="J153" s="433">
        <v>10</v>
      </c>
      <c r="K153" s="434">
        <f t="shared" si="62"/>
        <v>30</v>
      </c>
      <c r="L153" s="15">
        <v>12.9</v>
      </c>
      <c r="M153" s="140">
        <f t="shared" si="63"/>
        <v>29.1</v>
      </c>
    </row>
    <row r="154" spans="1:13">
      <c r="A154" s="4">
        <v>8</v>
      </c>
      <c r="B154" s="275">
        <v>0</v>
      </c>
      <c r="C154" s="111">
        <f t="shared" si="58"/>
        <v>0</v>
      </c>
      <c r="D154" s="74">
        <v>12.5</v>
      </c>
      <c r="E154" s="366">
        <f t="shared" si="59"/>
        <v>37.5</v>
      </c>
      <c r="F154" s="273">
        <v>20</v>
      </c>
      <c r="G154" s="44">
        <f t="shared" si="60"/>
        <v>30</v>
      </c>
      <c r="H154" s="260">
        <v>0</v>
      </c>
      <c r="I154" s="267">
        <f t="shared" si="61"/>
        <v>100</v>
      </c>
      <c r="J154" s="433">
        <v>10</v>
      </c>
      <c r="K154" s="434">
        <f t="shared" si="62"/>
        <v>40</v>
      </c>
      <c r="L154" s="15">
        <v>29</v>
      </c>
      <c r="M154" s="214">
        <f t="shared" si="63"/>
        <v>58.1</v>
      </c>
    </row>
    <row r="155" spans="1:13">
      <c r="A155" s="4">
        <v>9</v>
      </c>
      <c r="B155" s="275">
        <v>0</v>
      </c>
      <c r="C155" s="112">
        <f t="shared" si="58"/>
        <v>0</v>
      </c>
      <c r="D155" s="74">
        <v>12.5</v>
      </c>
      <c r="E155" s="365">
        <f t="shared" si="59"/>
        <v>50</v>
      </c>
      <c r="F155" s="273">
        <v>50</v>
      </c>
      <c r="G155" s="44">
        <f t="shared" si="60"/>
        <v>80</v>
      </c>
      <c r="H155" s="260">
        <v>0</v>
      </c>
      <c r="I155" s="270">
        <f t="shared" si="61"/>
        <v>100</v>
      </c>
      <c r="J155" s="433">
        <v>30</v>
      </c>
      <c r="K155" s="434">
        <f t="shared" si="62"/>
        <v>70</v>
      </c>
      <c r="L155" s="15">
        <v>38.700000000000003</v>
      </c>
      <c r="M155" s="140">
        <f t="shared" si="63"/>
        <v>96.800000000000011</v>
      </c>
    </row>
    <row r="156" spans="1:13">
      <c r="A156" s="4">
        <v>10</v>
      </c>
      <c r="B156" s="275">
        <v>100</v>
      </c>
      <c r="C156" s="209">
        <f t="shared" si="58"/>
        <v>100</v>
      </c>
      <c r="D156" s="74">
        <v>50</v>
      </c>
      <c r="E156" s="136">
        <f t="shared" si="59"/>
        <v>100</v>
      </c>
      <c r="F156" s="273">
        <v>20</v>
      </c>
      <c r="G156" s="44">
        <f t="shared" si="60"/>
        <v>100</v>
      </c>
      <c r="H156" s="260">
        <v>0</v>
      </c>
      <c r="I156" s="270">
        <f t="shared" si="61"/>
        <v>100</v>
      </c>
      <c r="J156" s="433">
        <v>30</v>
      </c>
      <c r="K156" s="434">
        <f t="shared" si="62"/>
        <v>100</v>
      </c>
      <c r="L156" s="15"/>
      <c r="M156" s="140">
        <f t="shared" si="63"/>
        <v>96.800000000000011</v>
      </c>
    </row>
    <row r="157" spans="1:13">
      <c r="A157" s="3"/>
      <c r="B157" s="275"/>
      <c r="C157" s="112"/>
      <c r="D157" s="70"/>
      <c r="E157" s="136"/>
      <c r="F157" s="273"/>
      <c r="G157" s="44"/>
      <c r="H157" s="260"/>
      <c r="I157" s="270"/>
      <c r="J157" s="433"/>
      <c r="K157" s="434"/>
      <c r="L157" s="15"/>
      <c r="M157" s="140"/>
    </row>
    <row r="158" spans="1:13" ht="25.5">
      <c r="A158" s="5" t="s">
        <v>73</v>
      </c>
      <c r="B158" s="275"/>
      <c r="C158" s="112"/>
      <c r="D158" s="73"/>
      <c r="E158" s="136"/>
      <c r="F158" s="273"/>
      <c r="G158" s="44"/>
      <c r="H158" s="261"/>
      <c r="I158" s="270"/>
      <c r="J158" s="433"/>
      <c r="K158" s="434"/>
      <c r="L158" s="15"/>
      <c r="M158" s="140"/>
    </row>
    <row r="159" spans="1:13">
      <c r="A159" s="4" t="s">
        <v>58</v>
      </c>
      <c r="B159" s="275">
        <v>0</v>
      </c>
      <c r="C159" s="112">
        <f>B159</f>
        <v>0</v>
      </c>
      <c r="D159" s="70">
        <v>12.5</v>
      </c>
      <c r="E159" s="136">
        <f>D159</f>
        <v>12.5</v>
      </c>
      <c r="F159" s="273">
        <v>0</v>
      </c>
      <c r="G159" s="44">
        <f>F159</f>
        <v>0</v>
      </c>
      <c r="H159" s="260"/>
      <c r="I159" s="270">
        <f>H159</f>
        <v>0</v>
      </c>
      <c r="J159" s="433">
        <v>0</v>
      </c>
      <c r="K159" s="434">
        <f>J159</f>
        <v>0</v>
      </c>
      <c r="L159" s="15">
        <v>3.3</v>
      </c>
      <c r="M159" s="140"/>
    </row>
    <row r="160" spans="1:13">
      <c r="A160" s="4">
        <v>1</v>
      </c>
      <c r="B160" s="275">
        <v>0</v>
      </c>
      <c r="C160" s="112">
        <f>C159+B160</f>
        <v>0</v>
      </c>
      <c r="D160" s="70">
        <v>0</v>
      </c>
      <c r="E160" s="136">
        <f>E159+D160</f>
        <v>12.5</v>
      </c>
      <c r="F160" s="273">
        <v>0</v>
      </c>
      <c r="G160" s="44">
        <f>G159+F160</f>
        <v>0</v>
      </c>
      <c r="H160" s="260">
        <v>0</v>
      </c>
      <c r="I160" s="270">
        <f>I159+H160</f>
        <v>0</v>
      </c>
      <c r="J160" s="433">
        <v>0</v>
      </c>
      <c r="K160" s="434">
        <f>K159+J160</f>
        <v>0</v>
      </c>
      <c r="L160" s="15">
        <f>(0.08*B160+0.57*D160+0.06*F160+0.03*H160+0.03*J160)/77*100</f>
        <v>0</v>
      </c>
      <c r="M160" s="140"/>
    </row>
    <row r="161" spans="1:13">
      <c r="A161" s="4">
        <v>2</v>
      </c>
      <c r="B161" s="275">
        <v>0</v>
      </c>
      <c r="C161" s="112">
        <f t="shared" ref="C161:C169" si="64">C160+B161</f>
        <v>0</v>
      </c>
      <c r="D161" s="70">
        <v>12.5</v>
      </c>
      <c r="E161" s="136">
        <f t="shared" ref="E161:E169" si="65">E160+D161</f>
        <v>25</v>
      </c>
      <c r="F161" s="273">
        <v>10</v>
      </c>
      <c r="G161" s="44">
        <f t="shared" ref="G161:G169" si="66">G160+F161</f>
        <v>10</v>
      </c>
      <c r="H161" s="260">
        <v>0</v>
      </c>
      <c r="I161" s="270">
        <f t="shared" ref="I161:I169" si="67">I160+H161</f>
        <v>0</v>
      </c>
      <c r="J161" s="433">
        <v>10</v>
      </c>
      <c r="K161" s="434">
        <f t="shared" ref="K161:K168" si="68">K160+J161</f>
        <v>10</v>
      </c>
      <c r="L161" s="15">
        <v>12.9</v>
      </c>
      <c r="M161" s="140"/>
    </row>
    <row r="162" spans="1:13">
      <c r="A162" s="4">
        <v>3</v>
      </c>
      <c r="B162" s="275">
        <v>0</v>
      </c>
      <c r="C162" s="112">
        <f t="shared" si="64"/>
        <v>0</v>
      </c>
      <c r="D162" s="70">
        <v>0</v>
      </c>
      <c r="E162" s="136">
        <f t="shared" si="65"/>
        <v>25</v>
      </c>
      <c r="F162" s="273">
        <v>0</v>
      </c>
      <c r="G162" s="44">
        <f t="shared" si="66"/>
        <v>10</v>
      </c>
      <c r="H162" s="260">
        <v>50</v>
      </c>
      <c r="I162" s="270">
        <f t="shared" si="67"/>
        <v>50</v>
      </c>
      <c r="J162" s="433">
        <v>0</v>
      </c>
      <c r="K162" s="434">
        <f t="shared" si="68"/>
        <v>10</v>
      </c>
      <c r="L162" s="15">
        <v>0</v>
      </c>
      <c r="M162" s="140"/>
    </row>
    <row r="163" spans="1:13">
      <c r="A163" s="4">
        <v>4</v>
      </c>
      <c r="B163" s="275">
        <v>0</v>
      </c>
      <c r="C163" s="112">
        <f t="shared" si="64"/>
        <v>0</v>
      </c>
      <c r="D163" s="70">
        <v>12.5</v>
      </c>
      <c r="E163" s="136">
        <f t="shared" si="65"/>
        <v>37.5</v>
      </c>
      <c r="F163" s="273">
        <v>0</v>
      </c>
      <c r="G163" s="44">
        <f t="shared" si="66"/>
        <v>10</v>
      </c>
      <c r="H163" s="260">
        <v>0</v>
      </c>
      <c r="I163" s="270">
        <f t="shared" si="67"/>
        <v>50</v>
      </c>
      <c r="J163" s="433">
        <v>0</v>
      </c>
      <c r="K163" s="434">
        <f t="shared" si="68"/>
        <v>10</v>
      </c>
      <c r="L163" s="15">
        <v>3.2</v>
      </c>
      <c r="M163" s="140"/>
    </row>
    <row r="164" spans="1:13">
      <c r="A164" s="4">
        <v>5</v>
      </c>
      <c r="B164" s="275">
        <v>0</v>
      </c>
      <c r="C164" s="112">
        <f t="shared" si="64"/>
        <v>0</v>
      </c>
      <c r="D164" s="70">
        <v>0</v>
      </c>
      <c r="E164" s="210">
        <f t="shared" si="65"/>
        <v>37.5</v>
      </c>
      <c r="F164" s="273">
        <v>0</v>
      </c>
      <c r="G164" s="44">
        <f t="shared" si="66"/>
        <v>10</v>
      </c>
      <c r="H164" s="260">
        <v>0</v>
      </c>
      <c r="I164" s="270">
        <f t="shared" si="67"/>
        <v>50</v>
      </c>
      <c r="J164" s="433">
        <v>0</v>
      </c>
      <c r="K164" s="434">
        <f t="shared" si="68"/>
        <v>10</v>
      </c>
      <c r="L164" s="15">
        <v>0</v>
      </c>
      <c r="M164" s="140"/>
    </row>
    <row r="165" spans="1:13">
      <c r="A165" s="4">
        <v>6</v>
      </c>
      <c r="B165" s="275">
        <v>0</v>
      </c>
      <c r="C165" s="112">
        <f t="shared" si="64"/>
        <v>0</v>
      </c>
      <c r="D165" s="70">
        <v>0</v>
      </c>
      <c r="E165" s="136">
        <f t="shared" si="65"/>
        <v>37.5</v>
      </c>
      <c r="F165" s="273">
        <v>0</v>
      </c>
      <c r="G165" s="44">
        <f t="shared" si="66"/>
        <v>10</v>
      </c>
      <c r="H165" s="260">
        <v>0</v>
      </c>
      <c r="I165" s="267">
        <f t="shared" si="67"/>
        <v>50</v>
      </c>
      <c r="J165" s="433">
        <v>0</v>
      </c>
      <c r="K165" s="434">
        <f t="shared" si="68"/>
        <v>10</v>
      </c>
      <c r="L165" s="15">
        <v>0</v>
      </c>
      <c r="M165" s="140"/>
    </row>
    <row r="166" spans="1:13">
      <c r="A166" s="4">
        <v>7</v>
      </c>
      <c r="B166" s="275">
        <v>0</v>
      </c>
      <c r="C166" s="112">
        <f t="shared" si="64"/>
        <v>0</v>
      </c>
      <c r="D166" s="70">
        <v>0</v>
      </c>
      <c r="E166" s="136">
        <f t="shared" si="65"/>
        <v>37.5</v>
      </c>
      <c r="F166" s="273">
        <v>0</v>
      </c>
      <c r="G166" s="44">
        <f t="shared" si="66"/>
        <v>10</v>
      </c>
      <c r="H166" s="260">
        <v>0</v>
      </c>
      <c r="I166" s="270">
        <f t="shared" si="67"/>
        <v>50</v>
      </c>
      <c r="J166" s="433">
        <v>0</v>
      </c>
      <c r="K166" s="434">
        <f t="shared" si="68"/>
        <v>10</v>
      </c>
      <c r="L166" s="15">
        <v>0</v>
      </c>
      <c r="M166" s="140"/>
    </row>
    <row r="167" spans="1:13">
      <c r="A167" s="4">
        <v>8</v>
      </c>
      <c r="B167" s="275">
        <v>0</v>
      </c>
      <c r="C167" s="112">
        <f t="shared" si="64"/>
        <v>0</v>
      </c>
      <c r="D167" s="70">
        <v>0</v>
      </c>
      <c r="E167" s="136">
        <f t="shared" si="65"/>
        <v>37.5</v>
      </c>
      <c r="F167" s="273">
        <v>0</v>
      </c>
      <c r="G167" s="44">
        <f t="shared" si="66"/>
        <v>10</v>
      </c>
      <c r="H167" s="260">
        <v>0</v>
      </c>
      <c r="I167" s="270">
        <f t="shared" si="67"/>
        <v>50</v>
      </c>
      <c r="J167" s="433">
        <v>0</v>
      </c>
      <c r="K167" s="434">
        <f t="shared" si="68"/>
        <v>10</v>
      </c>
      <c r="L167" s="15">
        <v>0</v>
      </c>
      <c r="M167" s="140"/>
    </row>
    <row r="168" spans="1:13">
      <c r="A168" s="4">
        <v>9</v>
      </c>
      <c r="B168" s="275">
        <v>0</v>
      </c>
      <c r="C168" s="111">
        <f t="shared" si="64"/>
        <v>0</v>
      </c>
      <c r="D168" s="70">
        <v>0</v>
      </c>
      <c r="E168" s="136">
        <f t="shared" si="65"/>
        <v>37.5</v>
      </c>
      <c r="F168" s="273">
        <v>0</v>
      </c>
      <c r="G168" s="44">
        <f t="shared" si="66"/>
        <v>10</v>
      </c>
      <c r="H168" s="260">
        <v>0</v>
      </c>
      <c r="I168" s="270">
        <f t="shared" si="67"/>
        <v>50</v>
      </c>
      <c r="J168" s="433">
        <v>0</v>
      </c>
      <c r="K168" s="434">
        <f t="shared" si="68"/>
        <v>10</v>
      </c>
      <c r="L168" s="15">
        <v>0</v>
      </c>
      <c r="M168" s="140"/>
    </row>
    <row r="169" spans="1:13">
      <c r="A169" s="4" t="s">
        <v>59</v>
      </c>
      <c r="B169" s="275">
        <v>100</v>
      </c>
      <c r="C169" s="209">
        <f t="shared" si="64"/>
        <v>100</v>
      </c>
      <c r="D169" s="70">
        <v>62.5</v>
      </c>
      <c r="E169" s="136">
        <f t="shared" si="65"/>
        <v>100</v>
      </c>
      <c r="F169" s="273">
        <v>90</v>
      </c>
      <c r="G169" s="44">
        <f t="shared" si="66"/>
        <v>100</v>
      </c>
      <c r="H169" s="260">
        <v>50</v>
      </c>
      <c r="I169" s="270">
        <f t="shared" si="67"/>
        <v>100</v>
      </c>
      <c r="J169" s="433">
        <v>90</v>
      </c>
      <c r="K169" s="434">
        <f>K168+J169</f>
        <v>100</v>
      </c>
      <c r="L169" s="15">
        <v>80.599999999999994</v>
      </c>
      <c r="M169" s="140"/>
    </row>
    <row r="170" spans="1:13">
      <c r="A170" s="3"/>
      <c r="B170" s="275"/>
      <c r="C170" s="112"/>
      <c r="D170" s="70"/>
      <c r="E170" s="136"/>
      <c r="F170" s="273"/>
      <c r="G170" s="44"/>
      <c r="H170" s="260"/>
      <c r="I170" s="270"/>
      <c r="J170" s="433"/>
      <c r="K170" s="434"/>
      <c r="L170" s="15"/>
      <c r="M170" s="135"/>
    </row>
    <row r="171" spans="1:13">
      <c r="A171" s="5" t="s">
        <v>61</v>
      </c>
      <c r="B171" s="275"/>
      <c r="C171" s="112"/>
      <c r="D171" s="73"/>
      <c r="E171" s="136"/>
      <c r="F171" s="273"/>
      <c r="G171" s="44"/>
      <c r="H171" s="261"/>
      <c r="I171" s="270"/>
      <c r="J171" s="433"/>
      <c r="K171" s="434"/>
      <c r="L171" s="15">
        <v>77.400000000000006</v>
      </c>
      <c r="M171" s="135"/>
    </row>
    <row r="172" spans="1:13">
      <c r="A172" s="4" t="s">
        <v>60</v>
      </c>
      <c r="B172" s="275">
        <v>100</v>
      </c>
      <c r="C172" s="112"/>
      <c r="D172" s="70">
        <v>87.5</v>
      </c>
      <c r="E172" s="136"/>
      <c r="F172" s="273">
        <v>50</v>
      </c>
      <c r="G172" s="44"/>
      <c r="H172" s="260">
        <v>50</v>
      </c>
      <c r="I172" s="270"/>
      <c r="J172" s="433">
        <v>100</v>
      </c>
      <c r="K172" s="434"/>
      <c r="L172" s="15">
        <v>22.6</v>
      </c>
      <c r="M172" s="135"/>
    </row>
    <row r="173" spans="1:13">
      <c r="A173" s="4" t="s">
        <v>8</v>
      </c>
      <c r="B173" s="275">
        <v>0</v>
      </c>
      <c r="C173" s="112"/>
      <c r="D173" s="70">
        <v>12.5</v>
      </c>
      <c r="E173" s="136"/>
      <c r="F173" s="273">
        <v>50</v>
      </c>
      <c r="G173" s="44"/>
      <c r="H173" s="260">
        <v>50</v>
      </c>
      <c r="I173" s="270"/>
      <c r="J173" s="433">
        <v>0</v>
      </c>
      <c r="K173" s="434"/>
      <c r="L173" s="15"/>
      <c r="M173" s="135"/>
    </row>
    <row r="174" spans="1:13">
      <c r="A174" s="3"/>
      <c r="B174" s="275"/>
      <c r="C174" s="112"/>
      <c r="D174" s="70"/>
      <c r="E174" s="136"/>
      <c r="F174" s="273"/>
      <c r="G174" s="44"/>
      <c r="H174" s="260"/>
      <c r="I174" s="270"/>
      <c r="J174" s="433"/>
      <c r="K174" s="434"/>
      <c r="L174" s="15"/>
      <c r="M174" s="135"/>
    </row>
    <row r="175" spans="1:13" ht="25.5">
      <c r="A175" s="5" t="s">
        <v>74</v>
      </c>
      <c r="B175" s="275"/>
      <c r="C175" s="112"/>
      <c r="D175" s="73"/>
      <c r="E175" s="136"/>
      <c r="F175" s="273"/>
      <c r="G175" s="44"/>
      <c r="H175" s="261"/>
      <c r="I175" s="270"/>
      <c r="J175" s="433"/>
      <c r="K175" s="434"/>
      <c r="L175" s="15">
        <f t="shared" ref="L175:L184" si="69">(0.08*B175+0.57*D175+0.06*F175+0.03*H175+0.03*J175)/77*100</f>
        <v>0</v>
      </c>
      <c r="M175" s="135"/>
    </row>
    <row r="176" spans="1:13">
      <c r="A176" s="4" t="s">
        <v>63</v>
      </c>
      <c r="B176" s="275">
        <v>100</v>
      </c>
      <c r="C176" s="112"/>
      <c r="D176" s="70">
        <v>100</v>
      </c>
      <c r="E176" s="136"/>
      <c r="F176" s="273">
        <v>100</v>
      </c>
      <c r="G176" s="44"/>
      <c r="H176" s="260">
        <v>100</v>
      </c>
      <c r="I176" s="270"/>
      <c r="J176" s="433">
        <v>100</v>
      </c>
      <c r="K176" s="434"/>
      <c r="L176" s="15">
        <v>100</v>
      </c>
      <c r="M176" s="135"/>
    </row>
    <row r="177" spans="1:13">
      <c r="A177" s="4" t="s">
        <v>62</v>
      </c>
      <c r="B177" s="275">
        <v>0</v>
      </c>
      <c r="C177" s="112"/>
      <c r="D177" s="70">
        <v>0</v>
      </c>
      <c r="E177" s="136"/>
      <c r="F177" s="273">
        <v>0</v>
      </c>
      <c r="G177" s="44"/>
      <c r="H177" s="260">
        <v>0</v>
      </c>
      <c r="I177" s="270"/>
      <c r="J177" s="433">
        <v>0</v>
      </c>
      <c r="K177" s="434"/>
      <c r="L177" s="15">
        <v>0</v>
      </c>
      <c r="M177" s="135"/>
    </row>
    <row r="178" spans="1:13">
      <c r="A178" s="3"/>
      <c r="B178" s="275"/>
      <c r="C178" s="112"/>
      <c r="D178" s="70"/>
      <c r="E178" s="136"/>
      <c r="F178" s="273"/>
      <c r="G178" s="44"/>
      <c r="H178" s="260"/>
      <c r="I178" s="270"/>
      <c r="J178" s="433"/>
      <c r="K178" s="434"/>
      <c r="L178" s="15"/>
      <c r="M178" s="135"/>
    </row>
    <row r="179" spans="1:13">
      <c r="A179" s="3"/>
      <c r="B179" s="275"/>
      <c r="C179" s="112"/>
      <c r="D179" s="70"/>
      <c r="E179" s="136"/>
      <c r="F179" s="273"/>
      <c r="G179" s="44"/>
      <c r="H179" s="260"/>
      <c r="I179" s="270"/>
      <c r="J179" s="433"/>
      <c r="K179" s="434"/>
      <c r="L179" s="15"/>
      <c r="M179" s="135"/>
    </row>
    <row r="180" spans="1:13">
      <c r="A180" s="5" t="s">
        <v>94</v>
      </c>
      <c r="B180" s="275"/>
      <c r="C180" s="112"/>
      <c r="D180" s="73"/>
      <c r="E180" s="136"/>
      <c r="F180" s="273"/>
      <c r="G180" s="44"/>
      <c r="H180" s="261"/>
      <c r="I180" s="270"/>
      <c r="J180" s="433"/>
      <c r="K180" s="434"/>
      <c r="L180" s="15">
        <f t="shared" si="69"/>
        <v>0</v>
      </c>
      <c r="M180" s="135"/>
    </row>
    <row r="181" spans="1:13">
      <c r="A181" s="4" t="s">
        <v>64</v>
      </c>
      <c r="B181" s="275">
        <v>0</v>
      </c>
      <c r="C181" s="112"/>
      <c r="D181" s="70">
        <v>25</v>
      </c>
      <c r="E181" s="136"/>
      <c r="F181" s="273">
        <v>40</v>
      </c>
      <c r="G181" s="44"/>
      <c r="H181" s="260">
        <v>50</v>
      </c>
      <c r="I181" s="270"/>
      <c r="J181" s="433">
        <v>70</v>
      </c>
      <c r="K181" s="434">
        <f>J181</f>
        <v>70</v>
      </c>
      <c r="L181" s="15">
        <v>45.2</v>
      </c>
      <c r="M181" s="135"/>
    </row>
    <row r="182" spans="1:13">
      <c r="A182" s="4" t="s">
        <v>65</v>
      </c>
      <c r="B182" s="275">
        <v>0</v>
      </c>
      <c r="C182" s="112"/>
      <c r="D182" s="70">
        <v>12.5</v>
      </c>
      <c r="E182" s="136"/>
      <c r="F182" s="273">
        <v>30</v>
      </c>
      <c r="G182" s="44"/>
      <c r="H182" s="260">
        <v>0</v>
      </c>
      <c r="I182" s="270"/>
      <c r="J182" s="433">
        <v>20</v>
      </c>
      <c r="K182" s="434">
        <f t="shared" ref="K182:K187" si="70">J182+K181</f>
        <v>90</v>
      </c>
      <c r="L182" s="15">
        <v>19.399999999999999</v>
      </c>
      <c r="M182" s="135"/>
    </row>
    <row r="183" spans="1:13">
      <c r="A183" s="4" t="s">
        <v>66</v>
      </c>
      <c r="B183" s="275">
        <v>0</v>
      </c>
      <c r="C183" s="112"/>
      <c r="D183" s="70">
        <v>12.5</v>
      </c>
      <c r="E183" s="136"/>
      <c r="F183" s="273">
        <v>0</v>
      </c>
      <c r="G183" s="44"/>
      <c r="H183" s="260">
        <v>0</v>
      </c>
      <c r="I183" s="270"/>
      <c r="J183" s="433">
        <v>0</v>
      </c>
      <c r="K183" s="434">
        <f t="shared" si="70"/>
        <v>90</v>
      </c>
      <c r="L183" s="15">
        <v>3.2</v>
      </c>
      <c r="M183" s="135"/>
    </row>
    <row r="184" spans="1:13">
      <c r="A184" s="4" t="s">
        <v>67</v>
      </c>
      <c r="B184" s="275">
        <v>0</v>
      </c>
      <c r="C184" s="112"/>
      <c r="D184" s="70">
        <v>0</v>
      </c>
      <c r="E184" s="136"/>
      <c r="F184" s="273">
        <v>0</v>
      </c>
      <c r="G184" s="44"/>
      <c r="H184" s="260">
        <v>0</v>
      </c>
      <c r="I184" s="270"/>
      <c r="J184" s="433">
        <v>0</v>
      </c>
      <c r="K184" s="434">
        <f t="shared" si="70"/>
        <v>90</v>
      </c>
      <c r="L184" s="15">
        <f t="shared" si="69"/>
        <v>0</v>
      </c>
      <c r="M184" s="135"/>
    </row>
    <row r="185" spans="1:13">
      <c r="A185" s="4" t="s">
        <v>68</v>
      </c>
      <c r="B185" s="275">
        <v>0</v>
      </c>
      <c r="C185" s="112"/>
      <c r="D185" s="70">
        <v>0</v>
      </c>
      <c r="E185" s="136"/>
      <c r="F185" s="273">
        <v>10</v>
      </c>
      <c r="G185" s="44"/>
      <c r="H185" s="260">
        <v>50</v>
      </c>
      <c r="I185" s="270"/>
      <c r="J185" s="433">
        <v>10</v>
      </c>
      <c r="K185" s="434">
        <f t="shared" si="70"/>
        <v>100</v>
      </c>
      <c r="L185" s="15">
        <v>9.6999999999999993</v>
      </c>
      <c r="M185" s="135"/>
    </row>
    <row r="186" spans="1:13">
      <c r="A186" s="4" t="s">
        <v>69</v>
      </c>
      <c r="B186" s="275">
        <v>100</v>
      </c>
      <c r="C186" s="112"/>
      <c r="D186" s="70">
        <v>50</v>
      </c>
      <c r="E186" s="136"/>
      <c r="F186" s="273">
        <v>10</v>
      </c>
      <c r="G186" s="44"/>
      <c r="H186" s="260">
        <v>0</v>
      </c>
      <c r="I186" s="270"/>
      <c r="J186" s="433">
        <v>0</v>
      </c>
      <c r="K186" s="434">
        <f t="shared" si="70"/>
        <v>100</v>
      </c>
      <c r="L186" s="15">
        <v>19.399999999999999</v>
      </c>
      <c r="M186" s="135"/>
    </row>
    <row r="187" spans="1:13">
      <c r="A187" s="4" t="s">
        <v>75</v>
      </c>
      <c r="B187" s="275">
        <v>0</v>
      </c>
      <c r="C187" s="112"/>
      <c r="D187" s="70">
        <v>0</v>
      </c>
      <c r="E187" s="136"/>
      <c r="F187" s="273">
        <v>10</v>
      </c>
      <c r="G187" s="44"/>
      <c r="H187" s="260">
        <v>0</v>
      </c>
      <c r="I187" s="270"/>
      <c r="J187" s="433">
        <v>0</v>
      </c>
      <c r="K187" s="434">
        <f t="shared" si="70"/>
        <v>100</v>
      </c>
      <c r="L187" s="15">
        <v>3.2</v>
      </c>
      <c r="M187" s="135"/>
    </row>
    <row r="188" spans="1:13">
      <c r="A188" s="3"/>
      <c r="B188" s="275"/>
      <c r="C188" s="112"/>
      <c r="D188" s="70"/>
      <c r="E188" s="136"/>
      <c r="F188" s="273"/>
      <c r="G188" s="44"/>
      <c r="H188" s="260"/>
      <c r="I188" s="270"/>
      <c r="J188" s="433"/>
      <c r="K188" s="434"/>
      <c r="L188" s="15"/>
      <c r="M188" s="135"/>
    </row>
    <row r="189" spans="1:13" ht="25.5">
      <c r="A189" s="5" t="s">
        <v>76</v>
      </c>
      <c r="B189" s="275"/>
      <c r="C189" s="112"/>
      <c r="D189" s="73"/>
      <c r="E189" s="136"/>
      <c r="F189" s="273"/>
      <c r="G189" s="44"/>
      <c r="H189" s="261"/>
      <c r="I189" s="270"/>
      <c r="J189" s="433"/>
      <c r="K189" s="434"/>
      <c r="L189" s="15">
        <v>71</v>
      </c>
      <c r="M189" s="135"/>
    </row>
    <row r="190" spans="1:13">
      <c r="A190" s="4" t="s">
        <v>60</v>
      </c>
      <c r="B190" s="275">
        <v>0</v>
      </c>
      <c r="C190" s="112"/>
      <c r="D190" s="70">
        <v>75</v>
      </c>
      <c r="E190" s="136"/>
      <c r="F190" s="273">
        <v>80</v>
      </c>
      <c r="G190" s="44"/>
      <c r="H190" s="260">
        <v>50</v>
      </c>
      <c r="I190" s="270"/>
      <c r="J190" s="433">
        <v>70</v>
      </c>
      <c r="K190" s="434"/>
      <c r="L190" s="15">
        <v>29</v>
      </c>
      <c r="M190" s="135"/>
    </row>
    <row r="191" spans="1:13">
      <c r="A191" s="4" t="s">
        <v>8</v>
      </c>
      <c r="B191" s="275">
        <v>100</v>
      </c>
      <c r="C191" s="112"/>
      <c r="D191" s="70">
        <v>25</v>
      </c>
      <c r="E191" s="136"/>
      <c r="F191" s="273">
        <v>20</v>
      </c>
      <c r="G191" s="44"/>
      <c r="H191" s="260">
        <v>50</v>
      </c>
      <c r="I191" s="270"/>
      <c r="J191" s="433">
        <v>30</v>
      </c>
      <c r="K191" s="434"/>
      <c r="L191" s="15"/>
      <c r="M191" s="135"/>
    </row>
    <row r="192" spans="1:13">
      <c r="A192" s="3"/>
      <c r="B192" s="275"/>
      <c r="C192" s="112"/>
      <c r="D192" s="70"/>
      <c r="E192" s="136"/>
      <c r="F192" s="273"/>
      <c r="G192" s="44"/>
      <c r="H192" s="260"/>
      <c r="I192" s="270"/>
      <c r="J192" s="433"/>
      <c r="K192" s="434"/>
      <c r="L192" s="15"/>
      <c r="M192" s="135"/>
    </row>
    <row r="193" spans="1:13" ht="25.5">
      <c r="A193" s="5" t="s">
        <v>105</v>
      </c>
      <c r="B193" s="275"/>
      <c r="C193" s="112"/>
      <c r="D193" s="73"/>
      <c r="E193" s="136"/>
      <c r="F193" s="273"/>
      <c r="G193" s="44"/>
      <c r="H193" s="261"/>
      <c r="I193" s="270"/>
      <c r="J193" s="433"/>
      <c r="K193" s="434"/>
      <c r="L193" s="15">
        <v>19.3</v>
      </c>
      <c r="M193" s="135"/>
    </row>
    <row r="194" spans="1:13">
      <c r="A194" s="4" t="s">
        <v>70</v>
      </c>
      <c r="B194" s="275">
        <v>0</v>
      </c>
      <c r="C194" s="112"/>
      <c r="D194" s="70">
        <v>12.5</v>
      </c>
      <c r="E194" s="136"/>
      <c r="F194" s="273">
        <v>40</v>
      </c>
      <c r="G194" s="44"/>
      <c r="H194" s="260">
        <v>0</v>
      </c>
      <c r="I194" s="270"/>
      <c r="J194" s="433">
        <v>10</v>
      </c>
      <c r="K194" s="434"/>
      <c r="L194" s="15">
        <v>25.8</v>
      </c>
      <c r="M194" s="135"/>
    </row>
    <row r="195" spans="1:13">
      <c r="A195" s="4" t="s">
        <v>60</v>
      </c>
      <c r="B195" s="275">
        <v>0</v>
      </c>
      <c r="C195" s="112"/>
      <c r="D195" s="70">
        <v>37.5</v>
      </c>
      <c r="E195" s="136"/>
      <c r="F195" s="273">
        <v>20</v>
      </c>
      <c r="G195" s="44"/>
      <c r="H195" s="260">
        <v>50</v>
      </c>
      <c r="I195" s="270"/>
      <c r="J195" s="433">
        <v>20</v>
      </c>
      <c r="K195" s="434"/>
      <c r="L195" s="15">
        <v>48.4</v>
      </c>
      <c r="M195" s="135"/>
    </row>
    <row r="196" spans="1:13">
      <c r="A196" s="4" t="s">
        <v>8</v>
      </c>
      <c r="B196" s="275">
        <v>100</v>
      </c>
      <c r="C196" s="112"/>
      <c r="D196" s="70">
        <v>37.5</v>
      </c>
      <c r="E196" s="136"/>
      <c r="F196" s="273">
        <v>40</v>
      </c>
      <c r="G196" s="44"/>
      <c r="H196" s="260">
        <v>50</v>
      </c>
      <c r="I196" s="270"/>
      <c r="J196" s="433">
        <v>60</v>
      </c>
      <c r="K196" s="434"/>
      <c r="L196" s="15">
        <v>6.5</v>
      </c>
      <c r="M196" s="135"/>
    </row>
    <row r="197" spans="1:13">
      <c r="A197" s="4" t="s">
        <v>71</v>
      </c>
      <c r="B197" s="275">
        <v>0</v>
      </c>
      <c r="C197" s="112"/>
      <c r="D197" s="70">
        <v>12.5</v>
      </c>
      <c r="E197" s="136"/>
      <c r="F197" s="273">
        <v>0</v>
      </c>
      <c r="G197" s="44"/>
      <c r="H197" s="260">
        <v>0</v>
      </c>
      <c r="I197" s="270"/>
      <c r="J197" s="433">
        <v>10</v>
      </c>
      <c r="K197" s="434"/>
      <c r="L197" s="15"/>
      <c r="M197" s="135"/>
    </row>
    <row r="198" spans="1:13">
      <c r="A198" s="3"/>
      <c r="B198" s="275"/>
      <c r="C198" s="112"/>
      <c r="D198" s="70"/>
      <c r="E198" s="136"/>
      <c r="F198" s="273"/>
      <c r="G198" s="44"/>
      <c r="H198" s="260"/>
      <c r="I198" s="270"/>
      <c r="J198" s="433"/>
      <c r="K198" s="434"/>
      <c r="L198" s="15"/>
      <c r="M198" s="135"/>
    </row>
    <row r="199" spans="1:13" ht="25.5">
      <c r="A199" s="5" t="s">
        <v>72</v>
      </c>
      <c r="B199" s="275"/>
      <c r="C199" s="112"/>
      <c r="D199" s="73"/>
      <c r="E199" s="136"/>
      <c r="F199" s="273"/>
      <c r="G199" s="44"/>
      <c r="H199" s="261"/>
      <c r="I199" s="270"/>
      <c r="J199" s="433"/>
      <c r="K199" s="434"/>
      <c r="L199" s="15">
        <v>19.3</v>
      </c>
      <c r="M199" s="135"/>
    </row>
    <row r="200" spans="1:13">
      <c r="A200" s="4" t="s">
        <v>77</v>
      </c>
      <c r="B200" s="275">
        <v>0</v>
      </c>
      <c r="C200" s="112">
        <f>B200</f>
        <v>0</v>
      </c>
      <c r="D200" s="70">
        <v>0</v>
      </c>
      <c r="E200" s="136">
        <f>D200</f>
        <v>0</v>
      </c>
      <c r="F200" s="273">
        <v>20</v>
      </c>
      <c r="G200" s="44">
        <f>F200</f>
        <v>20</v>
      </c>
      <c r="H200" s="260">
        <v>50</v>
      </c>
      <c r="I200" s="270">
        <f>H200</f>
        <v>50</v>
      </c>
      <c r="J200" s="433">
        <v>30</v>
      </c>
      <c r="K200" s="434">
        <f>J200</f>
        <v>30</v>
      </c>
      <c r="L200" s="15">
        <v>22.6</v>
      </c>
      <c r="M200" s="140">
        <f>L200</f>
        <v>22.6</v>
      </c>
    </row>
    <row r="201" spans="1:13">
      <c r="A201" s="4" t="s">
        <v>78</v>
      </c>
      <c r="B201" s="275">
        <v>0</v>
      </c>
      <c r="C201" s="364">
        <f t="shared" ref="C201:C208" si="71">C200+B201</f>
        <v>0</v>
      </c>
      <c r="D201" s="70">
        <v>12.5</v>
      </c>
      <c r="E201" s="136">
        <f t="shared" ref="E201:E208" si="72">E200+D201</f>
        <v>12.5</v>
      </c>
      <c r="F201" s="273">
        <v>50</v>
      </c>
      <c r="G201" s="44">
        <f t="shared" ref="G201:G208" si="73">G200+F201</f>
        <v>70</v>
      </c>
      <c r="H201" s="260">
        <v>0</v>
      </c>
      <c r="I201" s="270">
        <f t="shared" ref="I201:I208" si="74">I200+H201</f>
        <v>50</v>
      </c>
      <c r="J201" s="433">
        <v>10</v>
      </c>
      <c r="K201" s="434">
        <f>J201+K200</f>
        <v>40</v>
      </c>
      <c r="L201" s="15">
        <v>9.6999999999999993</v>
      </c>
      <c r="M201" s="140">
        <f t="shared" ref="M201:M208" si="75">M200+L201</f>
        <v>32.299999999999997</v>
      </c>
    </row>
    <row r="202" spans="1:13">
      <c r="A202" s="4" t="s">
        <v>79</v>
      </c>
      <c r="B202" s="275">
        <v>0</v>
      </c>
      <c r="C202" s="112">
        <f t="shared" si="71"/>
        <v>0</v>
      </c>
      <c r="D202" s="70">
        <v>37.5</v>
      </c>
      <c r="E202" s="210">
        <f t="shared" si="72"/>
        <v>50</v>
      </c>
      <c r="F202" s="273">
        <v>0</v>
      </c>
      <c r="G202" s="44">
        <f t="shared" si="73"/>
        <v>70</v>
      </c>
      <c r="H202" s="260">
        <v>0</v>
      </c>
      <c r="I202" s="267">
        <f t="shared" si="74"/>
        <v>50</v>
      </c>
      <c r="J202" s="433">
        <v>0</v>
      </c>
      <c r="K202" s="434">
        <f t="shared" ref="K202:K208" si="76">J202+K201</f>
        <v>40</v>
      </c>
      <c r="L202" s="15">
        <v>22.6</v>
      </c>
      <c r="M202" s="214">
        <f t="shared" si="75"/>
        <v>54.9</v>
      </c>
    </row>
    <row r="203" spans="1:13">
      <c r="A203" s="4" t="s">
        <v>80</v>
      </c>
      <c r="B203" s="275">
        <v>0</v>
      </c>
      <c r="C203" s="112">
        <f t="shared" si="71"/>
        <v>0</v>
      </c>
      <c r="D203" s="70">
        <v>37.5</v>
      </c>
      <c r="E203" s="136">
        <f t="shared" si="72"/>
        <v>87.5</v>
      </c>
      <c r="F203" s="273">
        <v>10</v>
      </c>
      <c r="G203" s="44">
        <f t="shared" si="73"/>
        <v>80</v>
      </c>
      <c r="H203" s="260">
        <v>50</v>
      </c>
      <c r="I203" s="270">
        <f t="shared" si="74"/>
        <v>100</v>
      </c>
      <c r="J203" s="433">
        <v>20</v>
      </c>
      <c r="K203" s="434">
        <f t="shared" si="76"/>
        <v>60</v>
      </c>
      <c r="L203" s="15">
        <v>9.6999999999999993</v>
      </c>
      <c r="M203" s="140">
        <f t="shared" si="75"/>
        <v>64.599999999999994</v>
      </c>
    </row>
    <row r="204" spans="1:13">
      <c r="A204" s="4" t="s">
        <v>81</v>
      </c>
      <c r="B204" s="275">
        <v>0</v>
      </c>
      <c r="C204" s="112">
        <f t="shared" si="71"/>
        <v>0</v>
      </c>
      <c r="D204" s="70">
        <v>0</v>
      </c>
      <c r="E204" s="136">
        <f t="shared" si="72"/>
        <v>87.5</v>
      </c>
      <c r="F204" s="273">
        <v>10</v>
      </c>
      <c r="G204" s="44">
        <f t="shared" si="73"/>
        <v>90</v>
      </c>
      <c r="H204" s="260">
        <v>0</v>
      </c>
      <c r="I204" s="270">
        <f t="shared" si="74"/>
        <v>100</v>
      </c>
      <c r="J204" s="433">
        <v>20</v>
      </c>
      <c r="K204" s="434">
        <f t="shared" si="76"/>
        <v>80</v>
      </c>
      <c r="L204" s="15">
        <v>9.6999999999999993</v>
      </c>
      <c r="M204" s="140">
        <f t="shared" si="75"/>
        <v>74.3</v>
      </c>
    </row>
    <row r="205" spans="1:13">
      <c r="A205" s="4" t="s">
        <v>82</v>
      </c>
      <c r="B205" s="275">
        <v>100</v>
      </c>
      <c r="C205" s="209">
        <f t="shared" si="71"/>
        <v>100</v>
      </c>
      <c r="D205" s="70">
        <v>0</v>
      </c>
      <c r="E205" s="136">
        <f t="shared" si="72"/>
        <v>87.5</v>
      </c>
      <c r="F205" s="273">
        <v>0</v>
      </c>
      <c r="G205" s="44">
        <f t="shared" si="73"/>
        <v>90</v>
      </c>
      <c r="H205" s="260">
        <v>0</v>
      </c>
      <c r="I205" s="270">
        <f t="shared" si="74"/>
        <v>100</v>
      </c>
      <c r="J205" s="433">
        <v>20</v>
      </c>
      <c r="K205" s="434">
        <f t="shared" si="76"/>
        <v>100</v>
      </c>
      <c r="L205" s="15">
        <v>3.2</v>
      </c>
      <c r="M205" s="140">
        <f t="shared" si="75"/>
        <v>77.5</v>
      </c>
    </row>
    <row r="206" spans="1:13">
      <c r="A206" s="4" t="s">
        <v>83</v>
      </c>
      <c r="B206" s="275">
        <v>0</v>
      </c>
      <c r="C206" s="112">
        <f t="shared" si="71"/>
        <v>100</v>
      </c>
      <c r="D206" s="70">
        <v>0</v>
      </c>
      <c r="E206" s="136">
        <f t="shared" si="72"/>
        <v>87.5</v>
      </c>
      <c r="F206" s="273">
        <v>10</v>
      </c>
      <c r="G206" s="44">
        <f t="shared" si="73"/>
        <v>100</v>
      </c>
      <c r="H206" s="260">
        <v>0</v>
      </c>
      <c r="I206" s="270">
        <f t="shared" si="74"/>
        <v>100</v>
      </c>
      <c r="J206" s="433">
        <v>0</v>
      </c>
      <c r="K206" s="434">
        <f t="shared" si="76"/>
        <v>100</v>
      </c>
      <c r="L206" s="15">
        <v>3.2</v>
      </c>
      <c r="M206" s="140">
        <f t="shared" si="75"/>
        <v>80.7</v>
      </c>
    </row>
    <row r="207" spans="1:13">
      <c r="A207" s="4" t="s">
        <v>84</v>
      </c>
      <c r="B207" s="275">
        <v>0</v>
      </c>
      <c r="C207" s="112">
        <f t="shared" si="71"/>
        <v>100</v>
      </c>
      <c r="D207" s="70">
        <v>12.5</v>
      </c>
      <c r="E207" s="136">
        <f t="shared" si="72"/>
        <v>100</v>
      </c>
      <c r="F207" s="273">
        <v>0</v>
      </c>
      <c r="G207" s="44">
        <f t="shared" si="73"/>
        <v>100</v>
      </c>
      <c r="H207" s="260">
        <v>0</v>
      </c>
      <c r="I207" s="270">
        <f t="shared" si="74"/>
        <v>100</v>
      </c>
      <c r="J207" s="433">
        <v>0</v>
      </c>
      <c r="K207" s="434">
        <f t="shared" si="76"/>
        <v>100</v>
      </c>
      <c r="L207" s="15">
        <v>0</v>
      </c>
      <c r="M207" s="140">
        <f t="shared" si="75"/>
        <v>80.7</v>
      </c>
    </row>
    <row r="208" spans="1:13">
      <c r="A208" s="4" t="s">
        <v>85</v>
      </c>
      <c r="B208" s="275">
        <v>0</v>
      </c>
      <c r="C208" s="112">
        <f t="shared" si="71"/>
        <v>100</v>
      </c>
      <c r="D208" s="70">
        <v>0</v>
      </c>
      <c r="E208" s="136">
        <f t="shared" si="72"/>
        <v>100</v>
      </c>
      <c r="F208" s="273">
        <v>0</v>
      </c>
      <c r="G208" s="44">
        <f t="shared" si="73"/>
        <v>100</v>
      </c>
      <c r="H208" s="260">
        <v>0</v>
      </c>
      <c r="I208" s="270">
        <f t="shared" si="74"/>
        <v>100</v>
      </c>
      <c r="J208" s="433">
        <v>0</v>
      </c>
      <c r="K208" s="434">
        <f t="shared" si="76"/>
        <v>100</v>
      </c>
      <c r="L208" s="15"/>
      <c r="M208" s="140">
        <f t="shared" si="75"/>
        <v>80.7</v>
      </c>
    </row>
    <row r="209" spans="1:13">
      <c r="A209" s="4"/>
      <c r="B209" s="275"/>
      <c r="C209" s="112"/>
      <c r="D209" s="70"/>
      <c r="E209" s="136"/>
      <c r="F209" s="273"/>
      <c r="G209" s="44"/>
      <c r="H209" s="260"/>
      <c r="I209" s="270"/>
      <c r="J209" s="433"/>
      <c r="K209" s="434"/>
      <c r="L209" s="15"/>
      <c r="M209" s="135"/>
    </row>
    <row r="210" spans="1:13">
      <c r="A210" s="5" t="s">
        <v>9</v>
      </c>
      <c r="B210" s="275"/>
      <c r="C210" s="112"/>
      <c r="D210" s="73"/>
      <c r="E210" s="136"/>
      <c r="F210" s="273"/>
      <c r="G210" s="44"/>
      <c r="H210" s="261"/>
      <c r="I210" s="270"/>
      <c r="J210" s="433"/>
      <c r="K210" s="434"/>
      <c r="L210" s="15">
        <v>0</v>
      </c>
      <c r="M210" s="135"/>
    </row>
    <row r="211" spans="1:13">
      <c r="A211" s="4" t="s">
        <v>77</v>
      </c>
      <c r="B211" s="275">
        <v>0</v>
      </c>
      <c r="C211" s="112">
        <f>B211</f>
        <v>0</v>
      </c>
      <c r="D211" s="70">
        <v>0</v>
      </c>
      <c r="E211" s="136">
        <f>D211</f>
        <v>0</v>
      </c>
      <c r="F211" s="273">
        <v>0</v>
      </c>
      <c r="G211" s="44">
        <f>F211</f>
        <v>0</v>
      </c>
      <c r="H211" s="260">
        <v>0</v>
      </c>
      <c r="I211" s="270">
        <f>H211</f>
        <v>0</v>
      </c>
      <c r="J211" s="433">
        <v>0</v>
      </c>
      <c r="K211" s="434">
        <f>J211</f>
        <v>0</v>
      </c>
      <c r="L211" s="15">
        <v>0</v>
      </c>
      <c r="M211" s="140">
        <f>L211</f>
        <v>0</v>
      </c>
    </row>
    <row r="212" spans="1:13">
      <c r="A212" s="4" t="s">
        <v>78</v>
      </c>
      <c r="B212" s="275">
        <v>0</v>
      </c>
      <c r="C212" s="112">
        <f>C211+B212</f>
        <v>0</v>
      </c>
      <c r="D212" s="70">
        <v>0</v>
      </c>
      <c r="E212" s="136">
        <f>E211+D212</f>
        <v>0</v>
      </c>
      <c r="F212" s="273">
        <v>0</v>
      </c>
      <c r="G212" s="44">
        <f>G211+F212</f>
        <v>0</v>
      </c>
      <c r="H212" s="260">
        <v>0</v>
      </c>
      <c r="I212" s="270">
        <f>I211+H212</f>
        <v>0</v>
      </c>
      <c r="J212" s="433">
        <v>0</v>
      </c>
      <c r="K212" s="434">
        <f>J212+K211</f>
        <v>0</v>
      </c>
      <c r="L212" s="15">
        <v>3.2</v>
      </c>
      <c r="M212" s="140">
        <f>M211+L212</f>
        <v>3.2</v>
      </c>
    </row>
    <row r="213" spans="1:13">
      <c r="A213" s="4" t="s">
        <v>79</v>
      </c>
      <c r="B213" s="275">
        <v>0</v>
      </c>
      <c r="C213" s="112">
        <f t="shared" ref="C213:C218" si="77">C212+B213</f>
        <v>0</v>
      </c>
      <c r="D213" s="70">
        <v>0</v>
      </c>
      <c r="E213" s="136">
        <f t="shared" ref="E213:E219" si="78">E212+D213</f>
        <v>0</v>
      </c>
      <c r="F213" s="273">
        <v>0</v>
      </c>
      <c r="G213" s="44">
        <f t="shared" ref="G213:G219" si="79">G212+F213</f>
        <v>0</v>
      </c>
      <c r="H213" s="260">
        <v>0</v>
      </c>
      <c r="I213" s="270">
        <f t="shared" ref="I213:I219" si="80">I212+H213</f>
        <v>0</v>
      </c>
      <c r="J213" s="433">
        <v>10</v>
      </c>
      <c r="K213" s="434">
        <f t="shared" ref="K213:K219" si="81">J213+K212</f>
        <v>10</v>
      </c>
      <c r="L213" s="15">
        <v>6.5</v>
      </c>
      <c r="M213" s="140">
        <f t="shared" ref="M213:M219" si="82">M212+L213</f>
        <v>9.6999999999999993</v>
      </c>
    </row>
    <row r="214" spans="1:13">
      <c r="A214" s="4" t="s">
        <v>80</v>
      </c>
      <c r="B214" s="275">
        <v>0</v>
      </c>
      <c r="C214" s="112">
        <f t="shared" si="77"/>
        <v>0</v>
      </c>
      <c r="D214" s="70">
        <v>12.5</v>
      </c>
      <c r="E214" s="136">
        <f t="shared" si="78"/>
        <v>12.5</v>
      </c>
      <c r="F214" s="273">
        <v>0</v>
      </c>
      <c r="G214" s="44">
        <f t="shared" si="79"/>
        <v>0</v>
      </c>
      <c r="H214" s="260">
        <v>0</v>
      </c>
      <c r="I214" s="270">
        <f t="shared" si="80"/>
        <v>0</v>
      </c>
      <c r="J214" s="433">
        <v>10</v>
      </c>
      <c r="K214" s="434">
        <f t="shared" si="81"/>
        <v>20</v>
      </c>
      <c r="L214" s="15">
        <v>6.5</v>
      </c>
      <c r="M214" s="140">
        <f t="shared" si="82"/>
        <v>16.2</v>
      </c>
    </row>
    <row r="215" spans="1:13">
      <c r="A215" s="4" t="s">
        <v>81</v>
      </c>
      <c r="B215" s="275">
        <v>0</v>
      </c>
      <c r="C215" s="112">
        <f t="shared" si="77"/>
        <v>0</v>
      </c>
      <c r="D215" s="70">
        <v>12.5</v>
      </c>
      <c r="E215" s="136">
        <f t="shared" si="78"/>
        <v>25</v>
      </c>
      <c r="F215" s="273">
        <v>0</v>
      </c>
      <c r="G215" s="44">
        <f t="shared" si="79"/>
        <v>0</v>
      </c>
      <c r="H215" s="260">
        <v>0</v>
      </c>
      <c r="I215" s="270">
        <f t="shared" si="80"/>
        <v>0</v>
      </c>
      <c r="J215" s="433">
        <v>10</v>
      </c>
      <c r="K215" s="434">
        <f t="shared" si="81"/>
        <v>30</v>
      </c>
      <c r="L215" s="15">
        <v>9.6999999999999993</v>
      </c>
      <c r="M215" s="140">
        <f t="shared" si="82"/>
        <v>25.9</v>
      </c>
    </row>
    <row r="216" spans="1:13">
      <c r="A216" s="4" t="s">
        <v>82</v>
      </c>
      <c r="B216" s="275">
        <v>0</v>
      </c>
      <c r="C216" s="364">
        <f t="shared" si="77"/>
        <v>0</v>
      </c>
      <c r="D216" s="70">
        <v>12.5</v>
      </c>
      <c r="E216" s="136">
        <f t="shared" si="78"/>
        <v>37.5</v>
      </c>
      <c r="F216" s="273">
        <v>10</v>
      </c>
      <c r="G216" s="44">
        <f t="shared" si="79"/>
        <v>10</v>
      </c>
      <c r="H216" s="260">
        <v>50</v>
      </c>
      <c r="I216" s="270">
        <f t="shared" si="80"/>
        <v>50</v>
      </c>
      <c r="J216" s="433">
        <v>0</v>
      </c>
      <c r="K216" s="434">
        <f t="shared" si="81"/>
        <v>30</v>
      </c>
      <c r="L216" s="15">
        <v>19.3</v>
      </c>
      <c r="M216" s="214">
        <f t="shared" si="82"/>
        <v>45.2</v>
      </c>
    </row>
    <row r="217" spans="1:13">
      <c r="A217" s="4" t="s">
        <v>83</v>
      </c>
      <c r="B217" s="275">
        <v>100</v>
      </c>
      <c r="C217" s="209">
        <f t="shared" si="77"/>
        <v>100</v>
      </c>
      <c r="D217" s="70">
        <v>12.5</v>
      </c>
      <c r="E217" s="210">
        <f t="shared" si="78"/>
        <v>50</v>
      </c>
      <c r="F217" s="273">
        <v>10</v>
      </c>
      <c r="G217" s="44">
        <f t="shared" si="79"/>
        <v>20</v>
      </c>
      <c r="H217" s="260">
        <v>0</v>
      </c>
      <c r="I217" s="267">
        <f t="shared" si="80"/>
        <v>50</v>
      </c>
      <c r="J217" s="433">
        <v>30</v>
      </c>
      <c r="K217" s="434">
        <f t="shared" si="81"/>
        <v>60</v>
      </c>
      <c r="L217" s="15">
        <v>25.8</v>
      </c>
      <c r="M217" s="140">
        <f t="shared" si="82"/>
        <v>71</v>
      </c>
    </row>
    <row r="218" spans="1:13">
      <c r="A218" s="4" t="s">
        <v>84</v>
      </c>
      <c r="B218" s="275">
        <v>0</v>
      </c>
      <c r="C218" s="112">
        <f t="shared" si="77"/>
        <v>100</v>
      </c>
      <c r="D218" s="70">
        <v>12.5</v>
      </c>
      <c r="E218" s="136">
        <f t="shared" si="78"/>
        <v>62.5</v>
      </c>
      <c r="F218" s="273">
        <v>40</v>
      </c>
      <c r="G218" s="44">
        <f t="shared" si="79"/>
        <v>60</v>
      </c>
      <c r="H218" s="260">
        <v>0</v>
      </c>
      <c r="I218" s="270">
        <f t="shared" si="80"/>
        <v>50</v>
      </c>
      <c r="J218" s="433">
        <v>30</v>
      </c>
      <c r="K218" s="434">
        <f t="shared" si="81"/>
        <v>90</v>
      </c>
      <c r="L218" s="15">
        <v>29</v>
      </c>
      <c r="M218" s="140">
        <f t="shared" si="82"/>
        <v>100</v>
      </c>
    </row>
    <row r="219" spans="1:13">
      <c r="A219" s="4" t="s">
        <v>85</v>
      </c>
      <c r="B219" s="275">
        <v>0</v>
      </c>
      <c r="C219" s="112">
        <f>C218+B219</f>
        <v>100</v>
      </c>
      <c r="D219" s="70">
        <v>37.5</v>
      </c>
      <c r="E219" s="136">
        <f t="shared" si="78"/>
        <v>100</v>
      </c>
      <c r="F219" s="273">
        <v>40</v>
      </c>
      <c r="G219" s="44">
        <f t="shared" si="79"/>
        <v>100</v>
      </c>
      <c r="H219" s="260">
        <v>50</v>
      </c>
      <c r="I219" s="270">
        <f t="shared" si="80"/>
        <v>100</v>
      </c>
      <c r="J219" s="433">
        <v>10</v>
      </c>
      <c r="K219" s="434">
        <f t="shared" si="81"/>
        <v>100</v>
      </c>
      <c r="L219" s="15"/>
      <c r="M219" s="140">
        <f t="shared" si="82"/>
        <v>100</v>
      </c>
    </row>
    <row r="220" spans="1:13">
      <c r="A220" s="3"/>
      <c r="B220" s="275"/>
      <c r="C220" s="112"/>
      <c r="D220" s="70"/>
      <c r="E220" s="136"/>
      <c r="F220" s="273"/>
      <c r="G220" s="44"/>
      <c r="H220" s="260"/>
      <c r="I220" s="270"/>
      <c r="J220" s="433"/>
      <c r="K220" s="434"/>
      <c r="L220" s="15"/>
      <c r="M220" s="135"/>
    </row>
    <row r="221" spans="1:13" ht="25.5">
      <c r="A221" s="5" t="s">
        <v>10</v>
      </c>
      <c r="B221" s="275"/>
      <c r="C221" s="112"/>
      <c r="D221" s="73"/>
      <c r="E221" s="136"/>
      <c r="F221" s="273"/>
      <c r="G221" s="44"/>
      <c r="H221" s="261"/>
      <c r="I221" s="270"/>
      <c r="J221" s="433"/>
      <c r="K221" s="434"/>
      <c r="L221" s="15">
        <v>9.6</v>
      </c>
      <c r="M221" s="135"/>
    </row>
    <row r="222" spans="1:13">
      <c r="A222" s="4" t="s">
        <v>11</v>
      </c>
      <c r="B222" s="275">
        <v>0</v>
      </c>
      <c r="C222" s="112">
        <f>B222</f>
        <v>0</v>
      </c>
      <c r="D222" s="70">
        <v>0</v>
      </c>
      <c r="E222" s="136">
        <f>D222</f>
        <v>0</v>
      </c>
      <c r="F222" s="273">
        <v>10</v>
      </c>
      <c r="G222" s="44">
        <f>F222</f>
        <v>10</v>
      </c>
      <c r="H222" s="260">
        <v>50</v>
      </c>
      <c r="I222" s="270">
        <f>H222</f>
        <v>50</v>
      </c>
      <c r="J222" s="433">
        <v>10</v>
      </c>
      <c r="K222" s="434">
        <f>J222</f>
        <v>10</v>
      </c>
      <c r="L222" s="15">
        <v>3.2</v>
      </c>
      <c r="M222" s="140">
        <f>L222</f>
        <v>3.2</v>
      </c>
    </row>
    <row r="223" spans="1:13">
      <c r="A223" s="6">
        <v>0.05</v>
      </c>
      <c r="B223" s="275">
        <v>0</v>
      </c>
      <c r="C223" s="364">
        <f>C222+B223</f>
        <v>0</v>
      </c>
      <c r="D223" s="70">
        <v>0</v>
      </c>
      <c r="E223" s="136">
        <f>E222+D223</f>
        <v>0</v>
      </c>
      <c r="F223" s="273">
        <v>10</v>
      </c>
      <c r="G223" s="44">
        <f>G222+F223</f>
        <v>20</v>
      </c>
      <c r="H223" s="260">
        <v>0</v>
      </c>
      <c r="I223" s="267">
        <f>I222+H223</f>
        <v>50</v>
      </c>
      <c r="J223" s="433">
        <v>0</v>
      </c>
      <c r="K223" s="434">
        <f>J223+K222</f>
        <v>10</v>
      </c>
      <c r="L223" s="15">
        <v>16.100000000000001</v>
      </c>
      <c r="M223" s="140">
        <f>M222+L223</f>
        <v>19.3</v>
      </c>
    </row>
    <row r="224" spans="1:13">
      <c r="A224" s="6">
        <v>0.06</v>
      </c>
      <c r="B224" s="275">
        <v>0</v>
      </c>
      <c r="C224" s="112">
        <f t="shared" ref="C224:C230" si="83">C223+B224</f>
        <v>0</v>
      </c>
      <c r="D224" s="70">
        <v>12.5</v>
      </c>
      <c r="E224" s="136">
        <f t="shared" ref="E224:E230" si="84">E223+D224</f>
        <v>12.5</v>
      </c>
      <c r="F224" s="273">
        <v>20</v>
      </c>
      <c r="G224" s="44">
        <f t="shared" ref="G224:G230" si="85">G223+F224</f>
        <v>40</v>
      </c>
      <c r="H224" s="260">
        <v>50</v>
      </c>
      <c r="I224" s="270">
        <f t="shared" ref="I224:I230" si="86">I223+H224</f>
        <v>100</v>
      </c>
      <c r="J224" s="433">
        <v>10</v>
      </c>
      <c r="K224" s="434">
        <f t="shared" ref="K224:K230" si="87">J224+K223</f>
        <v>20</v>
      </c>
      <c r="L224" s="15">
        <v>12.9</v>
      </c>
      <c r="M224" s="140">
        <f t="shared" ref="M224:M230" si="88">M223+L224</f>
        <v>32.200000000000003</v>
      </c>
    </row>
    <row r="225" spans="1:13">
      <c r="A225" s="6">
        <v>7.0000000000000007E-2</v>
      </c>
      <c r="B225" s="275">
        <v>0</v>
      </c>
      <c r="C225" s="112">
        <f t="shared" si="83"/>
        <v>0</v>
      </c>
      <c r="D225" s="70">
        <v>12.5</v>
      </c>
      <c r="E225" s="136">
        <f t="shared" si="84"/>
        <v>25</v>
      </c>
      <c r="F225" s="273">
        <v>30</v>
      </c>
      <c r="G225" s="44">
        <f t="shared" si="85"/>
        <v>70</v>
      </c>
      <c r="H225" s="260">
        <v>0</v>
      </c>
      <c r="I225" s="270">
        <f t="shared" si="86"/>
        <v>100</v>
      </c>
      <c r="J225" s="433">
        <v>0</v>
      </c>
      <c r="K225" s="434">
        <f t="shared" si="87"/>
        <v>20</v>
      </c>
      <c r="L225" s="15">
        <v>19.399999999999999</v>
      </c>
      <c r="M225" s="214">
        <f t="shared" si="88"/>
        <v>51.6</v>
      </c>
    </row>
    <row r="226" spans="1:13">
      <c r="A226" s="6">
        <v>0.08</v>
      </c>
      <c r="B226" s="275">
        <v>100</v>
      </c>
      <c r="C226" s="209">
        <f t="shared" si="83"/>
        <v>100</v>
      </c>
      <c r="D226" s="70">
        <v>12.5</v>
      </c>
      <c r="E226" s="210">
        <f t="shared" si="84"/>
        <v>37.5</v>
      </c>
      <c r="F226" s="273">
        <v>20</v>
      </c>
      <c r="G226" s="44">
        <f t="shared" si="85"/>
        <v>90</v>
      </c>
      <c r="H226" s="260">
        <v>0</v>
      </c>
      <c r="I226" s="270">
        <f t="shared" si="86"/>
        <v>100</v>
      </c>
      <c r="J226" s="433">
        <v>20</v>
      </c>
      <c r="K226" s="434">
        <f t="shared" si="87"/>
        <v>40</v>
      </c>
      <c r="L226" s="15">
        <v>6.5</v>
      </c>
      <c r="M226" s="140">
        <f t="shared" si="88"/>
        <v>58.1</v>
      </c>
    </row>
    <row r="227" spans="1:13">
      <c r="A227" s="6">
        <v>0.09</v>
      </c>
      <c r="B227" s="275">
        <v>0</v>
      </c>
      <c r="C227" s="112">
        <f t="shared" si="83"/>
        <v>100</v>
      </c>
      <c r="D227" s="70">
        <v>12.5</v>
      </c>
      <c r="E227" s="136">
        <f t="shared" si="84"/>
        <v>50</v>
      </c>
      <c r="F227" s="273">
        <v>0</v>
      </c>
      <c r="G227" s="44">
        <f t="shared" si="85"/>
        <v>90</v>
      </c>
      <c r="H227" s="260">
        <v>0</v>
      </c>
      <c r="I227" s="270">
        <f t="shared" si="86"/>
        <v>100</v>
      </c>
      <c r="J227" s="433">
        <v>10</v>
      </c>
      <c r="K227" s="434">
        <f t="shared" si="87"/>
        <v>50</v>
      </c>
      <c r="L227" s="15">
        <v>22.6</v>
      </c>
      <c r="M227" s="140">
        <f t="shared" si="88"/>
        <v>80.7</v>
      </c>
    </row>
    <row r="228" spans="1:13">
      <c r="A228" s="6">
        <v>0.1</v>
      </c>
      <c r="B228" s="275">
        <v>0</v>
      </c>
      <c r="C228" s="112">
        <f t="shared" si="83"/>
        <v>100</v>
      </c>
      <c r="D228" s="70">
        <v>37.5</v>
      </c>
      <c r="E228" s="136">
        <f t="shared" si="84"/>
        <v>87.5</v>
      </c>
      <c r="F228" s="273">
        <v>10</v>
      </c>
      <c r="G228" s="44">
        <f t="shared" si="85"/>
        <v>100</v>
      </c>
      <c r="H228" s="260">
        <v>0</v>
      </c>
      <c r="I228" s="270">
        <f t="shared" si="86"/>
        <v>100</v>
      </c>
      <c r="J228" s="433">
        <v>30</v>
      </c>
      <c r="K228" s="434">
        <f t="shared" si="87"/>
        <v>80</v>
      </c>
      <c r="L228" s="15">
        <v>0</v>
      </c>
      <c r="M228" s="140">
        <f t="shared" si="88"/>
        <v>80.7</v>
      </c>
    </row>
    <row r="229" spans="1:13">
      <c r="A229" s="6">
        <v>0.11</v>
      </c>
      <c r="B229" s="275">
        <v>0</v>
      </c>
      <c r="C229" s="112">
        <f t="shared" si="83"/>
        <v>100</v>
      </c>
      <c r="D229" s="70">
        <v>0</v>
      </c>
      <c r="E229" s="136">
        <f t="shared" si="84"/>
        <v>87.5</v>
      </c>
      <c r="F229" s="273">
        <v>0</v>
      </c>
      <c r="G229" s="44">
        <f t="shared" si="85"/>
        <v>100</v>
      </c>
      <c r="H229" s="260">
        <v>0</v>
      </c>
      <c r="I229" s="270">
        <f t="shared" si="86"/>
        <v>100</v>
      </c>
      <c r="J229" s="433">
        <v>0</v>
      </c>
      <c r="K229" s="434">
        <f t="shared" si="87"/>
        <v>80</v>
      </c>
      <c r="L229" s="15">
        <v>9.6999999999999993</v>
      </c>
      <c r="M229" s="140">
        <f t="shared" si="88"/>
        <v>90.4</v>
      </c>
    </row>
    <row r="230" spans="1:13">
      <c r="A230" s="4" t="s">
        <v>96</v>
      </c>
      <c r="B230" s="275">
        <v>0</v>
      </c>
      <c r="C230" s="112">
        <f t="shared" si="83"/>
        <v>100</v>
      </c>
      <c r="D230" s="70">
        <v>12.5</v>
      </c>
      <c r="E230" s="136">
        <f t="shared" si="84"/>
        <v>100</v>
      </c>
      <c r="F230" s="273">
        <v>0</v>
      </c>
      <c r="G230" s="44">
        <f t="shared" si="85"/>
        <v>100</v>
      </c>
      <c r="H230" s="260">
        <v>0</v>
      </c>
      <c r="I230" s="270">
        <f t="shared" si="86"/>
        <v>100</v>
      </c>
      <c r="J230" s="433">
        <v>20</v>
      </c>
      <c r="K230" s="434">
        <f t="shared" si="87"/>
        <v>100</v>
      </c>
      <c r="L230" s="15"/>
      <c r="M230" s="140">
        <f t="shared" si="88"/>
        <v>90.4</v>
      </c>
    </row>
    <row r="231" spans="1:13">
      <c r="A231" s="3"/>
      <c r="B231" s="275"/>
      <c r="C231" s="112"/>
      <c r="D231" s="70"/>
      <c r="E231" s="136"/>
      <c r="F231" s="273"/>
      <c r="G231" s="44"/>
      <c r="H231" s="260"/>
      <c r="I231" s="270"/>
      <c r="J231" s="433"/>
      <c r="K231" s="434"/>
      <c r="L231" s="15"/>
      <c r="M231" s="135"/>
    </row>
    <row r="232" spans="1:13" ht="25.5">
      <c r="A232" s="5" t="s">
        <v>12</v>
      </c>
      <c r="B232" s="275"/>
      <c r="C232" s="112"/>
      <c r="D232" s="73"/>
      <c r="E232" s="136"/>
      <c r="F232" s="273"/>
      <c r="G232" s="44"/>
      <c r="H232" s="260"/>
      <c r="I232" s="270"/>
      <c r="J232" s="433"/>
      <c r="K232" s="434"/>
      <c r="L232" s="15">
        <v>25.8</v>
      </c>
      <c r="M232" s="135"/>
    </row>
    <row r="233" spans="1:13">
      <c r="A233" s="4" t="s">
        <v>86</v>
      </c>
      <c r="B233" s="275">
        <v>0</v>
      </c>
      <c r="C233" s="112">
        <f>B233</f>
        <v>0</v>
      </c>
      <c r="D233" s="70">
        <v>0</v>
      </c>
      <c r="E233" s="136">
        <f>D233</f>
        <v>0</v>
      </c>
      <c r="F233" s="273">
        <v>50</v>
      </c>
      <c r="G233" s="44">
        <f>F233</f>
        <v>50</v>
      </c>
      <c r="H233" s="260">
        <v>0</v>
      </c>
      <c r="I233" s="270">
        <f>H233</f>
        <v>0</v>
      </c>
      <c r="J233" s="433">
        <v>30</v>
      </c>
      <c r="K233" s="434">
        <f>J233</f>
        <v>30</v>
      </c>
      <c r="L233" s="15">
        <v>3.2</v>
      </c>
      <c r="M233" s="140">
        <f>L233</f>
        <v>3.2</v>
      </c>
    </row>
    <row r="234" spans="1:13">
      <c r="A234" s="6">
        <v>0.04</v>
      </c>
      <c r="B234" s="275">
        <v>0</v>
      </c>
      <c r="C234" s="112">
        <f>C233+B234</f>
        <v>0</v>
      </c>
      <c r="D234" s="70">
        <v>0</v>
      </c>
      <c r="E234" s="136">
        <f>E233+D234</f>
        <v>0</v>
      </c>
      <c r="F234" s="273">
        <v>0</v>
      </c>
      <c r="G234" s="44">
        <f>G233+F234</f>
        <v>50</v>
      </c>
      <c r="H234" s="260">
        <v>50</v>
      </c>
      <c r="I234" s="270">
        <f>I233+H234</f>
        <v>50</v>
      </c>
      <c r="J234" s="433">
        <v>0</v>
      </c>
      <c r="K234" s="434">
        <f t="shared" ref="K234:K243" si="89">J234+K233</f>
        <v>30</v>
      </c>
      <c r="L234" s="15">
        <v>25.8</v>
      </c>
      <c r="M234" s="140">
        <f>M233+L234</f>
        <v>29</v>
      </c>
    </row>
    <row r="235" spans="1:13">
      <c r="A235" s="6">
        <v>0.05</v>
      </c>
      <c r="B235" s="275">
        <v>100</v>
      </c>
      <c r="C235" s="371">
        <f t="shared" ref="C235:C243" si="90">C234+B235</f>
        <v>100</v>
      </c>
      <c r="D235" s="70">
        <v>37.5</v>
      </c>
      <c r="E235" s="210">
        <f t="shared" ref="E235:E243" si="91">E234+D235</f>
        <v>37.5</v>
      </c>
      <c r="F235" s="273">
        <v>0</v>
      </c>
      <c r="G235" s="44">
        <f t="shared" ref="G235:G243" si="92">G234+F235</f>
        <v>50</v>
      </c>
      <c r="H235" s="260">
        <v>0</v>
      </c>
      <c r="I235" s="267">
        <f t="shared" ref="I235:I243" si="93">I234+H235</f>
        <v>50</v>
      </c>
      <c r="J235" s="433">
        <v>40</v>
      </c>
      <c r="K235" s="434">
        <f t="shared" si="89"/>
        <v>70</v>
      </c>
      <c r="L235" s="15">
        <v>6.5</v>
      </c>
      <c r="M235" s="214">
        <f t="shared" ref="M235:M243" si="94">M234+L235</f>
        <v>35.5</v>
      </c>
    </row>
    <row r="236" spans="1:13">
      <c r="A236" s="6">
        <v>0.06</v>
      </c>
      <c r="B236" s="275">
        <v>0</v>
      </c>
      <c r="C236" s="111">
        <v>0</v>
      </c>
      <c r="D236" s="70">
        <v>12.5</v>
      </c>
      <c r="E236" s="136">
        <f t="shared" si="91"/>
        <v>50</v>
      </c>
      <c r="F236" s="273">
        <v>0</v>
      </c>
      <c r="G236" s="44">
        <f t="shared" si="92"/>
        <v>50</v>
      </c>
      <c r="H236" s="260">
        <v>50</v>
      </c>
      <c r="I236" s="270">
        <f t="shared" si="93"/>
        <v>100</v>
      </c>
      <c r="J236" s="433">
        <v>0</v>
      </c>
      <c r="K236" s="434">
        <f t="shared" si="89"/>
        <v>70</v>
      </c>
      <c r="L236" s="15">
        <v>0</v>
      </c>
      <c r="M236" s="140">
        <f t="shared" si="94"/>
        <v>35.5</v>
      </c>
    </row>
    <row r="237" spans="1:13">
      <c r="A237" s="6">
        <v>7.0000000000000007E-2</v>
      </c>
      <c r="B237" s="275">
        <v>0</v>
      </c>
      <c r="C237" s="112">
        <v>0</v>
      </c>
      <c r="D237" s="70">
        <v>0</v>
      </c>
      <c r="E237" s="136">
        <f t="shared" si="91"/>
        <v>50</v>
      </c>
      <c r="F237" s="273">
        <v>0</v>
      </c>
      <c r="G237" s="44">
        <f t="shared" si="92"/>
        <v>50</v>
      </c>
      <c r="H237" s="260">
        <v>0</v>
      </c>
      <c r="I237" s="270">
        <f t="shared" si="93"/>
        <v>100</v>
      </c>
      <c r="J237" s="433">
        <v>0</v>
      </c>
      <c r="K237" s="434">
        <f t="shared" si="89"/>
        <v>70</v>
      </c>
      <c r="L237" s="15">
        <v>0</v>
      </c>
      <c r="M237" s="140">
        <f t="shared" si="94"/>
        <v>35.5</v>
      </c>
    </row>
    <row r="238" spans="1:13">
      <c r="A238" s="6">
        <v>0.08</v>
      </c>
      <c r="B238" s="275">
        <v>0</v>
      </c>
      <c r="C238" s="112">
        <f t="shared" si="90"/>
        <v>0</v>
      </c>
      <c r="D238" s="70">
        <v>0</v>
      </c>
      <c r="E238" s="136">
        <f t="shared" si="91"/>
        <v>50</v>
      </c>
      <c r="F238" s="273">
        <v>0</v>
      </c>
      <c r="G238" s="44">
        <f t="shared" si="92"/>
        <v>50</v>
      </c>
      <c r="H238" s="260">
        <v>0</v>
      </c>
      <c r="I238" s="270">
        <f t="shared" si="93"/>
        <v>100</v>
      </c>
      <c r="J238" s="433">
        <v>0</v>
      </c>
      <c r="K238" s="434">
        <f t="shared" si="89"/>
        <v>70</v>
      </c>
      <c r="L238" s="15">
        <v>0</v>
      </c>
      <c r="M238" s="140">
        <f t="shared" si="94"/>
        <v>35.5</v>
      </c>
    </row>
    <row r="239" spans="1:13">
      <c r="A239" s="6">
        <v>0.09</v>
      </c>
      <c r="B239" s="275">
        <v>0</v>
      </c>
      <c r="C239" s="112">
        <f t="shared" si="90"/>
        <v>0</v>
      </c>
      <c r="D239" s="70">
        <v>0</v>
      </c>
      <c r="E239" s="136">
        <f t="shared" si="91"/>
        <v>50</v>
      </c>
      <c r="F239" s="273">
        <v>0</v>
      </c>
      <c r="G239" s="44">
        <f t="shared" si="92"/>
        <v>50</v>
      </c>
      <c r="H239" s="260">
        <v>0</v>
      </c>
      <c r="I239" s="270">
        <f t="shared" si="93"/>
        <v>100</v>
      </c>
      <c r="J239" s="433">
        <v>0</v>
      </c>
      <c r="K239" s="434">
        <f t="shared" si="89"/>
        <v>70</v>
      </c>
      <c r="L239" s="15">
        <v>16.100000000000001</v>
      </c>
      <c r="M239" s="140">
        <f t="shared" si="94"/>
        <v>51.6</v>
      </c>
    </row>
    <row r="240" spans="1:13">
      <c r="A240" s="6">
        <v>0.1</v>
      </c>
      <c r="B240" s="275">
        <v>0</v>
      </c>
      <c r="C240" s="112">
        <f t="shared" si="90"/>
        <v>0</v>
      </c>
      <c r="D240" s="70">
        <v>12.5</v>
      </c>
      <c r="E240" s="136">
        <f t="shared" si="91"/>
        <v>62.5</v>
      </c>
      <c r="F240" s="273">
        <v>40</v>
      </c>
      <c r="G240" s="44">
        <f t="shared" si="92"/>
        <v>90</v>
      </c>
      <c r="H240" s="260">
        <v>0</v>
      </c>
      <c r="I240" s="270">
        <f t="shared" si="93"/>
        <v>100</v>
      </c>
      <c r="J240" s="433">
        <v>0</v>
      </c>
      <c r="K240" s="434">
        <f t="shared" si="89"/>
        <v>70</v>
      </c>
      <c r="L240" s="15">
        <v>3.2</v>
      </c>
      <c r="M240" s="140">
        <f t="shared" si="94"/>
        <v>54.800000000000004</v>
      </c>
    </row>
    <row r="241" spans="1:13">
      <c r="A241" s="6">
        <v>0.11</v>
      </c>
      <c r="B241" s="275">
        <v>0</v>
      </c>
      <c r="C241" s="112">
        <f t="shared" si="90"/>
        <v>0</v>
      </c>
      <c r="D241" s="70">
        <v>0</v>
      </c>
      <c r="E241" s="136">
        <f t="shared" si="91"/>
        <v>62.5</v>
      </c>
      <c r="F241" s="273">
        <v>0</v>
      </c>
      <c r="G241" s="44">
        <f t="shared" si="92"/>
        <v>90</v>
      </c>
      <c r="H241" s="260">
        <v>0</v>
      </c>
      <c r="I241" s="270">
        <f t="shared" si="93"/>
        <v>100</v>
      </c>
      <c r="J241" s="433">
        <v>10</v>
      </c>
      <c r="K241" s="434">
        <f t="shared" si="89"/>
        <v>80</v>
      </c>
      <c r="L241" s="15">
        <v>0</v>
      </c>
      <c r="M241" s="140">
        <f t="shared" si="94"/>
        <v>54.800000000000004</v>
      </c>
    </row>
    <row r="242" spans="1:13">
      <c r="A242" s="6">
        <v>0.12</v>
      </c>
      <c r="B242" s="275">
        <v>0</v>
      </c>
      <c r="C242" s="112">
        <f t="shared" si="90"/>
        <v>0</v>
      </c>
      <c r="D242" s="70">
        <v>0</v>
      </c>
      <c r="E242" s="136">
        <f t="shared" si="91"/>
        <v>62.5</v>
      </c>
      <c r="F242" s="273">
        <v>0</v>
      </c>
      <c r="G242" s="44">
        <f t="shared" si="92"/>
        <v>90</v>
      </c>
      <c r="H242" s="260">
        <v>0</v>
      </c>
      <c r="I242" s="270">
        <f t="shared" si="93"/>
        <v>100</v>
      </c>
      <c r="J242" s="433">
        <v>0</v>
      </c>
      <c r="K242" s="434">
        <f t="shared" si="89"/>
        <v>80</v>
      </c>
      <c r="L242" s="15">
        <v>19.399999999999999</v>
      </c>
      <c r="M242" s="140">
        <f t="shared" si="94"/>
        <v>74.2</v>
      </c>
    </row>
    <row r="243" spans="1:13">
      <c r="A243" s="4" t="s">
        <v>87</v>
      </c>
      <c r="B243" s="275">
        <v>0</v>
      </c>
      <c r="C243" s="112">
        <f t="shared" si="90"/>
        <v>0</v>
      </c>
      <c r="D243" s="70">
        <v>37.5</v>
      </c>
      <c r="E243" s="136">
        <f t="shared" si="91"/>
        <v>100</v>
      </c>
      <c r="F243" s="273">
        <v>10</v>
      </c>
      <c r="G243" s="44">
        <f t="shared" si="92"/>
        <v>100</v>
      </c>
      <c r="H243" s="260">
        <v>0</v>
      </c>
      <c r="I243" s="270">
        <f t="shared" si="93"/>
        <v>100</v>
      </c>
      <c r="J243" s="433">
        <v>20</v>
      </c>
      <c r="K243" s="434">
        <f t="shared" si="89"/>
        <v>100</v>
      </c>
      <c r="L243" s="15"/>
      <c r="M243" s="140">
        <f t="shared" si="94"/>
        <v>74.2</v>
      </c>
    </row>
    <row r="244" spans="1:13">
      <c r="A244" s="3"/>
      <c r="B244" s="275"/>
      <c r="C244" s="112"/>
      <c r="D244" s="70"/>
      <c r="E244" s="136"/>
      <c r="F244" s="273"/>
      <c r="G244" s="44"/>
      <c r="H244" s="260"/>
      <c r="I244" s="270"/>
      <c r="J244" s="433"/>
      <c r="K244" s="434"/>
      <c r="L244" s="15"/>
      <c r="M244" s="135"/>
    </row>
    <row r="245" spans="1:13">
      <c r="A245" s="5" t="s">
        <v>13</v>
      </c>
      <c r="B245" s="275"/>
      <c r="C245" s="112"/>
      <c r="D245" s="73"/>
      <c r="E245" s="136"/>
      <c r="F245" s="273"/>
      <c r="G245" s="44"/>
      <c r="H245" s="260"/>
      <c r="I245" s="270"/>
      <c r="J245" s="433"/>
      <c r="K245" s="434"/>
      <c r="L245" s="15">
        <v>3.2</v>
      </c>
      <c r="M245" s="135"/>
    </row>
    <row r="246" spans="1:13">
      <c r="A246" s="4" t="s">
        <v>14</v>
      </c>
      <c r="B246" s="275">
        <v>0</v>
      </c>
      <c r="C246" s="112">
        <f>B246</f>
        <v>0</v>
      </c>
      <c r="D246" s="70">
        <v>0</v>
      </c>
      <c r="E246" s="136">
        <f>D246</f>
        <v>0</v>
      </c>
      <c r="F246" s="273">
        <v>0</v>
      </c>
      <c r="G246" s="44">
        <f>F246</f>
        <v>0</v>
      </c>
      <c r="H246" s="260">
        <v>0</v>
      </c>
      <c r="I246" s="270">
        <f>H246</f>
        <v>0</v>
      </c>
      <c r="J246" s="433">
        <v>10</v>
      </c>
      <c r="K246" s="434">
        <f>J246</f>
        <v>10</v>
      </c>
      <c r="L246" s="15">
        <v>16.100000000000001</v>
      </c>
      <c r="M246" s="140">
        <f>L246</f>
        <v>16.100000000000001</v>
      </c>
    </row>
    <row r="247" spans="1:13">
      <c r="A247" s="4" t="s">
        <v>15</v>
      </c>
      <c r="B247" s="275">
        <v>0</v>
      </c>
      <c r="C247" s="112">
        <f>C246+B247</f>
        <v>0</v>
      </c>
      <c r="D247" s="70">
        <v>37.5</v>
      </c>
      <c r="E247" s="136">
        <f>E246+D247</f>
        <v>37.5</v>
      </c>
      <c r="F247" s="273">
        <v>10</v>
      </c>
      <c r="G247" s="44">
        <f>G246+F247</f>
        <v>10</v>
      </c>
      <c r="H247" s="260">
        <v>50</v>
      </c>
      <c r="I247" s="270">
        <f>I246+H247</f>
        <v>50</v>
      </c>
      <c r="J247" s="433">
        <v>0</v>
      </c>
      <c r="K247" s="434">
        <f>J247+K246</f>
        <v>10</v>
      </c>
      <c r="L247" s="15">
        <v>38.700000000000003</v>
      </c>
      <c r="M247" s="140">
        <f>M246+L247</f>
        <v>54.800000000000004</v>
      </c>
    </row>
    <row r="248" spans="1:13">
      <c r="A248" s="4" t="s">
        <v>16</v>
      </c>
      <c r="B248" s="275">
        <v>0</v>
      </c>
      <c r="C248" s="111">
        <f>C247+B248</f>
        <v>0</v>
      </c>
      <c r="D248" s="70">
        <v>50</v>
      </c>
      <c r="E248" s="210">
        <f>E247+D248</f>
        <v>87.5</v>
      </c>
      <c r="F248" s="273">
        <v>40</v>
      </c>
      <c r="G248" s="44">
        <f>G247+F248</f>
        <v>50</v>
      </c>
      <c r="H248" s="260">
        <v>0</v>
      </c>
      <c r="I248" s="267">
        <f>I247+H248</f>
        <v>50</v>
      </c>
      <c r="J248" s="433">
        <v>40</v>
      </c>
      <c r="K248" s="434">
        <f>J248+K247</f>
        <v>50</v>
      </c>
      <c r="L248" s="15">
        <v>35.5</v>
      </c>
      <c r="M248" s="214">
        <f>M247+L248</f>
        <v>90.300000000000011</v>
      </c>
    </row>
    <row r="249" spans="1:13">
      <c r="A249" s="4" t="s">
        <v>17</v>
      </c>
      <c r="B249" s="275">
        <v>100</v>
      </c>
      <c r="C249" s="371">
        <f>C248+B249</f>
        <v>100</v>
      </c>
      <c r="D249" s="70">
        <v>0</v>
      </c>
      <c r="E249" s="136">
        <f>E248+D249</f>
        <v>87.5</v>
      </c>
      <c r="F249" s="273">
        <v>50</v>
      </c>
      <c r="G249" s="44">
        <f>G248+F249</f>
        <v>100</v>
      </c>
      <c r="H249" s="260">
        <v>50</v>
      </c>
      <c r="I249" s="270">
        <f>I248+H249</f>
        <v>100</v>
      </c>
      <c r="J249" s="433">
        <v>40</v>
      </c>
      <c r="K249" s="434">
        <f>J249+K248</f>
        <v>90</v>
      </c>
      <c r="L249" s="15">
        <v>6.5</v>
      </c>
      <c r="M249" s="140">
        <f>M248+L249</f>
        <v>96.800000000000011</v>
      </c>
    </row>
    <row r="250" spans="1:13">
      <c r="A250" s="4" t="s">
        <v>18</v>
      </c>
      <c r="B250" s="275">
        <v>0</v>
      </c>
      <c r="C250" s="112">
        <f>C249+B250</f>
        <v>100</v>
      </c>
      <c r="D250" s="70">
        <v>12.5</v>
      </c>
      <c r="E250" s="136">
        <f>E249+D250</f>
        <v>100</v>
      </c>
      <c r="F250" s="273">
        <v>0</v>
      </c>
      <c r="G250" s="44">
        <f>G249+F250</f>
        <v>100</v>
      </c>
      <c r="H250" s="260">
        <v>0</v>
      </c>
      <c r="I250" s="270">
        <f>I249+H250</f>
        <v>100</v>
      </c>
      <c r="J250" s="433">
        <v>10</v>
      </c>
      <c r="K250" s="434">
        <f>J250+K249</f>
        <v>100</v>
      </c>
      <c r="L250" s="15"/>
      <c r="M250" s="140">
        <f>M249+L250</f>
        <v>96.800000000000011</v>
      </c>
    </row>
    <row r="251" spans="1:13">
      <c r="A251" s="3"/>
      <c r="B251" s="275"/>
      <c r="C251" s="112"/>
      <c r="D251" s="70"/>
      <c r="E251" s="136"/>
      <c r="F251" s="273"/>
      <c r="G251" s="44"/>
      <c r="H251" s="260"/>
      <c r="I251" s="270"/>
      <c r="J251" s="433"/>
      <c r="K251" s="434"/>
      <c r="L251" s="15"/>
      <c r="M251" s="135"/>
    </row>
    <row r="252" spans="1:13">
      <c r="A252" s="5" t="s">
        <v>97</v>
      </c>
      <c r="B252" s="275"/>
      <c r="C252" s="112"/>
      <c r="D252" s="73"/>
      <c r="E252" s="136"/>
      <c r="F252" s="273"/>
      <c r="G252" s="44"/>
      <c r="H252" s="260"/>
      <c r="I252" s="270"/>
      <c r="J252" s="433"/>
      <c r="K252" s="434"/>
      <c r="L252" s="15">
        <v>19.3</v>
      </c>
      <c r="M252" s="135"/>
    </row>
    <row r="253" spans="1:13">
      <c r="A253" s="4" t="s">
        <v>19</v>
      </c>
      <c r="B253" s="275">
        <v>0</v>
      </c>
      <c r="C253" s="112">
        <f>B253</f>
        <v>0</v>
      </c>
      <c r="D253" s="70">
        <v>37.5</v>
      </c>
      <c r="E253" s="136">
        <f>D253</f>
        <v>37.5</v>
      </c>
      <c r="F253" s="273">
        <v>20</v>
      </c>
      <c r="G253" s="44">
        <f>F253</f>
        <v>20</v>
      </c>
      <c r="H253" s="260">
        <v>0</v>
      </c>
      <c r="I253" s="270">
        <f>H253</f>
        <v>0</v>
      </c>
      <c r="J253" s="433">
        <v>10</v>
      </c>
      <c r="K253" s="434">
        <f>J253</f>
        <v>10</v>
      </c>
      <c r="L253" s="15">
        <v>16.100000000000001</v>
      </c>
      <c r="M253" s="140">
        <f>L253</f>
        <v>16.100000000000001</v>
      </c>
    </row>
    <row r="254" spans="1:13">
      <c r="A254" s="4" t="s">
        <v>20</v>
      </c>
      <c r="B254" s="275">
        <v>0</v>
      </c>
      <c r="C254" s="111">
        <f>C253+B254</f>
        <v>0</v>
      </c>
      <c r="D254" s="70">
        <v>25</v>
      </c>
      <c r="E254" s="210">
        <f>E253+D254</f>
        <v>62.5</v>
      </c>
      <c r="F254" s="273">
        <v>10</v>
      </c>
      <c r="G254" s="44">
        <f>G253+F254</f>
        <v>30</v>
      </c>
      <c r="H254" s="260">
        <v>0</v>
      </c>
      <c r="I254" s="270">
        <f>I253+H254</f>
        <v>0</v>
      </c>
      <c r="J254" s="433">
        <v>20</v>
      </c>
      <c r="K254" s="434">
        <f>J254+K253</f>
        <v>30</v>
      </c>
      <c r="L254" s="15">
        <v>32.299999999999997</v>
      </c>
      <c r="M254" s="214">
        <f>M253+L254</f>
        <v>48.4</v>
      </c>
    </row>
    <row r="255" spans="1:13">
      <c r="A255" s="4" t="s">
        <v>21</v>
      </c>
      <c r="B255" s="275">
        <v>0</v>
      </c>
      <c r="C255" s="112">
        <f>C254+B255</f>
        <v>0</v>
      </c>
      <c r="D255" s="70">
        <v>25</v>
      </c>
      <c r="E255" s="136">
        <f>E254+D255</f>
        <v>87.5</v>
      </c>
      <c r="F255" s="273">
        <v>20</v>
      </c>
      <c r="G255" s="44">
        <f>G254+F255</f>
        <v>50</v>
      </c>
      <c r="H255" s="260">
        <v>100</v>
      </c>
      <c r="I255" s="267">
        <f>I254+H255</f>
        <v>100</v>
      </c>
      <c r="J255" s="433">
        <v>40</v>
      </c>
      <c r="K255" s="434">
        <f>J255+K254</f>
        <v>70</v>
      </c>
      <c r="L255" s="15">
        <v>25.8</v>
      </c>
      <c r="M255" s="140">
        <f>M254+L255</f>
        <v>74.2</v>
      </c>
    </row>
    <row r="256" spans="1:13">
      <c r="A256" s="4" t="s">
        <v>22</v>
      </c>
      <c r="B256" s="275">
        <v>100</v>
      </c>
      <c r="C256" s="371">
        <f>C255+B256</f>
        <v>100</v>
      </c>
      <c r="D256" s="70">
        <v>12.5</v>
      </c>
      <c r="E256" s="136">
        <f>E255+D256</f>
        <v>100</v>
      </c>
      <c r="F256" s="273">
        <v>30</v>
      </c>
      <c r="G256" s="44">
        <f>G255+F256</f>
        <v>80</v>
      </c>
      <c r="H256" s="260">
        <v>0</v>
      </c>
      <c r="I256" s="270">
        <f>I255+H256</f>
        <v>100</v>
      </c>
      <c r="J256" s="433">
        <v>30</v>
      </c>
      <c r="K256" s="434">
        <f>J256+K255</f>
        <v>100</v>
      </c>
      <c r="L256" s="15">
        <v>6.5</v>
      </c>
      <c r="M256" s="140">
        <f>M255+L256</f>
        <v>80.7</v>
      </c>
    </row>
    <row r="257" spans="1:13">
      <c r="A257" s="4" t="s">
        <v>23</v>
      </c>
      <c r="B257" s="275">
        <v>0</v>
      </c>
      <c r="C257" s="112">
        <f>C256+B257</f>
        <v>100</v>
      </c>
      <c r="D257" s="70">
        <v>0</v>
      </c>
      <c r="E257" s="136">
        <f>E256+D257</f>
        <v>100</v>
      </c>
      <c r="F257" s="273">
        <v>20</v>
      </c>
      <c r="G257" s="44">
        <f>G256+F257</f>
        <v>100</v>
      </c>
      <c r="H257" s="260">
        <v>0</v>
      </c>
      <c r="I257" s="270">
        <f>I256+H257</f>
        <v>100</v>
      </c>
      <c r="J257" s="433">
        <v>0</v>
      </c>
      <c r="K257" s="434">
        <f>J257+K256</f>
        <v>100</v>
      </c>
      <c r="L257" s="15"/>
      <c r="M257" s="140">
        <f>M256+L257</f>
        <v>80.7</v>
      </c>
    </row>
    <row r="258" spans="1:13">
      <c r="A258" s="4"/>
      <c r="B258" s="275"/>
      <c r="C258" s="112"/>
      <c r="D258" s="70"/>
      <c r="E258" s="136"/>
      <c r="F258" s="273"/>
      <c r="G258" s="44"/>
      <c r="H258" s="260"/>
      <c r="I258" s="270"/>
      <c r="J258" s="433"/>
      <c r="K258" s="434"/>
      <c r="L258" s="15"/>
      <c r="M258" s="135"/>
    </row>
    <row r="259" spans="1:13" ht="25.5">
      <c r="A259" s="5" t="s">
        <v>88</v>
      </c>
      <c r="B259" s="275"/>
      <c r="C259" s="112"/>
      <c r="D259" s="73"/>
      <c r="E259" s="136"/>
      <c r="F259" s="273"/>
      <c r="G259" s="44"/>
      <c r="H259" s="261"/>
      <c r="I259" s="270"/>
      <c r="J259" s="433"/>
      <c r="K259" s="434"/>
      <c r="L259" s="15">
        <v>12.9</v>
      </c>
      <c r="M259" s="135"/>
    </row>
    <row r="260" spans="1:13">
      <c r="A260" s="4" t="s">
        <v>95</v>
      </c>
      <c r="B260" s="275">
        <v>0</v>
      </c>
      <c r="C260" s="112">
        <f>B260</f>
        <v>0</v>
      </c>
      <c r="D260" s="70">
        <v>37.5</v>
      </c>
      <c r="E260" s="136">
        <f>D260</f>
        <v>37.5</v>
      </c>
      <c r="F260" s="273">
        <v>0</v>
      </c>
      <c r="G260" s="44">
        <f>F260</f>
        <v>0</v>
      </c>
      <c r="H260" s="260">
        <v>0</v>
      </c>
      <c r="I260" s="270">
        <f>H260</f>
        <v>0</v>
      </c>
      <c r="J260" s="433">
        <v>10</v>
      </c>
      <c r="K260" s="434">
        <f>J260</f>
        <v>10</v>
      </c>
      <c r="L260" s="15">
        <v>29</v>
      </c>
      <c r="M260" s="153">
        <f>L260</f>
        <v>29</v>
      </c>
    </row>
    <row r="261" spans="1:13">
      <c r="A261" s="4" t="s">
        <v>60</v>
      </c>
      <c r="B261" s="275">
        <v>0</v>
      </c>
      <c r="C261" s="111">
        <f>C260+B261</f>
        <v>0</v>
      </c>
      <c r="D261" s="70">
        <v>25</v>
      </c>
      <c r="E261" s="210">
        <f>E260+D261</f>
        <v>62.5</v>
      </c>
      <c r="F261" s="273">
        <v>40</v>
      </c>
      <c r="G261" s="44">
        <f>G260+F261</f>
        <v>40</v>
      </c>
      <c r="H261" s="260">
        <v>0</v>
      </c>
      <c r="I261" s="270">
        <f>I260+H261</f>
        <v>0</v>
      </c>
      <c r="J261" s="433">
        <v>30</v>
      </c>
      <c r="K261" s="434">
        <f>J261+K260</f>
        <v>40</v>
      </c>
      <c r="L261" s="15">
        <v>12.9</v>
      </c>
      <c r="M261" s="214">
        <f>M260+L261</f>
        <v>41.9</v>
      </c>
    </row>
    <row r="262" spans="1:13">
      <c r="A262" s="4" t="s">
        <v>89</v>
      </c>
      <c r="B262" s="275">
        <v>0</v>
      </c>
      <c r="C262" s="112">
        <f>C261+B262</f>
        <v>0</v>
      </c>
      <c r="D262" s="70">
        <v>37.5</v>
      </c>
      <c r="E262" s="136">
        <f>E261+D262</f>
        <v>100</v>
      </c>
      <c r="F262" s="273">
        <v>0</v>
      </c>
      <c r="G262" s="44">
        <f>G261+F262</f>
        <v>40</v>
      </c>
      <c r="H262" s="260">
        <v>0</v>
      </c>
      <c r="I262" s="270">
        <f>I261+H262</f>
        <v>0</v>
      </c>
      <c r="J262" s="433">
        <v>10</v>
      </c>
      <c r="K262" s="434">
        <f>J262+K261</f>
        <v>50</v>
      </c>
      <c r="L262" s="15">
        <v>35.5</v>
      </c>
      <c r="M262" s="153">
        <f>M261+L262</f>
        <v>77.400000000000006</v>
      </c>
    </row>
    <row r="263" spans="1:13">
      <c r="A263" s="4" t="s">
        <v>8</v>
      </c>
      <c r="B263" s="275">
        <v>100</v>
      </c>
      <c r="C263" s="371">
        <f>C262+B263</f>
        <v>100</v>
      </c>
      <c r="D263" s="70">
        <v>0</v>
      </c>
      <c r="E263" s="136">
        <f>E262+D263</f>
        <v>100</v>
      </c>
      <c r="F263" s="273">
        <v>40</v>
      </c>
      <c r="G263" s="44">
        <f>G262+F263</f>
        <v>80</v>
      </c>
      <c r="H263" s="260">
        <v>50</v>
      </c>
      <c r="I263" s="267">
        <f>I262+H263</f>
        <v>50</v>
      </c>
      <c r="J263" s="433">
        <v>50</v>
      </c>
      <c r="K263" s="434">
        <f>J263+K262</f>
        <v>100</v>
      </c>
      <c r="L263" s="15">
        <v>9.6999999999999993</v>
      </c>
      <c r="M263" s="153">
        <f>M262+L263</f>
        <v>87.100000000000009</v>
      </c>
    </row>
    <row r="264" spans="1:13">
      <c r="A264" s="4" t="s">
        <v>98</v>
      </c>
      <c r="B264" s="275">
        <v>0</v>
      </c>
      <c r="C264" s="112">
        <f>C263+B264</f>
        <v>100</v>
      </c>
      <c r="D264" s="70">
        <v>0</v>
      </c>
      <c r="E264" s="136">
        <f>E263+D264</f>
        <v>100</v>
      </c>
      <c r="F264" s="273">
        <v>20</v>
      </c>
      <c r="G264" s="44">
        <f>G263+F264</f>
        <v>100</v>
      </c>
      <c r="H264" s="260">
        <v>50</v>
      </c>
      <c r="I264" s="270">
        <f>I263+H264</f>
        <v>100</v>
      </c>
      <c r="J264" s="433">
        <v>0</v>
      </c>
      <c r="K264" s="434">
        <f>J264+K263</f>
        <v>100</v>
      </c>
      <c r="L264" s="15"/>
      <c r="M264" s="153">
        <f>M263+L264</f>
        <v>87.100000000000009</v>
      </c>
    </row>
    <row r="265" spans="1:13">
      <c r="A265" s="4"/>
      <c r="B265" s="275"/>
      <c r="C265" s="112"/>
      <c r="D265" s="70"/>
      <c r="E265" s="136"/>
      <c r="F265" s="273"/>
      <c r="G265" s="44"/>
      <c r="H265" s="260"/>
      <c r="I265" s="270"/>
      <c r="J265" s="433"/>
      <c r="K265" s="434"/>
      <c r="L265" s="15"/>
      <c r="M265" s="153"/>
    </row>
    <row r="266" spans="1:13" ht="25.5">
      <c r="A266" s="5" t="s">
        <v>91</v>
      </c>
      <c r="B266" s="275"/>
      <c r="C266" s="112"/>
      <c r="D266" s="73"/>
      <c r="E266" s="136"/>
      <c r="F266" s="273"/>
      <c r="G266" s="44"/>
      <c r="H266" s="261"/>
      <c r="I266" s="270"/>
      <c r="J266" s="433"/>
      <c r="K266" s="434"/>
      <c r="L266" s="15">
        <v>6.4</v>
      </c>
      <c r="M266" s="153"/>
    </row>
    <row r="267" spans="1:13">
      <c r="A267" s="4" t="s">
        <v>95</v>
      </c>
      <c r="B267" s="275">
        <v>0</v>
      </c>
      <c r="C267" s="112">
        <f>B267</f>
        <v>0</v>
      </c>
      <c r="D267" s="70">
        <v>12.5</v>
      </c>
      <c r="E267" s="136">
        <f>D267</f>
        <v>12.5</v>
      </c>
      <c r="F267" s="273">
        <v>0</v>
      </c>
      <c r="G267" s="44">
        <f>F267</f>
        <v>0</v>
      </c>
      <c r="H267" s="260">
        <v>0</v>
      </c>
      <c r="I267" s="270">
        <f>H267</f>
        <v>0</v>
      </c>
      <c r="J267" s="433">
        <v>10</v>
      </c>
      <c r="K267" s="434">
        <f>J267</f>
        <v>10</v>
      </c>
      <c r="L267" s="15">
        <v>25.8</v>
      </c>
      <c r="M267" s="153">
        <f>L267</f>
        <v>25.8</v>
      </c>
    </row>
    <row r="268" spans="1:13">
      <c r="A268" s="4" t="s">
        <v>60</v>
      </c>
      <c r="B268" s="275">
        <v>0</v>
      </c>
      <c r="C268" s="112">
        <f>C267+B268</f>
        <v>0</v>
      </c>
      <c r="D268" s="70">
        <v>50</v>
      </c>
      <c r="E268" s="136">
        <f>E267+D268</f>
        <v>62.5</v>
      </c>
      <c r="F268" s="273">
        <v>40</v>
      </c>
      <c r="G268" s="44">
        <f>G267+F268</f>
        <v>40</v>
      </c>
      <c r="H268" s="260">
        <v>0</v>
      </c>
      <c r="I268" s="270">
        <f>I267+H268</f>
        <v>0</v>
      </c>
      <c r="J268" s="433">
        <v>0</v>
      </c>
      <c r="K268" s="434">
        <f>J268+K267</f>
        <v>10</v>
      </c>
      <c r="L268" s="15">
        <v>6.5</v>
      </c>
      <c r="M268" s="155">
        <f>M267+L268</f>
        <v>32.299999999999997</v>
      </c>
    </row>
    <row r="269" spans="1:13">
      <c r="A269" s="4" t="s">
        <v>89</v>
      </c>
      <c r="B269" s="275">
        <v>0</v>
      </c>
      <c r="C269" s="111">
        <f>C268+B269</f>
        <v>0</v>
      </c>
      <c r="D269" s="70">
        <v>0</v>
      </c>
      <c r="E269" s="210">
        <f>E268+D269</f>
        <v>62.5</v>
      </c>
      <c r="F269" s="273">
        <v>0</v>
      </c>
      <c r="G269" s="44">
        <f>G268+F269</f>
        <v>40</v>
      </c>
      <c r="H269" s="260">
        <v>0</v>
      </c>
      <c r="I269" s="267">
        <f>I268+H269</f>
        <v>0</v>
      </c>
      <c r="J269" s="433">
        <v>20</v>
      </c>
      <c r="K269" s="434">
        <f>J269+K268</f>
        <v>30</v>
      </c>
      <c r="L269" s="15">
        <v>45.2</v>
      </c>
      <c r="M269" s="214">
        <f>M268+L269</f>
        <v>77.5</v>
      </c>
    </row>
    <row r="270" spans="1:13">
      <c r="A270" s="4" t="s">
        <v>8</v>
      </c>
      <c r="B270" s="275">
        <v>100</v>
      </c>
      <c r="C270" s="371">
        <f>C269+B270</f>
        <v>100</v>
      </c>
      <c r="D270" s="70">
        <v>37.5</v>
      </c>
      <c r="E270" s="136">
        <f>E269+D270</f>
        <v>100</v>
      </c>
      <c r="F270" s="273">
        <v>40</v>
      </c>
      <c r="G270" s="44">
        <f>G269+F270</f>
        <v>80</v>
      </c>
      <c r="H270" s="260">
        <v>50</v>
      </c>
      <c r="I270" s="270">
        <f>I269+H270</f>
        <v>50</v>
      </c>
      <c r="J270" s="433">
        <v>50</v>
      </c>
      <c r="K270" s="434">
        <f>J270+K269</f>
        <v>80</v>
      </c>
      <c r="L270" s="15">
        <v>16.100000000000001</v>
      </c>
      <c r="M270" s="153">
        <f>M269+L270</f>
        <v>93.6</v>
      </c>
    </row>
    <row r="271" spans="1:13">
      <c r="A271" s="4" t="s">
        <v>98</v>
      </c>
      <c r="B271" s="275">
        <v>0</v>
      </c>
      <c r="C271" s="112">
        <f>C270+B271</f>
        <v>100</v>
      </c>
      <c r="D271" s="70">
        <v>0</v>
      </c>
      <c r="E271" s="136">
        <f>E270+D271</f>
        <v>100</v>
      </c>
      <c r="F271" s="273">
        <v>20</v>
      </c>
      <c r="G271" s="44">
        <f>G270+F271</f>
        <v>100</v>
      </c>
      <c r="H271" s="260">
        <v>50</v>
      </c>
      <c r="I271" s="270">
        <f>I270+H271</f>
        <v>100</v>
      </c>
      <c r="J271" s="433">
        <v>20</v>
      </c>
      <c r="K271" s="434">
        <f>J271+K270</f>
        <v>100</v>
      </c>
      <c r="L271" s="15"/>
      <c r="M271" s="153">
        <f>M270+L271</f>
        <v>93.6</v>
      </c>
    </row>
    <row r="272" spans="1:13">
      <c r="A272" s="4"/>
      <c r="B272" s="275"/>
      <c r="C272" s="112"/>
      <c r="D272" s="70"/>
      <c r="E272" s="136"/>
      <c r="F272" s="273"/>
      <c r="G272" s="44"/>
      <c r="H272" s="260"/>
      <c r="I272" s="270"/>
      <c r="J272" s="433"/>
      <c r="K272" s="434"/>
      <c r="L272" s="15"/>
      <c r="M272" s="153"/>
    </row>
    <row r="273" spans="1:13" ht="25.5">
      <c r="A273" s="5" t="s">
        <v>92</v>
      </c>
      <c r="B273" s="275"/>
      <c r="C273" s="112"/>
      <c r="D273" s="73"/>
      <c r="E273" s="136"/>
      <c r="F273" s="273"/>
      <c r="G273" s="44"/>
      <c r="H273" s="261"/>
      <c r="I273" s="270"/>
      <c r="J273" s="433"/>
      <c r="K273" s="434"/>
      <c r="L273" s="15">
        <f t="shared" ref="L273" si="95">(0.08*B273+0.57*D273+0.06*F273+0.03*H273+0.03*J273)/77*100</f>
        <v>0</v>
      </c>
      <c r="M273" s="153"/>
    </row>
    <row r="274" spans="1:13">
      <c r="A274" s="4" t="s">
        <v>95</v>
      </c>
      <c r="B274" s="275">
        <v>0</v>
      </c>
      <c r="C274" s="112">
        <f>B274</f>
        <v>0</v>
      </c>
      <c r="D274" s="70">
        <v>25</v>
      </c>
      <c r="E274" s="136">
        <f>D274</f>
        <v>25</v>
      </c>
      <c r="F274" s="273">
        <v>0</v>
      </c>
      <c r="G274" s="44">
        <f>F274</f>
        <v>0</v>
      </c>
      <c r="H274" s="260">
        <v>0</v>
      </c>
      <c r="I274" s="270">
        <f>H274</f>
        <v>0</v>
      </c>
      <c r="J274" s="433">
        <v>20</v>
      </c>
      <c r="K274" s="434">
        <f>J274</f>
        <v>20</v>
      </c>
      <c r="L274" s="15">
        <v>12.9</v>
      </c>
      <c r="M274" s="153">
        <f>L274</f>
        <v>12.9</v>
      </c>
    </row>
    <row r="275" spans="1:13">
      <c r="A275" s="4" t="s">
        <v>60</v>
      </c>
      <c r="B275" s="275">
        <v>0</v>
      </c>
      <c r="C275" s="112">
        <f>C274+B275</f>
        <v>0</v>
      </c>
      <c r="D275" s="70">
        <v>25</v>
      </c>
      <c r="E275" s="136">
        <f>E274+D275</f>
        <v>50</v>
      </c>
      <c r="F275" s="273">
        <v>30</v>
      </c>
      <c r="G275" s="44">
        <f>G274+F275</f>
        <v>30</v>
      </c>
      <c r="H275" s="260">
        <v>0</v>
      </c>
      <c r="I275" s="270">
        <f>I274+H275</f>
        <v>0</v>
      </c>
      <c r="J275" s="433">
        <v>10</v>
      </c>
      <c r="K275" s="434">
        <f>J275+K274</f>
        <v>30</v>
      </c>
      <c r="L275" s="15">
        <v>19.399999999999999</v>
      </c>
      <c r="M275" s="155">
        <f>M274+L275</f>
        <v>32.299999999999997</v>
      </c>
    </row>
    <row r="276" spans="1:13">
      <c r="A276" s="4" t="s">
        <v>89</v>
      </c>
      <c r="B276" s="275">
        <v>0</v>
      </c>
      <c r="C276" s="111">
        <f>C275+B276</f>
        <v>0</v>
      </c>
      <c r="D276" s="70">
        <v>25</v>
      </c>
      <c r="E276" s="136">
        <f>E275+D276</f>
        <v>75</v>
      </c>
      <c r="F276" s="273">
        <v>10</v>
      </c>
      <c r="G276" s="44">
        <f>G275+F276</f>
        <v>40</v>
      </c>
      <c r="H276" s="260">
        <v>50</v>
      </c>
      <c r="I276" s="267">
        <f>I275+H276</f>
        <v>50</v>
      </c>
      <c r="J276" s="433">
        <v>0</v>
      </c>
      <c r="K276" s="434">
        <f>J276+K275</f>
        <v>30</v>
      </c>
      <c r="L276" s="15">
        <v>12.9</v>
      </c>
      <c r="M276" s="153">
        <f>M275+L276</f>
        <v>45.199999999999996</v>
      </c>
    </row>
    <row r="277" spans="1:13">
      <c r="A277" s="4" t="s">
        <v>8</v>
      </c>
      <c r="B277" s="275">
        <v>0</v>
      </c>
      <c r="C277" s="112">
        <f>C276+B277</f>
        <v>0</v>
      </c>
      <c r="D277" s="70">
        <v>12.5</v>
      </c>
      <c r="E277" s="210">
        <f>E276+D277</f>
        <v>87.5</v>
      </c>
      <c r="F277" s="273">
        <v>50</v>
      </c>
      <c r="G277" s="44">
        <f>G276+F277</f>
        <v>90</v>
      </c>
      <c r="H277" s="260">
        <v>50</v>
      </c>
      <c r="I277" s="270">
        <f>I276+H277</f>
        <v>100</v>
      </c>
      <c r="J277" s="433">
        <v>60</v>
      </c>
      <c r="K277" s="434">
        <f>J277+K276</f>
        <v>90</v>
      </c>
      <c r="L277" s="15">
        <v>41.9</v>
      </c>
      <c r="M277" s="214">
        <f>M276+L277</f>
        <v>87.1</v>
      </c>
    </row>
    <row r="278" spans="1:13" ht="13.5" thickBot="1">
      <c r="A278" s="4" t="s">
        <v>90</v>
      </c>
      <c r="B278" s="281">
        <v>100</v>
      </c>
      <c r="C278" s="370">
        <f>C277+B278</f>
        <v>100</v>
      </c>
      <c r="D278" s="75">
        <v>12.5</v>
      </c>
      <c r="E278" s="145">
        <f>E277+D278</f>
        <v>100</v>
      </c>
      <c r="F278" s="273">
        <v>10</v>
      </c>
      <c r="G278" s="44">
        <f>G277+F278</f>
        <v>100</v>
      </c>
      <c r="H278" s="262">
        <v>0</v>
      </c>
      <c r="I278" s="272">
        <f>I277+H278</f>
        <v>100</v>
      </c>
      <c r="J278" s="433">
        <v>10</v>
      </c>
      <c r="K278" s="434">
        <f>J278+K277</f>
        <v>100</v>
      </c>
      <c r="L278" s="15">
        <v>12.9</v>
      </c>
      <c r="M278" s="154">
        <f>M277+L278</f>
        <v>100</v>
      </c>
    </row>
    <row r="279" spans="1:13" ht="13.5" thickBot="1">
      <c r="A279" s="3"/>
      <c r="B279" s="3"/>
      <c r="C279" s="115"/>
      <c r="D279" s="3"/>
      <c r="E279" s="107"/>
      <c r="F279" s="2"/>
      <c r="G279" s="107"/>
      <c r="H279" s="2"/>
      <c r="I279" s="9"/>
      <c r="J279" s="2"/>
      <c r="K279" s="2"/>
      <c r="L279" s="278"/>
      <c r="M279" s="9"/>
    </row>
    <row r="280" spans="1:13" ht="39" thickBot="1">
      <c r="A280" s="5" t="s">
        <v>24</v>
      </c>
      <c r="B280" s="10">
        <v>52</v>
      </c>
      <c r="C280" s="5"/>
      <c r="D280" s="10">
        <f>E297/E296*100</f>
        <v>68.75</v>
      </c>
      <c r="E280" s="5"/>
      <c r="F280" s="10">
        <f>G297/G296*100</f>
        <v>40</v>
      </c>
      <c r="G280" s="21"/>
      <c r="H280" s="10">
        <f>I297/I296*100</f>
        <v>75</v>
      </c>
      <c r="I280" s="105"/>
      <c r="J280" s="10">
        <f>K297/K296*100</f>
        <v>50</v>
      </c>
      <c r="K280" s="105"/>
      <c r="L280" s="277">
        <f>M297/M296*100</f>
        <v>74.535211267605632</v>
      </c>
      <c r="M280" s="9"/>
    </row>
    <row r="281" spans="1:13" hidden="1">
      <c r="A281" s="3"/>
      <c r="B281" s="2"/>
      <c r="C281" s="2">
        <v>1</v>
      </c>
      <c r="D281" s="3"/>
      <c r="E281" s="9">
        <v>8</v>
      </c>
      <c r="F281" s="3"/>
      <c r="G281" s="9">
        <v>10</v>
      </c>
      <c r="H281" s="3"/>
      <c r="I281" s="9">
        <v>2</v>
      </c>
      <c r="J281" s="3"/>
      <c r="K281" s="9">
        <v>10</v>
      </c>
      <c r="L281" s="8"/>
      <c r="M281" s="9">
        <v>136</v>
      </c>
    </row>
    <row r="282" spans="1:13" hidden="1">
      <c r="A282" s="5"/>
      <c r="B282" s="5"/>
      <c r="C282" s="9">
        <f>B246*C$281/100</f>
        <v>0</v>
      </c>
      <c r="D282" s="5"/>
      <c r="E282" s="9">
        <f>D246*E$281/100</f>
        <v>0</v>
      </c>
      <c r="F282" s="5"/>
      <c r="G282" s="9">
        <f>F246*G$281/100</f>
        <v>0</v>
      </c>
      <c r="H282" s="9"/>
      <c r="I282" s="9">
        <f>H246*I$281/100</f>
        <v>0</v>
      </c>
      <c r="J282" s="5"/>
      <c r="K282" s="9">
        <f>J246*K$281/100</f>
        <v>1</v>
      </c>
      <c r="L282" s="8"/>
      <c r="M282" s="9">
        <f>L246*M$281/100</f>
        <v>21.896000000000004</v>
      </c>
    </row>
    <row r="283" spans="1:13" hidden="1">
      <c r="A283" s="4"/>
      <c r="B283" s="4"/>
      <c r="C283" s="9">
        <f>B247*C$281/100</f>
        <v>0</v>
      </c>
      <c r="D283" s="4"/>
      <c r="E283" s="9">
        <f>D247*E$281/100</f>
        <v>3</v>
      </c>
      <c r="F283" s="4"/>
      <c r="G283" s="9">
        <f>F247*G$281/100</f>
        <v>1</v>
      </c>
      <c r="H283" s="9"/>
      <c r="I283" s="9">
        <f>H247*I$281/100</f>
        <v>1</v>
      </c>
      <c r="J283" s="4"/>
      <c r="K283" s="9">
        <f>J247*K$281/100</f>
        <v>0</v>
      </c>
      <c r="L283" s="8"/>
      <c r="M283" s="9">
        <f>L247*M$281/100</f>
        <v>52.632000000000005</v>
      </c>
    </row>
    <row r="284" spans="1:13" hidden="1">
      <c r="A284" s="4"/>
      <c r="B284" s="4"/>
      <c r="C284" s="9">
        <f>B248*C$281/100</f>
        <v>0</v>
      </c>
      <c r="D284" s="4"/>
      <c r="E284" s="9">
        <f>D248*E$281/100</f>
        <v>4</v>
      </c>
      <c r="F284" s="4"/>
      <c r="G284" s="9">
        <f>F248*G$281/100</f>
        <v>4</v>
      </c>
      <c r="H284" s="9"/>
      <c r="I284" s="9">
        <f>H248*I$281/100</f>
        <v>0</v>
      </c>
      <c r="J284" s="4"/>
      <c r="K284" s="9">
        <f>J248*K$281/100</f>
        <v>4</v>
      </c>
      <c r="L284" s="8"/>
      <c r="M284" s="9">
        <f>L248*M$281/100</f>
        <v>48.28</v>
      </c>
    </row>
    <row r="285" spans="1:13" hidden="1">
      <c r="C285" s="9">
        <f>B249*C$281/100</f>
        <v>1</v>
      </c>
      <c r="E285" s="9">
        <f>D249*E$281/100</f>
        <v>0</v>
      </c>
      <c r="G285" s="9">
        <f>F249*G$281/100</f>
        <v>5</v>
      </c>
      <c r="H285" s="9"/>
      <c r="I285" s="9">
        <f>H249*I$281/100</f>
        <v>1</v>
      </c>
      <c r="K285" s="9">
        <f>J249*K$281/100</f>
        <v>4</v>
      </c>
      <c r="L285" s="9"/>
      <c r="M285" s="9">
        <f>L249*M$281/100</f>
        <v>8.84</v>
      </c>
    </row>
    <row r="286" spans="1:13" hidden="1">
      <c r="C286" s="9">
        <f>B250*C$281/100</f>
        <v>0</v>
      </c>
      <c r="E286" s="9">
        <f>D250*E$281/100</f>
        <v>1</v>
      </c>
      <c r="G286" s="9">
        <f>F250*G$281/100</f>
        <v>0</v>
      </c>
      <c r="H286" s="9"/>
      <c r="I286" s="9">
        <f>H250*I$281/100</f>
        <v>0</v>
      </c>
      <c r="K286" s="9">
        <f>J250*K$281/100</f>
        <v>1</v>
      </c>
      <c r="L286" s="9"/>
      <c r="M286" s="9">
        <f>L250*M$281/100</f>
        <v>0</v>
      </c>
    </row>
    <row r="287" spans="1:13" hidden="1">
      <c r="C287" s="9"/>
      <c r="E287" s="9"/>
      <c r="G287" s="9"/>
      <c r="H287" s="9"/>
      <c r="I287" s="9"/>
      <c r="K287" s="9"/>
      <c r="L287" s="9"/>
      <c r="M287" s="9"/>
    </row>
    <row r="288" spans="1:13" hidden="1">
      <c r="C288" s="9"/>
      <c r="E288" s="9"/>
      <c r="G288" s="9"/>
      <c r="H288" s="9"/>
      <c r="I288" s="9"/>
      <c r="K288" s="9"/>
      <c r="L288" s="9"/>
      <c r="M288" s="9"/>
    </row>
    <row r="289" spans="1:13" hidden="1">
      <c r="C289" s="9"/>
      <c r="E289" s="9"/>
      <c r="G289" s="9"/>
      <c r="H289" s="9"/>
      <c r="I289" s="9"/>
      <c r="K289" s="9"/>
      <c r="L289" s="9"/>
      <c r="M289" s="9"/>
    </row>
    <row r="290" spans="1:13" hidden="1">
      <c r="C290" s="9">
        <f>B253*C$281/100</f>
        <v>0</v>
      </c>
      <c r="E290" s="9">
        <f>D253*E$281/100</f>
        <v>3</v>
      </c>
      <c r="G290" s="9">
        <f>F253*G$281/100</f>
        <v>2</v>
      </c>
      <c r="H290" s="9"/>
      <c r="I290" s="9">
        <f>H253*I$281/100</f>
        <v>0</v>
      </c>
      <c r="K290" s="9">
        <f>J253*K$281/100</f>
        <v>1</v>
      </c>
      <c r="L290" s="9"/>
      <c r="M290" s="9">
        <f>L253*M$281/100</f>
        <v>21.896000000000004</v>
      </c>
    </row>
    <row r="291" spans="1:13" hidden="1">
      <c r="C291" s="9">
        <f>B254*C$281/100</f>
        <v>0</v>
      </c>
      <c r="E291" s="9">
        <f>D254*E$281/100</f>
        <v>2</v>
      </c>
      <c r="G291" s="9">
        <f>F254*G$281/100</f>
        <v>1</v>
      </c>
      <c r="H291" s="9"/>
      <c r="I291" s="9">
        <f>H254*I$281/100</f>
        <v>0</v>
      </c>
      <c r="K291" s="9">
        <f>J254*K$281/100</f>
        <v>2</v>
      </c>
      <c r="L291" s="9"/>
      <c r="M291" s="9">
        <f>L254*M$281/100</f>
        <v>43.92799999999999</v>
      </c>
    </row>
    <row r="292" spans="1:13" hidden="1">
      <c r="C292" s="9">
        <f>B255*C$281/100</f>
        <v>0</v>
      </c>
      <c r="E292" s="9">
        <f>D255*E$281/100</f>
        <v>2</v>
      </c>
      <c r="G292" s="9">
        <f>F255*G$281/100</f>
        <v>2</v>
      </c>
      <c r="H292" s="9"/>
      <c r="I292" s="9">
        <f>H255*I$281/100</f>
        <v>2</v>
      </c>
      <c r="K292" s="9">
        <f>J255*K$281/100</f>
        <v>4</v>
      </c>
      <c r="L292" s="9"/>
      <c r="M292" s="9">
        <f>L255*M$281/100</f>
        <v>35.088000000000001</v>
      </c>
    </row>
    <row r="293" spans="1:13" hidden="1">
      <c r="C293" s="9">
        <f>B256*C$281/100</f>
        <v>1</v>
      </c>
      <c r="E293" s="9">
        <f>D256*E$281/100</f>
        <v>1</v>
      </c>
      <c r="G293" s="9">
        <f>F256*G$281/100</f>
        <v>3</v>
      </c>
      <c r="H293" s="9"/>
      <c r="I293" s="9">
        <f>H256*I$281/100</f>
        <v>0</v>
      </c>
      <c r="K293" s="9">
        <f>J256*K$281/100</f>
        <v>3</v>
      </c>
      <c r="L293" s="9"/>
      <c r="M293" s="9">
        <f>L256*M$281/100</f>
        <v>8.84</v>
      </c>
    </row>
    <row r="294" spans="1:13" hidden="1">
      <c r="C294" s="9">
        <f>B257*C$281/100</f>
        <v>0</v>
      </c>
      <c r="E294" s="9">
        <f>D257*E$281/100</f>
        <v>0</v>
      </c>
      <c r="G294" s="9">
        <f>F257*G$281/100</f>
        <v>2</v>
      </c>
      <c r="H294" s="9"/>
      <c r="I294" s="9">
        <f>H257*I$281/100</f>
        <v>0</v>
      </c>
      <c r="K294" s="9">
        <f>J257*K$281/100</f>
        <v>0</v>
      </c>
      <c r="L294" s="9"/>
      <c r="M294" s="9">
        <f>L257*M$281/100</f>
        <v>0</v>
      </c>
    </row>
    <row r="295" spans="1:13" hidden="1">
      <c r="C295" s="9"/>
      <c r="E295" s="9"/>
      <c r="F295" s="1"/>
      <c r="G295" s="9"/>
      <c r="H295" s="9"/>
      <c r="I295" s="9"/>
      <c r="K295" s="9"/>
      <c r="L295" s="9"/>
      <c r="M295" s="9"/>
    </row>
    <row r="296" spans="1:13" hidden="1">
      <c r="C296" s="9">
        <f>SUM(C282:C294)</f>
        <v>2</v>
      </c>
      <c r="E296" s="9">
        <f>SUM(E282:E294)</f>
        <v>16</v>
      </c>
      <c r="F296" s="1"/>
      <c r="G296" s="9">
        <f>SUM(G282:G294)</f>
        <v>20</v>
      </c>
      <c r="H296" s="9"/>
      <c r="I296" s="9">
        <f>SUM(I282:I294)</f>
        <v>4</v>
      </c>
      <c r="K296" s="9">
        <f>SUM(K282:K294)</f>
        <v>20</v>
      </c>
      <c r="L296" s="9"/>
      <c r="M296" s="9">
        <f>SUM(M282:M294)</f>
        <v>241.4</v>
      </c>
    </row>
    <row r="297" spans="1:13" hidden="1">
      <c r="C297" s="9">
        <f>C283+C284+C291+C292</f>
        <v>0</v>
      </c>
      <c r="E297" s="9">
        <f>E283+E284+E291+E292</f>
        <v>11</v>
      </c>
      <c r="F297" s="1"/>
      <c r="G297" s="9">
        <f>G283+G284+G291+G292</f>
        <v>8</v>
      </c>
      <c r="H297" s="9"/>
      <c r="I297" s="9">
        <f>I283+I284+I291+I292</f>
        <v>3</v>
      </c>
      <c r="K297" s="9">
        <f>K283+K284+K291+K292</f>
        <v>10</v>
      </c>
      <c r="L297" s="9"/>
      <c r="M297" s="9">
        <f>M283+M284+M291+M292</f>
        <v>179.928</v>
      </c>
    </row>
    <row r="298" spans="1:13">
      <c r="C298" s="118"/>
      <c r="F298" s="1"/>
      <c r="G298" s="1"/>
      <c r="H298" s="1"/>
      <c r="I298" s="1"/>
      <c r="J298" s="1"/>
      <c r="K298" s="1"/>
      <c r="L298" s="1"/>
      <c r="M298" s="1"/>
    </row>
    <row r="299" spans="1:13">
      <c r="A299" s="22" t="s">
        <v>101</v>
      </c>
      <c r="C299" s="118"/>
      <c r="F299" s="1"/>
      <c r="G299" s="1"/>
      <c r="H299" s="1"/>
      <c r="I299" s="1"/>
      <c r="J299" s="1"/>
      <c r="K299" s="1"/>
      <c r="L299" s="1"/>
      <c r="M299" s="1"/>
    </row>
    <row r="300" spans="1:13">
      <c r="C300" s="118"/>
      <c r="F300" s="1"/>
      <c r="G300" s="1"/>
      <c r="H300" s="1"/>
      <c r="I300" s="1"/>
      <c r="J300" s="1"/>
      <c r="K300" s="1"/>
      <c r="L300" s="1"/>
      <c r="M300" s="1"/>
    </row>
    <row r="301" spans="1:13">
      <c r="C301" s="118"/>
      <c r="F301" s="1"/>
      <c r="G301" s="1"/>
      <c r="H301" s="1"/>
      <c r="I301" s="1"/>
      <c r="J301" s="1"/>
      <c r="K301" s="1"/>
      <c r="L301" s="1"/>
      <c r="M301" s="1"/>
    </row>
    <row r="302" spans="1:13">
      <c r="C302" s="118"/>
      <c r="F302" s="1"/>
      <c r="G302" s="1"/>
      <c r="H302" s="1"/>
      <c r="I302" s="1"/>
      <c r="J302" s="1"/>
      <c r="K302" s="9"/>
      <c r="L302" s="1"/>
      <c r="M302" s="1"/>
    </row>
    <row r="303" spans="1:13">
      <c r="C303" s="118"/>
      <c r="F303" s="1"/>
      <c r="G303" s="1"/>
      <c r="H303" s="1"/>
      <c r="I303" s="1"/>
      <c r="J303" s="1"/>
      <c r="K303" s="9"/>
      <c r="L303" s="9"/>
      <c r="M303" s="1"/>
    </row>
    <row r="304" spans="1:13">
      <c r="C304" s="118"/>
      <c r="F304" s="1"/>
      <c r="G304" s="1"/>
      <c r="H304" s="1"/>
      <c r="I304" s="1"/>
      <c r="J304" s="1"/>
      <c r="K304" s="9"/>
      <c r="L304" s="9"/>
      <c r="M304" s="1"/>
    </row>
    <row r="305" spans="3:13">
      <c r="C305" s="118"/>
      <c r="F305" s="1"/>
      <c r="G305" s="1"/>
      <c r="H305" s="1"/>
      <c r="I305" s="1"/>
      <c r="J305" s="1"/>
      <c r="K305" s="9"/>
      <c r="L305" s="9"/>
      <c r="M305" s="1"/>
    </row>
    <row r="306" spans="3:13">
      <c r="C306" s="118"/>
      <c r="F306" s="1"/>
      <c r="G306" s="1"/>
      <c r="H306" s="1"/>
      <c r="I306" s="1"/>
      <c r="J306" s="1"/>
      <c r="K306" s="1"/>
      <c r="L306" s="1"/>
      <c r="M306" s="1"/>
    </row>
    <row r="307" spans="3:13">
      <c r="C307" s="118"/>
      <c r="F307" s="1"/>
      <c r="G307" s="1"/>
      <c r="H307" s="1"/>
      <c r="I307" s="1"/>
      <c r="J307" s="1"/>
      <c r="K307" s="1"/>
      <c r="L307" s="1"/>
      <c r="M307" s="1"/>
    </row>
    <row r="308" spans="3:13">
      <c r="C308" s="118"/>
      <c r="F308" s="1"/>
      <c r="G308" s="1"/>
      <c r="H308" s="1"/>
      <c r="I308" s="1"/>
      <c r="J308" s="1"/>
      <c r="K308" s="1"/>
      <c r="L308" s="1"/>
      <c r="M308" s="1"/>
    </row>
    <row r="309" spans="3:13">
      <c r="C309" s="118"/>
      <c r="F309" s="1"/>
      <c r="G309" s="1"/>
      <c r="H309" s="1"/>
      <c r="I309" s="1"/>
      <c r="J309" s="1"/>
      <c r="K309" s="1"/>
      <c r="L309" s="1"/>
      <c r="M309" s="1"/>
    </row>
    <row r="310" spans="3:13">
      <c r="C310" s="118"/>
      <c r="F310" s="1"/>
      <c r="G310" s="1"/>
      <c r="H310" s="1"/>
      <c r="I310" s="1"/>
      <c r="J310" s="1"/>
      <c r="K310" s="1"/>
      <c r="L310" s="1"/>
      <c r="M310" s="1"/>
    </row>
    <row r="311" spans="3:13">
      <c r="C311" s="118"/>
      <c r="F311" s="1"/>
      <c r="G311" s="1"/>
      <c r="H311" s="1"/>
      <c r="I311" s="1"/>
      <c r="J311" s="1"/>
      <c r="K311" s="1"/>
      <c r="L311" s="1"/>
      <c r="M311" s="1"/>
    </row>
    <row r="312" spans="3:13">
      <c r="C312" s="118"/>
      <c r="F312" s="1"/>
      <c r="G312" s="1"/>
      <c r="H312" s="1"/>
      <c r="I312" s="1"/>
      <c r="J312" s="1"/>
      <c r="K312" s="1"/>
      <c r="L312" s="1"/>
      <c r="M312" s="1"/>
    </row>
    <row r="313" spans="3:13">
      <c r="C313" s="118"/>
      <c r="F313" s="1"/>
      <c r="G313" s="1"/>
      <c r="H313" s="1"/>
      <c r="I313" s="1"/>
      <c r="J313" s="1"/>
      <c r="K313" s="1"/>
      <c r="L313" s="1"/>
      <c r="M313" s="1"/>
    </row>
    <row r="314" spans="3:13">
      <c r="C314" s="118"/>
      <c r="F314" s="1"/>
      <c r="G314" s="1"/>
      <c r="H314" s="1"/>
      <c r="I314" s="1"/>
      <c r="J314" s="1"/>
      <c r="K314" s="1"/>
      <c r="L314" s="1"/>
      <c r="M314" s="1"/>
    </row>
    <row r="315" spans="3:13">
      <c r="C315" s="118"/>
      <c r="F315" s="1"/>
      <c r="G315" s="1"/>
      <c r="H315" s="1"/>
      <c r="I315" s="1"/>
      <c r="J315" s="1"/>
      <c r="K315" s="1"/>
      <c r="L315" s="1"/>
      <c r="M315" s="1"/>
    </row>
    <row r="316" spans="3:13">
      <c r="C316" s="118"/>
      <c r="F316" s="1"/>
      <c r="G316" s="1"/>
      <c r="H316" s="1"/>
      <c r="I316" s="1"/>
      <c r="J316" s="1"/>
      <c r="K316" s="1"/>
      <c r="L316" s="1"/>
      <c r="M316" s="1"/>
    </row>
    <row r="317" spans="3:13">
      <c r="C317" s="118"/>
      <c r="F317" s="1"/>
      <c r="G317" s="1"/>
      <c r="H317" s="1"/>
      <c r="I317" s="1"/>
      <c r="J317" s="1"/>
      <c r="K317" s="1"/>
      <c r="L317" s="1"/>
      <c r="M317" s="1"/>
    </row>
    <row r="318" spans="3:13">
      <c r="C318" s="118"/>
      <c r="F318" s="1"/>
      <c r="G318" s="1"/>
      <c r="H318" s="1"/>
      <c r="I318" s="1"/>
      <c r="J318" s="1"/>
      <c r="K318" s="1"/>
      <c r="L318" s="1"/>
      <c r="M318" s="1"/>
    </row>
    <row r="319" spans="3:13">
      <c r="C319" s="118"/>
      <c r="F319" s="1"/>
      <c r="G319" s="1"/>
      <c r="H319" s="1"/>
      <c r="I319" s="1"/>
      <c r="J319" s="1"/>
      <c r="K319" s="1"/>
      <c r="L319" s="1"/>
      <c r="M319" s="1"/>
    </row>
    <row r="320" spans="3:13">
      <c r="C320" s="118"/>
      <c r="F320" s="1"/>
      <c r="G320" s="1"/>
      <c r="H320" s="1"/>
      <c r="I320" s="1"/>
      <c r="J320" s="1"/>
      <c r="K320" s="1"/>
      <c r="L320" s="1"/>
      <c r="M320" s="1"/>
    </row>
    <row r="321" spans="3:13">
      <c r="C321" s="118"/>
      <c r="F321" s="1"/>
      <c r="G321" s="1"/>
      <c r="H321" s="1"/>
      <c r="I321" s="1"/>
      <c r="J321" s="1"/>
      <c r="K321" s="1"/>
      <c r="L321" s="1"/>
      <c r="M321" s="1"/>
    </row>
    <row r="322" spans="3:13">
      <c r="C322" s="118"/>
      <c r="F322" s="1"/>
      <c r="G322" s="1"/>
      <c r="H322" s="1"/>
      <c r="I322" s="1"/>
      <c r="J322" s="1"/>
      <c r="K322" s="1"/>
      <c r="L322" s="1"/>
      <c r="M322" s="1"/>
    </row>
    <row r="323" spans="3:13">
      <c r="C323" s="118"/>
      <c r="F323" s="1"/>
      <c r="G323" s="1"/>
      <c r="H323" s="1"/>
      <c r="I323" s="1"/>
      <c r="J323" s="1"/>
      <c r="K323" s="1"/>
      <c r="L323" s="1"/>
      <c r="M323" s="1"/>
    </row>
    <row r="324" spans="3:13">
      <c r="C324" s="118"/>
      <c r="F324" s="1"/>
      <c r="G324" s="1"/>
      <c r="H324" s="1"/>
      <c r="I324" s="1"/>
      <c r="J324" s="1"/>
      <c r="K324" s="1"/>
      <c r="L324" s="1"/>
      <c r="M324" s="1"/>
    </row>
    <row r="325" spans="3:13">
      <c r="C325" s="118"/>
      <c r="F325" s="1"/>
      <c r="G325" s="1"/>
      <c r="H325" s="1"/>
      <c r="I325" s="1"/>
      <c r="J325" s="1"/>
      <c r="K325" s="1"/>
      <c r="L325" s="1"/>
      <c r="M325" s="1"/>
    </row>
    <row r="326" spans="3:13">
      <c r="C326" s="118"/>
      <c r="F326" s="1"/>
      <c r="G326" s="1"/>
      <c r="H326" s="1"/>
      <c r="I326" s="1"/>
      <c r="J326" s="1"/>
      <c r="K326" s="1"/>
      <c r="L326" s="1"/>
      <c r="M326" s="1"/>
    </row>
    <row r="327" spans="3:13">
      <c r="C327" s="118"/>
      <c r="F327" s="1"/>
      <c r="G327" s="1"/>
      <c r="H327" s="1"/>
      <c r="I327" s="1"/>
      <c r="J327" s="1"/>
      <c r="K327" s="1"/>
      <c r="L327" s="1"/>
      <c r="M327" s="1"/>
    </row>
    <row r="328" spans="3:13">
      <c r="C328" s="118"/>
      <c r="F328" s="1"/>
      <c r="G328" s="1"/>
      <c r="H328" s="1"/>
      <c r="I328" s="1"/>
      <c r="J328" s="1"/>
      <c r="K328" s="1"/>
      <c r="L328" s="1"/>
      <c r="M328" s="1"/>
    </row>
    <row r="329" spans="3:13">
      <c r="C329" s="118"/>
      <c r="F329" s="1"/>
      <c r="G329" s="1"/>
      <c r="H329" s="1"/>
      <c r="I329" s="1"/>
      <c r="J329" s="1"/>
      <c r="K329" s="1"/>
      <c r="L329" s="1"/>
      <c r="M329" s="1"/>
    </row>
    <row r="330" spans="3:13">
      <c r="C330" s="118"/>
      <c r="F330" s="1"/>
      <c r="G330" s="1"/>
      <c r="H330" s="1"/>
      <c r="I330" s="1"/>
      <c r="J330" s="1"/>
      <c r="K330" s="1"/>
      <c r="L330" s="1"/>
      <c r="M330" s="1"/>
    </row>
    <row r="331" spans="3:13">
      <c r="C331" s="118"/>
      <c r="F331" s="1"/>
      <c r="G331" s="1"/>
      <c r="H331" s="1"/>
      <c r="I331" s="1"/>
      <c r="J331" s="1"/>
      <c r="K331" s="1"/>
      <c r="L331" s="1"/>
      <c r="M331" s="1"/>
    </row>
  </sheetData>
  <mergeCells count="282">
    <mergeCell ref="J274:K274"/>
    <mergeCell ref="J275:K275"/>
    <mergeCell ref="J276:K276"/>
    <mergeCell ref="J277:K277"/>
    <mergeCell ref="J278:K278"/>
    <mergeCell ref="J268:K268"/>
    <mergeCell ref="J269:K269"/>
    <mergeCell ref="J270:K270"/>
    <mergeCell ref="J271:K271"/>
    <mergeCell ref="J272:K272"/>
    <mergeCell ref="J273:K273"/>
    <mergeCell ref="J262:K262"/>
    <mergeCell ref="J263:K263"/>
    <mergeCell ref="J264:K264"/>
    <mergeCell ref="J265:K265"/>
    <mergeCell ref="J266:K266"/>
    <mergeCell ref="J267:K267"/>
    <mergeCell ref="J256:K256"/>
    <mergeCell ref="J257:K257"/>
    <mergeCell ref="J258:K258"/>
    <mergeCell ref="J259:K259"/>
    <mergeCell ref="J260:K260"/>
    <mergeCell ref="J261:K261"/>
    <mergeCell ref="J250:K250"/>
    <mergeCell ref="J251:K251"/>
    <mergeCell ref="J252:K252"/>
    <mergeCell ref="J253:K253"/>
    <mergeCell ref="J254:K254"/>
    <mergeCell ref="J255:K255"/>
    <mergeCell ref="J244:K244"/>
    <mergeCell ref="J245:K245"/>
    <mergeCell ref="J246:K246"/>
    <mergeCell ref="J247:K247"/>
    <mergeCell ref="J248:K248"/>
    <mergeCell ref="J249:K249"/>
    <mergeCell ref="J238:K238"/>
    <mergeCell ref="J239:K239"/>
    <mergeCell ref="J240:K240"/>
    <mergeCell ref="J241:K241"/>
    <mergeCell ref="J242:K242"/>
    <mergeCell ref="J243:K243"/>
    <mergeCell ref="J232:K232"/>
    <mergeCell ref="J233:K233"/>
    <mergeCell ref="J234:K234"/>
    <mergeCell ref="J235:K235"/>
    <mergeCell ref="J236:K236"/>
    <mergeCell ref="J237:K237"/>
    <mergeCell ref="J226:K226"/>
    <mergeCell ref="J227:K227"/>
    <mergeCell ref="J228:K228"/>
    <mergeCell ref="J229:K229"/>
    <mergeCell ref="J230:K230"/>
    <mergeCell ref="J231:K231"/>
    <mergeCell ref="J220:K220"/>
    <mergeCell ref="J221:K221"/>
    <mergeCell ref="J222:K222"/>
    <mergeCell ref="J223:K223"/>
    <mergeCell ref="J224:K224"/>
    <mergeCell ref="J225:K225"/>
    <mergeCell ref="J214:K214"/>
    <mergeCell ref="J215:K215"/>
    <mergeCell ref="J216:K216"/>
    <mergeCell ref="J217:K217"/>
    <mergeCell ref="J218:K218"/>
    <mergeCell ref="J219:K219"/>
    <mergeCell ref="J208:K208"/>
    <mergeCell ref="J209:K209"/>
    <mergeCell ref="J210:K210"/>
    <mergeCell ref="J211:K211"/>
    <mergeCell ref="J212:K212"/>
    <mergeCell ref="J213:K213"/>
    <mergeCell ref="J202:K202"/>
    <mergeCell ref="J203:K203"/>
    <mergeCell ref="J204:K204"/>
    <mergeCell ref="J205:K205"/>
    <mergeCell ref="J206:K206"/>
    <mergeCell ref="J207:K207"/>
    <mergeCell ref="J196:K196"/>
    <mergeCell ref="J197:K197"/>
    <mergeCell ref="J198:K198"/>
    <mergeCell ref="J199:K199"/>
    <mergeCell ref="J200:K200"/>
    <mergeCell ref="J201:K201"/>
    <mergeCell ref="J190:K190"/>
    <mergeCell ref="J191:K191"/>
    <mergeCell ref="J192:K192"/>
    <mergeCell ref="J193:K193"/>
    <mergeCell ref="J194:K194"/>
    <mergeCell ref="J195:K195"/>
    <mergeCell ref="J184:K184"/>
    <mergeCell ref="J185:K185"/>
    <mergeCell ref="J186:K186"/>
    <mergeCell ref="J187:K187"/>
    <mergeCell ref="J188:K188"/>
    <mergeCell ref="J189:K189"/>
    <mergeCell ref="J178:K178"/>
    <mergeCell ref="J179:K179"/>
    <mergeCell ref="J180:K180"/>
    <mergeCell ref="J181:K181"/>
    <mergeCell ref="J182:K182"/>
    <mergeCell ref="J183:K183"/>
    <mergeCell ref="J172:K172"/>
    <mergeCell ref="J173:K173"/>
    <mergeCell ref="J174:K174"/>
    <mergeCell ref="J175:K175"/>
    <mergeCell ref="J176:K176"/>
    <mergeCell ref="J177:K177"/>
    <mergeCell ref="J166:K166"/>
    <mergeCell ref="J167:K167"/>
    <mergeCell ref="J168:K168"/>
    <mergeCell ref="J169:K169"/>
    <mergeCell ref="J170:K170"/>
    <mergeCell ref="J171:K171"/>
    <mergeCell ref="J160:K160"/>
    <mergeCell ref="J161:K161"/>
    <mergeCell ref="J162:K162"/>
    <mergeCell ref="J163:K163"/>
    <mergeCell ref="J164:K164"/>
    <mergeCell ref="J165:K165"/>
    <mergeCell ref="J154:K154"/>
    <mergeCell ref="J155:K155"/>
    <mergeCell ref="J156:K156"/>
    <mergeCell ref="J157:K157"/>
    <mergeCell ref="J158:K158"/>
    <mergeCell ref="J159:K159"/>
    <mergeCell ref="J148:K148"/>
    <mergeCell ref="J149:K149"/>
    <mergeCell ref="J150:K150"/>
    <mergeCell ref="J151:K151"/>
    <mergeCell ref="J152:K152"/>
    <mergeCell ref="J153:K153"/>
    <mergeCell ref="J142:K142"/>
    <mergeCell ref="J143:K143"/>
    <mergeCell ref="J144:K144"/>
    <mergeCell ref="J145:K145"/>
    <mergeCell ref="J146:K146"/>
    <mergeCell ref="J147:K147"/>
    <mergeCell ref="J136:K136"/>
    <mergeCell ref="J137:K137"/>
    <mergeCell ref="J138:K138"/>
    <mergeCell ref="J139:K139"/>
    <mergeCell ref="J140:K140"/>
    <mergeCell ref="J141:K141"/>
    <mergeCell ref="J130:K130"/>
    <mergeCell ref="J131:K131"/>
    <mergeCell ref="J132:K132"/>
    <mergeCell ref="J133:K133"/>
    <mergeCell ref="J134:K134"/>
    <mergeCell ref="J135:K135"/>
    <mergeCell ref="J124:K124"/>
    <mergeCell ref="J125:K125"/>
    <mergeCell ref="J126:K126"/>
    <mergeCell ref="J127:K127"/>
    <mergeCell ref="J128:K128"/>
    <mergeCell ref="J129:K129"/>
    <mergeCell ref="J118:K118"/>
    <mergeCell ref="J119:K119"/>
    <mergeCell ref="J120:K120"/>
    <mergeCell ref="J121:K121"/>
    <mergeCell ref="J122:K122"/>
    <mergeCell ref="J123:K123"/>
    <mergeCell ref="J112:K112"/>
    <mergeCell ref="J113:K113"/>
    <mergeCell ref="J114:K114"/>
    <mergeCell ref="J115:K115"/>
    <mergeCell ref="J116:K116"/>
    <mergeCell ref="J117:K117"/>
    <mergeCell ref="J106:K106"/>
    <mergeCell ref="J107:K107"/>
    <mergeCell ref="J108:K108"/>
    <mergeCell ref="J109:K109"/>
    <mergeCell ref="J110:K110"/>
    <mergeCell ref="J111:K111"/>
    <mergeCell ref="J100:K100"/>
    <mergeCell ref="J101:K101"/>
    <mergeCell ref="J102:K102"/>
    <mergeCell ref="J103:K103"/>
    <mergeCell ref="J104:K104"/>
    <mergeCell ref="J105:K105"/>
    <mergeCell ref="J94:K94"/>
    <mergeCell ref="J95:K95"/>
    <mergeCell ref="J96:K96"/>
    <mergeCell ref="J97:K97"/>
    <mergeCell ref="J98:K98"/>
    <mergeCell ref="J99:K99"/>
    <mergeCell ref="J88:K88"/>
    <mergeCell ref="J89:K89"/>
    <mergeCell ref="J90:K90"/>
    <mergeCell ref="J91:K91"/>
    <mergeCell ref="J92:K92"/>
    <mergeCell ref="J93:K93"/>
    <mergeCell ref="J82:K82"/>
    <mergeCell ref="J83:K83"/>
    <mergeCell ref="J84:K84"/>
    <mergeCell ref="J85:K85"/>
    <mergeCell ref="J86:K86"/>
    <mergeCell ref="J87:K87"/>
    <mergeCell ref="J76:K76"/>
    <mergeCell ref="J77:K77"/>
    <mergeCell ref="J78:K78"/>
    <mergeCell ref="J79:K79"/>
    <mergeCell ref="J80:K80"/>
    <mergeCell ref="J81:K81"/>
    <mergeCell ref="J70:K70"/>
    <mergeCell ref="J71:K71"/>
    <mergeCell ref="J72:K72"/>
    <mergeCell ref="J73:K73"/>
    <mergeCell ref="J74:K74"/>
    <mergeCell ref="J75:K75"/>
    <mergeCell ref="J64:K64"/>
    <mergeCell ref="J65:K65"/>
    <mergeCell ref="J66:K66"/>
    <mergeCell ref="J67:K67"/>
    <mergeCell ref="J68:K68"/>
    <mergeCell ref="J69:K69"/>
    <mergeCell ref="J58:K58"/>
    <mergeCell ref="J59:K59"/>
    <mergeCell ref="J60:K60"/>
    <mergeCell ref="J61:K61"/>
    <mergeCell ref="J62:K62"/>
    <mergeCell ref="J63:K63"/>
    <mergeCell ref="J52:K52"/>
    <mergeCell ref="J53:K53"/>
    <mergeCell ref="J54:K54"/>
    <mergeCell ref="J55:K55"/>
    <mergeCell ref="J56:K56"/>
    <mergeCell ref="J57:K57"/>
    <mergeCell ref="J46:K46"/>
    <mergeCell ref="J47:K47"/>
    <mergeCell ref="J48:K48"/>
    <mergeCell ref="J49:K49"/>
    <mergeCell ref="J50:K50"/>
    <mergeCell ref="J51:K51"/>
    <mergeCell ref="J40:K40"/>
    <mergeCell ref="J41:K41"/>
    <mergeCell ref="J42:K42"/>
    <mergeCell ref="J43:K43"/>
    <mergeCell ref="J44:K44"/>
    <mergeCell ref="J45:K45"/>
    <mergeCell ref="J34:K34"/>
    <mergeCell ref="J35:K35"/>
    <mergeCell ref="J36:K36"/>
    <mergeCell ref="J37:K37"/>
    <mergeCell ref="J38:K38"/>
    <mergeCell ref="J39:K39"/>
    <mergeCell ref="J28:K28"/>
    <mergeCell ref="J29:K29"/>
    <mergeCell ref="J30:K30"/>
    <mergeCell ref="J31:K31"/>
    <mergeCell ref="J32:K32"/>
    <mergeCell ref="J33:K33"/>
    <mergeCell ref="J22:K22"/>
    <mergeCell ref="J23:K23"/>
    <mergeCell ref="J24:K24"/>
    <mergeCell ref="J25:K25"/>
    <mergeCell ref="J26:K26"/>
    <mergeCell ref="J27:K27"/>
    <mergeCell ref="J16:K16"/>
    <mergeCell ref="J17:K17"/>
    <mergeCell ref="J18:K18"/>
    <mergeCell ref="J19:K19"/>
    <mergeCell ref="J20:K20"/>
    <mergeCell ref="J21:K21"/>
    <mergeCell ref="J12:K12"/>
    <mergeCell ref="J13:K13"/>
    <mergeCell ref="J14:K14"/>
    <mergeCell ref="J15:K15"/>
    <mergeCell ref="J4:K4"/>
    <mergeCell ref="J5:K5"/>
    <mergeCell ref="J6:K6"/>
    <mergeCell ref="J7:K7"/>
    <mergeCell ref="J8:K8"/>
    <mergeCell ref="J9:K9"/>
    <mergeCell ref="A1:M1"/>
    <mergeCell ref="B2:C2"/>
    <mergeCell ref="D2:E2"/>
    <mergeCell ref="F2:G2"/>
    <mergeCell ref="H2:I2"/>
    <mergeCell ref="J2:K2"/>
    <mergeCell ref="L2:M2"/>
    <mergeCell ref="J10:K10"/>
    <mergeCell ref="J11:K11"/>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dimension ref="A1:GP332"/>
  <sheetViews>
    <sheetView workbookViewId="0">
      <selection sqref="A1:M1"/>
    </sheetView>
  </sheetViews>
  <sheetFormatPr defaultRowHeight="12.75"/>
  <cols>
    <col min="1" max="1" width="48.28515625" customWidth="1"/>
    <col min="2" max="2" width="11.28515625" customWidth="1"/>
    <col min="3" max="3" width="19.28515625" customWidth="1"/>
    <col min="5" max="5" width="14.28515625" customWidth="1"/>
    <col min="7" max="7" width="12.140625" customWidth="1"/>
    <col min="13" max="13" width="9.7109375" customWidth="1"/>
  </cols>
  <sheetData>
    <row r="1" spans="1:198" ht="32.25" customHeight="1" thickBot="1">
      <c r="A1" s="396" t="s">
        <v>154</v>
      </c>
      <c r="B1" s="397"/>
      <c r="C1" s="397"/>
      <c r="D1" s="397"/>
      <c r="E1" s="397"/>
      <c r="F1" s="397"/>
      <c r="G1" s="397"/>
      <c r="H1" s="397"/>
      <c r="I1" s="397"/>
      <c r="J1" s="397"/>
      <c r="K1" s="397"/>
      <c r="L1" s="397"/>
      <c r="M1" s="397"/>
    </row>
    <row r="2" spans="1:198" ht="18">
      <c r="A2" s="169"/>
      <c r="B2" s="421" t="s">
        <v>109</v>
      </c>
      <c r="C2" s="422"/>
      <c r="D2" s="423" t="s">
        <v>110</v>
      </c>
      <c r="E2" s="424"/>
      <c r="F2" s="425" t="s">
        <v>111</v>
      </c>
      <c r="G2" s="426"/>
      <c r="H2" s="427" t="s">
        <v>112</v>
      </c>
      <c r="I2" s="428"/>
      <c r="J2" s="429" t="s">
        <v>122</v>
      </c>
      <c r="K2" s="430"/>
      <c r="L2" s="431" t="s">
        <v>123</v>
      </c>
      <c r="M2" s="432"/>
      <c r="N2" s="170"/>
      <c r="O2" s="170"/>
      <c r="P2" s="170"/>
      <c r="Q2" s="170"/>
      <c r="R2" s="170"/>
      <c r="S2" s="170"/>
      <c r="T2" s="170"/>
      <c r="U2" s="170"/>
      <c r="V2" s="170"/>
      <c r="W2" s="170"/>
      <c r="X2" s="170"/>
      <c r="Y2" s="170"/>
      <c r="Z2" s="170"/>
      <c r="AA2" s="170"/>
      <c r="AB2" s="170"/>
      <c r="AC2" s="170"/>
      <c r="AD2" s="170"/>
      <c r="AE2" s="170"/>
      <c r="AF2" s="170"/>
      <c r="AG2" s="170"/>
      <c r="AH2" s="170"/>
      <c r="AI2" s="170"/>
      <c r="AJ2" s="170"/>
      <c r="AK2" s="170"/>
      <c r="AL2" s="170"/>
      <c r="AM2" s="170"/>
      <c r="AN2" s="170"/>
      <c r="AO2" s="170"/>
      <c r="AP2" s="170"/>
      <c r="AQ2" s="170"/>
      <c r="AR2" s="170"/>
      <c r="AS2" s="170"/>
      <c r="AT2" s="170"/>
      <c r="AU2" s="170"/>
      <c r="AV2" s="170"/>
      <c r="AW2" s="170"/>
      <c r="AX2" s="170"/>
      <c r="AY2" s="170"/>
      <c r="AZ2" s="170"/>
      <c r="BA2" s="170"/>
      <c r="BB2" s="170"/>
      <c r="BC2" s="170"/>
      <c r="BD2" s="170"/>
      <c r="BE2" s="170"/>
      <c r="BF2" s="170"/>
      <c r="BG2" s="170"/>
      <c r="BH2" s="170"/>
      <c r="BI2" s="170"/>
      <c r="BJ2" s="170"/>
      <c r="BK2" s="170"/>
      <c r="BL2" s="170"/>
      <c r="BM2" s="170"/>
      <c r="BN2" s="170"/>
      <c r="BO2" s="170"/>
      <c r="BP2" s="170"/>
      <c r="BQ2" s="170"/>
      <c r="BR2" s="170"/>
      <c r="BS2" s="170"/>
      <c r="BT2" s="170"/>
      <c r="BU2" s="170"/>
      <c r="BV2" s="170"/>
      <c r="BW2" s="170"/>
      <c r="BX2" s="170"/>
      <c r="BY2" s="170"/>
      <c r="BZ2" s="170"/>
      <c r="CA2" s="170"/>
      <c r="CB2" s="170"/>
      <c r="CC2" s="170"/>
      <c r="CD2" s="170"/>
      <c r="CE2" s="170"/>
      <c r="CF2" s="170"/>
      <c r="CG2" s="170"/>
      <c r="CH2" s="170"/>
      <c r="CI2" s="170"/>
      <c r="CJ2" s="170"/>
      <c r="CK2" s="170"/>
      <c r="CL2" s="170"/>
      <c r="CM2" s="170"/>
      <c r="CN2" s="170"/>
      <c r="CO2" s="170"/>
      <c r="CP2" s="170"/>
      <c r="CQ2" s="170"/>
      <c r="CR2" s="170"/>
      <c r="CS2" s="170"/>
      <c r="CT2" s="170"/>
      <c r="CU2" s="170"/>
      <c r="CV2" s="170"/>
      <c r="CW2" s="170"/>
      <c r="CX2" s="170"/>
      <c r="CY2" s="170"/>
      <c r="CZ2" s="170"/>
      <c r="DA2" s="170"/>
      <c r="DB2" s="170"/>
      <c r="DC2" s="170"/>
      <c r="DD2" s="170"/>
      <c r="DE2" s="170"/>
      <c r="DF2" s="170"/>
      <c r="DG2" s="170"/>
      <c r="DH2" s="170"/>
      <c r="DI2" s="170"/>
      <c r="DJ2" s="170"/>
      <c r="DK2" s="170"/>
      <c r="DL2" s="170"/>
      <c r="DM2" s="170"/>
      <c r="DN2" s="170"/>
      <c r="DO2" s="170"/>
      <c r="DP2" s="170"/>
      <c r="DQ2" s="170"/>
      <c r="DR2" s="170"/>
      <c r="DS2" s="170"/>
      <c r="DT2" s="170"/>
      <c r="DU2" s="170"/>
      <c r="DV2" s="170"/>
      <c r="DW2" s="170"/>
      <c r="DX2" s="170"/>
      <c r="DY2" s="170"/>
      <c r="DZ2" s="170"/>
      <c r="EA2" s="170"/>
      <c r="EB2" s="170"/>
      <c r="EC2" s="170"/>
      <c r="ED2" s="170"/>
      <c r="EE2" s="170"/>
      <c r="EF2" s="170"/>
      <c r="EG2" s="170"/>
      <c r="EH2" s="170"/>
      <c r="EI2" s="170"/>
      <c r="EJ2" s="170"/>
      <c r="EK2" s="170"/>
      <c r="EL2" s="170"/>
      <c r="EM2" s="170"/>
      <c r="EN2" s="170"/>
      <c r="EO2" s="170"/>
      <c r="EP2" s="170"/>
      <c r="EQ2" s="170"/>
      <c r="ER2" s="170"/>
      <c r="ES2" s="170"/>
      <c r="ET2" s="170"/>
      <c r="EU2" s="170"/>
      <c r="EV2" s="170"/>
      <c r="EW2" s="170"/>
      <c r="EX2" s="170"/>
      <c r="EY2" s="170"/>
      <c r="EZ2" s="170"/>
      <c r="FA2" s="170"/>
      <c r="FB2" s="170"/>
      <c r="FC2" s="170"/>
      <c r="FD2" s="170"/>
      <c r="FE2" s="170"/>
      <c r="FF2" s="170"/>
      <c r="FG2" s="170"/>
      <c r="FH2" s="170"/>
      <c r="FI2" s="170"/>
      <c r="FJ2" s="170"/>
      <c r="FK2" s="170"/>
      <c r="FL2" s="170"/>
      <c r="FM2" s="170"/>
      <c r="FN2" s="170"/>
      <c r="FO2" s="170"/>
      <c r="FP2" s="170"/>
      <c r="FQ2" s="170"/>
      <c r="FR2" s="170"/>
      <c r="FS2" s="170"/>
      <c r="FT2" s="170"/>
      <c r="FU2" s="170"/>
      <c r="FV2" s="170"/>
      <c r="FW2" s="170"/>
      <c r="FX2" s="170"/>
      <c r="FY2" s="170"/>
      <c r="FZ2" s="170"/>
      <c r="GA2" s="170"/>
      <c r="GB2" s="170"/>
      <c r="GC2" s="170"/>
      <c r="GD2" s="170"/>
      <c r="GE2" s="170"/>
      <c r="GF2" s="170"/>
      <c r="GG2" s="170"/>
      <c r="GH2" s="170"/>
      <c r="GI2" s="170"/>
      <c r="GJ2" s="170"/>
      <c r="GK2" s="170"/>
      <c r="GL2" s="170"/>
      <c r="GM2" s="170"/>
      <c r="GN2" s="170"/>
      <c r="GO2" s="170"/>
      <c r="GP2" s="170"/>
    </row>
    <row r="3" spans="1:198"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263" t="s">
        <v>25</v>
      </c>
      <c r="I3" s="264" t="s">
        <v>100</v>
      </c>
      <c r="J3" s="179" t="s">
        <v>25</v>
      </c>
      <c r="K3" s="180" t="s">
        <v>100</v>
      </c>
      <c r="L3" s="181" t="s">
        <v>25</v>
      </c>
      <c r="M3" s="182" t="s">
        <v>100</v>
      </c>
      <c r="N3" s="170"/>
      <c r="O3" s="170"/>
      <c r="P3" s="170"/>
      <c r="Q3" s="170"/>
      <c r="R3" s="170"/>
      <c r="S3" s="170"/>
      <c r="T3" s="170"/>
      <c r="U3" s="170"/>
      <c r="V3" s="170"/>
      <c r="W3" s="170"/>
      <c r="X3" s="170"/>
      <c r="Y3" s="170"/>
      <c r="Z3" s="170"/>
      <c r="AA3" s="170"/>
      <c r="AB3" s="170"/>
      <c r="AC3" s="170"/>
      <c r="AD3" s="170"/>
      <c r="AE3" s="170"/>
      <c r="AF3" s="170"/>
      <c r="AG3" s="170"/>
      <c r="AH3" s="170"/>
      <c r="AI3" s="170"/>
      <c r="AJ3" s="170"/>
      <c r="AK3" s="170"/>
      <c r="AL3" s="170"/>
      <c r="AM3" s="170"/>
      <c r="AN3" s="170"/>
      <c r="AO3" s="170"/>
      <c r="AP3" s="170"/>
      <c r="AQ3" s="170"/>
      <c r="AR3" s="170"/>
      <c r="AS3" s="170"/>
      <c r="AT3" s="170"/>
      <c r="AU3" s="170"/>
      <c r="AV3" s="170"/>
      <c r="AW3" s="170"/>
      <c r="AX3" s="170"/>
      <c r="AY3" s="170"/>
      <c r="AZ3" s="170"/>
      <c r="BA3" s="170"/>
      <c r="BB3" s="170"/>
      <c r="BC3" s="170"/>
      <c r="BD3" s="170"/>
      <c r="BE3" s="170"/>
      <c r="BF3" s="170"/>
      <c r="BG3" s="170"/>
      <c r="BH3" s="170"/>
      <c r="BI3" s="170"/>
      <c r="BJ3" s="170"/>
      <c r="BK3" s="170"/>
      <c r="BL3" s="170"/>
      <c r="BM3" s="170"/>
      <c r="BN3" s="170"/>
      <c r="BO3" s="170"/>
      <c r="BP3" s="170"/>
      <c r="BQ3" s="170"/>
      <c r="BR3" s="170"/>
      <c r="BS3" s="170"/>
      <c r="BT3" s="170"/>
      <c r="BU3" s="170"/>
      <c r="BV3" s="170"/>
      <c r="BW3" s="170"/>
      <c r="BX3" s="170"/>
      <c r="BY3" s="170"/>
      <c r="BZ3" s="170"/>
      <c r="CA3" s="170"/>
      <c r="CB3" s="170"/>
      <c r="CC3" s="170"/>
      <c r="CD3" s="170"/>
      <c r="CE3" s="170"/>
      <c r="CF3" s="170"/>
      <c r="CG3" s="170"/>
      <c r="CH3" s="170"/>
      <c r="CI3" s="170"/>
      <c r="CJ3" s="170"/>
      <c r="CK3" s="170"/>
      <c r="CL3" s="170"/>
      <c r="CM3" s="170"/>
      <c r="CN3" s="170"/>
      <c r="CO3" s="170"/>
      <c r="CP3" s="170"/>
      <c r="CQ3" s="170"/>
      <c r="CR3" s="170"/>
      <c r="CS3" s="170"/>
      <c r="CT3" s="170"/>
      <c r="CU3" s="170"/>
      <c r="CV3" s="170"/>
      <c r="CW3" s="170"/>
      <c r="CX3" s="170"/>
      <c r="CY3" s="170"/>
      <c r="CZ3" s="170"/>
      <c r="DA3" s="170"/>
      <c r="DB3" s="170"/>
      <c r="DC3" s="170"/>
      <c r="DD3" s="170"/>
      <c r="DE3" s="170"/>
      <c r="DF3" s="170"/>
      <c r="DG3" s="170"/>
      <c r="DH3" s="170"/>
      <c r="DI3" s="170"/>
      <c r="DJ3" s="170"/>
      <c r="DK3" s="170"/>
      <c r="DL3" s="170"/>
      <c r="DM3" s="170"/>
      <c r="DN3" s="170"/>
      <c r="DO3" s="170"/>
      <c r="DP3" s="170"/>
      <c r="DQ3" s="170"/>
      <c r="DR3" s="170"/>
      <c r="DS3" s="170"/>
      <c r="DT3" s="170"/>
      <c r="DU3" s="170"/>
      <c r="DV3" s="170"/>
      <c r="DW3" s="170"/>
      <c r="DX3" s="170"/>
      <c r="DY3" s="170"/>
      <c r="DZ3" s="170"/>
      <c r="EA3" s="170"/>
      <c r="EB3" s="170"/>
      <c r="EC3" s="170"/>
      <c r="ED3" s="170"/>
      <c r="EE3" s="170"/>
      <c r="EF3" s="170"/>
      <c r="EG3" s="170"/>
      <c r="EH3" s="170"/>
      <c r="EI3" s="170"/>
      <c r="EJ3" s="170"/>
      <c r="EK3" s="170"/>
      <c r="EL3" s="170"/>
      <c r="EM3" s="170"/>
      <c r="EN3" s="170"/>
      <c r="EO3" s="170"/>
      <c r="EP3" s="170"/>
      <c r="EQ3" s="170"/>
      <c r="ER3" s="170"/>
      <c r="ES3" s="170"/>
      <c r="ET3" s="170"/>
      <c r="EU3" s="170"/>
      <c r="EV3" s="170"/>
      <c r="EW3" s="170"/>
      <c r="EX3" s="170"/>
      <c r="EY3" s="170"/>
      <c r="EZ3" s="170"/>
      <c r="FA3" s="170"/>
      <c r="FB3" s="170"/>
      <c r="FC3" s="170"/>
      <c r="FD3" s="170"/>
      <c r="FE3" s="170"/>
      <c r="FF3" s="170"/>
      <c r="FG3" s="170"/>
      <c r="FH3" s="170"/>
      <c r="FI3" s="170"/>
      <c r="FJ3" s="170"/>
      <c r="FK3" s="170"/>
      <c r="FL3" s="170"/>
      <c r="FM3" s="170"/>
      <c r="FN3" s="170"/>
      <c r="FO3" s="170"/>
      <c r="FP3" s="170"/>
      <c r="FQ3" s="170"/>
      <c r="FR3" s="170"/>
      <c r="FS3" s="170"/>
      <c r="FT3" s="170"/>
      <c r="FU3" s="170"/>
      <c r="FV3" s="170"/>
      <c r="FW3" s="170"/>
      <c r="FX3" s="170"/>
      <c r="FY3" s="170"/>
      <c r="FZ3" s="170"/>
      <c r="GA3" s="170"/>
      <c r="GB3" s="170"/>
      <c r="GC3" s="170"/>
      <c r="GD3" s="170"/>
      <c r="GE3" s="170"/>
      <c r="GF3" s="170"/>
      <c r="GG3" s="170"/>
      <c r="GH3" s="170"/>
      <c r="GI3" s="170"/>
      <c r="GJ3" s="170"/>
      <c r="GK3" s="170"/>
      <c r="GL3" s="170"/>
      <c r="GM3" s="170"/>
      <c r="GN3" s="170"/>
      <c r="GO3" s="170"/>
      <c r="GP3" s="170"/>
    </row>
    <row r="4" spans="1:198">
      <c r="A4" s="3" t="s">
        <v>0</v>
      </c>
      <c r="B4" s="275"/>
      <c r="C4" s="276"/>
      <c r="D4" s="70"/>
      <c r="E4" s="71"/>
      <c r="F4" s="273"/>
      <c r="G4" s="274"/>
      <c r="H4" s="259"/>
      <c r="I4" s="265"/>
      <c r="J4" s="429"/>
      <c r="K4" s="430"/>
      <c r="L4" s="15">
        <f>(0.08*B4+0.57*D4+0.06*F4+0.03*H4+0.03*J4)/77*100</f>
        <v>0</v>
      </c>
      <c r="M4" s="16"/>
    </row>
    <row r="5" spans="1:198">
      <c r="A5" s="4" t="s">
        <v>53</v>
      </c>
      <c r="B5" s="275">
        <v>0</v>
      </c>
      <c r="C5" s="110"/>
      <c r="D5" s="70">
        <v>0</v>
      </c>
      <c r="E5" s="71"/>
      <c r="F5" s="273">
        <v>0</v>
      </c>
      <c r="G5" s="44"/>
      <c r="H5" s="259">
        <v>0</v>
      </c>
      <c r="I5" s="265"/>
      <c r="J5" s="433">
        <v>5.9</v>
      </c>
      <c r="K5" s="434"/>
      <c r="L5" s="15">
        <f t="shared" ref="L5:L68" si="1">(0.08*B5+0.57*D5+0.06*F5+0.03*H5+0.03*J5)/77*100</f>
        <v>0.22987012987012986</v>
      </c>
      <c r="M5" s="16"/>
    </row>
    <row r="6" spans="1:198">
      <c r="A6" s="4" t="s">
        <v>54</v>
      </c>
      <c r="B6" s="275">
        <v>0</v>
      </c>
      <c r="C6" s="110"/>
      <c r="D6" s="70">
        <v>0</v>
      </c>
      <c r="E6" s="71"/>
      <c r="F6" s="273">
        <v>0</v>
      </c>
      <c r="G6" s="44"/>
      <c r="H6" s="259">
        <v>0</v>
      </c>
      <c r="I6" s="265"/>
      <c r="J6" s="433">
        <v>0</v>
      </c>
      <c r="K6" s="434"/>
      <c r="L6" s="15">
        <f t="shared" si="1"/>
        <v>0</v>
      </c>
      <c r="M6" s="16"/>
    </row>
    <row r="7" spans="1:198">
      <c r="A7" s="4" t="s">
        <v>26</v>
      </c>
      <c r="B7" s="275">
        <v>0</v>
      </c>
      <c r="C7" s="110"/>
      <c r="D7" s="70">
        <v>0</v>
      </c>
      <c r="E7" s="71"/>
      <c r="F7" s="273">
        <v>0</v>
      </c>
      <c r="G7" s="44"/>
      <c r="H7" s="259">
        <v>0</v>
      </c>
      <c r="I7" s="265"/>
      <c r="J7" s="433">
        <v>0</v>
      </c>
      <c r="K7" s="434"/>
      <c r="L7" s="15">
        <f t="shared" si="1"/>
        <v>0</v>
      </c>
      <c r="M7" s="16"/>
    </row>
    <row r="8" spans="1:198">
      <c r="A8" s="4" t="s">
        <v>27</v>
      </c>
      <c r="B8" s="275">
        <v>0</v>
      </c>
      <c r="C8" s="110"/>
      <c r="D8" s="70"/>
      <c r="E8" s="71"/>
      <c r="F8" s="273">
        <v>0</v>
      </c>
      <c r="G8" s="44"/>
      <c r="H8" s="259">
        <v>0</v>
      </c>
      <c r="I8" s="265"/>
      <c r="J8" s="433">
        <v>0</v>
      </c>
      <c r="K8" s="434"/>
      <c r="L8" s="15">
        <f t="shared" si="1"/>
        <v>0</v>
      </c>
      <c r="M8" s="16"/>
    </row>
    <row r="9" spans="1:198">
      <c r="A9" s="4" t="s">
        <v>28</v>
      </c>
      <c r="B9" s="275">
        <v>31.8</v>
      </c>
      <c r="C9" s="110"/>
      <c r="D9" s="70">
        <v>24.2</v>
      </c>
      <c r="E9" s="71"/>
      <c r="F9" s="273">
        <v>14.3</v>
      </c>
      <c r="G9" s="44"/>
      <c r="H9" s="259">
        <v>0</v>
      </c>
      <c r="I9" s="265"/>
      <c r="J9" s="433">
        <v>5.9</v>
      </c>
      <c r="K9" s="434"/>
      <c r="L9" s="15">
        <f t="shared" si="1"/>
        <v>22.562337662337658</v>
      </c>
      <c r="M9" s="16"/>
    </row>
    <row r="10" spans="1:198">
      <c r="A10" s="4" t="s">
        <v>29</v>
      </c>
      <c r="B10" s="275">
        <v>4.5</v>
      </c>
      <c r="C10" s="110"/>
      <c r="D10" s="70">
        <v>0</v>
      </c>
      <c r="E10" s="71"/>
      <c r="F10" s="273">
        <v>0</v>
      </c>
      <c r="G10" s="44"/>
      <c r="H10" s="259">
        <v>0</v>
      </c>
      <c r="I10" s="265"/>
      <c r="J10" s="433">
        <v>5.9</v>
      </c>
      <c r="K10" s="434"/>
      <c r="L10" s="15">
        <f t="shared" si="1"/>
        <v>0.69740259740259725</v>
      </c>
      <c r="M10" s="16"/>
    </row>
    <row r="11" spans="1:198">
      <c r="A11" s="4" t="s">
        <v>30</v>
      </c>
      <c r="B11" s="275">
        <v>0</v>
      </c>
      <c r="C11" s="110"/>
      <c r="D11" s="70">
        <v>3.2</v>
      </c>
      <c r="E11" s="71"/>
      <c r="F11" s="273">
        <v>28.5</v>
      </c>
      <c r="G11" s="44"/>
      <c r="H11" s="259">
        <v>0</v>
      </c>
      <c r="I11" s="265"/>
      <c r="J11" s="433">
        <v>5.9</v>
      </c>
      <c r="K11" s="434"/>
      <c r="L11" s="15">
        <f t="shared" si="1"/>
        <v>4.8194805194805195</v>
      </c>
      <c r="M11" s="16"/>
    </row>
    <row r="12" spans="1:198">
      <c r="A12" s="4" t="s">
        <v>31</v>
      </c>
      <c r="B12" s="275">
        <v>4.5</v>
      </c>
      <c r="C12" s="110"/>
      <c r="D12" s="70">
        <v>4.8</v>
      </c>
      <c r="E12" s="71"/>
      <c r="F12" s="273">
        <v>14.3</v>
      </c>
      <c r="G12" s="44"/>
      <c r="H12" s="259">
        <v>0</v>
      </c>
      <c r="I12" s="265"/>
      <c r="J12" s="433">
        <v>0</v>
      </c>
      <c r="K12" s="434"/>
      <c r="L12" s="15">
        <f t="shared" si="1"/>
        <v>5.1350649350649347</v>
      </c>
      <c r="M12" s="16"/>
    </row>
    <row r="13" spans="1:198">
      <c r="A13" s="4" t="s">
        <v>32</v>
      </c>
      <c r="B13" s="275">
        <v>9.1</v>
      </c>
      <c r="C13" s="110"/>
      <c r="D13" s="70">
        <v>6.5</v>
      </c>
      <c r="E13" s="71"/>
      <c r="F13" s="273">
        <v>0</v>
      </c>
      <c r="G13" s="44"/>
      <c r="H13" s="259">
        <v>66.7</v>
      </c>
      <c r="I13" s="265"/>
      <c r="J13" s="433">
        <v>17.600000000000001</v>
      </c>
      <c r="K13" s="434"/>
      <c r="L13" s="15">
        <f t="shared" si="1"/>
        <v>9.0415584415584416</v>
      </c>
      <c r="M13" s="16"/>
    </row>
    <row r="14" spans="1:198">
      <c r="A14" s="4" t="s">
        <v>33</v>
      </c>
      <c r="B14" s="275">
        <v>0</v>
      </c>
      <c r="C14" s="110"/>
      <c r="D14" s="70">
        <v>11.3</v>
      </c>
      <c r="E14" s="71"/>
      <c r="F14" s="273">
        <v>14.3</v>
      </c>
      <c r="G14" s="44"/>
      <c r="H14" s="259">
        <v>0</v>
      </c>
      <c r="I14" s="265"/>
      <c r="J14" s="433">
        <v>23.5</v>
      </c>
      <c r="K14" s="434"/>
      <c r="L14" s="15">
        <f t="shared" si="1"/>
        <v>10.394805194805194</v>
      </c>
      <c r="M14" s="16"/>
    </row>
    <row r="15" spans="1:198">
      <c r="A15" s="4" t="s">
        <v>34</v>
      </c>
      <c r="B15" s="275">
        <v>0</v>
      </c>
      <c r="C15" s="110"/>
      <c r="D15" s="70">
        <v>0</v>
      </c>
      <c r="E15" s="71"/>
      <c r="F15" s="273">
        <v>0</v>
      </c>
      <c r="G15" s="44"/>
      <c r="H15" s="259">
        <v>0</v>
      </c>
      <c r="I15" s="265"/>
      <c r="J15" s="433">
        <v>5.9</v>
      </c>
      <c r="K15" s="434"/>
      <c r="L15" s="15">
        <f t="shared" si="1"/>
        <v>0.22987012987012986</v>
      </c>
      <c r="M15" s="16"/>
    </row>
    <row r="16" spans="1:198">
      <c r="A16" s="4" t="s">
        <v>35</v>
      </c>
      <c r="B16" s="275">
        <v>0</v>
      </c>
      <c r="C16" s="110"/>
      <c r="D16" s="70">
        <v>4.8</v>
      </c>
      <c r="E16" s="71"/>
      <c r="F16" s="273">
        <v>0</v>
      </c>
      <c r="G16" s="44"/>
      <c r="H16" s="259">
        <v>0</v>
      </c>
      <c r="I16" s="265"/>
      <c r="J16" s="433">
        <v>0</v>
      </c>
      <c r="K16" s="434"/>
      <c r="L16" s="15">
        <f t="shared" si="1"/>
        <v>3.5532467532467527</v>
      </c>
      <c r="M16" s="16"/>
    </row>
    <row r="17" spans="1:13">
      <c r="A17" s="4" t="s">
        <v>36</v>
      </c>
      <c r="B17" s="275">
        <v>0</v>
      </c>
      <c r="C17" s="110"/>
      <c r="D17" s="70">
        <v>3.3</v>
      </c>
      <c r="E17" s="71"/>
      <c r="F17" s="273">
        <v>0</v>
      </c>
      <c r="G17" s="44"/>
      <c r="H17" s="259">
        <v>0</v>
      </c>
      <c r="I17" s="265"/>
      <c r="J17" s="433">
        <v>5.9</v>
      </c>
      <c r="K17" s="434"/>
      <c r="L17" s="15">
        <f t="shared" si="1"/>
        <v>2.6727272727272724</v>
      </c>
      <c r="M17" s="16"/>
    </row>
    <row r="18" spans="1:13">
      <c r="A18" s="4" t="s">
        <v>37</v>
      </c>
      <c r="B18" s="275">
        <v>4.5</v>
      </c>
      <c r="C18" s="110"/>
      <c r="D18" s="70">
        <v>0</v>
      </c>
      <c r="E18" s="71"/>
      <c r="F18" s="273">
        <v>14.3</v>
      </c>
      <c r="G18" s="44"/>
      <c r="H18" s="259">
        <v>0</v>
      </c>
      <c r="I18" s="265"/>
      <c r="J18" s="433">
        <v>0</v>
      </c>
      <c r="K18" s="434"/>
      <c r="L18" s="15">
        <f t="shared" si="1"/>
        <v>1.5818181818181818</v>
      </c>
      <c r="M18" s="16"/>
    </row>
    <row r="19" spans="1:13">
      <c r="A19" s="4" t="s">
        <v>38</v>
      </c>
      <c r="B19" s="275">
        <v>0</v>
      </c>
      <c r="C19" s="110"/>
      <c r="D19" s="70">
        <v>0</v>
      </c>
      <c r="E19" s="71"/>
      <c r="F19" s="273">
        <v>0</v>
      </c>
      <c r="G19" s="44"/>
      <c r="H19" s="259">
        <v>0</v>
      </c>
      <c r="I19" s="265"/>
      <c r="J19" s="433">
        <v>0</v>
      </c>
      <c r="K19" s="434"/>
      <c r="L19" s="15">
        <f t="shared" si="1"/>
        <v>0</v>
      </c>
      <c r="M19" s="16"/>
    </row>
    <row r="20" spans="1:13">
      <c r="A20" s="4" t="s">
        <v>39</v>
      </c>
      <c r="B20" s="275">
        <v>0</v>
      </c>
      <c r="C20" s="110"/>
      <c r="D20" s="70">
        <v>3.2</v>
      </c>
      <c r="E20" s="71"/>
      <c r="F20" s="273">
        <v>0</v>
      </c>
      <c r="G20" s="44"/>
      <c r="H20" s="259">
        <v>0</v>
      </c>
      <c r="I20" s="265"/>
      <c r="J20" s="433">
        <v>0</v>
      </c>
      <c r="K20" s="434"/>
      <c r="L20" s="15">
        <f t="shared" si="1"/>
        <v>2.3688311688311687</v>
      </c>
      <c r="M20" s="16"/>
    </row>
    <row r="21" spans="1:13">
      <c r="A21" s="4" t="s">
        <v>40</v>
      </c>
      <c r="B21" s="275">
        <v>4.7</v>
      </c>
      <c r="C21" s="110"/>
      <c r="D21" s="70">
        <v>14.5</v>
      </c>
      <c r="E21" s="71"/>
      <c r="F21" s="273">
        <v>0</v>
      </c>
      <c r="G21" s="44"/>
      <c r="H21" s="259">
        <v>16.600000000000001</v>
      </c>
      <c r="I21" s="265"/>
      <c r="J21" s="433">
        <v>0</v>
      </c>
      <c r="K21" s="434"/>
      <c r="L21" s="15">
        <f t="shared" si="1"/>
        <v>11.868831168831166</v>
      </c>
      <c r="M21" s="16"/>
    </row>
    <row r="22" spans="1:13">
      <c r="A22" s="4" t="s">
        <v>41</v>
      </c>
      <c r="B22" s="275">
        <v>0</v>
      </c>
      <c r="C22" s="110"/>
      <c r="D22" s="70"/>
      <c r="E22" s="71"/>
      <c r="F22" s="273">
        <v>0</v>
      </c>
      <c r="G22" s="44"/>
      <c r="H22" s="259">
        <v>0</v>
      </c>
      <c r="I22" s="265"/>
      <c r="J22" s="433">
        <v>0</v>
      </c>
      <c r="K22" s="434"/>
      <c r="L22" s="15">
        <f t="shared" si="1"/>
        <v>0</v>
      </c>
      <c r="M22" s="16"/>
    </row>
    <row r="23" spans="1:13">
      <c r="A23" s="4" t="s">
        <v>42</v>
      </c>
      <c r="B23" s="275">
        <v>0</v>
      </c>
      <c r="C23" s="110"/>
      <c r="D23" s="70">
        <v>0</v>
      </c>
      <c r="E23" s="71"/>
      <c r="F23" s="273">
        <v>0</v>
      </c>
      <c r="G23" s="44"/>
      <c r="H23" s="259">
        <v>0</v>
      </c>
      <c r="I23" s="265"/>
      <c r="J23" s="433">
        <v>0</v>
      </c>
      <c r="K23" s="434"/>
      <c r="L23" s="15">
        <f t="shared" si="1"/>
        <v>0</v>
      </c>
      <c r="M23" s="16"/>
    </row>
    <row r="24" spans="1:13">
      <c r="A24" s="4" t="s">
        <v>43</v>
      </c>
      <c r="B24" s="275">
        <v>0</v>
      </c>
      <c r="C24" s="110"/>
      <c r="D24" s="70">
        <v>1.6</v>
      </c>
      <c r="E24" s="71"/>
      <c r="F24" s="273">
        <v>0</v>
      </c>
      <c r="G24" s="44"/>
      <c r="H24" s="259">
        <v>0</v>
      </c>
      <c r="I24" s="265"/>
      <c r="J24" s="433">
        <v>0</v>
      </c>
      <c r="K24" s="434"/>
      <c r="L24" s="15">
        <f t="shared" si="1"/>
        <v>1.1844155844155844</v>
      </c>
      <c r="M24" s="16"/>
    </row>
    <row r="25" spans="1:13">
      <c r="A25" s="4" t="s">
        <v>44</v>
      </c>
      <c r="B25" s="275">
        <v>0</v>
      </c>
      <c r="C25" s="110"/>
      <c r="D25" s="70">
        <v>3.2</v>
      </c>
      <c r="E25" s="71"/>
      <c r="F25" s="273">
        <v>14.3</v>
      </c>
      <c r="G25" s="44"/>
      <c r="H25" s="259">
        <v>0</v>
      </c>
      <c r="I25" s="265"/>
      <c r="J25" s="433">
        <v>0</v>
      </c>
      <c r="K25" s="434"/>
      <c r="L25" s="15">
        <f t="shared" si="1"/>
        <v>3.4831168831168831</v>
      </c>
      <c r="M25" s="16"/>
    </row>
    <row r="26" spans="1:13">
      <c r="A26" s="4" t="s">
        <v>45</v>
      </c>
      <c r="B26" s="275">
        <v>4.5</v>
      </c>
      <c r="C26" s="110"/>
      <c r="D26" s="70">
        <v>6.5</v>
      </c>
      <c r="E26" s="71"/>
      <c r="F26" s="273">
        <v>0</v>
      </c>
      <c r="G26" s="44"/>
      <c r="H26" s="259">
        <v>0</v>
      </c>
      <c r="I26" s="265"/>
      <c r="J26" s="433">
        <v>0</v>
      </c>
      <c r="K26" s="434"/>
      <c r="L26" s="15">
        <f t="shared" si="1"/>
        <v>5.279220779220779</v>
      </c>
      <c r="M26" s="16"/>
    </row>
    <row r="27" spans="1:13">
      <c r="A27" s="4" t="s">
        <v>46</v>
      </c>
      <c r="B27" s="275">
        <v>0</v>
      </c>
      <c r="C27" s="110"/>
      <c r="D27" s="70">
        <v>0</v>
      </c>
      <c r="E27" s="71"/>
      <c r="F27" s="273">
        <v>0</v>
      </c>
      <c r="G27" s="44"/>
      <c r="H27" s="259">
        <v>0</v>
      </c>
      <c r="I27" s="265"/>
      <c r="J27" s="433">
        <v>0</v>
      </c>
      <c r="K27" s="434"/>
      <c r="L27" s="15">
        <f t="shared" si="1"/>
        <v>0</v>
      </c>
      <c r="M27" s="16"/>
    </row>
    <row r="28" spans="1:13">
      <c r="A28" s="4" t="s">
        <v>47</v>
      </c>
      <c r="B28" s="275">
        <v>36.4</v>
      </c>
      <c r="C28" s="110"/>
      <c r="D28" s="70">
        <v>12.9</v>
      </c>
      <c r="E28" s="71"/>
      <c r="F28" s="273">
        <v>0</v>
      </c>
      <c r="G28" s="44"/>
      <c r="H28" s="259">
        <v>16.7</v>
      </c>
      <c r="I28" s="265"/>
      <c r="J28" s="433">
        <v>23.5</v>
      </c>
      <c r="K28" s="434"/>
      <c r="L28" s="15"/>
      <c r="M28" s="16"/>
    </row>
    <row r="29" spans="1:13">
      <c r="A29" s="3"/>
      <c r="B29" s="275"/>
      <c r="C29" s="110"/>
      <c r="D29" s="70"/>
      <c r="E29" s="71"/>
      <c r="F29" s="273"/>
      <c r="G29" s="44"/>
      <c r="H29" s="259"/>
      <c r="I29" s="265"/>
      <c r="J29" s="433"/>
      <c r="K29" s="434"/>
      <c r="L29" s="15"/>
      <c r="M29" s="16"/>
    </row>
    <row r="30" spans="1:13">
      <c r="A30" s="3"/>
      <c r="B30" s="275"/>
      <c r="C30" s="110"/>
      <c r="D30" s="70"/>
      <c r="E30" s="71"/>
      <c r="F30" s="273"/>
      <c r="G30" s="44"/>
      <c r="H30" s="259"/>
      <c r="I30" s="265"/>
      <c r="J30" s="433"/>
      <c r="K30" s="434"/>
      <c r="L30" s="15">
        <f t="shared" si="1"/>
        <v>0</v>
      </c>
      <c r="M30" s="16"/>
    </row>
    <row r="31" spans="1:13">
      <c r="A31" s="4" t="s">
        <v>99</v>
      </c>
      <c r="B31" s="275">
        <v>41</v>
      </c>
      <c r="C31" s="111">
        <f>B31</f>
        <v>41</v>
      </c>
      <c r="D31" s="70">
        <v>46.7</v>
      </c>
      <c r="E31" s="128">
        <f>D31</f>
        <v>46.7</v>
      </c>
      <c r="F31" s="273">
        <v>28.5</v>
      </c>
      <c r="G31" s="44">
        <f>F31</f>
        <v>28.5</v>
      </c>
      <c r="H31" s="260">
        <v>100</v>
      </c>
      <c r="I31" s="266">
        <f>H31</f>
        <v>100</v>
      </c>
      <c r="J31" s="433">
        <v>11.8</v>
      </c>
      <c r="K31" s="434">
        <f>J31</f>
        <v>11.8</v>
      </c>
      <c r="L31" s="15">
        <f t="shared" si="1"/>
        <v>45.406493506493504</v>
      </c>
      <c r="M31" s="132">
        <f>L31</f>
        <v>45.406493506493504</v>
      </c>
    </row>
    <row r="32" spans="1:13">
      <c r="A32" s="4" t="s">
        <v>52</v>
      </c>
      <c r="B32" s="275">
        <v>22.7</v>
      </c>
      <c r="C32" s="208">
        <f>C31+B32</f>
        <v>63.7</v>
      </c>
      <c r="D32" s="70">
        <v>29</v>
      </c>
      <c r="E32" s="210">
        <f>E31+D32</f>
        <v>75.7</v>
      </c>
      <c r="F32" s="273">
        <v>14.3</v>
      </c>
      <c r="G32" s="44">
        <f>G31+F32</f>
        <v>42.8</v>
      </c>
      <c r="H32" s="260">
        <v>0</v>
      </c>
      <c r="I32" s="267">
        <f>I31+H32</f>
        <v>100</v>
      </c>
      <c r="J32" s="433">
        <v>35.299999999999997</v>
      </c>
      <c r="K32" s="434">
        <f>K31+J32</f>
        <v>47.099999999999994</v>
      </c>
      <c r="L32" s="15">
        <f t="shared" si="1"/>
        <v>26.315584415584414</v>
      </c>
      <c r="M32" s="214">
        <f>M31+L32</f>
        <v>71.722077922077915</v>
      </c>
    </row>
    <row r="33" spans="1:13">
      <c r="A33" s="4" t="s">
        <v>48</v>
      </c>
      <c r="B33" s="275">
        <v>18.2</v>
      </c>
      <c r="C33" s="111">
        <f>C32+B33</f>
        <v>81.900000000000006</v>
      </c>
      <c r="D33" s="70">
        <v>6.5</v>
      </c>
      <c r="E33" s="128">
        <f>E32+D33</f>
        <v>82.2</v>
      </c>
      <c r="F33" s="273">
        <v>0</v>
      </c>
      <c r="G33" s="44">
        <f t="shared" ref="G33:G36" si="2">G32+F33</f>
        <v>42.8</v>
      </c>
      <c r="H33" s="260">
        <v>0</v>
      </c>
      <c r="I33" s="266">
        <f t="shared" ref="I33:I36" si="3">I32+H33</f>
        <v>100</v>
      </c>
      <c r="J33" s="433">
        <v>17.600000000000001</v>
      </c>
      <c r="K33" s="434">
        <f>K32+J33</f>
        <v>64.699999999999989</v>
      </c>
      <c r="L33" s="15">
        <f t="shared" si="1"/>
        <v>7.3883116883116884</v>
      </c>
      <c r="M33" s="132">
        <f>M32+L33</f>
        <v>79.110389610389603</v>
      </c>
    </row>
    <row r="34" spans="1:13">
      <c r="A34" s="4" t="s">
        <v>49</v>
      </c>
      <c r="B34" s="275">
        <v>13.6</v>
      </c>
      <c r="C34" s="111">
        <f>C33+B34</f>
        <v>95.5</v>
      </c>
      <c r="D34" s="70">
        <v>4.8</v>
      </c>
      <c r="E34" s="128">
        <f>E33+D34</f>
        <v>87</v>
      </c>
      <c r="F34" s="273">
        <v>28.6</v>
      </c>
      <c r="G34" s="44">
        <f t="shared" si="2"/>
        <v>71.400000000000006</v>
      </c>
      <c r="H34" s="260">
        <v>0</v>
      </c>
      <c r="I34" s="266">
        <f t="shared" si="3"/>
        <v>100</v>
      </c>
      <c r="J34" s="433">
        <v>5.9</v>
      </c>
      <c r="K34" s="434">
        <f>K33+J34</f>
        <v>70.599999999999994</v>
      </c>
      <c r="L34" s="15">
        <f t="shared" si="1"/>
        <v>7.4246753246753245</v>
      </c>
      <c r="M34" s="132">
        <f t="shared" ref="M34:M36" si="4">M33+L34</f>
        <v>86.535064935064923</v>
      </c>
    </row>
    <row r="35" spans="1:13">
      <c r="A35" s="4" t="s">
        <v>50</v>
      </c>
      <c r="B35" s="275">
        <v>4.5</v>
      </c>
      <c r="C35" s="111">
        <f>C34+B35</f>
        <v>100</v>
      </c>
      <c r="D35" s="70">
        <v>6.5</v>
      </c>
      <c r="E35" s="128">
        <f>E34+D35</f>
        <v>93.5</v>
      </c>
      <c r="F35" s="273">
        <v>14.3</v>
      </c>
      <c r="G35" s="44">
        <f t="shared" si="2"/>
        <v>85.7</v>
      </c>
      <c r="H35" s="260">
        <v>0</v>
      </c>
      <c r="I35" s="266">
        <f t="shared" si="3"/>
        <v>100</v>
      </c>
      <c r="J35" s="433">
        <v>23.5</v>
      </c>
      <c r="K35" s="434">
        <f>K34+J35</f>
        <v>94.1</v>
      </c>
      <c r="L35" s="15">
        <f t="shared" si="1"/>
        <v>7.3090909090909078</v>
      </c>
      <c r="M35" s="132">
        <f t="shared" si="4"/>
        <v>93.844155844155836</v>
      </c>
    </row>
    <row r="36" spans="1:13">
      <c r="A36" s="4" t="s">
        <v>51</v>
      </c>
      <c r="B36" s="275">
        <v>0</v>
      </c>
      <c r="C36" s="111">
        <f>C35+B38</f>
        <v>100</v>
      </c>
      <c r="D36" s="70">
        <v>6.5</v>
      </c>
      <c r="E36" s="128">
        <f>E35+D36</f>
        <v>100</v>
      </c>
      <c r="F36" s="273">
        <v>14.3</v>
      </c>
      <c r="G36" s="44">
        <f t="shared" si="2"/>
        <v>100</v>
      </c>
      <c r="H36" s="260">
        <v>0</v>
      </c>
      <c r="I36" s="266">
        <f t="shared" si="3"/>
        <v>100</v>
      </c>
      <c r="J36" s="433">
        <v>5.9</v>
      </c>
      <c r="K36" s="434">
        <f>K35+J36</f>
        <v>100</v>
      </c>
      <c r="L36" s="15"/>
      <c r="M36" s="132">
        <f t="shared" si="4"/>
        <v>93.844155844155836</v>
      </c>
    </row>
    <row r="37" spans="1:13">
      <c r="A37" s="2"/>
      <c r="B37" s="275"/>
      <c r="C37" s="110"/>
      <c r="D37" s="70"/>
      <c r="E37" s="120"/>
      <c r="F37" s="273"/>
      <c r="G37" s="44"/>
      <c r="H37" s="260"/>
      <c r="I37" s="268"/>
      <c r="J37" s="433"/>
      <c r="K37" s="434"/>
      <c r="L37" s="15"/>
      <c r="M37" s="127"/>
    </row>
    <row r="38" spans="1:13" ht="25.5">
      <c r="A38" s="5" t="s">
        <v>2</v>
      </c>
      <c r="B38" s="275"/>
      <c r="C38" s="69"/>
      <c r="D38" s="73"/>
      <c r="E38" s="81"/>
      <c r="F38" s="273"/>
      <c r="G38" s="44"/>
      <c r="H38" s="261"/>
      <c r="I38" s="269"/>
      <c r="J38" s="433"/>
      <c r="K38" s="434"/>
      <c r="L38" s="15">
        <f t="shared" si="1"/>
        <v>0</v>
      </c>
      <c r="M38" s="135"/>
    </row>
    <row r="39" spans="1:13">
      <c r="A39" s="4">
        <v>1</v>
      </c>
      <c r="B39" s="275">
        <v>13.7</v>
      </c>
      <c r="C39" s="112">
        <f>B39</f>
        <v>13.7</v>
      </c>
      <c r="D39" s="74">
        <v>1.5</v>
      </c>
      <c r="E39" s="136">
        <f>D39</f>
        <v>1.5</v>
      </c>
      <c r="F39" s="273">
        <v>0</v>
      </c>
      <c r="G39" s="44">
        <f>F39</f>
        <v>0</v>
      </c>
      <c r="H39" s="260">
        <v>0</v>
      </c>
      <c r="I39" s="270">
        <f>H39</f>
        <v>0</v>
      </c>
      <c r="J39" s="433">
        <v>0</v>
      </c>
      <c r="K39" s="434">
        <f>J39</f>
        <v>0</v>
      </c>
      <c r="L39" s="15">
        <f t="shared" si="1"/>
        <v>2.5337662337662334</v>
      </c>
      <c r="M39" s="140">
        <f>L39</f>
        <v>2.5337662337662334</v>
      </c>
    </row>
    <row r="40" spans="1:13">
      <c r="A40" s="4">
        <v>2</v>
      </c>
      <c r="B40" s="275">
        <v>9.1</v>
      </c>
      <c r="C40" s="112">
        <f>C39+B40</f>
        <v>22.799999999999997</v>
      </c>
      <c r="D40" s="74">
        <v>6.5</v>
      </c>
      <c r="E40" s="136">
        <f>E39+D40</f>
        <v>8</v>
      </c>
      <c r="F40" s="273">
        <v>14.2</v>
      </c>
      <c r="G40" s="44">
        <f>G39+F40</f>
        <v>14.2</v>
      </c>
      <c r="H40" s="260">
        <v>0</v>
      </c>
      <c r="I40" s="270">
        <f>I39+H40</f>
        <v>0</v>
      </c>
      <c r="J40" s="433">
        <v>0</v>
      </c>
      <c r="K40" s="434">
        <f>K39+J40</f>
        <v>0</v>
      </c>
      <c r="L40" s="15">
        <f t="shared" si="1"/>
        <v>6.8636363636363633</v>
      </c>
      <c r="M40" s="140">
        <f>M39+L40</f>
        <v>9.3974025974025963</v>
      </c>
    </row>
    <row r="41" spans="1:13">
      <c r="A41" s="4">
        <v>3</v>
      </c>
      <c r="B41" s="275">
        <v>9.1</v>
      </c>
      <c r="C41" s="112">
        <f t="shared" ref="C41:C48" si="5">C40+B41</f>
        <v>31.9</v>
      </c>
      <c r="D41" s="74">
        <v>6.5</v>
      </c>
      <c r="E41" s="136">
        <f t="shared" ref="E41:E48" si="6">E40+D41</f>
        <v>14.5</v>
      </c>
      <c r="F41" s="273">
        <v>0</v>
      </c>
      <c r="G41" s="44">
        <f t="shared" ref="G41:G48" si="7">G40+F41</f>
        <v>14.2</v>
      </c>
      <c r="H41" s="260">
        <v>16.600000000000001</v>
      </c>
      <c r="I41" s="270">
        <f t="shared" ref="I41:I48" si="8">I40+H41</f>
        <v>16.600000000000001</v>
      </c>
      <c r="J41" s="433">
        <v>5.8</v>
      </c>
      <c r="K41" s="434">
        <f t="shared" ref="K41:K48" si="9">K40+J41</f>
        <v>5.8</v>
      </c>
      <c r="L41" s="15">
        <f t="shared" si="1"/>
        <v>6.6298701298701301</v>
      </c>
      <c r="M41" s="140">
        <f t="shared" ref="M41:M48" si="10">M40+L41</f>
        <v>16.027272727272727</v>
      </c>
    </row>
    <row r="42" spans="1:13">
      <c r="A42" s="4">
        <v>4</v>
      </c>
      <c r="B42" s="275">
        <v>0</v>
      </c>
      <c r="C42" s="112">
        <f t="shared" si="5"/>
        <v>31.9</v>
      </c>
      <c r="D42" s="74">
        <v>1.6</v>
      </c>
      <c r="E42" s="136">
        <f t="shared" si="6"/>
        <v>16.100000000000001</v>
      </c>
      <c r="F42" s="273">
        <v>0</v>
      </c>
      <c r="G42" s="44">
        <f t="shared" si="7"/>
        <v>14.2</v>
      </c>
      <c r="H42" s="260">
        <v>16.7</v>
      </c>
      <c r="I42" s="270">
        <f t="shared" si="8"/>
        <v>33.299999999999997</v>
      </c>
      <c r="J42" s="433">
        <v>0</v>
      </c>
      <c r="K42" s="434">
        <f t="shared" si="9"/>
        <v>5.8</v>
      </c>
      <c r="L42" s="15">
        <f t="shared" si="1"/>
        <v>1.8350649350649346</v>
      </c>
      <c r="M42" s="140">
        <f t="shared" si="10"/>
        <v>17.862337662337662</v>
      </c>
    </row>
    <row r="43" spans="1:13">
      <c r="A43" s="4">
        <v>5</v>
      </c>
      <c r="B43" s="275">
        <v>4.5</v>
      </c>
      <c r="C43" s="112">
        <f t="shared" si="5"/>
        <v>36.4</v>
      </c>
      <c r="D43" s="74">
        <v>11.3</v>
      </c>
      <c r="E43" s="136">
        <f t="shared" si="6"/>
        <v>27.400000000000002</v>
      </c>
      <c r="F43" s="273">
        <v>28.6</v>
      </c>
      <c r="G43" s="44">
        <f t="shared" si="7"/>
        <v>42.8</v>
      </c>
      <c r="H43" s="260">
        <v>0</v>
      </c>
      <c r="I43" s="270">
        <f t="shared" si="8"/>
        <v>33.299999999999997</v>
      </c>
      <c r="J43" s="433">
        <v>11.8</v>
      </c>
      <c r="K43" s="434">
        <f t="shared" si="9"/>
        <v>17.600000000000001</v>
      </c>
      <c r="L43" s="15">
        <f t="shared" si="1"/>
        <v>11.520779220779218</v>
      </c>
      <c r="M43" s="140">
        <f t="shared" si="10"/>
        <v>29.38311688311688</v>
      </c>
    </row>
    <row r="44" spans="1:13">
      <c r="A44" s="4">
        <v>6</v>
      </c>
      <c r="B44" s="275">
        <v>9.1</v>
      </c>
      <c r="C44" s="112">
        <f t="shared" si="5"/>
        <v>45.5</v>
      </c>
      <c r="D44" s="74">
        <v>8.1</v>
      </c>
      <c r="E44" s="136">
        <f t="shared" si="6"/>
        <v>35.5</v>
      </c>
      <c r="F44" s="273">
        <v>14.3</v>
      </c>
      <c r="G44" s="44">
        <f t="shared" si="7"/>
        <v>57.099999999999994</v>
      </c>
      <c r="H44" s="260">
        <v>0</v>
      </c>
      <c r="I44" s="270">
        <f t="shared" si="8"/>
        <v>33.299999999999997</v>
      </c>
      <c r="J44" s="433">
        <v>0</v>
      </c>
      <c r="K44" s="434">
        <f t="shared" si="9"/>
        <v>17.600000000000001</v>
      </c>
      <c r="L44" s="15">
        <f t="shared" si="1"/>
        <v>8.055844155844154</v>
      </c>
      <c r="M44" s="140">
        <f t="shared" si="10"/>
        <v>37.438961038961033</v>
      </c>
    </row>
    <row r="45" spans="1:13">
      <c r="A45" s="4">
        <v>7</v>
      </c>
      <c r="B45" s="275">
        <v>4.5</v>
      </c>
      <c r="C45" s="112">
        <f t="shared" si="5"/>
        <v>50</v>
      </c>
      <c r="D45" s="74">
        <v>3.2</v>
      </c>
      <c r="E45" s="210">
        <f t="shared" si="6"/>
        <v>38.700000000000003</v>
      </c>
      <c r="F45" s="273">
        <v>28.6</v>
      </c>
      <c r="G45" s="44">
        <f t="shared" si="7"/>
        <v>85.699999999999989</v>
      </c>
      <c r="H45" s="260">
        <v>33.299999999999997</v>
      </c>
      <c r="I45" s="270">
        <f t="shared" si="8"/>
        <v>66.599999999999994</v>
      </c>
      <c r="J45" s="433">
        <v>5.9</v>
      </c>
      <c r="K45" s="434">
        <f t="shared" si="9"/>
        <v>23.5</v>
      </c>
      <c r="L45" s="15">
        <f t="shared" si="1"/>
        <v>6.5922077922077911</v>
      </c>
      <c r="M45" s="214">
        <f t="shared" si="10"/>
        <v>44.031168831168827</v>
      </c>
    </row>
    <row r="46" spans="1:13">
      <c r="A46" s="4">
        <v>8</v>
      </c>
      <c r="B46" s="275">
        <v>13.6</v>
      </c>
      <c r="C46" s="208">
        <f t="shared" si="5"/>
        <v>63.6</v>
      </c>
      <c r="D46" s="74">
        <v>33.9</v>
      </c>
      <c r="E46" s="136">
        <f t="shared" si="6"/>
        <v>72.599999999999994</v>
      </c>
      <c r="F46" s="273">
        <v>14.3</v>
      </c>
      <c r="G46" s="44">
        <f t="shared" si="7"/>
        <v>99.999999999999986</v>
      </c>
      <c r="H46" s="260">
        <v>0</v>
      </c>
      <c r="I46" s="270">
        <f t="shared" si="8"/>
        <v>66.599999999999994</v>
      </c>
      <c r="J46" s="433">
        <v>29.4</v>
      </c>
      <c r="K46" s="434">
        <f t="shared" si="9"/>
        <v>52.9</v>
      </c>
      <c r="L46" s="15">
        <f t="shared" si="1"/>
        <v>28.767532467532469</v>
      </c>
      <c r="M46" s="140">
        <f t="shared" si="10"/>
        <v>72.798701298701303</v>
      </c>
    </row>
    <row r="47" spans="1:13">
      <c r="A47" s="4">
        <v>9</v>
      </c>
      <c r="B47" s="275">
        <v>9.1</v>
      </c>
      <c r="C47" s="112">
        <f t="shared" si="5"/>
        <v>72.7</v>
      </c>
      <c r="D47" s="74">
        <v>9.6999999999999993</v>
      </c>
      <c r="E47" s="136">
        <f t="shared" si="6"/>
        <v>82.3</v>
      </c>
      <c r="F47" s="273">
        <v>0</v>
      </c>
      <c r="G47" s="44">
        <f t="shared" si="7"/>
        <v>99.999999999999986</v>
      </c>
      <c r="H47" s="260">
        <v>16.7</v>
      </c>
      <c r="I47" s="267">
        <f t="shared" si="8"/>
        <v>83.3</v>
      </c>
      <c r="J47" s="433">
        <v>11.8</v>
      </c>
      <c r="K47" s="434">
        <f t="shared" si="9"/>
        <v>64.7</v>
      </c>
      <c r="L47" s="15">
        <f t="shared" si="1"/>
        <v>9.2363636363636363</v>
      </c>
      <c r="M47" s="140">
        <f t="shared" si="10"/>
        <v>82.035064935064938</v>
      </c>
    </row>
    <row r="48" spans="1:13">
      <c r="A48" s="4">
        <v>10</v>
      </c>
      <c r="B48" s="275">
        <v>27.3</v>
      </c>
      <c r="C48" s="112">
        <f t="shared" si="5"/>
        <v>100</v>
      </c>
      <c r="D48" s="74">
        <v>17.7</v>
      </c>
      <c r="E48" s="136">
        <f t="shared" si="6"/>
        <v>100</v>
      </c>
      <c r="F48" s="273">
        <v>0</v>
      </c>
      <c r="G48" s="44">
        <f t="shared" si="7"/>
        <v>99.999999999999986</v>
      </c>
      <c r="H48" s="260">
        <v>16.7</v>
      </c>
      <c r="I48" s="270">
        <f t="shared" si="8"/>
        <v>100</v>
      </c>
      <c r="J48" s="433">
        <v>35.299999999999997</v>
      </c>
      <c r="K48" s="434">
        <f t="shared" si="9"/>
        <v>100</v>
      </c>
      <c r="L48" s="15"/>
      <c r="M48" s="140">
        <f t="shared" si="10"/>
        <v>82.035064935064938</v>
      </c>
    </row>
    <row r="49" spans="1:13">
      <c r="A49" s="3"/>
      <c r="B49" s="275"/>
      <c r="C49" s="113"/>
      <c r="D49" s="74"/>
      <c r="E49" s="141"/>
      <c r="F49" s="273"/>
      <c r="G49" s="44"/>
      <c r="H49" s="260"/>
      <c r="I49" s="271"/>
      <c r="J49" s="433"/>
      <c r="K49" s="434"/>
      <c r="L49" s="15"/>
      <c r="M49" s="135"/>
    </row>
    <row r="50" spans="1:13" ht="25.5">
      <c r="A50" s="5" t="s">
        <v>3</v>
      </c>
      <c r="B50" s="275"/>
      <c r="C50" s="113"/>
      <c r="D50" s="74"/>
      <c r="E50" s="141"/>
      <c r="F50" s="273"/>
      <c r="G50" s="44"/>
      <c r="H50" s="261"/>
      <c r="I50" s="271"/>
      <c r="J50" s="433"/>
      <c r="K50" s="434"/>
      <c r="L50" s="15">
        <f t="shared" si="1"/>
        <v>0</v>
      </c>
      <c r="M50" s="135"/>
    </row>
    <row r="51" spans="1:13">
      <c r="A51" s="4">
        <v>1</v>
      </c>
      <c r="B51" s="275">
        <v>0</v>
      </c>
      <c r="C51" s="112">
        <f>B51</f>
        <v>0</v>
      </c>
      <c r="D51" s="74">
        <v>1.6</v>
      </c>
      <c r="E51" s="136">
        <f>D51</f>
        <v>1.6</v>
      </c>
      <c r="F51" s="273">
        <v>0</v>
      </c>
      <c r="G51" s="44">
        <f>F51</f>
        <v>0</v>
      </c>
      <c r="H51" s="260">
        <v>0</v>
      </c>
      <c r="I51" s="270">
        <f>H51</f>
        <v>0</v>
      </c>
      <c r="J51" s="433"/>
      <c r="K51" s="434">
        <f>J51</f>
        <v>0</v>
      </c>
      <c r="L51" s="15">
        <f t="shared" si="1"/>
        <v>1.1844155844155844</v>
      </c>
      <c r="M51" s="140">
        <f>L51</f>
        <v>1.1844155844155844</v>
      </c>
    </row>
    <row r="52" spans="1:13">
      <c r="A52" s="4">
        <v>2</v>
      </c>
      <c r="B52" s="275">
        <v>13.6</v>
      </c>
      <c r="C52" s="112">
        <f>C51+B52</f>
        <v>13.6</v>
      </c>
      <c r="D52" s="74">
        <v>11.3</v>
      </c>
      <c r="E52" s="136">
        <f>E51+D52</f>
        <v>12.9</v>
      </c>
      <c r="F52" s="273">
        <v>0</v>
      </c>
      <c r="G52" s="44">
        <f>G51+F52</f>
        <v>0</v>
      </c>
      <c r="H52" s="260">
        <v>0</v>
      </c>
      <c r="I52" s="270">
        <f>I51+H52</f>
        <v>0</v>
      </c>
      <c r="J52" s="433">
        <v>0</v>
      </c>
      <c r="K52" s="434">
        <f>K51+J52</f>
        <v>0</v>
      </c>
      <c r="L52" s="15">
        <f t="shared" si="1"/>
        <v>9.7779220779220779</v>
      </c>
      <c r="M52" s="140">
        <f>M51+L52</f>
        <v>10.962337662337662</v>
      </c>
    </row>
    <row r="53" spans="1:13">
      <c r="A53" s="4">
        <v>3</v>
      </c>
      <c r="B53" s="275">
        <v>0</v>
      </c>
      <c r="C53" s="112">
        <f t="shared" ref="C53:C60" si="11">C52+B53</f>
        <v>13.6</v>
      </c>
      <c r="D53" s="74">
        <v>6.5</v>
      </c>
      <c r="E53" s="136">
        <f t="shared" ref="E53:E60" si="12">E52+D53</f>
        <v>19.399999999999999</v>
      </c>
      <c r="F53" s="273">
        <v>0</v>
      </c>
      <c r="G53" s="44">
        <f t="shared" ref="G53:G60" si="13">G52+F53</f>
        <v>0</v>
      </c>
      <c r="H53" s="260">
        <v>0</v>
      </c>
      <c r="I53" s="270">
        <f t="shared" ref="I53:I60" si="14">I52+H53</f>
        <v>0</v>
      </c>
      <c r="J53" s="433">
        <v>0</v>
      </c>
      <c r="K53" s="434">
        <f t="shared" ref="K53:K60" si="15">K52+J53</f>
        <v>0</v>
      </c>
      <c r="L53" s="15">
        <f t="shared" si="1"/>
        <v>4.8116883116883109</v>
      </c>
      <c r="M53" s="140">
        <f t="shared" ref="M53:M60" si="16">M52+L53</f>
        <v>15.774025974025973</v>
      </c>
    </row>
    <row r="54" spans="1:13">
      <c r="A54" s="4">
        <v>4</v>
      </c>
      <c r="B54" s="275">
        <v>9.1</v>
      </c>
      <c r="C54" s="112">
        <f t="shared" si="11"/>
        <v>22.7</v>
      </c>
      <c r="D54" s="74">
        <v>3.2</v>
      </c>
      <c r="E54" s="136">
        <f t="shared" si="12"/>
        <v>22.599999999999998</v>
      </c>
      <c r="F54" s="273">
        <v>14.3</v>
      </c>
      <c r="G54" s="44">
        <f t="shared" si="13"/>
        <v>14.3</v>
      </c>
      <c r="H54" s="260">
        <v>33.299999999999997</v>
      </c>
      <c r="I54" s="270">
        <f t="shared" si="14"/>
        <v>33.299999999999997</v>
      </c>
      <c r="J54" s="433">
        <v>5.9</v>
      </c>
      <c r="K54" s="434">
        <f t="shared" si="15"/>
        <v>5.9</v>
      </c>
      <c r="L54" s="15">
        <f t="shared" si="1"/>
        <v>5.9558441558441553</v>
      </c>
      <c r="M54" s="140">
        <f t="shared" si="16"/>
        <v>21.729870129870129</v>
      </c>
    </row>
    <row r="55" spans="1:13">
      <c r="A55" s="4">
        <v>5</v>
      </c>
      <c r="B55" s="275">
        <v>27.3</v>
      </c>
      <c r="C55" s="112">
        <f t="shared" si="11"/>
        <v>50</v>
      </c>
      <c r="D55" s="74">
        <v>11.3</v>
      </c>
      <c r="E55" s="136">
        <f t="shared" si="12"/>
        <v>33.9</v>
      </c>
      <c r="F55" s="273">
        <v>28.6</v>
      </c>
      <c r="G55" s="44">
        <f t="shared" si="13"/>
        <v>42.900000000000006</v>
      </c>
      <c r="H55" s="260">
        <v>0</v>
      </c>
      <c r="I55" s="270">
        <f t="shared" si="14"/>
        <v>33.299999999999997</v>
      </c>
      <c r="J55" s="433">
        <v>0</v>
      </c>
      <c r="K55" s="434">
        <f t="shared" si="15"/>
        <v>5.9</v>
      </c>
      <c r="L55" s="15">
        <f t="shared" si="1"/>
        <v>13.429870129870128</v>
      </c>
      <c r="M55" s="140">
        <f t="shared" si="16"/>
        <v>35.159740259740261</v>
      </c>
    </row>
    <row r="56" spans="1:13">
      <c r="A56" s="4">
        <v>6</v>
      </c>
      <c r="B56" s="275">
        <v>0</v>
      </c>
      <c r="C56" s="112">
        <f t="shared" si="11"/>
        <v>50</v>
      </c>
      <c r="D56" s="74">
        <v>3.2</v>
      </c>
      <c r="E56" s="136">
        <f t="shared" si="12"/>
        <v>37.1</v>
      </c>
      <c r="F56" s="273">
        <v>14.2</v>
      </c>
      <c r="G56" s="44">
        <f t="shared" si="13"/>
        <v>57.100000000000009</v>
      </c>
      <c r="H56" s="260">
        <v>0</v>
      </c>
      <c r="I56" s="270">
        <f t="shared" si="14"/>
        <v>33.299999999999997</v>
      </c>
      <c r="J56" s="433">
        <v>0</v>
      </c>
      <c r="K56" s="434">
        <f t="shared" si="15"/>
        <v>5.9</v>
      </c>
      <c r="L56" s="15">
        <f t="shared" si="1"/>
        <v>3.4753246753246749</v>
      </c>
      <c r="M56" s="140">
        <f t="shared" si="16"/>
        <v>38.635064935064932</v>
      </c>
    </row>
    <row r="57" spans="1:13">
      <c r="A57" s="4">
        <v>7</v>
      </c>
      <c r="B57" s="275">
        <v>4.5999999999999996</v>
      </c>
      <c r="C57" s="112">
        <f t="shared" si="11"/>
        <v>54.6</v>
      </c>
      <c r="D57" s="74">
        <v>9.6999999999999993</v>
      </c>
      <c r="E57" s="210">
        <f t="shared" si="12"/>
        <v>46.8</v>
      </c>
      <c r="F57" s="273">
        <v>14.3</v>
      </c>
      <c r="G57" s="44">
        <f t="shared" si="13"/>
        <v>71.400000000000006</v>
      </c>
      <c r="H57" s="260">
        <v>0</v>
      </c>
      <c r="I57" s="270">
        <f t="shared" si="14"/>
        <v>33.299999999999997</v>
      </c>
      <c r="J57" s="433">
        <v>11.7</v>
      </c>
      <c r="K57" s="434">
        <f t="shared" si="15"/>
        <v>17.600000000000001</v>
      </c>
      <c r="L57" s="15">
        <f t="shared" si="1"/>
        <v>9.2285714285714278</v>
      </c>
      <c r="M57" s="214">
        <f t="shared" si="16"/>
        <v>47.86363636363636</v>
      </c>
    </row>
    <row r="58" spans="1:13">
      <c r="A58" s="4">
        <v>8</v>
      </c>
      <c r="B58" s="275">
        <v>9.1</v>
      </c>
      <c r="C58" s="208">
        <f t="shared" si="11"/>
        <v>63.7</v>
      </c>
      <c r="D58" s="74">
        <v>17.7</v>
      </c>
      <c r="E58" s="136">
        <f t="shared" si="12"/>
        <v>64.5</v>
      </c>
      <c r="F58" s="273">
        <v>14.3</v>
      </c>
      <c r="G58" s="44">
        <f t="shared" si="13"/>
        <v>85.7</v>
      </c>
      <c r="H58" s="260">
        <v>0</v>
      </c>
      <c r="I58" s="270">
        <f t="shared" si="14"/>
        <v>33.299999999999997</v>
      </c>
      <c r="J58" s="433">
        <v>5.9</v>
      </c>
      <c r="K58" s="434">
        <f t="shared" si="15"/>
        <v>23.5</v>
      </c>
      <c r="L58" s="15">
        <f t="shared" si="1"/>
        <v>15.39220779220779</v>
      </c>
      <c r="M58" s="140">
        <f t="shared" si="16"/>
        <v>63.255844155844152</v>
      </c>
    </row>
    <row r="59" spans="1:13">
      <c r="A59" s="4">
        <v>9</v>
      </c>
      <c r="B59" s="275">
        <v>13.6</v>
      </c>
      <c r="C59" s="112">
        <f t="shared" si="11"/>
        <v>77.3</v>
      </c>
      <c r="D59" s="74">
        <v>12.9</v>
      </c>
      <c r="E59" s="136">
        <f t="shared" si="12"/>
        <v>77.400000000000006</v>
      </c>
      <c r="F59" s="273">
        <v>0</v>
      </c>
      <c r="G59" s="44">
        <f t="shared" si="13"/>
        <v>85.7</v>
      </c>
      <c r="H59" s="260">
        <v>33.4</v>
      </c>
      <c r="I59" s="267">
        <f t="shared" si="14"/>
        <v>66.699999999999989</v>
      </c>
      <c r="J59" s="433">
        <v>29.4</v>
      </c>
      <c r="K59" s="434">
        <f t="shared" si="15"/>
        <v>52.9</v>
      </c>
      <c r="L59" s="15">
        <f t="shared" si="1"/>
        <v>13.40909090909091</v>
      </c>
      <c r="M59" s="140">
        <f t="shared" si="16"/>
        <v>76.664935064935065</v>
      </c>
    </row>
    <row r="60" spans="1:13">
      <c r="A60" s="4">
        <v>10</v>
      </c>
      <c r="B60" s="275">
        <v>22.7</v>
      </c>
      <c r="C60" s="112">
        <f t="shared" si="11"/>
        <v>100</v>
      </c>
      <c r="D60" s="74">
        <v>22.6</v>
      </c>
      <c r="E60" s="136">
        <f t="shared" si="12"/>
        <v>100</v>
      </c>
      <c r="F60" s="273">
        <v>14.3</v>
      </c>
      <c r="G60" s="44">
        <f t="shared" si="13"/>
        <v>100</v>
      </c>
      <c r="H60" s="260">
        <v>33.299999999999997</v>
      </c>
      <c r="I60" s="270">
        <f t="shared" si="14"/>
        <v>99.999999999999986</v>
      </c>
      <c r="J60" s="433"/>
      <c r="K60" s="434">
        <f t="shared" si="15"/>
        <v>52.9</v>
      </c>
      <c r="L60" s="15"/>
      <c r="M60" s="140">
        <f t="shared" si="16"/>
        <v>76.664935064935065</v>
      </c>
    </row>
    <row r="61" spans="1:13">
      <c r="A61" s="3"/>
      <c r="B61" s="275"/>
      <c r="C61" s="113"/>
      <c r="D61" s="74"/>
      <c r="E61" s="141"/>
      <c r="F61" s="273"/>
      <c r="G61" s="44"/>
      <c r="H61" s="260"/>
      <c r="I61" s="271"/>
      <c r="J61" s="433">
        <v>47.1</v>
      </c>
      <c r="K61" s="434"/>
      <c r="L61" s="15"/>
      <c r="M61" s="135"/>
    </row>
    <row r="62" spans="1:13" ht="25.5">
      <c r="A62" s="5" t="s">
        <v>4</v>
      </c>
      <c r="B62" s="275"/>
      <c r="C62" s="113"/>
      <c r="D62" s="74"/>
      <c r="E62" s="141"/>
      <c r="F62" s="273"/>
      <c r="G62" s="44"/>
      <c r="H62" s="261"/>
      <c r="I62" s="271"/>
      <c r="J62" s="433"/>
      <c r="K62" s="434"/>
      <c r="L62" s="15">
        <f t="shared" si="1"/>
        <v>0</v>
      </c>
      <c r="M62" s="135"/>
    </row>
    <row r="63" spans="1:13">
      <c r="A63" s="4">
        <v>1</v>
      </c>
      <c r="B63" s="275">
        <v>4.7</v>
      </c>
      <c r="C63" s="112">
        <f>B63</f>
        <v>4.7</v>
      </c>
      <c r="D63" s="74">
        <v>3.2</v>
      </c>
      <c r="E63" s="136">
        <f>D63</f>
        <v>3.2</v>
      </c>
      <c r="F63" s="273">
        <v>0</v>
      </c>
      <c r="G63" s="44">
        <f>F63</f>
        <v>0</v>
      </c>
      <c r="H63" s="260">
        <v>0</v>
      </c>
      <c r="I63" s="270">
        <f>H63</f>
        <v>0</v>
      </c>
      <c r="J63" s="433">
        <v>0</v>
      </c>
      <c r="K63" s="434">
        <f>J63</f>
        <v>0</v>
      </c>
      <c r="L63" s="15">
        <f t="shared" si="1"/>
        <v>2.8571428571428568</v>
      </c>
      <c r="M63" s="140">
        <f>L63</f>
        <v>2.8571428571428568</v>
      </c>
    </row>
    <row r="64" spans="1:13">
      <c r="A64" s="4">
        <v>2</v>
      </c>
      <c r="B64" s="275">
        <v>0</v>
      </c>
      <c r="C64" s="112">
        <f>C63+B64</f>
        <v>4.7</v>
      </c>
      <c r="D64" s="74">
        <v>4.8</v>
      </c>
      <c r="E64" s="136">
        <f>E63+D64</f>
        <v>8</v>
      </c>
      <c r="F64" s="273">
        <v>0</v>
      </c>
      <c r="G64" s="44">
        <f>G63+F64</f>
        <v>0</v>
      </c>
      <c r="H64" s="260">
        <v>0</v>
      </c>
      <c r="I64" s="270">
        <f>I63+H64</f>
        <v>0</v>
      </c>
      <c r="J64" s="433">
        <v>5.8</v>
      </c>
      <c r="K64" s="434">
        <f>K63+J64</f>
        <v>5.8</v>
      </c>
      <c r="L64" s="15">
        <f t="shared" si="1"/>
        <v>3.7792207792207786</v>
      </c>
      <c r="M64" s="140">
        <f>M63+L64</f>
        <v>6.6363636363636349</v>
      </c>
    </row>
    <row r="65" spans="1:13">
      <c r="A65" s="4">
        <v>3</v>
      </c>
      <c r="B65" s="275">
        <v>0</v>
      </c>
      <c r="C65" s="112">
        <f t="shared" ref="C65:C72" si="17">C64+B65</f>
        <v>4.7</v>
      </c>
      <c r="D65" s="74">
        <v>3.2</v>
      </c>
      <c r="E65" s="136">
        <f t="shared" ref="E65:E72" si="18">E64+D65</f>
        <v>11.2</v>
      </c>
      <c r="F65" s="273">
        <v>0</v>
      </c>
      <c r="G65" s="44">
        <f t="shared" ref="G65:G72" si="19">G64+F65</f>
        <v>0</v>
      </c>
      <c r="H65" s="260">
        <v>0</v>
      </c>
      <c r="I65" s="270">
        <f t="shared" ref="I65:I72" si="20">I64+H65</f>
        <v>0</v>
      </c>
      <c r="J65" s="433">
        <v>0</v>
      </c>
      <c r="K65" s="434">
        <f t="shared" ref="K65:K72" si="21">K64+J65</f>
        <v>5.8</v>
      </c>
      <c r="L65" s="15">
        <f t="shared" si="1"/>
        <v>2.3688311688311687</v>
      </c>
      <c r="M65" s="140">
        <f t="shared" ref="M65:M72" si="22">M64+L65</f>
        <v>9.0051948051948045</v>
      </c>
    </row>
    <row r="66" spans="1:13">
      <c r="A66" s="4">
        <v>4</v>
      </c>
      <c r="B66" s="275">
        <v>0</v>
      </c>
      <c r="C66" s="112">
        <f t="shared" si="17"/>
        <v>4.7</v>
      </c>
      <c r="D66" s="74">
        <v>1.6</v>
      </c>
      <c r="E66" s="136">
        <f t="shared" si="18"/>
        <v>12.799999999999999</v>
      </c>
      <c r="F66" s="273">
        <v>0</v>
      </c>
      <c r="G66" s="44">
        <f t="shared" si="19"/>
        <v>0</v>
      </c>
      <c r="H66" s="260">
        <v>0</v>
      </c>
      <c r="I66" s="270">
        <f t="shared" si="20"/>
        <v>0</v>
      </c>
      <c r="J66" s="433">
        <v>0</v>
      </c>
      <c r="K66" s="434">
        <f t="shared" si="21"/>
        <v>5.8</v>
      </c>
      <c r="L66" s="15">
        <f t="shared" si="1"/>
        <v>1.1844155844155844</v>
      </c>
      <c r="M66" s="140">
        <f t="shared" si="22"/>
        <v>10.189610389610388</v>
      </c>
    </row>
    <row r="67" spans="1:13">
      <c r="A67" s="4">
        <v>5</v>
      </c>
      <c r="B67" s="275">
        <v>18.2</v>
      </c>
      <c r="C67" s="112">
        <f t="shared" si="17"/>
        <v>22.9</v>
      </c>
      <c r="D67" s="74">
        <v>8.1</v>
      </c>
      <c r="E67" s="136">
        <f t="shared" si="18"/>
        <v>20.9</v>
      </c>
      <c r="F67" s="273">
        <v>0</v>
      </c>
      <c r="G67" s="44">
        <f t="shared" si="19"/>
        <v>0</v>
      </c>
      <c r="H67" s="260">
        <v>0</v>
      </c>
      <c r="I67" s="270">
        <f t="shared" si="20"/>
        <v>0</v>
      </c>
      <c r="J67" s="433">
        <v>11.8</v>
      </c>
      <c r="K67" s="434">
        <f t="shared" si="21"/>
        <v>17.600000000000001</v>
      </c>
      <c r="L67" s="15">
        <f t="shared" si="1"/>
        <v>8.346753246753245</v>
      </c>
      <c r="M67" s="140">
        <f t="shared" si="22"/>
        <v>18.536363636363632</v>
      </c>
    </row>
    <row r="68" spans="1:13">
      <c r="A68" s="4">
        <v>6</v>
      </c>
      <c r="B68" s="275">
        <v>4.5</v>
      </c>
      <c r="C68" s="112">
        <f t="shared" si="17"/>
        <v>27.4</v>
      </c>
      <c r="D68" s="74">
        <v>9.6999999999999993</v>
      </c>
      <c r="E68" s="136">
        <f t="shared" si="18"/>
        <v>30.599999999999998</v>
      </c>
      <c r="F68" s="273">
        <v>0</v>
      </c>
      <c r="G68" s="44">
        <f t="shared" si="19"/>
        <v>0</v>
      </c>
      <c r="H68" s="260">
        <v>16.600000000000001</v>
      </c>
      <c r="I68" s="270">
        <f t="shared" si="20"/>
        <v>16.600000000000001</v>
      </c>
      <c r="J68" s="433">
        <v>5.9</v>
      </c>
      <c r="K68" s="434">
        <f t="shared" si="21"/>
        <v>23.5</v>
      </c>
      <c r="L68" s="15">
        <f t="shared" si="1"/>
        <v>8.5246753246753233</v>
      </c>
      <c r="M68" s="140">
        <f t="shared" si="22"/>
        <v>27.061038961038953</v>
      </c>
    </row>
    <row r="69" spans="1:13">
      <c r="A69" s="4">
        <v>7</v>
      </c>
      <c r="B69" s="275">
        <v>4.5</v>
      </c>
      <c r="C69" s="112">
        <f t="shared" si="17"/>
        <v>31.9</v>
      </c>
      <c r="D69" s="74">
        <v>6.5</v>
      </c>
      <c r="E69" s="136">
        <f t="shared" si="18"/>
        <v>37.099999999999994</v>
      </c>
      <c r="F69" s="273">
        <v>42.8</v>
      </c>
      <c r="G69" s="44">
        <f t="shared" si="19"/>
        <v>42.8</v>
      </c>
      <c r="H69" s="260">
        <v>0</v>
      </c>
      <c r="I69" s="267">
        <f t="shared" si="20"/>
        <v>16.600000000000001</v>
      </c>
      <c r="J69" s="433">
        <v>11.8</v>
      </c>
      <c r="K69" s="434">
        <f t="shared" si="21"/>
        <v>35.299999999999997</v>
      </c>
      <c r="L69" s="15">
        <f t="shared" ref="L69:L131" si="23">(0.08*B69+0.57*D69+0.06*F69+0.03*H69+0.03*J69)/77*100</f>
        <v>9.0740259740259734</v>
      </c>
      <c r="M69" s="140">
        <f t="shared" si="22"/>
        <v>36.135064935064925</v>
      </c>
    </row>
    <row r="70" spans="1:13">
      <c r="A70" s="4">
        <v>8</v>
      </c>
      <c r="B70" s="275">
        <v>13.9</v>
      </c>
      <c r="C70" s="208">
        <f t="shared" si="17"/>
        <v>45.8</v>
      </c>
      <c r="D70" s="74">
        <v>19.399999999999999</v>
      </c>
      <c r="E70" s="210">
        <f t="shared" si="18"/>
        <v>56.499999999999993</v>
      </c>
      <c r="F70" s="273">
        <v>14.3</v>
      </c>
      <c r="G70" s="44">
        <f t="shared" si="19"/>
        <v>57.099999999999994</v>
      </c>
      <c r="H70" s="260">
        <v>16.7</v>
      </c>
      <c r="I70" s="270">
        <f t="shared" si="20"/>
        <v>33.299999999999997</v>
      </c>
      <c r="J70" s="433">
        <v>23.5</v>
      </c>
      <c r="K70" s="434">
        <f t="shared" si="21"/>
        <v>58.8</v>
      </c>
      <c r="L70" s="15">
        <f t="shared" si="23"/>
        <v>18.485714285714284</v>
      </c>
      <c r="M70" s="214">
        <f t="shared" si="22"/>
        <v>54.620779220779212</v>
      </c>
    </row>
    <row r="71" spans="1:13">
      <c r="A71" s="4">
        <v>9</v>
      </c>
      <c r="B71" s="275">
        <v>18.2</v>
      </c>
      <c r="C71" s="112">
        <f t="shared" si="17"/>
        <v>64</v>
      </c>
      <c r="D71" s="74">
        <v>16.100000000000001</v>
      </c>
      <c r="E71" s="136">
        <f t="shared" si="18"/>
        <v>72.599999999999994</v>
      </c>
      <c r="F71" s="273">
        <v>0</v>
      </c>
      <c r="G71" s="44">
        <f t="shared" si="19"/>
        <v>57.099999999999994</v>
      </c>
      <c r="H71" s="260">
        <v>16.7</v>
      </c>
      <c r="I71" s="270">
        <f t="shared" si="20"/>
        <v>50</v>
      </c>
      <c r="J71" s="433">
        <v>5.9</v>
      </c>
      <c r="K71" s="434">
        <f t="shared" si="21"/>
        <v>64.7</v>
      </c>
      <c r="L71" s="15">
        <f t="shared" si="23"/>
        <v>14.689610389610388</v>
      </c>
      <c r="M71" s="140">
        <f t="shared" si="22"/>
        <v>69.310389610389606</v>
      </c>
    </row>
    <row r="72" spans="1:13">
      <c r="A72" s="4">
        <v>10</v>
      </c>
      <c r="B72" s="275">
        <v>31.8</v>
      </c>
      <c r="C72" s="112">
        <f t="shared" si="17"/>
        <v>95.8</v>
      </c>
      <c r="D72" s="74">
        <v>27.4</v>
      </c>
      <c r="E72" s="136">
        <f t="shared" si="18"/>
        <v>100</v>
      </c>
      <c r="F72" s="273">
        <v>42.9</v>
      </c>
      <c r="G72" s="44">
        <f t="shared" si="19"/>
        <v>100</v>
      </c>
      <c r="H72" s="260">
        <v>50</v>
      </c>
      <c r="I72" s="270">
        <f t="shared" si="20"/>
        <v>100</v>
      </c>
      <c r="J72" s="433">
        <v>35.299999999999997</v>
      </c>
      <c r="K72" s="434">
        <f t="shared" si="21"/>
        <v>100</v>
      </c>
      <c r="L72" s="15"/>
      <c r="M72" s="140">
        <f t="shared" si="22"/>
        <v>69.310389610389606</v>
      </c>
    </row>
    <row r="73" spans="1:13">
      <c r="A73" s="3"/>
      <c r="B73" s="275"/>
      <c r="C73" s="113"/>
      <c r="D73" s="74"/>
      <c r="E73" s="141"/>
      <c r="F73" s="273"/>
      <c r="G73" s="44"/>
      <c r="H73" s="260"/>
      <c r="I73" s="271"/>
      <c r="J73" s="433"/>
      <c r="K73" s="434"/>
      <c r="L73" s="15"/>
      <c r="M73" s="135"/>
    </row>
    <row r="74" spans="1:13" ht="25.5">
      <c r="A74" s="5" t="s">
        <v>5</v>
      </c>
      <c r="B74" s="275"/>
      <c r="C74" s="113"/>
      <c r="D74" s="74"/>
      <c r="E74" s="141"/>
      <c r="F74" s="273"/>
      <c r="G74" s="44"/>
      <c r="H74" s="261"/>
      <c r="I74" s="271"/>
      <c r="J74" s="433"/>
      <c r="K74" s="434"/>
      <c r="L74" s="15">
        <f t="shared" si="23"/>
        <v>0</v>
      </c>
      <c r="M74" s="135"/>
    </row>
    <row r="75" spans="1:13">
      <c r="A75" s="4">
        <v>1</v>
      </c>
      <c r="B75" s="275">
        <v>0</v>
      </c>
      <c r="C75" s="112">
        <f>B75</f>
        <v>0</v>
      </c>
      <c r="D75" s="74">
        <v>0</v>
      </c>
      <c r="E75" s="136">
        <f>D75</f>
        <v>0</v>
      </c>
      <c r="F75" s="273">
        <v>0</v>
      </c>
      <c r="G75" s="44">
        <f>F75</f>
        <v>0</v>
      </c>
      <c r="H75" s="260">
        <v>0</v>
      </c>
      <c r="I75" s="270">
        <f>H75</f>
        <v>0</v>
      </c>
      <c r="J75" s="433">
        <v>0</v>
      </c>
      <c r="K75" s="434">
        <f>J75</f>
        <v>0</v>
      </c>
      <c r="L75" s="15">
        <f t="shared" si="23"/>
        <v>0</v>
      </c>
      <c r="M75" s="140">
        <f>L75</f>
        <v>0</v>
      </c>
    </row>
    <row r="76" spans="1:13">
      <c r="A76" s="4">
        <v>2</v>
      </c>
      <c r="B76" s="275">
        <v>4.5</v>
      </c>
      <c r="C76" s="112">
        <f>C75+B76</f>
        <v>4.5</v>
      </c>
      <c r="D76" s="74">
        <v>3.2</v>
      </c>
      <c r="E76" s="136">
        <f>E75+D76</f>
        <v>3.2</v>
      </c>
      <c r="F76" s="273">
        <v>0</v>
      </c>
      <c r="G76" s="44">
        <f>G75+F76</f>
        <v>0</v>
      </c>
      <c r="H76" s="260">
        <v>16.7</v>
      </c>
      <c r="I76" s="270">
        <f>I75+H76</f>
        <v>16.7</v>
      </c>
      <c r="J76" s="433">
        <v>5.9</v>
      </c>
      <c r="K76" s="434">
        <f>K75+J76</f>
        <v>5.9</v>
      </c>
      <c r="L76" s="15">
        <f t="shared" si="23"/>
        <v>3.7168831168831162</v>
      </c>
      <c r="M76" s="140">
        <f>M75+L76</f>
        <v>3.7168831168831162</v>
      </c>
    </row>
    <row r="77" spans="1:13">
      <c r="A77" s="4">
        <v>3</v>
      </c>
      <c r="B77" s="275">
        <v>4.5</v>
      </c>
      <c r="C77" s="112">
        <f t="shared" ref="C77:C84" si="24">C76+B77</f>
        <v>9</v>
      </c>
      <c r="D77" s="74">
        <v>1.6</v>
      </c>
      <c r="E77" s="136">
        <f t="shared" ref="E77:E84" si="25">E76+D77</f>
        <v>4.8000000000000007</v>
      </c>
      <c r="F77" s="273">
        <v>14.3</v>
      </c>
      <c r="G77" s="44">
        <f t="shared" ref="G77:G84" si="26">G76+F77</f>
        <v>14.3</v>
      </c>
      <c r="H77" s="260">
        <v>0</v>
      </c>
      <c r="I77" s="270">
        <f t="shared" ref="I77:I84" si="27">I76+H77</f>
        <v>16.7</v>
      </c>
      <c r="J77" s="433">
        <v>0</v>
      </c>
      <c r="K77" s="434">
        <f t="shared" ref="K77:K84" si="28">K76+J77</f>
        <v>5.9</v>
      </c>
      <c r="L77" s="15">
        <f t="shared" si="23"/>
        <v>2.7662337662337664</v>
      </c>
      <c r="M77" s="140">
        <f t="shared" ref="M77:M84" si="29">M76+L77</f>
        <v>6.4831168831168826</v>
      </c>
    </row>
    <row r="78" spans="1:13">
      <c r="A78" s="4">
        <v>4</v>
      </c>
      <c r="B78" s="275">
        <v>4.5</v>
      </c>
      <c r="C78" s="112">
        <f t="shared" si="24"/>
        <v>13.5</v>
      </c>
      <c r="D78" s="74">
        <v>1.6</v>
      </c>
      <c r="E78" s="136">
        <f t="shared" si="25"/>
        <v>6.4</v>
      </c>
      <c r="F78" s="273">
        <v>0</v>
      </c>
      <c r="G78" s="44">
        <f t="shared" si="26"/>
        <v>14.3</v>
      </c>
      <c r="H78" s="260">
        <v>0</v>
      </c>
      <c r="I78" s="270">
        <f t="shared" si="27"/>
        <v>16.7</v>
      </c>
      <c r="J78" s="433">
        <v>11.8</v>
      </c>
      <c r="K78" s="434">
        <f t="shared" si="28"/>
        <v>17.700000000000003</v>
      </c>
      <c r="L78" s="15">
        <f t="shared" si="23"/>
        <v>2.1116883116883112</v>
      </c>
      <c r="M78" s="140">
        <f t="shared" si="29"/>
        <v>8.5948051948051933</v>
      </c>
    </row>
    <row r="79" spans="1:13">
      <c r="A79" s="4">
        <v>5</v>
      </c>
      <c r="B79" s="275">
        <v>13.6</v>
      </c>
      <c r="C79" s="112">
        <f t="shared" si="24"/>
        <v>27.1</v>
      </c>
      <c r="D79" s="74">
        <v>3.2</v>
      </c>
      <c r="E79" s="136">
        <f t="shared" si="25"/>
        <v>9.6000000000000014</v>
      </c>
      <c r="F79" s="273">
        <v>14.3</v>
      </c>
      <c r="G79" s="44">
        <f t="shared" si="26"/>
        <v>28.6</v>
      </c>
      <c r="H79" s="260">
        <v>33.299999999999997</v>
      </c>
      <c r="I79" s="267">
        <f t="shared" si="27"/>
        <v>50</v>
      </c>
      <c r="J79" s="433">
        <v>5.9</v>
      </c>
      <c r="K79" s="434">
        <f t="shared" si="28"/>
        <v>23.6</v>
      </c>
      <c r="L79" s="15">
        <f t="shared" si="23"/>
        <v>6.4233766233766225</v>
      </c>
      <c r="M79" s="140">
        <f t="shared" si="29"/>
        <v>15.018181818181816</v>
      </c>
    </row>
    <row r="80" spans="1:13">
      <c r="A80" s="4">
        <v>6</v>
      </c>
      <c r="B80" s="275">
        <v>4.5</v>
      </c>
      <c r="C80" s="112">
        <f t="shared" si="24"/>
        <v>31.6</v>
      </c>
      <c r="D80" s="74">
        <v>6.5</v>
      </c>
      <c r="E80" s="136">
        <f t="shared" si="25"/>
        <v>16.100000000000001</v>
      </c>
      <c r="F80" s="273">
        <v>0</v>
      </c>
      <c r="G80" s="44">
        <f t="shared" si="26"/>
        <v>28.6</v>
      </c>
      <c r="H80" s="260">
        <v>0</v>
      </c>
      <c r="I80" s="270">
        <f t="shared" si="27"/>
        <v>50</v>
      </c>
      <c r="J80" s="433">
        <v>0</v>
      </c>
      <c r="K80" s="434">
        <f t="shared" si="28"/>
        <v>23.6</v>
      </c>
      <c r="L80" s="15">
        <f t="shared" si="23"/>
        <v>5.279220779220779</v>
      </c>
      <c r="M80" s="140">
        <f t="shared" si="29"/>
        <v>20.297402597402595</v>
      </c>
    </row>
    <row r="81" spans="1:13">
      <c r="A81" s="4">
        <v>7</v>
      </c>
      <c r="B81" s="275">
        <v>4.5</v>
      </c>
      <c r="C81" s="112">
        <f t="shared" si="24"/>
        <v>36.1</v>
      </c>
      <c r="D81" s="74">
        <v>11.3</v>
      </c>
      <c r="E81" s="210">
        <f t="shared" si="25"/>
        <v>27.400000000000002</v>
      </c>
      <c r="F81" s="273">
        <v>14.3</v>
      </c>
      <c r="G81" s="44">
        <f t="shared" si="26"/>
        <v>42.900000000000006</v>
      </c>
      <c r="H81" s="260">
        <v>0</v>
      </c>
      <c r="I81" s="270">
        <f t="shared" si="27"/>
        <v>50</v>
      </c>
      <c r="J81" s="433">
        <v>17.600000000000001</v>
      </c>
      <c r="K81" s="434">
        <f t="shared" si="28"/>
        <v>41.2</v>
      </c>
      <c r="L81" s="15">
        <f t="shared" si="23"/>
        <v>10.632467532467532</v>
      </c>
      <c r="M81" s="214">
        <f t="shared" si="29"/>
        <v>30.929870129870125</v>
      </c>
    </row>
    <row r="82" spans="1:13">
      <c r="A82" s="4">
        <v>8</v>
      </c>
      <c r="B82" s="275">
        <v>13.9</v>
      </c>
      <c r="C82" s="208">
        <f t="shared" si="24"/>
        <v>50</v>
      </c>
      <c r="D82" s="74">
        <v>22.6</v>
      </c>
      <c r="E82" s="136">
        <f t="shared" si="25"/>
        <v>50</v>
      </c>
      <c r="F82" s="273">
        <v>28.5</v>
      </c>
      <c r="G82" s="44">
        <f t="shared" si="26"/>
        <v>71.400000000000006</v>
      </c>
      <c r="H82" s="260">
        <v>33.299999999999997</v>
      </c>
      <c r="I82" s="270">
        <f t="shared" si="27"/>
        <v>83.3</v>
      </c>
      <c r="J82" s="433">
        <v>35.299999999999997</v>
      </c>
      <c r="K82" s="434">
        <f t="shared" si="28"/>
        <v>76.5</v>
      </c>
      <c r="L82" s="15">
        <f t="shared" si="23"/>
        <v>23.067532467532466</v>
      </c>
      <c r="M82" s="140">
        <f t="shared" si="29"/>
        <v>53.997402597402591</v>
      </c>
    </row>
    <row r="83" spans="1:13">
      <c r="A83" s="4">
        <v>9</v>
      </c>
      <c r="B83" s="275">
        <v>18.2</v>
      </c>
      <c r="C83" s="112">
        <f t="shared" si="24"/>
        <v>68.2</v>
      </c>
      <c r="D83" s="74">
        <v>16.100000000000001</v>
      </c>
      <c r="E83" s="136">
        <f t="shared" si="25"/>
        <v>66.099999999999994</v>
      </c>
      <c r="F83" s="273">
        <v>14.3</v>
      </c>
      <c r="G83" s="44">
        <f t="shared" si="26"/>
        <v>85.7</v>
      </c>
      <c r="H83" s="260">
        <v>16.7</v>
      </c>
      <c r="I83" s="270">
        <f t="shared" si="27"/>
        <v>100</v>
      </c>
      <c r="J83" s="433">
        <v>5.9</v>
      </c>
      <c r="K83" s="434">
        <f t="shared" si="28"/>
        <v>82.4</v>
      </c>
      <c r="L83" s="15">
        <f t="shared" si="23"/>
        <v>15.803896103896104</v>
      </c>
      <c r="M83" s="140">
        <f t="shared" si="29"/>
        <v>69.801298701298691</v>
      </c>
    </row>
    <row r="84" spans="1:13">
      <c r="A84" s="4">
        <v>10</v>
      </c>
      <c r="B84" s="275">
        <v>31.8</v>
      </c>
      <c r="C84" s="112">
        <f t="shared" si="24"/>
        <v>100</v>
      </c>
      <c r="D84" s="74">
        <v>33.9</v>
      </c>
      <c r="E84" s="136">
        <f t="shared" si="25"/>
        <v>100</v>
      </c>
      <c r="F84" s="273">
        <v>14.3</v>
      </c>
      <c r="G84" s="44">
        <f t="shared" si="26"/>
        <v>100</v>
      </c>
      <c r="H84" s="260">
        <v>0</v>
      </c>
      <c r="I84" s="270">
        <f t="shared" si="27"/>
        <v>100</v>
      </c>
      <c r="J84" s="433">
        <v>17.600000000000001</v>
      </c>
      <c r="K84" s="434">
        <f t="shared" si="28"/>
        <v>100</v>
      </c>
      <c r="L84" s="15"/>
      <c r="M84" s="140">
        <f t="shared" si="29"/>
        <v>69.801298701298691</v>
      </c>
    </row>
    <row r="85" spans="1:13">
      <c r="A85" s="3"/>
      <c r="B85" s="275"/>
      <c r="C85" s="113"/>
      <c r="D85" s="74"/>
      <c r="E85" s="141"/>
      <c r="F85" s="273"/>
      <c r="G85" s="44"/>
      <c r="H85" s="260"/>
      <c r="I85" s="271"/>
      <c r="J85" s="433"/>
      <c r="K85" s="434"/>
      <c r="L85" s="15"/>
      <c r="M85" s="135"/>
    </row>
    <row r="86" spans="1:13" ht="25.5">
      <c r="A86" s="5" t="s">
        <v>6</v>
      </c>
      <c r="B86" s="275"/>
      <c r="C86" s="113"/>
      <c r="D86" s="74"/>
      <c r="E86" s="141"/>
      <c r="F86" s="273"/>
      <c r="G86" s="44"/>
      <c r="H86" s="261"/>
      <c r="I86" s="271"/>
      <c r="J86" s="433"/>
      <c r="K86" s="434"/>
      <c r="L86" s="15">
        <f t="shared" si="23"/>
        <v>0</v>
      </c>
      <c r="M86" s="135"/>
    </row>
    <row r="87" spans="1:13">
      <c r="A87" s="4">
        <v>1</v>
      </c>
      <c r="B87" s="275">
        <v>0</v>
      </c>
      <c r="C87" s="112">
        <f>B87</f>
        <v>0</v>
      </c>
      <c r="D87" s="74">
        <v>0</v>
      </c>
      <c r="E87" s="136">
        <f>D87</f>
        <v>0</v>
      </c>
      <c r="F87" s="273">
        <v>0</v>
      </c>
      <c r="G87" s="44">
        <f>F87</f>
        <v>0</v>
      </c>
      <c r="H87" s="260">
        <v>0</v>
      </c>
      <c r="I87" s="270">
        <f>H87</f>
        <v>0</v>
      </c>
      <c r="J87" s="433">
        <v>0</v>
      </c>
      <c r="K87" s="434">
        <f>J87</f>
        <v>0</v>
      </c>
      <c r="L87" s="15">
        <f t="shared" si="23"/>
        <v>0</v>
      </c>
      <c r="M87" s="140">
        <f>L87</f>
        <v>0</v>
      </c>
    </row>
    <row r="88" spans="1:13">
      <c r="A88" s="4">
        <v>2</v>
      </c>
      <c r="B88" s="275">
        <v>0</v>
      </c>
      <c r="C88" s="112">
        <f>C87+B88</f>
        <v>0</v>
      </c>
      <c r="D88" s="74">
        <v>3.2</v>
      </c>
      <c r="E88" s="136">
        <f>E87+D88</f>
        <v>3.2</v>
      </c>
      <c r="F88" s="273">
        <v>0</v>
      </c>
      <c r="G88" s="44">
        <f>G87+F88</f>
        <v>0</v>
      </c>
      <c r="H88" s="260">
        <v>0</v>
      </c>
      <c r="I88" s="270">
        <f>I87+H88</f>
        <v>0</v>
      </c>
      <c r="J88" s="433">
        <v>5.8</v>
      </c>
      <c r="K88" s="434">
        <f>K87+J88</f>
        <v>5.8</v>
      </c>
      <c r="L88" s="15">
        <f t="shared" si="23"/>
        <v>2.5948051948051947</v>
      </c>
      <c r="M88" s="140">
        <f>M87+L88</f>
        <v>2.5948051948051947</v>
      </c>
    </row>
    <row r="89" spans="1:13">
      <c r="A89" s="4">
        <v>3</v>
      </c>
      <c r="B89" s="275">
        <v>0</v>
      </c>
      <c r="C89" s="112">
        <f t="shared" ref="C89:C96" si="30">C88+B89</f>
        <v>0</v>
      </c>
      <c r="D89" s="74">
        <v>3.2</v>
      </c>
      <c r="E89" s="136">
        <f t="shared" ref="E89:E96" si="31">E88+D89</f>
        <v>6.4</v>
      </c>
      <c r="F89" s="273">
        <v>0</v>
      </c>
      <c r="G89" s="44">
        <f t="shared" ref="G89:G96" si="32">G88+F89</f>
        <v>0</v>
      </c>
      <c r="H89" s="260">
        <v>0</v>
      </c>
      <c r="I89" s="270">
        <f t="shared" ref="I89:I96" si="33">I88+H89</f>
        <v>0</v>
      </c>
      <c r="J89" s="433">
        <v>5.9</v>
      </c>
      <c r="K89" s="434">
        <f t="shared" ref="K89:K96" si="34">K88+J89</f>
        <v>11.7</v>
      </c>
      <c r="L89" s="15">
        <f t="shared" si="23"/>
        <v>2.5987012987012985</v>
      </c>
      <c r="M89" s="140">
        <f t="shared" ref="M89:M96" si="35">M88+L89</f>
        <v>5.1935064935064936</v>
      </c>
    </row>
    <row r="90" spans="1:13">
      <c r="A90" s="4">
        <v>4</v>
      </c>
      <c r="B90" s="275">
        <v>0</v>
      </c>
      <c r="C90" s="112">
        <f t="shared" si="30"/>
        <v>0</v>
      </c>
      <c r="D90" s="74">
        <v>1.6</v>
      </c>
      <c r="E90" s="136">
        <f t="shared" si="31"/>
        <v>8</v>
      </c>
      <c r="F90" s="273">
        <v>0</v>
      </c>
      <c r="G90" s="44">
        <f t="shared" si="32"/>
        <v>0</v>
      </c>
      <c r="H90" s="260">
        <v>0</v>
      </c>
      <c r="I90" s="270">
        <f t="shared" si="33"/>
        <v>0</v>
      </c>
      <c r="J90" s="433">
        <v>0</v>
      </c>
      <c r="K90" s="434">
        <f t="shared" si="34"/>
        <v>11.7</v>
      </c>
      <c r="L90" s="15">
        <f t="shared" si="23"/>
        <v>1.1844155844155844</v>
      </c>
      <c r="M90" s="140">
        <f t="shared" si="35"/>
        <v>6.3779220779220775</v>
      </c>
    </row>
    <row r="91" spans="1:13">
      <c r="A91" s="4">
        <v>5</v>
      </c>
      <c r="B91" s="275">
        <v>9</v>
      </c>
      <c r="C91" s="112">
        <f t="shared" si="30"/>
        <v>9</v>
      </c>
      <c r="D91" s="74">
        <v>8.1</v>
      </c>
      <c r="E91" s="136">
        <f t="shared" si="31"/>
        <v>16.100000000000001</v>
      </c>
      <c r="F91" s="273">
        <v>0</v>
      </c>
      <c r="G91" s="44">
        <f t="shared" si="32"/>
        <v>0</v>
      </c>
      <c r="H91" s="260">
        <v>0</v>
      </c>
      <c r="I91" s="270">
        <f t="shared" si="33"/>
        <v>0</v>
      </c>
      <c r="J91" s="433">
        <v>5.9</v>
      </c>
      <c r="K91" s="434">
        <f t="shared" si="34"/>
        <v>17.600000000000001</v>
      </c>
      <c r="L91" s="15">
        <f t="shared" si="23"/>
        <v>7.16103896103896</v>
      </c>
      <c r="M91" s="140">
        <f t="shared" si="35"/>
        <v>13.538961038961038</v>
      </c>
    </row>
    <row r="92" spans="1:13">
      <c r="A92" s="4">
        <v>6</v>
      </c>
      <c r="B92" s="275">
        <v>0</v>
      </c>
      <c r="C92" s="112">
        <f t="shared" si="30"/>
        <v>9</v>
      </c>
      <c r="D92" s="74">
        <v>6.5</v>
      </c>
      <c r="E92" s="136">
        <f t="shared" si="31"/>
        <v>22.6</v>
      </c>
      <c r="F92" s="273">
        <v>28.5</v>
      </c>
      <c r="G92" s="44">
        <f t="shared" si="32"/>
        <v>28.5</v>
      </c>
      <c r="H92" s="260">
        <v>16.7</v>
      </c>
      <c r="I92" s="270">
        <f t="shared" si="33"/>
        <v>16.7</v>
      </c>
      <c r="J92" s="433">
        <v>11.8</v>
      </c>
      <c r="K92" s="434">
        <f t="shared" si="34"/>
        <v>29.400000000000002</v>
      </c>
      <c r="L92" s="15">
        <f t="shared" si="23"/>
        <v>8.1428571428571423</v>
      </c>
      <c r="M92" s="140">
        <f t="shared" si="35"/>
        <v>21.68181818181818</v>
      </c>
    </row>
    <row r="93" spans="1:13">
      <c r="A93" s="4">
        <v>7</v>
      </c>
      <c r="B93" s="275">
        <v>18.2</v>
      </c>
      <c r="C93" s="208">
        <f t="shared" si="30"/>
        <v>27.2</v>
      </c>
      <c r="D93" s="74">
        <v>9.6999999999999993</v>
      </c>
      <c r="E93" s="136">
        <f t="shared" si="31"/>
        <v>32.299999999999997</v>
      </c>
      <c r="F93" s="273">
        <v>28.6</v>
      </c>
      <c r="G93" s="44">
        <f t="shared" si="32"/>
        <v>57.1</v>
      </c>
      <c r="H93" s="260">
        <v>0</v>
      </c>
      <c r="I93" s="270">
        <f t="shared" si="33"/>
        <v>16.7</v>
      </c>
      <c r="J93" s="433">
        <v>0</v>
      </c>
      <c r="K93" s="434">
        <f t="shared" si="34"/>
        <v>29.400000000000002</v>
      </c>
      <c r="L93" s="15">
        <f t="shared" si="23"/>
        <v>11.299999999999999</v>
      </c>
      <c r="M93" s="140">
        <f t="shared" si="35"/>
        <v>32.981818181818177</v>
      </c>
    </row>
    <row r="94" spans="1:13">
      <c r="A94" s="4">
        <v>8</v>
      </c>
      <c r="B94" s="275">
        <v>27.3</v>
      </c>
      <c r="C94" s="112">
        <f t="shared" si="30"/>
        <v>54.5</v>
      </c>
      <c r="D94" s="74">
        <v>22.6</v>
      </c>
      <c r="E94" s="210">
        <f t="shared" si="31"/>
        <v>54.9</v>
      </c>
      <c r="F94" s="273">
        <v>28.6</v>
      </c>
      <c r="G94" s="44">
        <f t="shared" si="32"/>
        <v>85.7</v>
      </c>
      <c r="H94" s="260">
        <v>0</v>
      </c>
      <c r="I94" s="270">
        <f t="shared" si="33"/>
        <v>16.7</v>
      </c>
      <c r="J94" s="433">
        <v>17.600000000000001</v>
      </c>
      <c r="K94" s="434">
        <f t="shared" si="34"/>
        <v>47</v>
      </c>
      <c r="L94" s="15">
        <f t="shared" si="23"/>
        <v>22.480519480519479</v>
      </c>
      <c r="M94" s="214">
        <f t="shared" si="35"/>
        <v>55.46233766233766</v>
      </c>
    </row>
    <row r="95" spans="1:13">
      <c r="A95" s="4">
        <v>9</v>
      </c>
      <c r="B95" s="275">
        <v>18.2</v>
      </c>
      <c r="C95" s="112">
        <f t="shared" si="30"/>
        <v>72.7</v>
      </c>
      <c r="D95" s="74">
        <v>29</v>
      </c>
      <c r="E95" s="136">
        <f t="shared" si="31"/>
        <v>83.9</v>
      </c>
      <c r="F95" s="273">
        <v>0</v>
      </c>
      <c r="G95" s="44">
        <f t="shared" si="32"/>
        <v>85.7</v>
      </c>
      <c r="H95" s="260">
        <v>33.299999999999997</v>
      </c>
      <c r="I95" s="267">
        <f t="shared" si="33"/>
        <v>50</v>
      </c>
      <c r="J95" s="433">
        <v>11.8</v>
      </c>
      <c r="K95" s="434">
        <f t="shared" si="34"/>
        <v>58.8</v>
      </c>
      <c r="L95" s="15">
        <f t="shared" si="23"/>
        <v>25.115584415584408</v>
      </c>
      <c r="M95" s="140">
        <f t="shared" si="35"/>
        <v>80.577922077922068</v>
      </c>
    </row>
    <row r="96" spans="1:13">
      <c r="A96" s="4">
        <v>10</v>
      </c>
      <c r="B96" s="275">
        <v>27.3</v>
      </c>
      <c r="C96" s="112">
        <f t="shared" si="30"/>
        <v>100</v>
      </c>
      <c r="D96" s="74">
        <v>16.100000000000001</v>
      </c>
      <c r="E96" s="136">
        <f t="shared" si="31"/>
        <v>100</v>
      </c>
      <c r="F96" s="273">
        <v>14.3</v>
      </c>
      <c r="G96" s="44">
        <f t="shared" si="32"/>
        <v>100</v>
      </c>
      <c r="H96" s="260">
        <v>50</v>
      </c>
      <c r="I96" s="270">
        <f t="shared" si="33"/>
        <v>100</v>
      </c>
      <c r="J96" s="433">
        <v>41.2</v>
      </c>
      <c r="K96" s="434">
        <f t="shared" si="34"/>
        <v>100</v>
      </c>
      <c r="L96" s="15"/>
      <c r="M96" s="140">
        <f t="shared" si="35"/>
        <v>80.577922077922068</v>
      </c>
    </row>
    <row r="97" spans="1:13">
      <c r="A97" s="3"/>
      <c r="B97" s="275"/>
      <c r="C97" s="113"/>
      <c r="D97" s="74"/>
      <c r="E97" s="141"/>
      <c r="F97" s="273"/>
      <c r="G97" s="44"/>
      <c r="H97" s="260"/>
      <c r="I97" s="271"/>
      <c r="J97" s="433"/>
      <c r="K97" s="434"/>
      <c r="L97" s="15"/>
      <c r="M97" s="135"/>
    </row>
    <row r="98" spans="1:13" ht="25.5">
      <c r="A98" s="5" t="s">
        <v>7</v>
      </c>
      <c r="B98" s="275"/>
      <c r="C98" s="113"/>
      <c r="D98" s="74"/>
      <c r="E98" s="141"/>
      <c r="F98" s="273"/>
      <c r="G98" s="44"/>
      <c r="H98" s="261"/>
      <c r="I98" s="271"/>
      <c r="J98" s="433"/>
      <c r="K98" s="434"/>
      <c r="L98" s="15">
        <f t="shared" si="23"/>
        <v>0</v>
      </c>
      <c r="M98" s="135"/>
    </row>
    <row r="99" spans="1:13">
      <c r="A99" s="4">
        <v>1</v>
      </c>
      <c r="B99" s="275">
        <v>0</v>
      </c>
      <c r="C99" s="112">
        <f>B99</f>
        <v>0</v>
      </c>
      <c r="D99" s="74">
        <v>0</v>
      </c>
      <c r="E99" s="136">
        <f>D99</f>
        <v>0</v>
      </c>
      <c r="F99" s="273">
        <v>0</v>
      </c>
      <c r="G99" s="44">
        <f>F99</f>
        <v>0</v>
      </c>
      <c r="H99" s="260">
        <v>0</v>
      </c>
      <c r="I99" s="270">
        <f>H99</f>
        <v>0</v>
      </c>
      <c r="J99" s="433">
        <v>5.8</v>
      </c>
      <c r="K99" s="434">
        <f>J99</f>
        <v>5.8</v>
      </c>
      <c r="L99" s="15">
        <f t="shared" si="23"/>
        <v>0.22597402597402597</v>
      </c>
      <c r="M99" s="140">
        <f>L99</f>
        <v>0.22597402597402597</v>
      </c>
    </row>
    <row r="100" spans="1:13">
      <c r="A100" s="4">
        <v>2</v>
      </c>
      <c r="B100" s="275">
        <v>0</v>
      </c>
      <c r="C100" s="112">
        <f>C99+B100</f>
        <v>0</v>
      </c>
      <c r="D100" s="74">
        <v>1.7</v>
      </c>
      <c r="E100" s="136">
        <f>E99+D100</f>
        <v>1.7</v>
      </c>
      <c r="F100" s="273">
        <v>0</v>
      </c>
      <c r="G100" s="44">
        <f>G99+F100</f>
        <v>0</v>
      </c>
      <c r="H100" s="260">
        <v>0</v>
      </c>
      <c r="I100" s="270">
        <f>I99+H100</f>
        <v>0</v>
      </c>
      <c r="J100" s="433">
        <v>0</v>
      </c>
      <c r="K100" s="434">
        <f t="shared" ref="K100:K108" si="36">K99+J100</f>
        <v>5.8</v>
      </c>
      <c r="L100" s="15">
        <f t="shared" si="23"/>
        <v>1.2584415584415583</v>
      </c>
      <c r="M100" s="140">
        <f>M99+L100</f>
        <v>1.4844155844155842</v>
      </c>
    </row>
    <row r="101" spans="1:13">
      <c r="A101" s="4">
        <v>3</v>
      </c>
      <c r="B101" s="275">
        <v>4.8</v>
      </c>
      <c r="C101" s="112">
        <f t="shared" ref="C101:C108" si="37">C100+B101</f>
        <v>4.8</v>
      </c>
      <c r="D101" s="74">
        <v>1.6</v>
      </c>
      <c r="E101" s="136">
        <f t="shared" ref="E101:E108" si="38">E100+D101</f>
        <v>3.3</v>
      </c>
      <c r="F101" s="273">
        <v>0</v>
      </c>
      <c r="G101" s="44">
        <f t="shared" ref="G101:G108" si="39">G100+F101</f>
        <v>0</v>
      </c>
      <c r="H101" s="260">
        <v>0</v>
      </c>
      <c r="I101" s="270">
        <f t="shared" ref="I101:I108" si="40">I100+H101</f>
        <v>0</v>
      </c>
      <c r="J101" s="433">
        <v>0</v>
      </c>
      <c r="K101" s="434">
        <f t="shared" si="36"/>
        <v>5.8</v>
      </c>
      <c r="L101" s="15">
        <f t="shared" si="23"/>
        <v>1.6831168831168828</v>
      </c>
      <c r="M101" s="140">
        <f t="shared" ref="M101:M108" si="41">M100+L101</f>
        <v>3.167532467532467</v>
      </c>
    </row>
    <row r="102" spans="1:13">
      <c r="A102" s="4">
        <v>4</v>
      </c>
      <c r="B102" s="275">
        <v>4.5</v>
      </c>
      <c r="C102" s="112">
        <f t="shared" si="37"/>
        <v>9.3000000000000007</v>
      </c>
      <c r="D102" s="74">
        <v>4.8</v>
      </c>
      <c r="E102" s="136">
        <f t="shared" si="38"/>
        <v>8.1</v>
      </c>
      <c r="F102" s="273">
        <v>0</v>
      </c>
      <c r="G102" s="44">
        <f t="shared" si="39"/>
        <v>0</v>
      </c>
      <c r="H102" s="260">
        <v>16.600000000000001</v>
      </c>
      <c r="I102" s="270">
        <f t="shared" si="40"/>
        <v>16.600000000000001</v>
      </c>
      <c r="J102" s="433">
        <v>5.9</v>
      </c>
      <c r="K102" s="434">
        <f t="shared" si="36"/>
        <v>11.7</v>
      </c>
      <c r="L102" s="15">
        <f t="shared" si="23"/>
        <v>4.8974025974025972</v>
      </c>
      <c r="M102" s="140">
        <f t="shared" si="41"/>
        <v>8.0649350649350637</v>
      </c>
    </row>
    <row r="103" spans="1:13">
      <c r="A103" s="4">
        <v>5</v>
      </c>
      <c r="B103" s="275">
        <v>4.5</v>
      </c>
      <c r="C103" s="112">
        <f t="shared" si="37"/>
        <v>13.8</v>
      </c>
      <c r="D103" s="74">
        <v>9.6999999999999993</v>
      </c>
      <c r="E103" s="136">
        <f t="shared" si="38"/>
        <v>17.799999999999997</v>
      </c>
      <c r="F103" s="273">
        <v>0</v>
      </c>
      <c r="G103" s="44">
        <f t="shared" si="39"/>
        <v>0</v>
      </c>
      <c r="H103" s="260">
        <v>0</v>
      </c>
      <c r="I103" s="270">
        <f t="shared" si="40"/>
        <v>16.600000000000001</v>
      </c>
      <c r="J103" s="433">
        <v>5.9</v>
      </c>
      <c r="K103" s="434">
        <f t="shared" si="36"/>
        <v>17.600000000000001</v>
      </c>
      <c r="L103" s="15">
        <f t="shared" si="23"/>
        <v>7.8779220779220767</v>
      </c>
      <c r="M103" s="140">
        <f t="shared" si="41"/>
        <v>15.94285714285714</v>
      </c>
    </row>
    <row r="104" spans="1:13">
      <c r="A104" s="4">
        <v>6</v>
      </c>
      <c r="B104" s="275">
        <v>4.5</v>
      </c>
      <c r="C104" s="112">
        <f t="shared" si="37"/>
        <v>18.3</v>
      </c>
      <c r="D104" s="74">
        <v>1.6</v>
      </c>
      <c r="E104" s="136">
        <f t="shared" si="38"/>
        <v>19.399999999999999</v>
      </c>
      <c r="F104" s="273">
        <v>14.2</v>
      </c>
      <c r="G104" s="44">
        <f t="shared" si="39"/>
        <v>14.2</v>
      </c>
      <c r="H104" s="260">
        <v>33.299999999999997</v>
      </c>
      <c r="I104" s="270">
        <f t="shared" si="40"/>
        <v>49.9</v>
      </c>
      <c r="J104" s="433">
        <v>5.9</v>
      </c>
      <c r="K104" s="434">
        <f t="shared" si="36"/>
        <v>23.5</v>
      </c>
      <c r="L104" s="15">
        <f t="shared" si="23"/>
        <v>4.2857142857142847</v>
      </c>
      <c r="M104" s="140">
        <f t="shared" si="41"/>
        <v>20.228571428571424</v>
      </c>
    </row>
    <row r="105" spans="1:13">
      <c r="A105" s="4">
        <v>7</v>
      </c>
      <c r="B105" s="275">
        <v>13.6</v>
      </c>
      <c r="C105" s="112">
        <f t="shared" si="37"/>
        <v>31.9</v>
      </c>
      <c r="D105" s="74">
        <v>11.3</v>
      </c>
      <c r="E105" s="210">
        <f t="shared" si="38"/>
        <v>30.7</v>
      </c>
      <c r="F105" s="273">
        <v>42.9</v>
      </c>
      <c r="G105" s="44">
        <f t="shared" si="39"/>
        <v>57.099999999999994</v>
      </c>
      <c r="H105" s="260">
        <v>16.7</v>
      </c>
      <c r="I105" s="270">
        <f t="shared" si="40"/>
        <v>66.599999999999994</v>
      </c>
      <c r="J105" s="433">
        <v>0</v>
      </c>
      <c r="K105" s="434">
        <f t="shared" si="36"/>
        <v>23.5</v>
      </c>
      <c r="L105" s="15">
        <f t="shared" si="23"/>
        <v>13.77142857142857</v>
      </c>
      <c r="M105" s="140">
        <f t="shared" si="41"/>
        <v>33.999999999999993</v>
      </c>
    </row>
    <row r="106" spans="1:13">
      <c r="A106" s="4">
        <v>8</v>
      </c>
      <c r="B106" s="275">
        <v>13.6</v>
      </c>
      <c r="C106" s="112">
        <f t="shared" si="37"/>
        <v>45.5</v>
      </c>
      <c r="D106" s="74">
        <v>25.8</v>
      </c>
      <c r="E106" s="136">
        <f t="shared" si="38"/>
        <v>56.5</v>
      </c>
      <c r="F106" s="273">
        <v>14.3</v>
      </c>
      <c r="G106" s="44">
        <f t="shared" si="39"/>
        <v>71.399999999999991</v>
      </c>
      <c r="H106" s="260">
        <v>0</v>
      </c>
      <c r="I106" s="270">
        <f t="shared" si="40"/>
        <v>66.599999999999994</v>
      </c>
      <c r="J106" s="433">
        <v>11.8</v>
      </c>
      <c r="K106" s="434">
        <f t="shared" si="36"/>
        <v>35.299999999999997</v>
      </c>
      <c r="L106" s="15">
        <f t="shared" si="23"/>
        <v>22.085714285714285</v>
      </c>
      <c r="M106" s="214">
        <f t="shared" si="41"/>
        <v>56.085714285714275</v>
      </c>
    </row>
    <row r="107" spans="1:13">
      <c r="A107" s="4">
        <v>9</v>
      </c>
      <c r="B107" s="275">
        <v>22.7</v>
      </c>
      <c r="C107" s="208">
        <f t="shared" si="37"/>
        <v>68.2</v>
      </c>
      <c r="D107" s="74">
        <v>17.7</v>
      </c>
      <c r="E107" s="136">
        <f t="shared" si="38"/>
        <v>74.2</v>
      </c>
      <c r="F107" s="273">
        <v>0</v>
      </c>
      <c r="G107" s="44">
        <f t="shared" si="39"/>
        <v>71.399999999999991</v>
      </c>
      <c r="H107" s="260">
        <v>16.7</v>
      </c>
      <c r="I107" s="267">
        <f t="shared" si="40"/>
        <v>83.3</v>
      </c>
      <c r="J107" s="433">
        <v>17.600000000000001</v>
      </c>
      <c r="K107" s="434">
        <f t="shared" si="36"/>
        <v>52.9</v>
      </c>
      <c r="L107" s="15">
        <f t="shared" si="23"/>
        <v>16.797402597402598</v>
      </c>
      <c r="M107" s="140">
        <f t="shared" si="41"/>
        <v>72.88311688311687</v>
      </c>
    </row>
    <row r="108" spans="1:13">
      <c r="A108" s="4">
        <v>10</v>
      </c>
      <c r="B108" s="275">
        <v>31.8</v>
      </c>
      <c r="C108" s="112">
        <f t="shared" si="37"/>
        <v>100</v>
      </c>
      <c r="D108" s="74">
        <v>25.8</v>
      </c>
      <c r="E108" s="136">
        <f t="shared" si="38"/>
        <v>100</v>
      </c>
      <c r="F108" s="273">
        <v>28.6</v>
      </c>
      <c r="G108" s="44">
        <f t="shared" si="39"/>
        <v>100</v>
      </c>
      <c r="H108" s="260">
        <v>16.7</v>
      </c>
      <c r="I108" s="270">
        <f t="shared" si="40"/>
        <v>100</v>
      </c>
      <c r="J108" s="433">
        <v>47.1</v>
      </c>
      <c r="K108" s="434">
        <f t="shared" si="36"/>
        <v>100</v>
      </c>
      <c r="L108" s="15"/>
      <c r="M108" s="140">
        <f t="shared" si="41"/>
        <v>72.88311688311687</v>
      </c>
    </row>
    <row r="109" spans="1:13">
      <c r="A109" s="3"/>
      <c r="B109" s="275"/>
      <c r="C109" s="113"/>
      <c r="D109" s="74"/>
      <c r="E109" s="141"/>
      <c r="F109" s="273"/>
      <c r="G109" s="44"/>
      <c r="H109" s="260"/>
      <c r="I109" s="271"/>
      <c r="J109" s="433"/>
      <c r="K109" s="434"/>
      <c r="L109" s="15"/>
      <c r="M109" s="135"/>
    </row>
    <row r="110" spans="1:13" ht="25.5">
      <c r="A110" s="5" t="s">
        <v>55</v>
      </c>
      <c r="B110" s="275"/>
      <c r="C110" s="113"/>
      <c r="D110" s="74"/>
      <c r="E110" s="141"/>
      <c r="F110" s="273"/>
      <c r="G110" s="44"/>
      <c r="H110" s="261"/>
      <c r="I110" s="271"/>
      <c r="J110" s="433"/>
      <c r="K110" s="434"/>
      <c r="L110" s="15">
        <f t="shared" si="23"/>
        <v>0</v>
      </c>
      <c r="M110" s="135"/>
    </row>
    <row r="111" spans="1:13">
      <c r="A111" s="4">
        <v>1</v>
      </c>
      <c r="B111" s="275">
        <v>0</v>
      </c>
      <c r="C111" s="112">
        <f>B111</f>
        <v>0</v>
      </c>
      <c r="D111" s="74">
        <v>0</v>
      </c>
      <c r="E111" s="136">
        <f>D111</f>
        <v>0</v>
      </c>
      <c r="F111" s="273">
        <v>0</v>
      </c>
      <c r="G111" s="44">
        <f>F111</f>
        <v>0</v>
      </c>
      <c r="H111" s="260">
        <v>0</v>
      </c>
      <c r="I111" s="270">
        <f>H111</f>
        <v>0</v>
      </c>
      <c r="J111" s="433">
        <v>11.7</v>
      </c>
      <c r="K111" s="434">
        <f>J111</f>
        <v>11.7</v>
      </c>
      <c r="L111" s="15">
        <f t="shared" si="23"/>
        <v>0.45584415584415583</v>
      </c>
      <c r="M111" s="135"/>
    </row>
    <row r="112" spans="1:13">
      <c r="A112" s="4">
        <v>2</v>
      </c>
      <c r="B112" s="275">
        <v>4.5999999999999996</v>
      </c>
      <c r="C112" s="112">
        <f>C111+B112</f>
        <v>4.5999999999999996</v>
      </c>
      <c r="D112" s="74">
        <v>0</v>
      </c>
      <c r="E112" s="136">
        <f>E111+D112</f>
        <v>0</v>
      </c>
      <c r="F112" s="273">
        <v>0</v>
      </c>
      <c r="G112" s="44">
        <f>G111+F112</f>
        <v>0</v>
      </c>
      <c r="H112" s="260">
        <v>0</v>
      </c>
      <c r="I112" s="270">
        <f>I111+H112</f>
        <v>0</v>
      </c>
      <c r="J112" s="433">
        <v>0</v>
      </c>
      <c r="K112" s="434">
        <f>K111+J112</f>
        <v>11.7</v>
      </c>
      <c r="L112" s="15">
        <f t="shared" si="23"/>
        <v>0.47792207792207786</v>
      </c>
      <c r="M112" s="135"/>
    </row>
    <row r="113" spans="1:13">
      <c r="A113" s="4">
        <v>3</v>
      </c>
      <c r="B113" s="275">
        <v>0</v>
      </c>
      <c r="C113" s="112">
        <f t="shared" ref="C113:C120" si="42">C112+B113</f>
        <v>4.5999999999999996</v>
      </c>
      <c r="D113" s="74">
        <v>3.2</v>
      </c>
      <c r="E113" s="136">
        <f t="shared" ref="E113:E120" si="43">E112+D113</f>
        <v>3.2</v>
      </c>
      <c r="F113" s="273">
        <v>0</v>
      </c>
      <c r="G113" s="44">
        <f t="shared" ref="G113:G120" si="44">G112+F113</f>
        <v>0</v>
      </c>
      <c r="H113" s="260">
        <v>0</v>
      </c>
      <c r="I113" s="270">
        <f t="shared" ref="I113:I120" si="45">I112+H113</f>
        <v>0</v>
      </c>
      <c r="J113" s="433">
        <v>0</v>
      </c>
      <c r="K113" s="434">
        <f t="shared" ref="K113:K120" si="46">K112+J113</f>
        <v>11.7</v>
      </c>
      <c r="L113" s="15">
        <f t="shared" si="23"/>
        <v>2.3688311688311687</v>
      </c>
      <c r="M113" s="135"/>
    </row>
    <row r="114" spans="1:13">
      <c r="A114" s="4">
        <v>4</v>
      </c>
      <c r="B114" s="275">
        <v>0</v>
      </c>
      <c r="C114" s="112">
        <f t="shared" si="42"/>
        <v>4.5999999999999996</v>
      </c>
      <c r="D114" s="74">
        <v>1.6</v>
      </c>
      <c r="E114" s="136">
        <f t="shared" si="43"/>
        <v>4.8000000000000007</v>
      </c>
      <c r="F114" s="273">
        <v>0</v>
      </c>
      <c r="G114" s="44">
        <f t="shared" si="44"/>
        <v>0</v>
      </c>
      <c r="H114" s="260">
        <v>0</v>
      </c>
      <c r="I114" s="270">
        <f t="shared" si="45"/>
        <v>0</v>
      </c>
      <c r="J114" s="433">
        <v>0</v>
      </c>
      <c r="K114" s="434">
        <f t="shared" si="46"/>
        <v>11.7</v>
      </c>
      <c r="L114" s="15">
        <f t="shared" si="23"/>
        <v>1.1844155844155844</v>
      </c>
      <c r="M114" s="135"/>
    </row>
    <row r="115" spans="1:13">
      <c r="A115" s="4">
        <v>5</v>
      </c>
      <c r="B115" s="275">
        <v>0</v>
      </c>
      <c r="C115" s="112">
        <f t="shared" si="42"/>
        <v>4.5999999999999996</v>
      </c>
      <c r="D115" s="74">
        <v>0</v>
      </c>
      <c r="E115" s="136">
        <f t="shared" si="43"/>
        <v>4.8000000000000007</v>
      </c>
      <c r="F115" s="273">
        <v>0</v>
      </c>
      <c r="G115" s="44">
        <f t="shared" si="44"/>
        <v>0</v>
      </c>
      <c r="H115" s="260">
        <v>16.7</v>
      </c>
      <c r="I115" s="270">
        <f t="shared" si="45"/>
        <v>16.7</v>
      </c>
      <c r="J115" s="433">
        <v>11.8</v>
      </c>
      <c r="K115" s="434">
        <f t="shared" si="46"/>
        <v>23.5</v>
      </c>
      <c r="L115" s="15">
        <f t="shared" si="23"/>
        <v>1.1103896103896105</v>
      </c>
      <c r="M115" s="135"/>
    </row>
    <row r="116" spans="1:13">
      <c r="A116" s="4">
        <v>6</v>
      </c>
      <c r="B116" s="275">
        <v>4.5</v>
      </c>
      <c r="C116" s="112">
        <f t="shared" si="42"/>
        <v>9.1</v>
      </c>
      <c r="D116" s="74">
        <v>0</v>
      </c>
      <c r="E116" s="136">
        <f t="shared" si="43"/>
        <v>4.8000000000000007</v>
      </c>
      <c r="F116" s="273">
        <v>14.2</v>
      </c>
      <c r="G116" s="44">
        <f t="shared" si="44"/>
        <v>14.2</v>
      </c>
      <c r="H116" s="260">
        <v>0</v>
      </c>
      <c r="I116" s="270">
        <f t="shared" si="45"/>
        <v>16.7</v>
      </c>
      <c r="J116" s="433">
        <v>5.9</v>
      </c>
      <c r="K116" s="434">
        <f t="shared" si="46"/>
        <v>29.4</v>
      </c>
      <c r="L116" s="15">
        <f t="shared" si="23"/>
        <v>1.8038961038961039</v>
      </c>
      <c r="M116" s="135"/>
    </row>
    <row r="117" spans="1:13">
      <c r="A117" s="4">
        <v>7</v>
      </c>
      <c r="B117" s="275">
        <v>0</v>
      </c>
      <c r="C117" s="208">
        <f t="shared" si="42"/>
        <v>9.1</v>
      </c>
      <c r="D117" s="74">
        <v>12.9</v>
      </c>
      <c r="E117" s="136">
        <f t="shared" si="43"/>
        <v>17.700000000000003</v>
      </c>
      <c r="F117" s="273">
        <v>0</v>
      </c>
      <c r="G117" s="44">
        <f t="shared" si="44"/>
        <v>14.2</v>
      </c>
      <c r="H117" s="260">
        <v>0</v>
      </c>
      <c r="I117" s="270">
        <f t="shared" si="45"/>
        <v>16.7</v>
      </c>
      <c r="J117" s="433">
        <v>0</v>
      </c>
      <c r="K117" s="434">
        <f t="shared" si="46"/>
        <v>29.4</v>
      </c>
      <c r="L117" s="15">
        <f t="shared" si="23"/>
        <v>9.5493506493506484</v>
      </c>
      <c r="M117" s="135"/>
    </row>
    <row r="118" spans="1:13">
      <c r="A118" s="4">
        <v>8</v>
      </c>
      <c r="B118" s="275">
        <v>18.2</v>
      </c>
      <c r="C118" s="112">
        <f t="shared" si="42"/>
        <v>27.299999999999997</v>
      </c>
      <c r="D118" s="74">
        <v>22.6</v>
      </c>
      <c r="E118" s="136">
        <f t="shared" si="43"/>
        <v>40.300000000000004</v>
      </c>
      <c r="F118" s="273">
        <v>14.3</v>
      </c>
      <c r="G118" s="44">
        <f t="shared" si="44"/>
        <v>28.5</v>
      </c>
      <c r="H118" s="260">
        <v>33.299999999999997</v>
      </c>
      <c r="I118" s="270">
        <f t="shared" si="45"/>
        <v>50</v>
      </c>
      <c r="J118" s="433">
        <v>5.9</v>
      </c>
      <c r="K118" s="434">
        <f t="shared" si="46"/>
        <v>35.299999999999997</v>
      </c>
      <c r="L118" s="15">
        <f t="shared" si="23"/>
        <v>21.262337662337664</v>
      </c>
      <c r="M118" s="135"/>
    </row>
    <row r="119" spans="1:13">
      <c r="A119" s="4">
        <v>9</v>
      </c>
      <c r="B119" s="275">
        <v>22.7</v>
      </c>
      <c r="C119" s="112">
        <f t="shared" si="42"/>
        <v>50</v>
      </c>
      <c r="D119" s="74">
        <v>19.399999999999999</v>
      </c>
      <c r="E119" s="210">
        <f t="shared" si="43"/>
        <v>59.7</v>
      </c>
      <c r="F119" s="273">
        <v>42.9</v>
      </c>
      <c r="G119" s="44">
        <f t="shared" si="44"/>
        <v>71.400000000000006</v>
      </c>
      <c r="H119" s="260">
        <v>33.299999999999997</v>
      </c>
      <c r="I119" s="267">
        <f t="shared" si="45"/>
        <v>83.3</v>
      </c>
      <c r="J119" s="433">
        <v>35.299999999999997</v>
      </c>
      <c r="K119" s="434">
        <f t="shared" si="46"/>
        <v>70.599999999999994</v>
      </c>
      <c r="L119" s="15">
        <f t="shared" si="23"/>
        <v>22.735064935064937</v>
      </c>
      <c r="M119" s="135"/>
    </row>
    <row r="120" spans="1:13">
      <c r="A120" s="4">
        <v>10</v>
      </c>
      <c r="B120" s="275">
        <v>50</v>
      </c>
      <c r="C120" s="112">
        <f t="shared" si="42"/>
        <v>100</v>
      </c>
      <c r="D120" s="74">
        <v>40.299999999999997</v>
      </c>
      <c r="E120" s="136">
        <f t="shared" si="43"/>
        <v>100</v>
      </c>
      <c r="F120" s="273">
        <v>28.6</v>
      </c>
      <c r="G120" s="44">
        <f t="shared" si="44"/>
        <v>100</v>
      </c>
      <c r="H120" s="260">
        <v>16.7</v>
      </c>
      <c r="I120" s="270">
        <f t="shared" si="45"/>
        <v>100</v>
      </c>
      <c r="J120" s="433">
        <v>29.4</v>
      </c>
      <c r="K120" s="434">
        <f t="shared" si="46"/>
        <v>100</v>
      </c>
      <c r="L120" s="15"/>
      <c r="M120" s="135"/>
    </row>
    <row r="121" spans="1:13">
      <c r="A121" s="3"/>
      <c r="B121" s="275"/>
      <c r="C121" s="113"/>
      <c r="D121" s="74"/>
      <c r="E121" s="141"/>
      <c r="F121" s="273"/>
      <c r="G121" s="44"/>
      <c r="H121" s="260"/>
      <c r="I121" s="271"/>
      <c r="J121" s="433"/>
      <c r="K121" s="434"/>
      <c r="L121" s="15"/>
      <c r="M121" s="135"/>
    </row>
    <row r="122" spans="1:13" ht="25.5">
      <c r="A122" s="5" t="s">
        <v>56</v>
      </c>
      <c r="B122" s="275"/>
      <c r="C122" s="113"/>
      <c r="D122" s="74"/>
      <c r="E122" s="141"/>
      <c r="F122" s="273"/>
      <c r="G122" s="44"/>
      <c r="H122" s="261"/>
      <c r="I122" s="271"/>
      <c r="J122" s="433"/>
      <c r="K122" s="434"/>
      <c r="L122" s="15">
        <f t="shared" si="23"/>
        <v>0</v>
      </c>
      <c r="M122" s="135"/>
    </row>
    <row r="123" spans="1:13">
      <c r="A123" s="4">
        <v>1</v>
      </c>
      <c r="B123" s="275">
        <v>4.5</v>
      </c>
      <c r="C123" s="112">
        <f>B123</f>
        <v>4.5</v>
      </c>
      <c r="D123" s="74">
        <v>0</v>
      </c>
      <c r="E123" s="136">
        <f>D123</f>
        <v>0</v>
      </c>
      <c r="F123" s="273">
        <v>0</v>
      </c>
      <c r="G123" s="44">
        <f>F123</f>
        <v>0</v>
      </c>
      <c r="H123" s="260">
        <v>0</v>
      </c>
      <c r="I123" s="270">
        <f>H123</f>
        <v>0</v>
      </c>
      <c r="J123" s="433">
        <v>5.9</v>
      </c>
      <c r="K123" s="434">
        <f>J123</f>
        <v>5.9</v>
      </c>
      <c r="L123" s="15">
        <f t="shared" si="23"/>
        <v>0.69740259740259725</v>
      </c>
      <c r="M123" s="135"/>
    </row>
    <row r="124" spans="1:13">
      <c r="A124" s="4">
        <v>2</v>
      </c>
      <c r="B124" s="275">
        <v>9.1</v>
      </c>
      <c r="C124" s="112">
        <f>C123+B124</f>
        <v>13.6</v>
      </c>
      <c r="D124" s="74">
        <v>1.6</v>
      </c>
      <c r="E124" s="136">
        <f>E123+D124</f>
        <v>1.6</v>
      </c>
      <c r="F124" s="273">
        <v>14.3</v>
      </c>
      <c r="G124" s="44">
        <f>G123+F124</f>
        <v>14.3</v>
      </c>
      <c r="H124" s="260">
        <v>0</v>
      </c>
      <c r="I124" s="270">
        <f>I123+H124</f>
        <v>0</v>
      </c>
      <c r="J124" s="433">
        <v>5.9</v>
      </c>
      <c r="K124" s="434">
        <f>K123+J124</f>
        <v>11.8</v>
      </c>
      <c r="L124" s="15">
        <f t="shared" si="23"/>
        <v>3.4740259740259738</v>
      </c>
      <c r="M124" s="135"/>
    </row>
    <row r="125" spans="1:13">
      <c r="A125" s="4">
        <v>3</v>
      </c>
      <c r="B125" s="275">
        <v>4.5</v>
      </c>
      <c r="C125" s="112">
        <f t="shared" ref="C125:C132" si="47">C124+B125</f>
        <v>18.100000000000001</v>
      </c>
      <c r="D125" s="74">
        <v>3.2</v>
      </c>
      <c r="E125" s="136">
        <f t="shared" ref="E125:E132" si="48">E124+D125</f>
        <v>4.8000000000000007</v>
      </c>
      <c r="F125" s="273">
        <v>0</v>
      </c>
      <c r="G125" s="44">
        <f t="shared" ref="G125:G132" si="49">G124+F125</f>
        <v>14.3</v>
      </c>
      <c r="H125" s="260">
        <v>0</v>
      </c>
      <c r="I125" s="270">
        <f t="shared" ref="I125:I132" si="50">I124+H125</f>
        <v>0</v>
      </c>
      <c r="J125" s="433">
        <v>0</v>
      </c>
      <c r="K125" s="434">
        <f t="shared" ref="K125:K132" si="51">K124+J125</f>
        <v>11.8</v>
      </c>
      <c r="L125" s="15">
        <f t="shared" si="23"/>
        <v>2.836363636363636</v>
      </c>
      <c r="M125" s="135"/>
    </row>
    <row r="126" spans="1:13">
      <c r="A126" s="4">
        <v>4</v>
      </c>
      <c r="B126" s="275">
        <v>9.1</v>
      </c>
      <c r="C126" s="112">
        <f t="shared" si="47"/>
        <v>27.200000000000003</v>
      </c>
      <c r="D126" s="74">
        <v>3.2</v>
      </c>
      <c r="E126" s="136">
        <f t="shared" si="48"/>
        <v>8</v>
      </c>
      <c r="F126" s="273">
        <v>0</v>
      </c>
      <c r="G126" s="44">
        <f t="shared" si="49"/>
        <v>14.3</v>
      </c>
      <c r="H126" s="260">
        <v>16.7</v>
      </c>
      <c r="I126" s="270">
        <f t="shared" si="50"/>
        <v>16.7</v>
      </c>
      <c r="J126" s="433">
        <v>11.8</v>
      </c>
      <c r="K126" s="434">
        <f t="shared" si="51"/>
        <v>23.6</v>
      </c>
      <c r="L126" s="15">
        <f t="shared" si="23"/>
        <v>4.4246753246753245</v>
      </c>
      <c r="M126" s="135"/>
    </row>
    <row r="127" spans="1:13">
      <c r="A127" s="4">
        <v>5</v>
      </c>
      <c r="B127" s="275">
        <v>13.6</v>
      </c>
      <c r="C127" s="112">
        <f t="shared" si="47"/>
        <v>40.800000000000004</v>
      </c>
      <c r="D127" s="74">
        <v>14.5</v>
      </c>
      <c r="E127" s="136">
        <f t="shared" si="48"/>
        <v>22.5</v>
      </c>
      <c r="F127" s="273">
        <v>14.3</v>
      </c>
      <c r="G127" s="44">
        <f t="shared" si="49"/>
        <v>28.6</v>
      </c>
      <c r="H127" s="260">
        <v>16.7</v>
      </c>
      <c r="I127" s="267">
        <f t="shared" si="50"/>
        <v>33.4</v>
      </c>
      <c r="J127" s="433">
        <v>5.9</v>
      </c>
      <c r="K127" s="434">
        <f t="shared" si="51"/>
        <v>29.5</v>
      </c>
      <c r="L127" s="15">
        <f t="shared" si="23"/>
        <v>14.141558441558438</v>
      </c>
      <c r="M127" s="135"/>
    </row>
    <row r="128" spans="1:13">
      <c r="A128" s="4">
        <v>6</v>
      </c>
      <c r="B128" s="275">
        <v>13.6</v>
      </c>
      <c r="C128" s="112">
        <f t="shared" si="47"/>
        <v>54.400000000000006</v>
      </c>
      <c r="D128" s="74">
        <v>12.9</v>
      </c>
      <c r="E128" s="136">
        <f t="shared" si="48"/>
        <v>35.4</v>
      </c>
      <c r="F128" s="273">
        <v>0</v>
      </c>
      <c r="G128" s="44">
        <f t="shared" si="49"/>
        <v>28.6</v>
      </c>
      <c r="H128" s="260">
        <v>0</v>
      </c>
      <c r="I128" s="270">
        <f t="shared" si="50"/>
        <v>33.4</v>
      </c>
      <c r="J128" s="433">
        <v>5.9</v>
      </c>
      <c r="K128" s="434">
        <f t="shared" si="51"/>
        <v>35.4</v>
      </c>
      <c r="L128" s="15">
        <f t="shared" si="23"/>
        <v>11.192207792207791</v>
      </c>
      <c r="M128" s="135"/>
    </row>
    <row r="129" spans="1:13">
      <c r="A129" s="4">
        <v>7</v>
      </c>
      <c r="B129" s="275">
        <v>4.5</v>
      </c>
      <c r="C129" s="208">
        <f t="shared" si="47"/>
        <v>58.900000000000006</v>
      </c>
      <c r="D129" s="74">
        <v>12.9</v>
      </c>
      <c r="E129" s="210">
        <f t="shared" si="48"/>
        <v>48.3</v>
      </c>
      <c r="F129" s="273">
        <v>71.400000000000006</v>
      </c>
      <c r="G129" s="44">
        <f t="shared" si="49"/>
        <v>100</v>
      </c>
      <c r="H129" s="260">
        <v>33.299999999999997</v>
      </c>
      <c r="I129" s="270">
        <f t="shared" si="50"/>
        <v>66.699999999999989</v>
      </c>
      <c r="J129" s="433">
        <v>0</v>
      </c>
      <c r="K129" s="434">
        <f t="shared" si="51"/>
        <v>35.4</v>
      </c>
      <c r="L129" s="15">
        <f t="shared" si="23"/>
        <v>16.877922077922079</v>
      </c>
      <c r="M129" s="135"/>
    </row>
    <row r="130" spans="1:13">
      <c r="A130" s="4">
        <v>8</v>
      </c>
      <c r="B130" s="275">
        <v>13.8</v>
      </c>
      <c r="C130" s="112">
        <f t="shared" si="47"/>
        <v>72.7</v>
      </c>
      <c r="D130" s="74">
        <v>29.1</v>
      </c>
      <c r="E130" s="136">
        <f t="shared" si="48"/>
        <v>77.400000000000006</v>
      </c>
      <c r="F130" s="273">
        <v>0</v>
      </c>
      <c r="G130" s="44">
        <f t="shared" si="49"/>
        <v>100</v>
      </c>
      <c r="H130" s="260">
        <v>16.600000000000001</v>
      </c>
      <c r="I130" s="270">
        <f t="shared" si="50"/>
        <v>83.299999999999983</v>
      </c>
      <c r="J130" s="433">
        <v>23.4</v>
      </c>
      <c r="K130" s="434">
        <f t="shared" si="51"/>
        <v>58.8</v>
      </c>
      <c r="L130" s="15">
        <f t="shared" si="23"/>
        <v>24.533766233766233</v>
      </c>
      <c r="M130" s="135"/>
    </row>
    <row r="131" spans="1:13">
      <c r="A131" s="4">
        <v>9</v>
      </c>
      <c r="B131" s="275">
        <v>18.2</v>
      </c>
      <c r="C131" s="112">
        <f t="shared" si="47"/>
        <v>90.9</v>
      </c>
      <c r="D131" s="74">
        <v>8.1</v>
      </c>
      <c r="E131" s="136">
        <f t="shared" si="48"/>
        <v>85.5</v>
      </c>
      <c r="F131" s="273">
        <v>0</v>
      </c>
      <c r="G131" s="44">
        <f t="shared" si="49"/>
        <v>100</v>
      </c>
      <c r="H131" s="260">
        <v>0</v>
      </c>
      <c r="I131" s="270">
        <f t="shared" si="50"/>
        <v>83.299999999999983</v>
      </c>
      <c r="J131" s="433">
        <v>11.8</v>
      </c>
      <c r="K131" s="434">
        <f t="shared" si="51"/>
        <v>70.599999999999994</v>
      </c>
      <c r="L131" s="15">
        <f t="shared" si="23"/>
        <v>8.346753246753245</v>
      </c>
      <c r="M131" s="135"/>
    </row>
    <row r="132" spans="1:13">
      <c r="A132" s="4">
        <v>10</v>
      </c>
      <c r="B132" s="275">
        <v>9.1</v>
      </c>
      <c r="C132" s="112">
        <f t="shared" si="47"/>
        <v>100</v>
      </c>
      <c r="D132" s="74">
        <v>14.5</v>
      </c>
      <c r="E132" s="136">
        <f t="shared" si="48"/>
        <v>100</v>
      </c>
      <c r="F132" s="273">
        <v>0</v>
      </c>
      <c r="G132" s="44">
        <f t="shared" si="49"/>
        <v>100</v>
      </c>
      <c r="H132" s="260">
        <v>16.7</v>
      </c>
      <c r="I132" s="270">
        <f t="shared" si="50"/>
        <v>99.999999999999986</v>
      </c>
      <c r="J132" s="433">
        <v>29.4</v>
      </c>
      <c r="K132" s="434">
        <f t="shared" si="51"/>
        <v>100</v>
      </c>
      <c r="L132" s="15"/>
      <c r="M132" s="135"/>
    </row>
    <row r="133" spans="1:13">
      <c r="A133" s="3"/>
      <c r="B133" s="275"/>
      <c r="C133" s="113"/>
      <c r="D133" s="74"/>
      <c r="E133" s="141"/>
      <c r="F133" s="273"/>
      <c r="G133" s="44"/>
      <c r="H133" s="260"/>
      <c r="I133" s="271"/>
      <c r="J133" s="433"/>
      <c r="K133" s="434"/>
      <c r="L133" s="15"/>
      <c r="M133" s="135"/>
    </row>
    <row r="134" spans="1:13" ht="25.5">
      <c r="A134" s="5" t="s">
        <v>93</v>
      </c>
      <c r="B134" s="275"/>
      <c r="C134" s="113"/>
      <c r="D134" s="74"/>
      <c r="E134" s="141"/>
      <c r="F134" s="273"/>
      <c r="G134" s="44"/>
      <c r="H134" s="261"/>
      <c r="I134" s="271"/>
      <c r="J134" s="433"/>
      <c r="K134" s="434"/>
      <c r="L134" s="15">
        <f t="shared" ref="L134:L196" si="52">(0.08*B134+0.57*D134+0.06*F134+0.03*H134+0.03*J134)/77*100</f>
        <v>0</v>
      </c>
      <c r="M134" s="135"/>
    </row>
    <row r="135" spans="1:13">
      <c r="A135" s="4">
        <v>1</v>
      </c>
      <c r="B135" s="275">
        <v>32</v>
      </c>
      <c r="C135" s="112">
        <f>B135</f>
        <v>32</v>
      </c>
      <c r="D135" s="74">
        <v>13</v>
      </c>
      <c r="E135" s="136">
        <f>D135</f>
        <v>13</v>
      </c>
      <c r="F135" s="273">
        <v>42.8</v>
      </c>
      <c r="G135" s="44">
        <f>F135</f>
        <v>42.8</v>
      </c>
      <c r="H135" s="260">
        <v>33.200000000000003</v>
      </c>
      <c r="I135" s="270">
        <f>H135</f>
        <v>33.200000000000003</v>
      </c>
      <c r="J135" s="433">
        <v>17.600000000000001</v>
      </c>
      <c r="K135" s="434">
        <f>J135</f>
        <v>17.600000000000001</v>
      </c>
      <c r="L135" s="15">
        <f t="shared" si="52"/>
        <v>18.262337662337661</v>
      </c>
      <c r="M135" s="140">
        <f>L135</f>
        <v>18.262337662337661</v>
      </c>
    </row>
    <row r="136" spans="1:13">
      <c r="A136" s="4">
        <v>2</v>
      </c>
      <c r="B136" s="275">
        <v>13.6</v>
      </c>
      <c r="C136" s="112">
        <f>C135+B136</f>
        <v>45.6</v>
      </c>
      <c r="D136" s="74">
        <v>14.5</v>
      </c>
      <c r="E136" s="136">
        <f>E135+D136</f>
        <v>27.5</v>
      </c>
      <c r="F136" s="273">
        <v>28.6</v>
      </c>
      <c r="G136" s="44">
        <f>G135+F136</f>
        <v>71.400000000000006</v>
      </c>
      <c r="H136" s="260">
        <v>16.7</v>
      </c>
      <c r="I136" s="270">
        <f>I135+H136</f>
        <v>49.900000000000006</v>
      </c>
      <c r="J136" s="433">
        <v>11.8</v>
      </c>
      <c r="K136" s="434">
        <f>K135+J136</f>
        <v>29.400000000000002</v>
      </c>
      <c r="L136" s="15">
        <f t="shared" si="52"/>
        <v>15.48571428571428</v>
      </c>
      <c r="M136" s="140">
        <f>M135+L136</f>
        <v>33.748051948051938</v>
      </c>
    </row>
    <row r="137" spans="1:13">
      <c r="A137" s="4">
        <v>3</v>
      </c>
      <c r="B137" s="275">
        <v>9.1</v>
      </c>
      <c r="C137" s="112">
        <f t="shared" ref="C137:C144" si="53">C136+B137</f>
        <v>54.7</v>
      </c>
      <c r="D137" s="74">
        <v>12.9</v>
      </c>
      <c r="E137" s="136">
        <f t="shared" ref="E137:E144" si="54">E136+D137</f>
        <v>40.4</v>
      </c>
      <c r="F137" s="273">
        <v>14.3</v>
      </c>
      <c r="G137" s="44">
        <f t="shared" ref="G137:G144" si="55">G136+F137</f>
        <v>85.7</v>
      </c>
      <c r="H137" s="260">
        <v>16.7</v>
      </c>
      <c r="I137" s="270">
        <f t="shared" ref="I137:I144" si="56">I136+H137</f>
        <v>66.600000000000009</v>
      </c>
      <c r="J137" s="433">
        <v>5.9</v>
      </c>
      <c r="K137" s="434">
        <f t="shared" ref="K137:K144" si="57">K136+J137</f>
        <v>35.300000000000004</v>
      </c>
      <c r="L137" s="15">
        <f t="shared" si="52"/>
        <v>12.489610389610387</v>
      </c>
      <c r="M137" s="140">
        <f t="shared" ref="M137:M144" si="58">M136+L137</f>
        <v>46.237662337662329</v>
      </c>
    </row>
    <row r="138" spans="1:13">
      <c r="A138" s="4">
        <v>4</v>
      </c>
      <c r="B138" s="275">
        <v>0</v>
      </c>
      <c r="C138" s="112">
        <f t="shared" si="53"/>
        <v>54.7</v>
      </c>
      <c r="D138" s="74">
        <v>4.8</v>
      </c>
      <c r="E138" s="136">
        <f t="shared" si="54"/>
        <v>45.199999999999996</v>
      </c>
      <c r="F138" s="273">
        <v>0</v>
      </c>
      <c r="G138" s="44">
        <f t="shared" si="55"/>
        <v>85.7</v>
      </c>
      <c r="H138" s="260">
        <v>16.7</v>
      </c>
      <c r="I138" s="267">
        <f t="shared" si="56"/>
        <v>83.300000000000011</v>
      </c>
      <c r="J138" s="433">
        <v>5.9</v>
      </c>
      <c r="K138" s="434">
        <f t="shared" si="57"/>
        <v>41.2</v>
      </c>
      <c r="L138" s="15">
        <f t="shared" si="52"/>
        <v>4.4337662337662334</v>
      </c>
      <c r="M138" s="140">
        <f t="shared" si="58"/>
        <v>50.671428571428564</v>
      </c>
    </row>
    <row r="139" spans="1:13">
      <c r="A139" s="4">
        <v>5</v>
      </c>
      <c r="B139" s="275">
        <v>0</v>
      </c>
      <c r="C139" s="112">
        <f t="shared" si="53"/>
        <v>54.7</v>
      </c>
      <c r="D139" s="74">
        <v>17.7</v>
      </c>
      <c r="E139" s="136">
        <f t="shared" si="54"/>
        <v>62.899999999999991</v>
      </c>
      <c r="F139" s="273">
        <v>0</v>
      </c>
      <c r="G139" s="44">
        <f t="shared" si="55"/>
        <v>85.7</v>
      </c>
      <c r="H139" s="260">
        <v>16.7</v>
      </c>
      <c r="I139" s="270">
        <f t="shared" si="56"/>
        <v>100.00000000000001</v>
      </c>
      <c r="J139" s="433">
        <v>23.5</v>
      </c>
      <c r="K139" s="434">
        <f t="shared" si="57"/>
        <v>64.7</v>
      </c>
      <c r="L139" s="15">
        <f t="shared" si="52"/>
        <v>14.668831168831167</v>
      </c>
      <c r="M139" s="140">
        <f t="shared" si="58"/>
        <v>65.340259740259725</v>
      </c>
    </row>
    <row r="140" spans="1:13">
      <c r="A140" s="4">
        <v>6</v>
      </c>
      <c r="B140" s="275">
        <v>4.5</v>
      </c>
      <c r="C140" s="112">
        <f t="shared" si="53"/>
        <v>59.2</v>
      </c>
      <c r="D140" s="74">
        <v>4.8</v>
      </c>
      <c r="E140" s="136">
        <f t="shared" si="54"/>
        <v>67.699999999999989</v>
      </c>
      <c r="F140" s="273">
        <v>0</v>
      </c>
      <c r="G140" s="44">
        <f t="shared" si="55"/>
        <v>85.7</v>
      </c>
      <c r="H140" s="260">
        <v>0</v>
      </c>
      <c r="I140" s="270">
        <f t="shared" si="56"/>
        <v>100.00000000000001</v>
      </c>
      <c r="J140" s="433">
        <v>5.9</v>
      </c>
      <c r="K140" s="434">
        <f t="shared" si="57"/>
        <v>70.600000000000009</v>
      </c>
      <c r="L140" s="15">
        <f t="shared" si="52"/>
        <v>4.2506493506493497</v>
      </c>
      <c r="M140" s="140">
        <f t="shared" si="58"/>
        <v>69.590909090909079</v>
      </c>
    </row>
    <row r="141" spans="1:13">
      <c r="A141" s="4">
        <v>7</v>
      </c>
      <c r="B141" s="275">
        <v>9.1</v>
      </c>
      <c r="C141" s="112">
        <f t="shared" si="53"/>
        <v>68.3</v>
      </c>
      <c r="D141" s="74">
        <v>11.3</v>
      </c>
      <c r="E141" s="210">
        <f t="shared" si="54"/>
        <v>78.999999999999986</v>
      </c>
      <c r="F141" s="273">
        <v>0</v>
      </c>
      <c r="G141" s="44">
        <f t="shared" si="55"/>
        <v>85.7</v>
      </c>
      <c r="H141" s="260">
        <v>0</v>
      </c>
      <c r="I141" s="270">
        <f t="shared" si="56"/>
        <v>100.00000000000001</v>
      </c>
      <c r="J141" s="433">
        <v>0</v>
      </c>
      <c r="K141" s="434">
        <f t="shared" si="57"/>
        <v>70.600000000000009</v>
      </c>
      <c r="L141" s="15">
        <f t="shared" si="52"/>
        <v>9.3103896103896098</v>
      </c>
      <c r="M141" s="214">
        <f t="shared" si="58"/>
        <v>78.901298701298686</v>
      </c>
    </row>
    <row r="142" spans="1:13">
      <c r="A142" s="4">
        <v>8</v>
      </c>
      <c r="B142" s="275">
        <v>4.5</v>
      </c>
      <c r="C142" s="208">
        <f t="shared" si="53"/>
        <v>72.8</v>
      </c>
      <c r="D142" s="74">
        <v>8.1</v>
      </c>
      <c r="E142" s="136">
        <f t="shared" si="54"/>
        <v>87.09999999999998</v>
      </c>
      <c r="F142" s="273">
        <v>0</v>
      </c>
      <c r="G142" s="44">
        <f t="shared" si="55"/>
        <v>85.7</v>
      </c>
      <c r="H142" s="260">
        <v>0</v>
      </c>
      <c r="I142" s="270">
        <f t="shared" si="56"/>
        <v>100.00000000000001</v>
      </c>
      <c r="J142" s="433">
        <v>0</v>
      </c>
      <c r="K142" s="434">
        <f t="shared" si="57"/>
        <v>70.600000000000009</v>
      </c>
      <c r="L142" s="15">
        <f t="shared" si="52"/>
        <v>6.463636363636363</v>
      </c>
      <c r="M142" s="140">
        <f t="shared" si="58"/>
        <v>85.364935064935054</v>
      </c>
    </row>
    <row r="143" spans="1:13">
      <c r="A143" s="4">
        <v>9</v>
      </c>
      <c r="B143" s="275">
        <v>13.6</v>
      </c>
      <c r="C143" s="112">
        <f t="shared" si="53"/>
        <v>86.399999999999991</v>
      </c>
      <c r="D143" s="74">
        <v>4.8</v>
      </c>
      <c r="E143" s="136">
        <f t="shared" si="54"/>
        <v>91.899999999999977</v>
      </c>
      <c r="F143" s="273">
        <v>0</v>
      </c>
      <c r="G143" s="44">
        <f t="shared" si="55"/>
        <v>85.7</v>
      </c>
      <c r="H143" s="260">
        <v>0</v>
      </c>
      <c r="I143" s="270">
        <f t="shared" si="56"/>
        <v>100.00000000000001</v>
      </c>
      <c r="J143" s="433">
        <v>5.9</v>
      </c>
      <c r="K143" s="434">
        <f t="shared" si="57"/>
        <v>76.500000000000014</v>
      </c>
      <c r="L143" s="15">
        <f t="shared" si="52"/>
        <v>5.196103896103895</v>
      </c>
      <c r="M143" s="140">
        <f t="shared" si="58"/>
        <v>90.561038961038946</v>
      </c>
    </row>
    <row r="144" spans="1:13">
      <c r="A144" s="4">
        <v>10</v>
      </c>
      <c r="B144" s="275">
        <v>13.6</v>
      </c>
      <c r="C144" s="112">
        <f t="shared" si="53"/>
        <v>99.999999999999986</v>
      </c>
      <c r="D144" s="74">
        <v>8.1</v>
      </c>
      <c r="E144" s="136">
        <f t="shared" si="54"/>
        <v>99.999999999999972</v>
      </c>
      <c r="F144" s="273">
        <v>14.3</v>
      </c>
      <c r="G144" s="44">
        <f t="shared" si="55"/>
        <v>100</v>
      </c>
      <c r="H144" s="260">
        <v>0</v>
      </c>
      <c r="I144" s="270">
        <f t="shared" si="56"/>
        <v>100.00000000000001</v>
      </c>
      <c r="J144" s="433">
        <v>23.5</v>
      </c>
      <c r="K144" s="434">
        <f t="shared" si="57"/>
        <v>100.00000000000001</v>
      </c>
      <c r="L144" s="15"/>
      <c r="M144" s="140">
        <f t="shared" si="58"/>
        <v>90.561038961038946</v>
      </c>
    </row>
    <row r="145" spans="1:13">
      <c r="A145" s="3"/>
      <c r="B145" s="275"/>
      <c r="C145" s="113"/>
      <c r="D145" s="74"/>
      <c r="E145" s="141"/>
      <c r="F145" s="273"/>
      <c r="G145" s="44"/>
      <c r="H145" s="260"/>
      <c r="I145" s="271"/>
      <c r="J145" s="433"/>
      <c r="K145" s="434"/>
      <c r="L145" s="15"/>
      <c r="M145" s="135"/>
    </row>
    <row r="146" spans="1:13" ht="25.5">
      <c r="A146" s="5" t="s">
        <v>57</v>
      </c>
      <c r="B146" s="275"/>
      <c r="C146" s="113"/>
      <c r="D146" s="74"/>
      <c r="E146" s="141"/>
      <c r="F146" s="273"/>
      <c r="G146" s="44"/>
      <c r="H146" s="261"/>
      <c r="I146" s="271"/>
      <c r="J146" s="433"/>
      <c r="K146" s="434"/>
      <c r="L146" s="15">
        <f t="shared" si="52"/>
        <v>0</v>
      </c>
      <c r="M146" s="135"/>
    </row>
    <row r="147" spans="1:13">
      <c r="A147" s="4">
        <v>1</v>
      </c>
      <c r="B147" s="275">
        <v>4.5</v>
      </c>
      <c r="C147" s="112">
        <f>B147</f>
        <v>4.5</v>
      </c>
      <c r="D147" s="74">
        <v>0</v>
      </c>
      <c r="E147" s="136">
        <f>D147</f>
        <v>0</v>
      </c>
      <c r="F147" s="273">
        <v>0</v>
      </c>
      <c r="G147" s="44">
        <f>F147</f>
        <v>0</v>
      </c>
      <c r="H147" s="260">
        <v>0</v>
      </c>
      <c r="I147" s="270">
        <f>H147</f>
        <v>0</v>
      </c>
      <c r="J147" s="433">
        <v>0</v>
      </c>
      <c r="K147" s="434">
        <f>J147</f>
        <v>0</v>
      </c>
      <c r="L147" s="15">
        <f t="shared" si="52"/>
        <v>0.46753246753246752</v>
      </c>
      <c r="M147" s="140">
        <f>L147</f>
        <v>0.46753246753246752</v>
      </c>
    </row>
    <row r="148" spans="1:13">
      <c r="A148" s="4">
        <v>2</v>
      </c>
      <c r="B148" s="275">
        <v>0</v>
      </c>
      <c r="C148" s="112">
        <f>C147+B148</f>
        <v>4.5</v>
      </c>
      <c r="D148" s="74">
        <v>0</v>
      </c>
      <c r="E148" s="136">
        <f>E147+D148</f>
        <v>0</v>
      </c>
      <c r="F148" s="273">
        <v>14.3</v>
      </c>
      <c r="G148" s="44">
        <f>G147+F148</f>
        <v>14.3</v>
      </c>
      <c r="H148" s="260">
        <v>0</v>
      </c>
      <c r="I148" s="270">
        <f>I147+H148</f>
        <v>0</v>
      </c>
      <c r="J148" s="433">
        <v>0</v>
      </c>
      <c r="K148" s="434">
        <f>K147+J148</f>
        <v>0</v>
      </c>
      <c r="L148" s="15">
        <f t="shared" si="52"/>
        <v>1.1142857142857141</v>
      </c>
      <c r="M148" s="140">
        <f>M147+L148</f>
        <v>1.5818181818181816</v>
      </c>
    </row>
    <row r="149" spans="1:13">
      <c r="A149" s="4">
        <v>3</v>
      </c>
      <c r="B149" s="275">
        <v>0</v>
      </c>
      <c r="C149" s="112">
        <f t="shared" ref="C149:C156" si="59">C148+B149</f>
        <v>4.5</v>
      </c>
      <c r="D149" s="74">
        <v>3.2</v>
      </c>
      <c r="E149" s="136">
        <f t="shared" ref="E149:E156" si="60">E148+D149</f>
        <v>3.2</v>
      </c>
      <c r="F149" s="273">
        <v>0</v>
      </c>
      <c r="G149" s="44">
        <f t="shared" ref="G149:G156" si="61">G148+F149</f>
        <v>14.3</v>
      </c>
      <c r="H149" s="260">
        <v>0</v>
      </c>
      <c r="I149" s="270">
        <f t="shared" ref="I149:I156" si="62">I148+H149</f>
        <v>0</v>
      </c>
      <c r="J149" s="433">
        <v>0</v>
      </c>
      <c r="K149" s="434">
        <f t="shared" ref="K149:K156" si="63">K148+J149</f>
        <v>0</v>
      </c>
      <c r="L149" s="15">
        <f t="shared" si="52"/>
        <v>2.3688311688311687</v>
      </c>
      <c r="M149" s="140">
        <f t="shared" ref="M149:M156" si="64">M148+L149</f>
        <v>3.9506493506493503</v>
      </c>
    </row>
    <row r="150" spans="1:13">
      <c r="A150" s="4">
        <v>4</v>
      </c>
      <c r="B150" s="275">
        <v>0</v>
      </c>
      <c r="C150" s="112">
        <f t="shared" si="59"/>
        <v>4.5</v>
      </c>
      <c r="D150" s="74">
        <v>3.2</v>
      </c>
      <c r="E150" s="136">
        <f t="shared" si="60"/>
        <v>6.4</v>
      </c>
      <c r="F150" s="273">
        <v>14.3</v>
      </c>
      <c r="G150" s="44">
        <f t="shared" si="61"/>
        <v>28.6</v>
      </c>
      <c r="H150" s="260">
        <v>0</v>
      </c>
      <c r="I150" s="270">
        <f t="shared" si="62"/>
        <v>0</v>
      </c>
      <c r="J150" s="433">
        <v>0</v>
      </c>
      <c r="K150" s="434">
        <f t="shared" si="63"/>
        <v>0</v>
      </c>
      <c r="L150" s="15">
        <f t="shared" si="52"/>
        <v>3.4831168831168831</v>
      </c>
      <c r="M150" s="140">
        <f t="shared" si="64"/>
        <v>7.4337662337662334</v>
      </c>
    </row>
    <row r="151" spans="1:13">
      <c r="A151" s="4">
        <v>5</v>
      </c>
      <c r="B151" s="275">
        <v>13.6</v>
      </c>
      <c r="C151" s="112">
        <f t="shared" si="59"/>
        <v>18.100000000000001</v>
      </c>
      <c r="D151" s="74">
        <v>3.2</v>
      </c>
      <c r="E151" s="136">
        <f t="shared" si="60"/>
        <v>9.6000000000000014</v>
      </c>
      <c r="F151" s="273">
        <v>0</v>
      </c>
      <c r="G151" s="44">
        <f t="shared" si="61"/>
        <v>28.6</v>
      </c>
      <c r="H151" s="260">
        <v>0</v>
      </c>
      <c r="I151" s="270">
        <f t="shared" si="62"/>
        <v>0</v>
      </c>
      <c r="J151" s="433">
        <v>0</v>
      </c>
      <c r="K151" s="434">
        <f t="shared" si="63"/>
        <v>0</v>
      </c>
      <c r="L151" s="15">
        <f t="shared" si="52"/>
        <v>3.7818181818181822</v>
      </c>
      <c r="M151" s="140">
        <f t="shared" si="64"/>
        <v>11.215584415584416</v>
      </c>
    </row>
    <row r="152" spans="1:13">
      <c r="A152" s="4">
        <v>6</v>
      </c>
      <c r="B152" s="275">
        <v>4.5</v>
      </c>
      <c r="C152" s="112">
        <f t="shared" si="59"/>
        <v>22.6</v>
      </c>
      <c r="D152" s="74">
        <v>6.5</v>
      </c>
      <c r="E152" s="136">
        <f t="shared" si="60"/>
        <v>16.100000000000001</v>
      </c>
      <c r="F152" s="273">
        <v>0</v>
      </c>
      <c r="G152" s="44">
        <f t="shared" si="61"/>
        <v>28.6</v>
      </c>
      <c r="H152" s="260">
        <v>0</v>
      </c>
      <c r="I152" s="270">
        <f t="shared" si="62"/>
        <v>0</v>
      </c>
      <c r="J152" s="433">
        <v>5.9</v>
      </c>
      <c r="K152" s="434">
        <f t="shared" si="63"/>
        <v>5.9</v>
      </c>
      <c r="L152" s="15">
        <f t="shared" si="52"/>
        <v>5.5090909090909079</v>
      </c>
      <c r="M152" s="140">
        <f t="shared" si="64"/>
        <v>16.724675324675324</v>
      </c>
    </row>
    <row r="153" spans="1:13">
      <c r="A153" s="4">
        <v>7</v>
      </c>
      <c r="B153" s="275">
        <v>4.5</v>
      </c>
      <c r="C153" s="112">
        <f t="shared" si="59"/>
        <v>27.1</v>
      </c>
      <c r="D153" s="74">
        <v>11.3</v>
      </c>
      <c r="E153" s="136">
        <f t="shared" si="60"/>
        <v>27.400000000000002</v>
      </c>
      <c r="F153" s="273">
        <v>14.3</v>
      </c>
      <c r="G153" s="44">
        <f t="shared" si="61"/>
        <v>42.900000000000006</v>
      </c>
      <c r="H153" s="260">
        <v>16.7</v>
      </c>
      <c r="I153" s="270">
        <f t="shared" si="62"/>
        <v>16.7</v>
      </c>
      <c r="J153" s="433">
        <v>0</v>
      </c>
      <c r="K153" s="434">
        <f t="shared" si="63"/>
        <v>5.9</v>
      </c>
      <c r="L153" s="15">
        <f t="shared" si="52"/>
        <v>10.597402597402597</v>
      </c>
      <c r="M153" s="140">
        <f t="shared" si="64"/>
        <v>27.322077922077924</v>
      </c>
    </row>
    <row r="154" spans="1:13">
      <c r="A154" s="4">
        <v>8</v>
      </c>
      <c r="B154" s="275">
        <v>9.1</v>
      </c>
      <c r="C154" s="208">
        <f t="shared" si="59"/>
        <v>36.200000000000003</v>
      </c>
      <c r="D154" s="74">
        <v>19.399999999999999</v>
      </c>
      <c r="E154" s="210">
        <f t="shared" si="60"/>
        <v>46.8</v>
      </c>
      <c r="F154" s="273">
        <v>0</v>
      </c>
      <c r="G154" s="44">
        <f t="shared" si="61"/>
        <v>42.900000000000006</v>
      </c>
      <c r="H154" s="260">
        <v>33.299999999999997</v>
      </c>
      <c r="I154" s="267">
        <f t="shared" si="62"/>
        <v>50</v>
      </c>
      <c r="J154" s="433">
        <v>0</v>
      </c>
      <c r="K154" s="434">
        <f t="shared" si="63"/>
        <v>5.9</v>
      </c>
      <c r="L154" s="15">
        <f t="shared" si="52"/>
        <v>16.603896103896101</v>
      </c>
      <c r="M154" s="214">
        <f t="shared" si="64"/>
        <v>43.925974025974028</v>
      </c>
    </row>
    <row r="155" spans="1:13">
      <c r="A155" s="4">
        <v>9</v>
      </c>
      <c r="B155" s="275">
        <v>18.2</v>
      </c>
      <c r="C155" s="112">
        <f t="shared" si="59"/>
        <v>54.400000000000006</v>
      </c>
      <c r="D155" s="74">
        <v>25.8</v>
      </c>
      <c r="E155" s="136">
        <f t="shared" si="60"/>
        <v>72.599999999999994</v>
      </c>
      <c r="F155" s="273">
        <v>14.3</v>
      </c>
      <c r="G155" s="44">
        <f t="shared" si="61"/>
        <v>57.2</v>
      </c>
      <c r="H155" s="260">
        <v>16.7</v>
      </c>
      <c r="I155" s="270">
        <f t="shared" si="62"/>
        <v>66.7</v>
      </c>
      <c r="J155" s="433">
        <v>23.5</v>
      </c>
      <c r="K155" s="434">
        <f t="shared" si="63"/>
        <v>29.4</v>
      </c>
      <c r="L155" s="15">
        <f t="shared" si="52"/>
        <v>23.67012987012987</v>
      </c>
      <c r="M155" s="140">
        <f t="shared" si="64"/>
        <v>67.596103896103898</v>
      </c>
    </row>
    <row r="156" spans="1:13">
      <c r="A156" s="4">
        <v>10</v>
      </c>
      <c r="B156" s="275">
        <v>45.6</v>
      </c>
      <c r="C156" s="112">
        <f t="shared" si="59"/>
        <v>100</v>
      </c>
      <c r="D156" s="74">
        <v>27.4</v>
      </c>
      <c r="E156" s="136">
        <f t="shared" si="60"/>
        <v>100</v>
      </c>
      <c r="F156" s="273">
        <v>42.8</v>
      </c>
      <c r="G156" s="44">
        <f t="shared" si="61"/>
        <v>100</v>
      </c>
      <c r="H156" s="260">
        <v>33.299999999999997</v>
      </c>
      <c r="I156" s="270">
        <f t="shared" si="62"/>
        <v>100</v>
      </c>
      <c r="J156" s="433">
        <v>70.599999999999994</v>
      </c>
      <c r="K156" s="434">
        <f t="shared" si="63"/>
        <v>100</v>
      </c>
      <c r="L156" s="15"/>
      <c r="M156" s="140">
        <f t="shared" si="64"/>
        <v>67.596103896103898</v>
      </c>
    </row>
    <row r="157" spans="1:13">
      <c r="A157" s="3"/>
      <c r="B157" s="275"/>
      <c r="C157" s="112"/>
      <c r="D157" s="70"/>
      <c r="E157" s="136"/>
      <c r="F157" s="273"/>
      <c r="G157" s="44"/>
      <c r="H157" s="260"/>
      <c r="I157" s="270"/>
      <c r="J157" s="433"/>
      <c r="K157" s="434"/>
      <c r="L157" s="15"/>
      <c r="M157" s="140"/>
    </row>
    <row r="158" spans="1:13" ht="25.5">
      <c r="A158" s="5" t="s">
        <v>73</v>
      </c>
      <c r="B158" s="275"/>
      <c r="C158" s="112"/>
      <c r="D158" s="73"/>
      <c r="E158" s="136"/>
      <c r="F158" s="273"/>
      <c r="G158" s="44"/>
      <c r="H158" s="261"/>
      <c r="I158" s="270"/>
      <c r="J158" s="433"/>
      <c r="K158" s="434"/>
      <c r="L158" s="15"/>
      <c r="M158" s="140"/>
    </row>
    <row r="159" spans="1:13">
      <c r="A159" s="4" t="s">
        <v>58</v>
      </c>
      <c r="B159" s="275">
        <v>4.7</v>
      </c>
      <c r="C159" s="112">
        <f>B159</f>
        <v>4.7</v>
      </c>
      <c r="D159" s="70">
        <v>5</v>
      </c>
      <c r="E159" s="136">
        <f>D159</f>
        <v>5</v>
      </c>
      <c r="F159" s="273"/>
      <c r="G159" s="44">
        <f>F159</f>
        <v>0</v>
      </c>
      <c r="H159" s="260"/>
      <c r="I159" s="270">
        <f>H159</f>
        <v>0</v>
      </c>
      <c r="J159" s="433"/>
      <c r="K159" s="434">
        <f>J159</f>
        <v>0</v>
      </c>
      <c r="L159" s="15"/>
      <c r="M159" s="140"/>
    </row>
    <row r="160" spans="1:13">
      <c r="A160" s="4">
        <v>1</v>
      </c>
      <c r="B160" s="275">
        <v>0</v>
      </c>
      <c r="C160" s="112">
        <f>C159+B160</f>
        <v>4.7</v>
      </c>
      <c r="D160" s="70">
        <v>4.8</v>
      </c>
      <c r="E160" s="136">
        <f>E159+D160</f>
        <v>9.8000000000000007</v>
      </c>
      <c r="F160" s="273">
        <v>0</v>
      </c>
      <c r="G160" s="44">
        <f>G159+F160</f>
        <v>0</v>
      </c>
      <c r="H160" s="260">
        <v>0</v>
      </c>
      <c r="I160" s="270">
        <f>I159+H160</f>
        <v>0</v>
      </c>
      <c r="J160" s="433">
        <v>0</v>
      </c>
      <c r="K160" s="434">
        <f>K159+J160</f>
        <v>0</v>
      </c>
      <c r="L160" s="15">
        <f t="shared" si="52"/>
        <v>3.5532467532467527</v>
      </c>
      <c r="M160" s="140"/>
    </row>
    <row r="161" spans="1:13">
      <c r="A161" s="4">
        <v>2</v>
      </c>
      <c r="B161" s="275">
        <v>0</v>
      </c>
      <c r="C161" s="112">
        <f t="shared" ref="C161:C169" si="65">C160+B161</f>
        <v>4.7</v>
      </c>
      <c r="D161" s="70">
        <v>3.2</v>
      </c>
      <c r="E161" s="136">
        <f t="shared" ref="E161:E169" si="66">E160+D161</f>
        <v>13</v>
      </c>
      <c r="F161" s="273">
        <v>0</v>
      </c>
      <c r="G161" s="44">
        <f t="shared" ref="G161:G169" si="67">G160+F161</f>
        <v>0</v>
      </c>
      <c r="H161" s="260">
        <v>0</v>
      </c>
      <c r="I161" s="270">
        <f t="shared" ref="I161:I169" si="68">I160+H161</f>
        <v>0</v>
      </c>
      <c r="J161" s="433">
        <v>0</v>
      </c>
      <c r="K161" s="434">
        <f t="shared" ref="K161:K168" si="69">K160+J161</f>
        <v>0</v>
      </c>
      <c r="L161" s="15">
        <f t="shared" si="52"/>
        <v>2.3688311688311687</v>
      </c>
      <c r="M161" s="140"/>
    </row>
    <row r="162" spans="1:13">
      <c r="A162" s="4">
        <v>3</v>
      </c>
      <c r="B162" s="275">
        <v>0</v>
      </c>
      <c r="C162" s="112">
        <f t="shared" si="65"/>
        <v>4.7</v>
      </c>
      <c r="D162" s="70">
        <v>1.6</v>
      </c>
      <c r="E162" s="136">
        <f t="shared" si="66"/>
        <v>14.6</v>
      </c>
      <c r="F162" s="273">
        <v>0</v>
      </c>
      <c r="G162" s="44">
        <f t="shared" si="67"/>
        <v>0</v>
      </c>
      <c r="H162" s="260">
        <v>0</v>
      </c>
      <c r="I162" s="270">
        <f t="shared" si="68"/>
        <v>0</v>
      </c>
      <c r="J162" s="433">
        <v>0</v>
      </c>
      <c r="K162" s="434">
        <f t="shared" si="69"/>
        <v>0</v>
      </c>
      <c r="L162" s="15">
        <f t="shared" si="52"/>
        <v>1.1844155844155844</v>
      </c>
      <c r="M162" s="140"/>
    </row>
    <row r="163" spans="1:13">
      <c r="A163" s="4">
        <v>4</v>
      </c>
      <c r="B163" s="275">
        <v>0</v>
      </c>
      <c r="C163" s="112">
        <f t="shared" si="65"/>
        <v>4.7</v>
      </c>
      <c r="D163" s="70">
        <v>3.2</v>
      </c>
      <c r="E163" s="136">
        <f t="shared" si="66"/>
        <v>17.8</v>
      </c>
      <c r="F163" s="273">
        <v>14.3</v>
      </c>
      <c r="G163" s="44">
        <f t="shared" si="67"/>
        <v>14.3</v>
      </c>
      <c r="H163" s="260">
        <v>0</v>
      </c>
      <c r="I163" s="270">
        <f t="shared" si="68"/>
        <v>0</v>
      </c>
      <c r="J163" s="433">
        <v>0</v>
      </c>
      <c r="K163" s="434">
        <f t="shared" si="69"/>
        <v>0</v>
      </c>
      <c r="L163" s="15">
        <f t="shared" si="52"/>
        <v>3.4831168831168831</v>
      </c>
      <c r="M163" s="140"/>
    </row>
    <row r="164" spans="1:13">
      <c r="A164" s="4">
        <v>5</v>
      </c>
      <c r="B164" s="275">
        <v>4.5</v>
      </c>
      <c r="C164" s="112">
        <f t="shared" si="65"/>
        <v>9.1999999999999993</v>
      </c>
      <c r="D164" s="70">
        <v>1.6</v>
      </c>
      <c r="E164" s="210">
        <f t="shared" si="66"/>
        <v>19.400000000000002</v>
      </c>
      <c r="F164" s="273">
        <v>0</v>
      </c>
      <c r="G164" s="44">
        <f t="shared" si="67"/>
        <v>14.3</v>
      </c>
      <c r="H164" s="260">
        <v>0</v>
      </c>
      <c r="I164" s="270">
        <f t="shared" si="68"/>
        <v>0</v>
      </c>
      <c r="J164" s="433">
        <v>0</v>
      </c>
      <c r="K164" s="434">
        <f t="shared" si="69"/>
        <v>0</v>
      </c>
      <c r="L164" s="15">
        <f t="shared" si="52"/>
        <v>1.6519480519480516</v>
      </c>
      <c r="M164" s="140"/>
    </row>
    <row r="165" spans="1:13">
      <c r="A165" s="4">
        <v>6</v>
      </c>
      <c r="B165" s="275">
        <v>4.5</v>
      </c>
      <c r="C165" s="112">
        <f t="shared" si="65"/>
        <v>13.7</v>
      </c>
      <c r="D165" s="70">
        <v>1.6</v>
      </c>
      <c r="E165" s="136">
        <f t="shared" si="66"/>
        <v>21.000000000000004</v>
      </c>
      <c r="F165" s="273">
        <v>0</v>
      </c>
      <c r="G165" s="44">
        <f t="shared" si="67"/>
        <v>14.3</v>
      </c>
      <c r="H165" s="260">
        <v>0</v>
      </c>
      <c r="I165" s="267">
        <f t="shared" si="68"/>
        <v>0</v>
      </c>
      <c r="J165" s="433">
        <v>11.7</v>
      </c>
      <c r="K165" s="434">
        <f t="shared" si="69"/>
        <v>11.7</v>
      </c>
      <c r="L165" s="15"/>
      <c r="M165" s="140"/>
    </row>
    <row r="166" spans="1:13">
      <c r="A166" s="4">
        <v>7</v>
      </c>
      <c r="B166" s="275">
        <v>9.1</v>
      </c>
      <c r="C166" s="112">
        <f t="shared" si="65"/>
        <v>22.799999999999997</v>
      </c>
      <c r="D166" s="70">
        <v>1.6</v>
      </c>
      <c r="E166" s="136">
        <f t="shared" si="66"/>
        <v>22.600000000000005</v>
      </c>
      <c r="F166" s="273">
        <v>0</v>
      </c>
      <c r="G166" s="44">
        <f t="shared" si="67"/>
        <v>14.3</v>
      </c>
      <c r="H166" s="260">
        <v>0</v>
      </c>
      <c r="I166" s="270">
        <f t="shared" si="68"/>
        <v>0</v>
      </c>
      <c r="J166" s="433">
        <v>5.9</v>
      </c>
      <c r="K166" s="434">
        <f t="shared" si="69"/>
        <v>17.600000000000001</v>
      </c>
      <c r="L166" s="15"/>
      <c r="M166" s="140"/>
    </row>
    <row r="167" spans="1:13">
      <c r="A167" s="4">
        <v>8</v>
      </c>
      <c r="B167" s="275">
        <v>0</v>
      </c>
      <c r="C167" s="112">
        <f t="shared" si="65"/>
        <v>22.799999999999997</v>
      </c>
      <c r="D167" s="70">
        <v>1.6</v>
      </c>
      <c r="E167" s="136">
        <f t="shared" si="66"/>
        <v>24.200000000000006</v>
      </c>
      <c r="F167" s="273">
        <v>0</v>
      </c>
      <c r="G167" s="44">
        <f t="shared" si="67"/>
        <v>14.3</v>
      </c>
      <c r="H167" s="260">
        <v>16.7</v>
      </c>
      <c r="I167" s="270">
        <f t="shared" si="68"/>
        <v>16.7</v>
      </c>
      <c r="J167" s="433">
        <v>11.8</v>
      </c>
      <c r="K167" s="434">
        <f t="shared" si="69"/>
        <v>29.400000000000002</v>
      </c>
      <c r="L167" s="15">
        <f t="shared" si="52"/>
        <v>2.2948051948051948</v>
      </c>
      <c r="M167" s="140"/>
    </row>
    <row r="168" spans="1:13">
      <c r="A168" s="4">
        <v>9</v>
      </c>
      <c r="B168" s="275">
        <v>4.5</v>
      </c>
      <c r="C168" s="208">
        <f t="shared" si="65"/>
        <v>27.299999999999997</v>
      </c>
      <c r="D168" s="70">
        <v>0</v>
      </c>
      <c r="E168" s="136">
        <f t="shared" si="66"/>
        <v>24.200000000000006</v>
      </c>
      <c r="F168" s="273">
        <v>0</v>
      </c>
      <c r="G168" s="44">
        <f t="shared" si="67"/>
        <v>14.3</v>
      </c>
      <c r="H168" s="260">
        <v>0</v>
      </c>
      <c r="I168" s="270">
        <f t="shared" si="68"/>
        <v>16.7</v>
      </c>
      <c r="J168" s="433">
        <v>0</v>
      </c>
      <c r="K168" s="434">
        <f t="shared" si="69"/>
        <v>29.400000000000002</v>
      </c>
      <c r="L168" s="15">
        <f t="shared" si="52"/>
        <v>0.46753246753246752</v>
      </c>
      <c r="M168" s="140"/>
    </row>
    <row r="169" spans="1:13">
      <c r="A169" s="4" t="s">
        <v>59</v>
      </c>
      <c r="B169" s="275">
        <v>72.7</v>
      </c>
      <c r="C169" s="112">
        <f t="shared" si="65"/>
        <v>100</v>
      </c>
      <c r="D169" s="70">
        <v>75.8</v>
      </c>
      <c r="E169" s="136">
        <f t="shared" si="66"/>
        <v>100</v>
      </c>
      <c r="F169" s="273">
        <v>85.7</v>
      </c>
      <c r="G169" s="44">
        <f t="shared" si="67"/>
        <v>100</v>
      </c>
      <c r="H169" s="260">
        <v>83.3</v>
      </c>
      <c r="I169" s="270">
        <f t="shared" si="68"/>
        <v>100</v>
      </c>
      <c r="J169" s="433">
        <v>70.599999999999994</v>
      </c>
      <c r="K169" s="434">
        <f>K168+J169</f>
        <v>100</v>
      </c>
      <c r="L169" s="15"/>
      <c r="M169" s="140"/>
    </row>
    <row r="170" spans="1:13">
      <c r="A170" s="3"/>
      <c r="B170" s="275"/>
      <c r="C170" s="112"/>
      <c r="D170" s="70"/>
      <c r="E170" s="136"/>
      <c r="F170" s="273"/>
      <c r="G170" s="44"/>
      <c r="H170" s="260"/>
      <c r="I170" s="270"/>
      <c r="J170" s="433"/>
      <c r="K170" s="434"/>
      <c r="L170" s="15"/>
      <c r="M170" s="135"/>
    </row>
    <row r="171" spans="1:13">
      <c r="A171" s="5" t="s">
        <v>61</v>
      </c>
      <c r="B171" s="275"/>
      <c r="C171" s="112"/>
      <c r="D171" s="73"/>
      <c r="E171" s="136"/>
      <c r="F171" s="273"/>
      <c r="G171" s="44"/>
      <c r="H171" s="261"/>
      <c r="I171" s="270"/>
      <c r="J171" s="433"/>
      <c r="K171" s="434"/>
      <c r="L171" s="15">
        <f t="shared" si="52"/>
        <v>0</v>
      </c>
      <c r="M171" s="135"/>
    </row>
    <row r="172" spans="1:13">
      <c r="A172" s="4" t="s">
        <v>60</v>
      </c>
      <c r="B172" s="275">
        <v>90.9</v>
      </c>
      <c r="C172" s="112"/>
      <c r="D172" s="70">
        <v>93.5</v>
      </c>
      <c r="E172" s="136"/>
      <c r="F172" s="273">
        <v>85.7</v>
      </c>
      <c r="G172" s="44"/>
      <c r="H172" s="260">
        <v>100</v>
      </c>
      <c r="I172" s="270"/>
      <c r="J172" s="433">
        <v>88.2</v>
      </c>
      <c r="K172" s="434"/>
      <c r="L172" s="15">
        <f t="shared" si="52"/>
        <v>92.668831168831161</v>
      </c>
      <c r="M172" s="135"/>
    </row>
    <row r="173" spans="1:13">
      <c r="A173" s="4" t="s">
        <v>8</v>
      </c>
      <c r="B173" s="275">
        <v>9.1</v>
      </c>
      <c r="C173" s="112"/>
      <c r="D173" s="70">
        <v>6.5</v>
      </c>
      <c r="E173" s="136"/>
      <c r="F173" s="273">
        <v>14.3</v>
      </c>
      <c r="G173" s="44"/>
      <c r="H173" s="260">
        <v>0</v>
      </c>
      <c r="I173" s="270"/>
      <c r="J173" s="433">
        <v>11.8</v>
      </c>
      <c r="K173" s="434"/>
      <c r="L173" s="15"/>
      <c r="M173" s="135"/>
    </row>
    <row r="174" spans="1:13">
      <c r="A174" s="3"/>
      <c r="B174" s="275"/>
      <c r="C174" s="112"/>
      <c r="D174" s="70"/>
      <c r="E174" s="136"/>
      <c r="F174" s="273"/>
      <c r="G174" s="44"/>
      <c r="H174" s="260"/>
      <c r="I174" s="270"/>
      <c r="J174" s="433"/>
      <c r="K174" s="434"/>
      <c r="L174" s="15"/>
      <c r="M174" s="135"/>
    </row>
    <row r="175" spans="1:13" ht="25.5">
      <c r="A175" s="5" t="s">
        <v>74</v>
      </c>
      <c r="B175" s="275"/>
      <c r="C175" s="112"/>
      <c r="D175" s="73"/>
      <c r="E175" s="136"/>
      <c r="F175" s="273"/>
      <c r="G175" s="44"/>
      <c r="H175" s="261"/>
      <c r="I175" s="270"/>
      <c r="J175" s="433"/>
      <c r="K175" s="434"/>
      <c r="L175" s="15">
        <f t="shared" si="52"/>
        <v>0</v>
      </c>
      <c r="M175" s="135"/>
    </row>
    <row r="176" spans="1:13">
      <c r="A176" s="4" t="s">
        <v>63</v>
      </c>
      <c r="B176" s="275">
        <v>50</v>
      </c>
      <c r="C176" s="112"/>
      <c r="D176" s="70">
        <v>40.299999999999997</v>
      </c>
      <c r="E176" s="136"/>
      <c r="F176" s="273">
        <v>28.6</v>
      </c>
      <c r="G176" s="44"/>
      <c r="H176" s="260">
        <v>16.7</v>
      </c>
      <c r="I176" s="270"/>
      <c r="J176" s="433">
        <v>47.1</v>
      </c>
      <c r="K176" s="434"/>
      <c r="L176" s="15"/>
      <c r="M176" s="135"/>
    </row>
    <row r="177" spans="1:13">
      <c r="A177" s="4" t="s">
        <v>62</v>
      </c>
      <c r="B177" s="275">
        <v>50</v>
      </c>
      <c r="C177" s="112"/>
      <c r="D177" s="70">
        <v>59.7</v>
      </c>
      <c r="E177" s="136"/>
      <c r="F177" s="273">
        <v>71.400000000000006</v>
      </c>
      <c r="G177" s="44"/>
      <c r="H177" s="260">
        <v>83.3</v>
      </c>
      <c r="I177" s="270"/>
      <c r="J177" s="433">
        <v>52.9</v>
      </c>
      <c r="K177" s="434"/>
      <c r="L177" s="15"/>
      <c r="M177" s="135"/>
    </row>
    <row r="178" spans="1:13">
      <c r="A178" s="3"/>
      <c r="B178" s="275"/>
      <c r="C178" s="112"/>
      <c r="D178" s="70"/>
      <c r="E178" s="136"/>
      <c r="F178" s="273"/>
      <c r="G178" s="44"/>
      <c r="H178" s="260"/>
      <c r="I178" s="270"/>
      <c r="J178" s="433"/>
      <c r="K178" s="434"/>
      <c r="L178" s="15"/>
      <c r="M178" s="135"/>
    </row>
    <row r="179" spans="1:13">
      <c r="A179" s="3"/>
      <c r="B179" s="275"/>
      <c r="C179" s="112"/>
      <c r="D179" s="70"/>
      <c r="E179" s="136"/>
      <c r="F179" s="273"/>
      <c r="G179" s="44"/>
      <c r="H179" s="260"/>
      <c r="I179" s="270"/>
      <c r="J179" s="433"/>
      <c r="K179" s="434"/>
      <c r="L179" s="15"/>
      <c r="M179" s="135"/>
    </row>
    <row r="180" spans="1:13">
      <c r="A180" s="5" t="s">
        <v>94</v>
      </c>
      <c r="B180" s="275"/>
      <c r="C180" s="112"/>
      <c r="D180" s="73"/>
      <c r="E180" s="136"/>
      <c r="F180" s="273"/>
      <c r="G180" s="44"/>
      <c r="H180" s="261"/>
      <c r="I180" s="270"/>
      <c r="J180" s="433"/>
      <c r="K180" s="434"/>
      <c r="L180" s="15">
        <f t="shared" si="52"/>
        <v>0</v>
      </c>
      <c r="M180" s="135"/>
    </row>
    <row r="181" spans="1:13">
      <c r="A181" s="4" t="s">
        <v>64</v>
      </c>
      <c r="B181" s="275">
        <v>31.8</v>
      </c>
      <c r="C181" s="112"/>
      <c r="D181" s="70">
        <v>12.9</v>
      </c>
      <c r="E181" s="136"/>
      <c r="F181" s="273">
        <v>28.6</v>
      </c>
      <c r="G181" s="44"/>
      <c r="H181" s="260">
        <v>0</v>
      </c>
      <c r="I181" s="270"/>
      <c r="J181" s="433">
        <v>47.1</v>
      </c>
      <c r="K181" s="434">
        <f>J181</f>
        <v>47.1</v>
      </c>
      <c r="L181" s="15">
        <f t="shared" si="52"/>
        <v>16.916883116883117</v>
      </c>
      <c r="M181" s="135"/>
    </row>
    <row r="182" spans="1:13">
      <c r="A182" s="4" t="s">
        <v>65</v>
      </c>
      <c r="B182" s="275">
        <v>4.5</v>
      </c>
      <c r="C182" s="112"/>
      <c r="D182" s="70">
        <v>17.7</v>
      </c>
      <c r="E182" s="136"/>
      <c r="F182" s="273">
        <v>28.6</v>
      </c>
      <c r="G182" s="44"/>
      <c r="H182" s="260">
        <v>16.7</v>
      </c>
      <c r="I182" s="270"/>
      <c r="J182" s="433">
        <v>17.5</v>
      </c>
      <c r="K182" s="434">
        <f t="shared" ref="K182:K187" si="70">J182+K181</f>
        <v>64.599999999999994</v>
      </c>
      <c r="L182" s="15">
        <f t="shared" si="52"/>
        <v>17.131168831168829</v>
      </c>
      <c r="M182" s="135"/>
    </row>
    <row r="183" spans="1:13">
      <c r="A183" s="4" t="s">
        <v>66</v>
      </c>
      <c r="B183" s="275">
        <v>13.6</v>
      </c>
      <c r="C183" s="112"/>
      <c r="D183" s="70">
        <v>8.1</v>
      </c>
      <c r="E183" s="136"/>
      <c r="F183" s="273">
        <v>14.3</v>
      </c>
      <c r="G183" s="44"/>
      <c r="H183" s="260">
        <v>0</v>
      </c>
      <c r="I183" s="270"/>
      <c r="J183" s="433">
        <v>11.8</v>
      </c>
      <c r="K183" s="434">
        <f t="shared" si="70"/>
        <v>76.399999999999991</v>
      </c>
      <c r="L183" s="15">
        <f t="shared" si="52"/>
        <v>8.9831168831168817</v>
      </c>
      <c r="M183" s="135"/>
    </row>
    <row r="184" spans="1:13">
      <c r="A184" s="4" t="s">
        <v>67</v>
      </c>
      <c r="B184" s="275">
        <v>9.1</v>
      </c>
      <c r="C184" s="112"/>
      <c r="D184" s="70">
        <v>4.8</v>
      </c>
      <c r="E184" s="136"/>
      <c r="F184" s="273">
        <v>14.3</v>
      </c>
      <c r="G184" s="44"/>
      <c r="H184" s="260">
        <v>0</v>
      </c>
      <c r="I184" s="270"/>
      <c r="J184" s="433">
        <v>5.9</v>
      </c>
      <c r="K184" s="434">
        <f t="shared" si="70"/>
        <v>82.3</v>
      </c>
      <c r="L184" s="15">
        <f t="shared" si="52"/>
        <v>5.8428571428571416</v>
      </c>
      <c r="M184" s="135"/>
    </row>
    <row r="185" spans="1:13">
      <c r="A185" s="4" t="s">
        <v>68</v>
      </c>
      <c r="B185" s="275">
        <v>9.1</v>
      </c>
      <c r="C185" s="112"/>
      <c r="D185" s="70">
        <v>17.7</v>
      </c>
      <c r="E185" s="136"/>
      <c r="F185" s="273">
        <v>0</v>
      </c>
      <c r="G185" s="44"/>
      <c r="H185" s="260">
        <v>50</v>
      </c>
      <c r="I185" s="270"/>
      <c r="J185" s="433">
        <v>5.9</v>
      </c>
      <c r="K185" s="434">
        <f t="shared" si="70"/>
        <v>88.2</v>
      </c>
      <c r="L185" s="15">
        <f t="shared" si="52"/>
        <v>16.225974025974025</v>
      </c>
      <c r="M185" s="135"/>
    </row>
    <row r="186" spans="1:13">
      <c r="A186" s="4" t="s">
        <v>69</v>
      </c>
      <c r="B186" s="275">
        <v>27.3</v>
      </c>
      <c r="C186" s="112"/>
      <c r="D186" s="70">
        <v>33.9</v>
      </c>
      <c r="E186" s="136"/>
      <c r="F186" s="273">
        <v>0</v>
      </c>
      <c r="G186" s="44"/>
      <c r="H186" s="260">
        <v>33.299999999999997</v>
      </c>
      <c r="I186" s="270"/>
      <c r="J186" s="433">
        <v>11.8</v>
      </c>
      <c r="K186" s="434">
        <f t="shared" si="70"/>
        <v>100</v>
      </c>
      <c r="L186" s="15">
        <f t="shared" si="52"/>
        <v>29.688311688311682</v>
      </c>
      <c r="M186" s="135"/>
    </row>
    <row r="187" spans="1:13">
      <c r="A187" s="4" t="s">
        <v>75</v>
      </c>
      <c r="B187" s="275">
        <v>4.5999999999999996</v>
      </c>
      <c r="C187" s="112"/>
      <c r="D187" s="70">
        <v>4.9000000000000004</v>
      </c>
      <c r="E187" s="136"/>
      <c r="F187" s="273">
        <v>14.2</v>
      </c>
      <c r="G187" s="44"/>
      <c r="H187" s="260">
        <v>0</v>
      </c>
      <c r="I187" s="270"/>
      <c r="J187" s="433">
        <v>0</v>
      </c>
      <c r="K187" s="434">
        <f t="shared" si="70"/>
        <v>100</v>
      </c>
      <c r="L187" s="15"/>
      <c r="M187" s="135"/>
    </row>
    <row r="188" spans="1:13">
      <c r="A188" s="3"/>
      <c r="B188" s="275"/>
      <c r="C188" s="112"/>
      <c r="D188" s="70"/>
      <c r="E188" s="136"/>
      <c r="F188" s="273"/>
      <c r="G188" s="44"/>
      <c r="H188" s="260"/>
      <c r="I188" s="270"/>
      <c r="J188" s="433"/>
      <c r="K188" s="434"/>
      <c r="L188" s="15"/>
      <c r="M188" s="135"/>
    </row>
    <row r="189" spans="1:13" ht="25.5">
      <c r="A189" s="5" t="s">
        <v>76</v>
      </c>
      <c r="B189" s="275"/>
      <c r="C189" s="112"/>
      <c r="D189" s="73"/>
      <c r="E189" s="136"/>
      <c r="F189" s="273"/>
      <c r="G189" s="44"/>
      <c r="H189" s="261"/>
      <c r="I189" s="270"/>
      <c r="J189" s="433"/>
      <c r="K189" s="434"/>
      <c r="L189" s="15">
        <f t="shared" si="52"/>
        <v>0</v>
      </c>
      <c r="M189" s="135"/>
    </row>
    <row r="190" spans="1:13">
      <c r="A190" s="4" t="s">
        <v>60</v>
      </c>
      <c r="B190" s="275">
        <v>72.7</v>
      </c>
      <c r="C190" s="112"/>
      <c r="D190" s="70">
        <v>67.7</v>
      </c>
      <c r="E190" s="136"/>
      <c r="F190" s="273">
        <v>85.7</v>
      </c>
      <c r="G190" s="44"/>
      <c r="H190" s="260">
        <v>16.7</v>
      </c>
      <c r="I190" s="270"/>
      <c r="J190" s="433">
        <v>76.5</v>
      </c>
      <c r="K190" s="434"/>
      <c r="L190" s="15">
        <f t="shared" si="52"/>
        <v>67.977922077922088</v>
      </c>
      <c r="M190" s="135"/>
    </row>
    <row r="191" spans="1:13">
      <c r="A191" s="4" t="s">
        <v>8</v>
      </c>
      <c r="B191" s="275">
        <v>27.3</v>
      </c>
      <c r="C191" s="112"/>
      <c r="D191" s="70">
        <v>32.299999999999997</v>
      </c>
      <c r="E191" s="136"/>
      <c r="F191" s="273">
        <v>14.3</v>
      </c>
      <c r="G191" s="44"/>
      <c r="H191" s="260">
        <v>83.3</v>
      </c>
      <c r="I191" s="270"/>
      <c r="J191" s="433">
        <v>23.5</v>
      </c>
      <c r="K191" s="434"/>
      <c r="L191" s="15"/>
      <c r="M191" s="135"/>
    </row>
    <row r="192" spans="1:13">
      <c r="A192" s="3"/>
      <c r="B192" s="275"/>
      <c r="C192" s="112"/>
      <c r="D192" s="70"/>
      <c r="E192" s="136"/>
      <c r="F192" s="273"/>
      <c r="G192" s="44"/>
      <c r="H192" s="260"/>
      <c r="I192" s="270"/>
      <c r="J192" s="433"/>
      <c r="K192" s="434"/>
      <c r="L192" s="15"/>
      <c r="M192" s="135"/>
    </row>
    <row r="193" spans="1:13" ht="25.5">
      <c r="A193" s="5" t="s">
        <v>105</v>
      </c>
      <c r="B193" s="275"/>
      <c r="C193" s="112"/>
      <c r="D193" s="73"/>
      <c r="E193" s="136"/>
      <c r="F193" s="273"/>
      <c r="G193" s="44"/>
      <c r="H193" s="261"/>
      <c r="I193" s="270"/>
      <c r="J193" s="433"/>
      <c r="K193" s="434"/>
      <c r="L193" s="15">
        <f t="shared" si="52"/>
        <v>0</v>
      </c>
      <c r="M193" s="135"/>
    </row>
    <row r="194" spans="1:13">
      <c r="A194" s="4" t="s">
        <v>70</v>
      </c>
      <c r="B194" s="275">
        <v>9.1</v>
      </c>
      <c r="C194" s="112"/>
      <c r="D194" s="70">
        <v>16.100000000000001</v>
      </c>
      <c r="E194" s="136"/>
      <c r="F194" s="273">
        <v>0</v>
      </c>
      <c r="G194" s="44"/>
      <c r="H194" s="260">
        <v>0</v>
      </c>
      <c r="I194" s="270"/>
      <c r="J194" s="433">
        <v>0</v>
      </c>
      <c r="K194" s="434"/>
      <c r="L194" s="15">
        <f t="shared" si="52"/>
        <v>12.863636363636363</v>
      </c>
      <c r="M194" s="135"/>
    </row>
    <row r="195" spans="1:13">
      <c r="A195" s="4" t="s">
        <v>60</v>
      </c>
      <c r="B195" s="275">
        <v>36.4</v>
      </c>
      <c r="C195" s="112"/>
      <c r="D195" s="70">
        <v>38.700000000000003</v>
      </c>
      <c r="E195" s="136"/>
      <c r="F195" s="273">
        <v>71.400000000000006</v>
      </c>
      <c r="G195" s="44"/>
      <c r="H195" s="260">
        <v>33.299999999999997</v>
      </c>
      <c r="I195" s="270"/>
      <c r="J195" s="433">
        <v>41.2</v>
      </c>
      <c r="K195" s="434"/>
      <c r="L195" s="15">
        <f t="shared" si="52"/>
        <v>40.896103896103888</v>
      </c>
      <c r="M195" s="135"/>
    </row>
    <row r="196" spans="1:13">
      <c r="A196" s="4" t="s">
        <v>8</v>
      </c>
      <c r="B196" s="275">
        <v>31.8</v>
      </c>
      <c r="C196" s="112"/>
      <c r="D196" s="70">
        <v>35.5</v>
      </c>
      <c r="E196" s="136"/>
      <c r="F196" s="273">
        <v>28.6</v>
      </c>
      <c r="G196" s="44"/>
      <c r="H196" s="260">
        <v>50</v>
      </c>
      <c r="I196" s="270"/>
      <c r="J196" s="433">
        <v>52.9</v>
      </c>
      <c r="K196" s="434"/>
      <c r="L196" s="15">
        <f t="shared" si="52"/>
        <v>35.820779220779222</v>
      </c>
      <c r="M196" s="135"/>
    </row>
    <row r="197" spans="1:13">
      <c r="A197" s="4" t="s">
        <v>71</v>
      </c>
      <c r="B197" s="275">
        <v>22.7</v>
      </c>
      <c r="C197" s="112"/>
      <c r="D197" s="70">
        <v>9.6999999999999993</v>
      </c>
      <c r="E197" s="136"/>
      <c r="F197" s="273">
        <v>0</v>
      </c>
      <c r="G197" s="44"/>
      <c r="H197" s="260">
        <v>16.7</v>
      </c>
      <c r="I197" s="270"/>
      <c r="J197" s="433">
        <v>5.9</v>
      </c>
      <c r="K197" s="434"/>
      <c r="L197" s="15"/>
      <c r="M197" s="135"/>
    </row>
    <row r="198" spans="1:13">
      <c r="A198" s="3"/>
      <c r="B198" s="275"/>
      <c r="C198" s="112"/>
      <c r="D198" s="70"/>
      <c r="E198" s="136"/>
      <c r="F198" s="273"/>
      <c r="G198" s="44"/>
      <c r="H198" s="260"/>
      <c r="I198" s="270"/>
      <c r="J198" s="433"/>
      <c r="K198" s="434"/>
      <c r="L198" s="15"/>
      <c r="M198" s="135"/>
    </row>
    <row r="199" spans="1:13" ht="25.5">
      <c r="A199" s="5" t="s">
        <v>72</v>
      </c>
      <c r="B199" s="275"/>
      <c r="C199" s="112"/>
      <c r="D199" s="73"/>
      <c r="E199" s="136"/>
      <c r="F199" s="273"/>
      <c r="G199" s="44"/>
      <c r="H199" s="261"/>
      <c r="I199" s="270"/>
      <c r="J199" s="433"/>
      <c r="K199" s="434"/>
      <c r="L199" s="15">
        <f t="shared" ref="L199:L262" si="71">(0.08*B199+0.57*D199+0.06*F199+0.03*H199+0.03*J199)/77*100</f>
        <v>0</v>
      </c>
      <c r="M199" s="135"/>
    </row>
    <row r="200" spans="1:13">
      <c r="A200" s="4" t="s">
        <v>77</v>
      </c>
      <c r="B200" s="275">
        <v>22.7</v>
      </c>
      <c r="C200" s="112">
        <f>B200</f>
        <v>22.7</v>
      </c>
      <c r="D200" s="70">
        <v>6.5</v>
      </c>
      <c r="E200" s="136">
        <f>D200</f>
        <v>6.5</v>
      </c>
      <c r="F200" s="273">
        <v>14.3</v>
      </c>
      <c r="G200" s="44">
        <f>F200</f>
        <v>14.3</v>
      </c>
      <c r="H200" s="260">
        <v>0</v>
      </c>
      <c r="I200" s="270">
        <f>H200</f>
        <v>0</v>
      </c>
      <c r="J200" s="433">
        <v>0</v>
      </c>
      <c r="K200" s="434">
        <f>J200</f>
        <v>0</v>
      </c>
      <c r="L200" s="15">
        <f t="shared" si="71"/>
        <v>8.2844155844155853</v>
      </c>
      <c r="M200" s="140">
        <f>L200</f>
        <v>8.2844155844155853</v>
      </c>
    </row>
    <row r="201" spans="1:13">
      <c r="A201" s="4" t="s">
        <v>78</v>
      </c>
      <c r="B201" s="275">
        <v>13.6</v>
      </c>
      <c r="C201" s="208">
        <f t="shared" ref="C201:C208" si="72">C200+B201</f>
        <v>36.299999999999997</v>
      </c>
      <c r="D201" s="70">
        <v>14.5</v>
      </c>
      <c r="E201" s="136">
        <f t="shared" ref="E201:E208" si="73">E200+D201</f>
        <v>21</v>
      </c>
      <c r="F201" s="273">
        <v>14.3</v>
      </c>
      <c r="G201" s="44">
        <f t="shared" ref="G201:G208" si="74">G200+F201</f>
        <v>28.6</v>
      </c>
      <c r="H201" s="260">
        <v>0</v>
      </c>
      <c r="I201" s="270">
        <f t="shared" ref="I201:I208" si="75">I200+H201</f>
        <v>0</v>
      </c>
      <c r="J201" s="433">
        <v>29.4</v>
      </c>
      <c r="K201" s="434">
        <f>J201+K200</f>
        <v>29.4</v>
      </c>
      <c r="L201" s="15">
        <f t="shared" si="71"/>
        <v>14.406493506493504</v>
      </c>
      <c r="M201" s="140">
        <f t="shared" ref="M201:M208" si="76">M200+L201</f>
        <v>22.690909090909088</v>
      </c>
    </row>
    <row r="202" spans="1:13">
      <c r="A202" s="4" t="s">
        <v>79</v>
      </c>
      <c r="B202" s="275">
        <v>9.3000000000000007</v>
      </c>
      <c r="C202" s="112">
        <f t="shared" si="72"/>
        <v>45.599999999999994</v>
      </c>
      <c r="D202" s="70">
        <v>19.399999999999999</v>
      </c>
      <c r="E202" s="210">
        <f t="shared" si="73"/>
        <v>40.4</v>
      </c>
      <c r="F202" s="273">
        <v>14.2</v>
      </c>
      <c r="G202" s="44">
        <f t="shared" si="74"/>
        <v>42.8</v>
      </c>
      <c r="H202" s="260">
        <v>33.299999999999997</v>
      </c>
      <c r="I202" s="267">
        <f t="shared" si="75"/>
        <v>33.299999999999997</v>
      </c>
      <c r="J202" s="433">
        <v>11.8</v>
      </c>
      <c r="K202" s="434">
        <f t="shared" ref="K202:K208" si="77">J202+K201</f>
        <v>41.2</v>
      </c>
      <c r="L202" s="15">
        <f t="shared" si="71"/>
        <v>18.190909090909088</v>
      </c>
      <c r="M202" s="214">
        <f t="shared" si="76"/>
        <v>40.881818181818176</v>
      </c>
    </row>
    <row r="203" spans="1:13">
      <c r="A203" s="4" t="s">
        <v>80</v>
      </c>
      <c r="B203" s="275">
        <v>18.2</v>
      </c>
      <c r="C203" s="112">
        <f t="shared" si="72"/>
        <v>63.8</v>
      </c>
      <c r="D203" s="70">
        <v>9.6</v>
      </c>
      <c r="E203" s="136">
        <f t="shared" si="73"/>
        <v>50</v>
      </c>
      <c r="F203" s="273">
        <v>0</v>
      </c>
      <c r="G203" s="44">
        <f t="shared" si="74"/>
        <v>42.8</v>
      </c>
      <c r="H203" s="260">
        <v>33.299999999999997</v>
      </c>
      <c r="I203" s="270">
        <f t="shared" si="75"/>
        <v>66.599999999999994</v>
      </c>
      <c r="J203" s="433">
        <v>17.600000000000001</v>
      </c>
      <c r="K203" s="434">
        <f t="shared" si="77"/>
        <v>58.800000000000004</v>
      </c>
      <c r="L203" s="15">
        <f t="shared" si="71"/>
        <v>10.980519480519478</v>
      </c>
      <c r="M203" s="140">
        <f t="shared" si="76"/>
        <v>51.862337662337652</v>
      </c>
    </row>
    <row r="204" spans="1:13">
      <c r="A204" s="4" t="s">
        <v>81</v>
      </c>
      <c r="B204" s="275">
        <v>9.1</v>
      </c>
      <c r="C204" s="112">
        <f t="shared" si="72"/>
        <v>72.899999999999991</v>
      </c>
      <c r="D204" s="70">
        <v>22.6</v>
      </c>
      <c r="E204" s="136">
        <f t="shared" si="73"/>
        <v>72.599999999999994</v>
      </c>
      <c r="F204" s="273">
        <v>0</v>
      </c>
      <c r="G204" s="44">
        <f t="shared" si="74"/>
        <v>42.8</v>
      </c>
      <c r="H204" s="260">
        <v>0</v>
      </c>
      <c r="I204" s="270">
        <f t="shared" si="75"/>
        <v>66.599999999999994</v>
      </c>
      <c r="J204" s="433">
        <v>5.9</v>
      </c>
      <c r="K204" s="434">
        <f t="shared" si="77"/>
        <v>64.7</v>
      </c>
      <c r="L204" s="15">
        <f t="shared" si="71"/>
        <v>17.905194805194803</v>
      </c>
      <c r="M204" s="140">
        <f t="shared" si="76"/>
        <v>69.767532467532448</v>
      </c>
    </row>
    <row r="205" spans="1:13">
      <c r="A205" s="4" t="s">
        <v>82</v>
      </c>
      <c r="B205" s="275">
        <v>13.6</v>
      </c>
      <c r="C205" s="112">
        <f t="shared" si="72"/>
        <v>86.499999999999986</v>
      </c>
      <c r="D205" s="70">
        <v>6.5</v>
      </c>
      <c r="E205" s="136">
        <f t="shared" si="73"/>
        <v>79.099999999999994</v>
      </c>
      <c r="F205" s="273">
        <v>0</v>
      </c>
      <c r="G205" s="44">
        <f t="shared" si="74"/>
        <v>42.8</v>
      </c>
      <c r="H205" s="260">
        <v>16.7</v>
      </c>
      <c r="I205" s="270">
        <f t="shared" si="75"/>
        <v>83.3</v>
      </c>
      <c r="J205" s="433">
        <v>17.600000000000001</v>
      </c>
      <c r="K205" s="434">
        <f t="shared" si="77"/>
        <v>82.300000000000011</v>
      </c>
      <c r="L205" s="15">
        <f t="shared" si="71"/>
        <v>7.5610389610389603</v>
      </c>
      <c r="M205" s="140">
        <f t="shared" si="76"/>
        <v>77.328571428571408</v>
      </c>
    </row>
    <row r="206" spans="1:13">
      <c r="A206" s="4" t="s">
        <v>83</v>
      </c>
      <c r="B206" s="275">
        <v>4.5</v>
      </c>
      <c r="C206" s="112">
        <f t="shared" si="72"/>
        <v>90.999999999999986</v>
      </c>
      <c r="D206" s="70">
        <v>14.5</v>
      </c>
      <c r="E206" s="136">
        <f t="shared" si="73"/>
        <v>93.6</v>
      </c>
      <c r="F206" s="273">
        <v>28.6</v>
      </c>
      <c r="G206" s="44">
        <f t="shared" si="74"/>
        <v>71.400000000000006</v>
      </c>
      <c r="H206" s="260">
        <v>16.7</v>
      </c>
      <c r="I206" s="270">
        <f t="shared" si="75"/>
        <v>100</v>
      </c>
      <c r="J206" s="433">
        <v>5.9</v>
      </c>
      <c r="K206" s="434">
        <f t="shared" si="77"/>
        <v>88.200000000000017</v>
      </c>
      <c r="L206" s="15">
        <f t="shared" si="71"/>
        <v>14.310389610389606</v>
      </c>
      <c r="M206" s="140">
        <f t="shared" si="76"/>
        <v>91.638961038961014</v>
      </c>
    </row>
    <row r="207" spans="1:13">
      <c r="A207" s="4" t="s">
        <v>84</v>
      </c>
      <c r="B207" s="275">
        <v>4.5</v>
      </c>
      <c r="C207" s="112">
        <f t="shared" si="72"/>
        <v>95.499999999999986</v>
      </c>
      <c r="D207" s="70">
        <v>4.8</v>
      </c>
      <c r="E207" s="136">
        <f t="shared" si="73"/>
        <v>98.399999999999991</v>
      </c>
      <c r="F207" s="273">
        <v>28.6</v>
      </c>
      <c r="G207" s="44">
        <f t="shared" si="74"/>
        <v>100</v>
      </c>
      <c r="H207" s="260">
        <v>0</v>
      </c>
      <c r="I207" s="270">
        <f t="shared" si="75"/>
        <v>100</v>
      </c>
      <c r="J207" s="433">
        <v>5.9</v>
      </c>
      <c r="K207" s="434">
        <f t="shared" si="77"/>
        <v>94.100000000000023</v>
      </c>
      <c r="L207" s="15">
        <f t="shared" si="71"/>
        <v>6.4792207792207774</v>
      </c>
      <c r="M207" s="140">
        <f t="shared" si="76"/>
        <v>98.118181818181796</v>
      </c>
    </row>
    <row r="208" spans="1:13">
      <c r="A208" s="4" t="s">
        <v>85</v>
      </c>
      <c r="B208" s="275">
        <v>4.5</v>
      </c>
      <c r="C208" s="112">
        <f t="shared" si="72"/>
        <v>99.999999999999986</v>
      </c>
      <c r="D208" s="70">
        <v>1.6</v>
      </c>
      <c r="E208" s="136">
        <f t="shared" si="73"/>
        <v>99.999999999999986</v>
      </c>
      <c r="F208" s="273">
        <v>0</v>
      </c>
      <c r="G208" s="44">
        <f t="shared" si="74"/>
        <v>100</v>
      </c>
      <c r="H208" s="260">
        <v>0</v>
      </c>
      <c r="I208" s="270">
        <f t="shared" si="75"/>
        <v>100</v>
      </c>
      <c r="J208" s="433">
        <v>5.9</v>
      </c>
      <c r="K208" s="434">
        <f t="shared" si="77"/>
        <v>100.00000000000003</v>
      </c>
      <c r="L208" s="15"/>
      <c r="M208" s="140">
        <f t="shared" si="76"/>
        <v>98.118181818181796</v>
      </c>
    </row>
    <row r="209" spans="1:13">
      <c r="A209" s="4"/>
      <c r="B209" s="275"/>
      <c r="C209" s="112"/>
      <c r="D209" s="70"/>
      <c r="E209" s="136"/>
      <c r="F209" s="273"/>
      <c r="G209" s="44"/>
      <c r="H209" s="260"/>
      <c r="I209" s="270"/>
      <c r="J209" s="433"/>
      <c r="K209" s="434"/>
      <c r="L209" s="15"/>
      <c r="M209" s="135"/>
    </row>
    <row r="210" spans="1:13">
      <c r="A210" s="5" t="s">
        <v>9</v>
      </c>
      <c r="B210" s="275"/>
      <c r="C210" s="112"/>
      <c r="D210" s="73"/>
      <c r="E210" s="136"/>
      <c r="F210" s="273"/>
      <c r="G210" s="44"/>
      <c r="H210" s="261"/>
      <c r="I210" s="270"/>
      <c r="J210" s="433"/>
      <c r="K210" s="434"/>
      <c r="L210" s="15">
        <f t="shared" si="71"/>
        <v>0</v>
      </c>
      <c r="M210" s="135"/>
    </row>
    <row r="211" spans="1:13">
      <c r="A211" s="4" t="s">
        <v>77</v>
      </c>
      <c r="B211" s="275">
        <v>0</v>
      </c>
      <c r="C211" s="112">
        <f>B211</f>
        <v>0</v>
      </c>
      <c r="D211" s="70">
        <v>1.6</v>
      </c>
      <c r="E211" s="136">
        <f>D211</f>
        <v>1.6</v>
      </c>
      <c r="F211" s="273">
        <v>0</v>
      </c>
      <c r="G211" s="44">
        <f>F211</f>
        <v>0</v>
      </c>
      <c r="H211" s="260">
        <v>0</v>
      </c>
      <c r="I211" s="270">
        <f>H211</f>
        <v>0</v>
      </c>
      <c r="J211" s="433">
        <v>0</v>
      </c>
      <c r="K211" s="434">
        <f>J211</f>
        <v>0</v>
      </c>
      <c r="L211" s="15">
        <f t="shared" si="71"/>
        <v>1.1844155844155844</v>
      </c>
      <c r="M211" s="140">
        <f>L211</f>
        <v>1.1844155844155844</v>
      </c>
    </row>
    <row r="212" spans="1:13">
      <c r="A212" s="4" t="s">
        <v>78</v>
      </c>
      <c r="B212" s="275">
        <v>0</v>
      </c>
      <c r="C212" s="112">
        <f>C211+B212</f>
        <v>0</v>
      </c>
      <c r="D212" s="70">
        <v>1.6</v>
      </c>
      <c r="E212" s="136">
        <f>E211+D212</f>
        <v>3.2</v>
      </c>
      <c r="F212" s="273">
        <v>0</v>
      </c>
      <c r="G212" s="44">
        <f>G211+F212</f>
        <v>0</v>
      </c>
      <c r="H212" s="260">
        <v>16.7</v>
      </c>
      <c r="I212" s="270">
        <f>I211+H212</f>
        <v>16.7</v>
      </c>
      <c r="J212" s="433">
        <v>0</v>
      </c>
      <c r="K212" s="434">
        <f>J212+K211</f>
        <v>0</v>
      </c>
      <c r="L212" s="15">
        <f t="shared" si="71"/>
        <v>1.8350649350649346</v>
      </c>
      <c r="M212" s="140">
        <f>M211+L212</f>
        <v>3.0194805194805188</v>
      </c>
    </row>
    <row r="213" spans="1:13">
      <c r="A213" s="4" t="s">
        <v>79</v>
      </c>
      <c r="B213" s="275">
        <v>4.5</v>
      </c>
      <c r="C213" s="112">
        <f t="shared" ref="C213:C218" si="78">C212+B213</f>
        <v>4.5</v>
      </c>
      <c r="D213" s="70">
        <v>9.6999999999999993</v>
      </c>
      <c r="E213" s="136">
        <f t="shared" ref="E213:E219" si="79">E212+D213</f>
        <v>12.899999999999999</v>
      </c>
      <c r="F213" s="273">
        <v>28.6</v>
      </c>
      <c r="G213" s="44">
        <f t="shared" ref="G213:G219" si="80">G212+F213</f>
        <v>28.6</v>
      </c>
      <c r="H213" s="260">
        <v>0</v>
      </c>
      <c r="I213" s="270">
        <f t="shared" ref="I213:I219" si="81">I212+H213</f>
        <v>16.7</v>
      </c>
      <c r="J213" s="433">
        <v>11.8</v>
      </c>
      <c r="K213" s="434">
        <f t="shared" ref="K213:K219" si="82">J213+K212</f>
        <v>11.8</v>
      </c>
      <c r="L213" s="15">
        <f t="shared" si="71"/>
        <v>10.336363636363636</v>
      </c>
      <c r="M213" s="140">
        <f t="shared" ref="M213:M219" si="83">M212+L213</f>
        <v>13.355844155844155</v>
      </c>
    </row>
    <row r="214" spans="1:13">
      <c r="A214" s="4" t="s">
        <v>80</v>
      </c>
      <c r="B214" s="275">
        <v>0</v>
      </c>
      <c r="C214" s="112">
        <f t="shared" si="78"/>
        <v>4.5</v>
      </c>
      <c r="D214" s="70">
        <v>3.2</v>
      </c>
      <c r="E214" s="136">
        <f t="shared" si="79"/>
        <v>16.099999999999998</v>
      </c>
      <c r="F214" s="273">
        <v>0</v>
      </c>
      <c r="G214" s="44">
        <f t="shared" si="80"/>
        <v>28.6</v>
      </c>
      <c r="H214" s="260">
        <v>33.299999999999997</v>
      </c>
      <c r="I214" s="270">
        <f t="shared" si="81"/>
        <v>50</v>
      </c>
      <c r="J214" s="433">
        <v>5.9</v>
      </c>
      <c r="K214" s="434">
        <f t="shared" si="82"/>
        <v>17.700000000000003</v>
      </c>
      <c r="L214" s="15">
        <f t="shared" si="71"/>
        <v>3.8961038961038952</v>
      </c>
      <c r="M214" s="140">
        <f t="shared" si="83"/>
        <v>17.251948051948048</v>
      </c>
    </row>
    <row r="215" spans="1:13">
      <c r="A215" s="4" t="s">
        <v>81</v>
      </c>
      <c r="B215" s="275">
        <v>13.6</v>
      </c>
      <c r="C215" s="112">
        <f t="shared" si="78"/>
        <v>18.100000000000001</v>
      </c>
      <c r="D215" s="70">
        <v>16.100000000000001</v>
      </c>
      <c r="E215" s="136">
        <f t="shared" si="79"/>
        <v>32.200000000000003</v>
      </c>
      <c r="F215" s="273">
        <v>0</v>
      </c>
      <c r="G215" s="44">
        <f t="shared" si="80"/>
        <v>28.6</v>
      </c>
      <c r="H215" s="260">
        <v>0</v>
      </c>
      <c r="I215" s="270">
        <f t="shared" si="81"/>
        <v>50</v>
      </c>
      <c r="J215" s="433">
        <v>11.8</v>
      </c>
      <c r="K215" s="434">
        <f t="shared" si="82"/>
        <v>29.500000000000004</v>
      </c>
      <c r="L215" s="15">
        <f t="shared" si="71"/>
        <v>13.790909090909089</v>
      </c>
      <c r="M215" s="140">
        <f t="shared" si="83"/>
        <v>31.042857142857137</v>
      </c>
    </row>
    <row r="216" spans="1:13">
      <c r="A216" s="4" t="s">
        <v>82</v>
      </c>
      <c r="B216" s="275">
        <v>27.3</v>
      </c>
      <c r="C216" s="208">
        <f t="shared" si="78"/>
        <v>45.400000000000006</v>
      </c>
      <c r="D216" s="70">
        <v>8.1</v>
      </c>
      <c r="E216" s="136">
        <f t="shared" si="79"/>
        <v>40.300000000000004</v>
      </c>
      <c r="F216" s="273">
        <v>0</v>
      </c>
      <c r="G216" s="44">
        <f t="shared" si="80"/>
        <v>28.6</v>
      </c>
      <c r="H216" s="260">
        <v>0</v>
      </c>
      <c r="I216" s="270">
        <f t="shared" si="81"/>
        <v>50</v>
      </c>
      <c r="J216" s="433">
        <v>5.9</v>
      </c>
      <c r="K216" s="434">
        <f t="shared" si="82"/>
        <v>35.400000000000006</v>
      </c>
      <c r="L216" s="15">
        <f t="shared" si="71"/>
        <v>9.0623376623376615</v>
      </c>
      <c r="M216" s="214">
        <f t="shared" si="83"/>
        <v>40.105194805194799</v>
      </c>
    </row>
    <row r="217" spans="1:13">
      <c r="A217" s="4" t="s">
        <v>83</v>
      </c>
      <c r="B217" s="275">
        <v>9.1</v>
      </c>
      <c r="C217" s="112">
        <f t="shared" si="78"/>
        <v>54.500000000000007</v>
      </c>
      <c r="D217" s="70">
        <v>19.399999999999999</v>
      </c>
      <c r="E217" s="210">
        <f t="shared" si="79"/>
        <v>59.7</v>
      </c>
      <c r="F217" s="273">
        <v>28.6</v>
      </c>
      <c r="G217" s="44">
        <f t="shared" si="80"/>
        <v>57.2</v>
      </c>
      <c r="H217" s="260">
        <v>50</v>
      </c>
      <c r="I217" s="267">
        <f t="shared" si="81"/>
        <v>100</v>
      </c>
      <c r="J217" s="433">
        <v>17.600000000000001</v>
      </c>
      <c r="K217" s="434">
        <f t="shared" si="82"/>
        <v>53.000000000000007</v>
      </c>
      <c r="L217" s="15">
        <f t="shared" si="71"/>
        <v>20.168831168831165</v>
      </c>
      <c r="M217" s="140">
        <f t="shared" si="83"/>
        <v>60.27402597402596</v>
      </c>
    </row>
    <row r="218" spans="1:13">
      <c r="A218" s="4" t="s">
        <v>84</v>
      </c>
      <c r="B218" s="275">
        <v>27.3</v>
      </c>
      <c r="C218" s="112">
        <f t="shared" si="78"/>
        <v>81.800000000000011</v>
      </c>
      <c r="D218" s="70">
        <v>25.8</v>
      </c>
      <c r="E218" s="136">
        <f t="shared" si="79"/>
        <v>85.5</v>
      </c>
      <c r="F218" s="273">
        <v>14.2</v>
      </c>
      <c r="G218" s="44">
        <f t="shared" si="80"/>
        <v>71.400000000000006</v>
      </c>
      <c r="H218" s="260">
        <v>0</v>
      </c>
      <c r="I218" s="270">
        <f t="shared" si="81"/>
        <v>100</v>
      </c>
      <c r="J218" s="433">
        <v>41.1</v>
      </c>
      <c r="K218" s="434">
        <f t="shared" si="82"/>
        <v>94.100000000000009</v>
      </c>
      <c r="L218" s="15">
        <f t="shared" si="71"/>
        <v>24.642857142857146</v>
      </c>
      <c r="M218" s="140">
        <f t="shared" si="83"/>
        <v>84.916883116883099</v>
      </c>
    </row>
    <row r="219" spans="1:13">
      <c r="A219" s="4" t="s">
        <v>85</v>
      </c>
      <c r="B219" s="275">
        <v>18.2</v>
      </c>
      <c r="C219" s="112">
        <f>C218+B219</f>
        <v>100.00000000000001</v>
      </c>
      <c r="D219" s="70">
        <v>14.5</v>
      </c>
      <c r="E219" s="136">
        <f t="shared" si="79"/>
        <v>100</v>
      </c>
      <c r="F219" s="273">
        <v>28.6</v>
      </c>
      <c r="G219" s="44">
        <f t="shared" si="80"/>
        <v>100</v>
      </c>
      <c r="H219" s="260">
        <v>0</v>
      </c>
      <c r="I219" s="270">
        <f t="shared" si="81"/>
        <v>100</v>
      </c>
      <c r="J219" s="433">
        <v>5.9</v>
      </c>
      <c r="K219" s="434">
        <f t="shared" si="82"/>
        <v>100.00000000000001</v>
      </c>
      <c r="L219" s="15"/>
      <c r="M219" s="140">
        <f t="shared" si="83"/>
        <v>84.916883116883099</v>
      </c>
    </row>
    <row r="220" spans="1:13">
      <c r="A220" s="3"/>
      <c r="B220" s="275"/>
      <c r="C220" s="112"/>
      <c r="D220" s="70"/>
      <c r="E220" s="136"/>
      <c r="F220" s="273"/>
      <c r="G220" s="44"/>
      <c r="H220" s="260"/>
      <c r="I220" s="270"/>
      <c r="J220" s="433"/>
      <c r="K220" s="434"/>
      <c r="L220" s="15"/>
      <c r="M220" s="135"/>
    </row>
    <row r="221" spans="1:13" ht="25.5">
      <c r="A221" s="5" t="s">
        <v>10</v>
      </c>
      <c r="B221" s="275"/>
      <c r="C221" s="112"/>
      <c r="D221" s="73"/>
      <c r="E221" s="136"/>
      <c r="F221" s="273"/>
      <c r="G221" s="44"/>
      <c r="H221" s="261"/>
      <c r="I221" s="270"/>
      <c r="J221" s="433"/>
      <c r="K221" s="434"/>
      <c r="L221" s="15">
        <f t="shared" si="71"/>
        <v>0</v>
      </c>
      <c r="M221" s="135"/>
    </row>
    <row r="222" spans="1:13">
      <c r="A222" s="4" t="s">
        <v>11</v>
      </c>
      <c r="B222" s="275">
        <v>0</v>
      </c>
      <c r="C222" s="112">
        <f>B222</f>
        <v>0</v>
      </c>
      <c r="D222" s="70">
        <v>6.5</v>
      </c>
      <c r="E222" s="136">
        <f>D222</f>
        <v>6.5</v>
      </c>
      <c r="F222" s="273">
        <v>0</v>
      </c>
      <c r="G222" s="44">
        <f>F222</f>
        <v>0</v>
      </c>
      <c r="H222" s="260">
        <v>49.9</v>
      </c>
      <c r="I222" s="270">
        <f>H222</f>
        <v>49.9</v>
      </c>
      <c r="J222" s="433">
        <v>0</v>
      </c>
      <c r="K222" s="434">
        <f>J222</f>
        <v>0</v>
      </c>
      <c r="L222" s="15">
        <f t="shared" si="71"/>
        <v>6.7558441558441551</v>
      </c>
      <c r="M222" s="140">
        <f>L222</f>
        <v>6.7558441558441551</v>
      </c>
    </row>
    <row r="223" spans="1:13">
      <c r="A223" s="6">
        <v>0.05</v>
      </c>
      <c r="B223" s="275">
        <v>13.7</v>
      </c>
      <c r="C223" s="208">
        <f>C222+B223</f>
        <v>13.7</v>
      </c>
      <c r="D223" s="70">
        <v>6.5</v>
      </c>
      <c r="E223" s="136">
        <f>E222+D223</f>
        <v>13</v>
      </c>
      <c r="F223" s="273">
        <v>0</v>
      </c>
      <c r="G223" s="44">
        <f>G222+F223</f>
        <v>0</v>
      </c>
      <c r="H223" s="260">
        <v>16.7</v>
      </c>
      <c r="I223" s="267">
        <f>I222+H223</f>
        <v>66.599999999999994</v>
      </c>
      <c r="J223" s="433">
        <v>23.5</v>
      </c>
      <c r="K223" s="434">
        <f>J223+K222</f>
        <v>23.5</v>
      </c>
      <c r="L223" s="15">
        <f t="shared" si="71"/>
        <v>7.801298701298701</v>
      </c>
      <c r="M223" s="140">
        <f>M222+L223</f>
        <v>14.557142857142857</v>
      </c>
    </row>
    <row r="224" spans="1:13">
      <c r="A224" s="6">
        <v>0.06</v>
      </c>
      <c r="B224" s="275">
        <v>27.3</v>
      </c>
      <c r="C224" s="112">
        <f t="shared" ref="C224:C230" si="84">C223+B224</f>
        <v>41</v>
      </c>
      <c r="D224" s="70">
        <v>17.7</v>
      </c>
      <c r="E224" s="136">
        <f t="shared" ref="E224:E230" si="85">E223+D224</f>
        <v>30.7</v>
      </c>
      <c r="F224" s="273">
        <v>42.8</v>
      </c>
      <c r="G224" s="44">
        <f t="shared" ref="G224:G230" si="86">G223+F224</f>
        <v>42.8</v>
      </c>
      <c r="H224" s="260">
        <v>16.7</v>
      </c>
      <c r="I224" s="270">
        <f t="shared" ref="I224:I230" si="87">I223+H224</f>
        <v>83.3</v>
      </c>
      <c r="J224" s="433">
        <v>35.299999999999997</v>
      </c>
      <c r="K224" s="434">
        <f t="shared" ref="K224:K230" si="88">J224+K223</f>
        <v>58.8</v>
      </c>
      <c r="L224" s="15">
        <f t="shared" si="71"/>
        <v>21.3</v>
      </c>
      <c r="M224" s="140">
        <f t="shared" ref="M224:M230" si="89">M223+L224</f>
        <v>35.857142857142861</v>
      </c>
    </row>
    <row r="225" spans="1:13">
      <c r="A225" s="6">
        <v>7.0000000000000007E-2</v>
      </c>
      <c r="B225" s="275">
        <v>27.3</v>
      </c>
      <c r="C225" s="112">
        <f t="shared" si="84"/>
        <v>68.3</v>
      </c>
      <c r="D225" s="70">
        <v>17.7</v>
      </c>
      <c r="E225" s="136">
        <f t="shared" si="85"/>
        <v>48.4</v>
      </c>
      <c r="F225" s="273">
        <v>14.3</v>
      </c>
      <c r="G225" s="44">
        <f t="shared" si="86"/>
        <v>57.099999999999994</v>
      </c>
      <c r="H225" s="260">
        <v>0</v>
      </c>
      <c r="I225" s="270">
        <f t="shared" si="87"/>
        <v>83.3</v>
      </c>
      <c r="J225" s="433">
        <v>5.9</v>
      </c>
      <c r="K225" s="434">
        <f t="shared" si="88"/>
        <v>64.7</v>
      </c>
      <c r="L225" s="15">
        <f t="shared" si="71"/>
        <v>17.283116883116882</v>
      </c>
      <c r="M225" s="214">
        <f t="shared" si="89"/>
        <v>53.140259740259744</v>
      </c>
    </row>
    <row r="226" spans="1:13">
      <c r="A226" s="6">
        <v>0.08</v>
      </c>
      <c r="B226" s="275">
        <v>18.2</v>
      </c>
      <c r="C226" s="112">
        <f t="shared" si="84"/>
        <v>86.5</v>
      </c>
      <c r="D226" s="70">
        <v>24.2</v>
      </c>
      <c r="E226" s="210">
        <f t="shared" si="85"/>
        <v>72.599999999999994</v>
      </c>
      <c r="F226" s="273">
        <v>28.6</v>
      </c>
      <c r="G226" s="44">
        <f t="shared" si="86"/>
        <v>85.699999999999989</v>
      </c>
      <c r="H226" s="260">
        <v>0</v>
      </c>
      <c r="I226" s="270">
        <f t="shared" si="87"/>
        <v>83.3</v>
      </c>
      <c r="J226" s="433">
        <v>17.600000000000001</v>
      </c>
      <c r="K226" s="434">
        <f t="shared" si="88"/>
        <v>82.300000000000011</v>
      </c>
      <c r="L226" s="15">
        <f t="shared" si="71"/>
        <v>22.719480519480513</v>
      </c>
      <c r="M226" s="140">
        <f t="shared" si="89"/>
        <v>75.859740259740249</v>
      </c>
    </row>
    <row r="227" spans="1:13">
      <c r="A227" s="6">
        <v>0.09</v>
      </c>
      <c r="B227" s="275">
        <v>4.5</v>
      </c>
      <c r="C227" s="112">
        <f t="shared" si="84"/>
        <v>91</v>
      </c>
      <c r="D227" s="70">
        <v>3.2</v>
      </c>
      <c r="E227" s="136">
        <f t="shared" si="85"/>
        <v>75.8</v>
      </c>
      <c r="F227" s="273">
        <v>0</v>
      </c>
      <c r="G227" s="44">
        <f t="shared" si="86"/>
        <v>85.699999999999989</v>
      </c>
      <c r="H227" s="260">
        <v>0</v>
      </c>
      <c r="I227" s="270">
        <f t="shared" si="87"/>
        <v>83.3</v>
      </c>
      <c r="J227" s="433">
        <v>11.8</v>
      </c>
      <c r="K227" s="434">
        <f t="shared" si="88"/>
        <v>94.100000000000009</v>
      </c>
      <c r="L227" s="15">
        <f t="shared" si="71"/>
        <v>3.296103896103896</v>
      </c>
      <c r="M227" s="140">
        <f t="shared" si="89"/>
        <v>79.15584415584415</v>
      </c>
    </row>
    <row r="228" spans="1:13">
      <c r="A228" s="6">
        <v>0.1</v>
      </c>
      <c r="B228" s="275">
        <v>4.5</v>
      </c>
      <c r="C228" s="112">
        <f t="shared" si="84"/>
        <v>95.5</v>
      </c>
      <c r="D228" s="70">
        <v>21</v>
      </c>
      <c r="E228" s="136">
        <f t="shared" si="85"/>
        <v>96.8</v>
      </c>
      <c r="F228" s="273">
        <v>14.3</v>
      </c>
      <c r="G228" s="44">
        <f t="shared" si="86"/>
        <v>99.999999999999986</v>
      </c>
      <c r="H228" s="260">
        <v>0</v>
      </c>
      <c r="I228" s="270">
        <f t="shared" si="87"/>
        <v>83.3</v>
      </c>
      <c r="J228" s="433">
        <v>0</v>
      </c>
      <c r="K228" s="434">
        <f t="shared" si="88"/>
        <v>94.100000000000009</v>
      </c>
      <c r="L228" s="15">
        <f t="shared" si="71"/>
        <v>17.127272727272729</v>
      </c>
      <c r="M228" s="140">
        <f t="shared" si="89"/>
        <v>96.283116883116875</v>
      </c>
    </row>
    <row r="229" spans="1:13">
      <c r="A229" s="6">
        <v>0.11</v>
      </c>
      <c r="B229" s="275">
        <v>0</v>
      </c>
      <c r="C229" s="112">
        <f t="shared" si="84"/>
        <v>95.5</v>
      </c>
      <c r="D229" s="70">
        <v>1.6</v>
      </c>
      <c r="E229" s="136">
        <f t="shared" si="85"/>
        <v>98.399999999999991</v>
      </c>
      <c r="F229" s="273">
        <v>0</v>
      </c>
      <c r="G229" s="44">
        <f t="shared" si="86"/>
        <v>99.999999999999986</v>
      </c>
      <c r="H229" s="260">
        <v>16.7</v>
      </c>
      <c r="I229" s="270">
        <f t="shared" si="87"/>
        <v>100</v>
      </c>
      <c r="J229" s="433">
        <v>0</v>
      </c>
      <c r="K229" s="434">
        <f t="shared" si="88"/>
        <v>94.100000000000009</v>
      </c>
      <c r="L229" s="15">
        <f t="shared" si="71"/>
        <v>1.8350649350649346</v>
      </c>
      <c r="M229" s="140">
        <f t="shared" si="89"/>
        <v>98.11818181818181</v>
      </c>
    </row>
    <row r="230" spans="1:13">
      <c r="A230" s="4" t="s">
        <v>96</v>
      </c>
      <c r="B230" s="275">
        <v>4.5</v>
      </c>
      <c r="C230" s="112">
        <f t="shared" si="84"/>
        <v>100</v>
      </c>
      <c r="D230" s="70">
        <v>1.6</v>
      </c>
      <c r="E230" s="136">
        <f t="shared" si="85"/>
        <v>99.999999999999986</v>
      </c>
      <c r="F230" s="273">
        <v>0</v>
      </c>
      <c r="G230" s="44">
        <f t="shared" si="86"/>
        <v>99.999999999999986</v>
      </c>
      <c r="H230" s="260">
        <v>0</v>
      </c>
      <c r="I230" s="270">
        <f t="shared" si="87"/>
        <v>100</v>
      </c>
      <c r="J230" s="433">
        <v>5.9</v>
      </c>
      <c r="K230" s="434">
        <f t="shared" si="88"/>
        <v>100.00000000000001</v>
      </c>
      <c r="L230" s="15"/>
      <c r="M230" s="140">
        <f t="shared" si="89"/>
        <v>98.11818181818181</v>
      </c>
    </row>
    <row r="231" spans="1:13">
      <c r="A231" s="3"/>
      <c r="B231" s="275"/>
      <c r="C231" s="112"/>
      <c r="D231" s="70"/>
      <c r="E231" s="136"/>
      <c r="F231" s="273"/>
      <c r="G231" s="44"/>
      <c r="H231" s="260"/>
      <c r="I231" s="270"/>
      <c r="J231" s="433"/>
      <c r="K231" s="434"/>
      <c r="L231" s="15"/>
      <c r="M231" s="135"/>
    </row>
    <row r="232" spans="1:13" ht="25.5">
      <c r="A232" s="5" t="s">
        <v>12</v>
      </c>
      <c r="B232" s="275"/>
      <c r="C232" s="112"/>
      <c r="D232" s="73"/>
      <c r="E232" s="136"/>
      <c r="F232" s="273"/>
      <c r="G232" s="44"/>
      <c r="H232" s="260"/>
      <c r="I232" s="270"/>
      <c r="J232" s="433"/>
      <c r="K232" s="434"/>
      <c r="L232" s="15">
        <f t="shared" si="71"/>
        <v>0</v>
      </c>
      <c r="M232" s="135"/>
    </row>
    <row r="233" spans="1:13">
      <c r="A233" s="4" t="s">
        <v>86</v>
      </c>
      <c r="B233" s="275">
        <v>27.3</v>
      </c>
      <c r="C233" s="112">
        <f>B233</f>
        <v>27.3</v>
      </c>
      <c r="D233" s="70">
        <v>17.7</v>
      </c>
      <c r="E233" s="136">
        <f>D233</f>
        <v>17.7</v>
      </c>
      <c r="F233" s="273">
        <v>42.9</v>
      </c>
      <c r="G233" s="44">
        <f>F233</f>
        <v>42.9</v>
      </c>
      <c r="H233" s="260">
        <v>33.299999999999997</v>
      </c>
      <c r="I233" s="270">
        <f>H233</f>
        <v>33.299999999999997</v>
      </c>
      <c r="J233" s="433">
        <v>29.4</v>
      </c>
      <c r="K233" s="434">
        <f>J233</f>
        <v>29.4</v>
      </c>
      <c r="L233" s="15">
        <f t="shared" si="71"/>
        <v>21.724675324675328</v>
      </c>
      <c r="M233" s="140">
        <f>L233</f>
        <v>21.724675324675328</v>
      </c>
    </row>
    <row r="234" spans="1:13">
      <c r="A234" s="6">
        <v>0.04</v>
      </c>
      <c r="B234" s="275">
        <v>4.5</v>
      </c>
      <c r="C234" s="112">
        <f>C233+B234</f>
        <v>31.8</v>
      </c>
      <c r="D234" s="70">
        <v>3.2</v>
      </c>
      <c r="E234" s="136">
        <f>E233+D234</f>
        <v>20.9</v>
      </c>
      <c r="F234" s="273">
        <v>0</v>
      </c>
      <c r="G234" s="44">
        <f>G233+F234</f>
        <v>42.9</v>
      </c>
      <c r="H234" s="260">
        <v>0</v>
      </c>
      <c r="I234" s="270">
        <f>I233+H234</f>
        <v>33.299999999999997</v>
      </c>
      <c r="J234" s="433">
        <v>5.9</v>
      </c>
      <c r="K234" s="434">
        <f t="shared" ref="K234:K243" si="90">J234+K233</f>
        <v>35.299999999999997</v>
      </c>
      <c r="L234" s="15">
        <f t="shared" si="71"/>
        <v>3.0662337662337658</v>
      </c>
      <c r="M234" s="140">
        <f>M233+L234</f>
        <v>24.790909090909093</v>
      </c>
    </row>
    <row r="235" spans="1:13">
      <c r="A235" s="6">
        <v>0.05</v>
      </c>
      <c r="B235" s="275">
        <v>4.5</v>
      </c>
      <c r="C235" s="112">
        <f t="shared" ref="C235:C243" si="91">C234+B235</f>
        <v>36.299999999999997</v>
      </c>
      <c r="D235" s="70">
        <v>14.5</v>
      </c>
      <c r="E235" s="210">
        <f t="shared" ref="E235:E243" si="92">E234+D235</f>
        <v>35.4</v>
      </c>
      <c r="F235" s="273">
        <v>28.6</v>
      </c>
      <c r="G235" s="44">
        <f t="shared" ref="G235:G243" si="93">G234+F235</f>
        <v>71.5</v>
      </c>
      <c r="H235" s="260">
        <v>0</v>
      </c>
      <c r="I235" s="267">
        <f t="shared" ref="I235:I243" si="94">I234+H235</f>
        <v>33.299999999999997</v>
      </c>
      <c r="J235" s="433">
        <v>5.9</v>
      </c>
      <c r="K235" s="434">
        <f t="shared" si="90"/>
        <v>41.199999999999996</v>
      </c>
      <c r="L235" s="15">
        <f t="shared" si="71"/>
        <v>13.659740259740255</v>
      </c>
      <c r="M235" s="214">
        <f t="shared" ref="M235:M243" si="95">M234+L235</f>
        <v>38.45064935064935</v>
      </c>
    </row>
    <row r="236" spans="1:13">
      <c r="A236" s="6">
        <v>0.06</v>
      </c>
      <c r="B236" s="275">
        <v>0</v>
      </c>
      <c r="C236" s="208">
        <f t="shared" si="91"/>
        <v>36.299999999999997</v>
      </c>
      <c r="D236" s="70">
        <v>6.5</v>
      </c>
      <c r="E236" s="136">
        <f t="shared" si="92"/>
        <v>41.9</v>
      </c>
      <c r="F236" s="273">
        <v>0</v>
      </c>
      <c r="G236" s="44">
        <f t="shared" si="93"/>
        <v>71.5</v>
      </c>
      <c r="H236" s="260">
        <v>16.7</v>
      </c>
      <c r="I236" s="270">
        <f t="shared" si="94"/>
        <v>50</v>
      </c>
      <c r="J236" s="433">
        <v>0</v>
      </c>
      <c r="K236" s="434">
        <f t="shared" si="90"/>
        <v>41.199999999999996</v>
      </c>
      <c r="L236" s="15">
        <f t="shared" si="71"/>
        <v>5.4623376623376618</v>
      </c>
      <c r="M236" s="140">
        <f t="shared" si="95"/>
        <v>43.91298701298701</v>
      </c>
    </row>
    <row r="237" spans="1:13">
      <c r="A237" s="6">
        <v>7.0000000000000007E-2</v>
      </c>
      <c r="B237" s="275">
        <v>4.5</v>
      </c>
      <c r="C237" s="112">
        <f t="shared" si="91"/>
        <v>40.799999999999997</v>
      </c>
      <c r="D237" s="70">
        <v>1.6</v>
      </c>
      <c r="E237" s="136">
        <f t="shared" si="92"/>
        <v>43.5</v>
      </c>
      <c r="F237" s="273">
        <v>0</v>
      </c>
      <c r="G237" s="44">
        <f t="shared" si="93"/>
        <v>71.5</v>
      </c>
      <c r="H237" s="260">
        <v>16.7</v>
      </c>
      <c r="I237" s="270">
        <f t="shared" si="94"/>
        <v>66.7</v>
      </c>
      <c r="J237" s="433">
        <v>5.9</v>
      </c>
      <c r="K237" s="434">
        <f t="shared" si="90"/>
        <v>47.099999999999994</v>
      </c>
      <c r="L237" s="15">
        <f t="shared" si="71"/>
        <v>2.5324675324675323</v>
      </c>
      <c r="M237" s="140">
        <f t="shared" si="95"/>
        <v>46.445454545454545</v>
      </c>
    </row>
    <row r="238" spans="1:13">
      <c r="A238" s="6">
        <v>0.08</v>
      </c>
      <c r="B238" s="275">
        <v>4.5</v>
      </c>
      <c r="C238" s="112">
        <f t="shared" si="91"/>
        <v>45.3</v>
      </c>
      <c r="D238" s="70">
        <v>3.2</v>
      </c>
      <c r="E238" s="136">
        <f t="shared" si="92"/>
        <v>46.7</v>
      </c>
      <c r="F238" s="273">
        <v>14.3</v>
      </c>
      <c r="G238" s="44">
        <f t="shared" si="93"/>
        <v>85.8</v>
      </c>
      <c r="H238" s="260">
        <v>0</v>
      </c>
      <c r="I238" s="270">
        <f t="shared" si="94"/>
        <v>66.7</v>
      </c>
      <c r="J238" s="433">
        <v>5.9</v>
      </c>
      <c r="K238" s="434">
        <f t="shared" si="90"/>
        <v>52.999999999999993</v>
      </c>
      <c r="L238" s="15">
        <f t="shared" si="71"/>
        <v>4.1805194805194805</v>
      </c>
      <c r="M238" s="140">
        <f t="shared" si="95"/>
        <v>50.625974025974024</v>
      </c>
    </row>
    <row r="239" spans="1:13">
      <c r="A239" s="6">
        <v>0.09</v>
      </c>
      <c r="B239" s="275">
        <v>0</v>
      </c>
      <c r="C239" s="112">
        <f t="shared" si="91"/>
        <v>45.3</v>
      </c>
      <c r="D239" s="70">
        <v>1.6</v>
      </c>
      <c r="E239" s="136">
        <f t="shared" si="92"/>
        <v>48.300000000000004</v>
      </c>
      <c r="F239" s="273">
        <v>0</v>
      </c>
      <c r="G239" s="44">
        <f t="shared" si="93"/>
        <v>85.8</v>
      </c>
      <c r="H239" s="260">
        <v>0</v>
      </c>
      <c r="I239" s="270">
        <f t="shared" si="94"/>
        <v>66.7</v>
      </c>
      <c r="J239" s="433">
        <v>0</v>
      </c>
      <c r="K239" s="434">
        <f t="shared" si="90"/>
        <v>52.999999999999993</v>
      </c>
      <c r="L239" s="15">
        <f t="shared" si="71"/>
        <v>1.1844155844155844</v>
      </c>
      <c r="M239" s="140">
        <f t="shared" si="95"/>
        <v>51.810389610389606</v>
      </c>
    </row>
    <row r="240" spans="1:13">
      <c r="A240" s="6">
        <v>0.1</v>
      </c>
      <c r="B240" s="275">
        <v>18.3</v>
      </c>
      <c r="C240" s="112">
        <f t="shared" si="91"/>
        <v>63.599999999999994</v>
      </c>
      <c r="D240" s="70">
        <v>16.100000000000001</v>
      </c>
      <c r="E240" s="136">
        <f t="shared" si="92"/>
        <v>64.400000000000006</v>
      </c>
      <c r="F240" s="273">
        <v>0</v>
      </c>
      <c r="G240" s="44">
        <f t="shared" si="93"/>
        <v>85.8</v>
      </c>
      <c r="H240" s="260">
        <v>16.600000000000001</v>
      </c>
      <c r="I240" s="270">
        <f t="shared" si="94"/>
        <v>83.300000000000011</v>
      </c>
      <c r="J240" s="433">
        <v>23.5</v>
      </c>
      <c r="K240" s="434">
        <f t="shared" si="90"/>
        <v>76.5</v>
      </c>
      <c r="L240" s="15">
        <f t="shared" si="71"/>
        <v>15.381818181818179</v>
      </c>
      <c r="M240" s="140">
        <f t="shared" si="95"/>
        <v>67.192207792207782</v>
      </c>
    </row>
    <row r="241" spans="1:13">
      <c r="A241" s="6">
        <v>0.11</v>
      </c>
      <c r="B241" s="275">
        <v>0</v>
      </c>
      <c r="C241" s="112">
        <f t="shared" si="91"/>
        <v>63.599999999999994</v>
      </c>
      <c r="D241" s="70">
        <v>8.1</v>
      </c>
      <c r="E241" s="136">
        <f t="shared" si="92"/>
        <v>72.5</v>
      </c>
      <c r="F241" s="273">
        <v>0</v>
      </c>
      <c r="G241" s="44">
        <f t="shared" si="93"/>
        <v>85.8</v>
      </c>
      <c r="H241" s="260">
        <v>0</v>
      </c>
      <c r="I241" s="270">
        <f t="shared" si="94"/>
        <v>83.300000000000011</v>
      </c>
      <c r="J241" s="433">
        <v>0</v>
      </c>
      <c r="K241" s="434">
        <f t="shared" si="90"/>
        <v>76.5</v>
      </c>
      <c r="L241" s="15">
        <f t="shared" si="71"/>
        <v>5.9961038961038948</v>
      </c>
      <c r="M241" s="140">
        <f t="shared" si="95"/>
        <v>73.188311688311671</v>
      </c>
    </row>
    <row r="242" spans="1:13">
      <c r="A242" s="6">
        <v>0.12</v>
      </c>
      <c r="B242" s="275">
        <v>0</v>
      </c>
      <c r="C242" s="112">
        <f t="shared" si="91"/>
        <v>63.599999999999994</v>
      </c>
      <c r="D242" s="70">
        <v>3.2</v>
      </c>
      <c r="E242" s="136">
        <f t="shared" si="92"/>
        <v>75.7</v>
      </c>
      <c r="F242" s="273">
        <v>14.2</v>
      </c>
      <c r="G242" s="44">
        <f t="shared" si="93"/>
        <v>100</v>
      </c>
      <c r="H242" s="260">
        <v>0</v>
      </c>
      <c r="I242" s="270">
        <f t="shared" si="94"/>
        <v>83.300000000000011</v>
      </c>
      <c r="J242" s="433">
        <v>0</v>
      </c>
      <c r="K242" s="434">
        <f t="shared" si="90"/>
        <v>76.5</v>
      </c>
      <c r="L242" s="15">
        <f t="shared" si="71"/>
        <v>3.4753246753246749</v>
      </c>
      <c r="M242" s="140">
        <f t="shared" si="95"/>
        <v>76.663636363636343</v>
      </c>
    </row>
    <row r="243" spans="1:13">
      <c r="A243" s="4" t="s">
        <v>87</v>
      </c>
      <c r="B243" s="275">
        <v>36.4</v>
      </c>
      <c r="C243" s="112">
        <f t="shared" si="91"/>
        <v>100</v>
      </c>
      <c r="D243" s="70">
        <v>24.3</v>
      </c>
      <c r="E243" s="136">
        <f t="shared" si="92"/>
        <v>100</v>
      </c>
      <c r="F243" s="273">
        <v>0</v>
      </c>
      <c r="G243" s="44">
        <f t="shared" si="93"/>
        <v>100</v>
      </c>
      <c r="H243" s="260">
        <v>16.7</v>
      </c>
      <c r="I243" s="270">
        <f t="shared" si="94"/>
        <v>100.00000000000001</v>
      </c>
      <c r="J243" s="433">
        <v>11.7</v>
      </c>
      <c r="K243" s="434">
        <f t="shared" si="90"/>
        <v>88.2</v>
      </c>
      <c r="L243" s="15"/>
      <c r="M243" s="140">
        <f t="shared" si="95"/>
        <v>76.663636363636343</v>
      </c>
    </row>
    <row r="244" spans="1:13">
      <c r="A244" s="3"/>
      <c r="B244" s="275"/>
      <c r="C244" s="112"/>
      <c r="D244" s="70"/>
      <c r="E244" s="136"/>
      <c r="F244" s="273"/>
      <c r="G244" s="44"/>
      <c r="H244" s="260"/>
      <c r="I244" s="270"/>
      <c r="J244" s="433"/>
      <c r="K244" s="434"/>
      <c r="L244" s="15"/>
      <c r="M244" s="135"/>
    </row>
    <row r="245" spans="1:13">
      <c r="A245" s="5" t="s">
        <v>13</v>
      </c>
      <c r="B245" s="275"/>
      <c r="C245" s="112"/>
      <c r="D245" s="73"/>
      <c r="E245" s="136"/>
      <c r="F245" s="273"/>
      <c r="G245" s="44"/>
      <c r="H245" s="260"/>
      <c r="I245" s="270"/>
      <c r="J245" s="433"/>
      <c r="K245" s="434"/>
      <c r="L245" s="15">
        <f t="shared" si="71"/>
        <v>0</v>
      </c>
      <c r="M245" s="135"/>
    </row>
    <row r="246" spans="1:13">
      <c r="A246" s="4" t="s">
        <v>14</v>
      </c>
      <c r="B246" s="275">
        <v>4.5</v>
      </c>
      <c r="C246" s="112">
        <f>B246</f>
        <v>4.5</v>
      </c>
      <c r="D246" s="70">
        <v>3.2</v>
      </c>
      <c r="E246" s="136">
        <f>D246</f>
        <v>3.2</v>
      </c>
      <c r="F246" s="273">
        <v>0</v>
      </c>
      <c r="G246" s="44">
        <f>F246</f>
        <v>0</v>
      </c>
      <c r="H246" s="260">
        <v>0</v>
      </c>
      <c r="I246" s="270">
        <f>H246</f>
        <v>0</v>
      </c>
      <c r="J246" s="433">
        <v>0</v>
      </c>
      <c r="K246" s="434">
        <f>J246</f>
        <v>0</v>
      </c>
      <c r="L246" s="15">
        <f t="shared" si="71"/>
        <v>2.836363636363636</v>
      </c>
      <c r="M246" s="140">
        <f>L246</f>
        <v>2.836363636363636</v>
      </c>
    </row>
    <row r="247" spans="1:13">
      <c r="A247" s="4" t="s">
        <v>15</v>
      </c>
      <c r="B247" s="275">
        <v>22.7</v>
      </c>
      <c r="C247" s="112">
        <f>C246+B247</f>
        <v>27.2</v>
      </c>
      <c r="D247" s="70">
        <v>17.7</v>
      </c>
      <c r="E247" s="136">
        <f>E246+D247</f>
        <v>20.9</v>
      </c>
      <c r="F247" s="273">
        <v>0</v>
      </c>
      <c r="G247" s="44">
        <f>G246+F247</f>
        <v>0</v>
      </c>
      <c r="H247" s="260">
        <v>0</v>
      </c>
      <c r="I247" s="270">
        <f>I246+H247</f>
        <v>0</v>
      </c>
      <c r="J247" s="433">
        <v>29.4</v>
      </c>
      <c r="K247" s="434">
        <f>J247+K246</f>
        <v>29.4</v>
      </c>
      <c r="L247" s="15">
        <f t="shared" si="71"/>
        <v>16.606493506493507</v>
      </c>
      <c r="M247" s="140">
        <f>M246+L247</f>
        <v>19.442857142857143</v>
      </c>
    </row>
    <row r="248" spans="1:13">
      <c r="A248" s="4" t="s">
        <v>16</v>
      </c>
      <c r="B248" s="275">
        <v>45.5</v>
      </c>
      <c r="C248" s="208">
        <f>C247+B248</f>
        <v>72.7</v>
      </c>
      <c r="D248" s="70">
        <v>48.4</v>
      </c>
      <c r="E248" s="210">
        <f>E247+D248</f>
        <v>69.3</v>
      </c>
      <c r="F248" s="273">
        <v>71.400000000000006</v>
      </c>
      <c r="G248" s="44">
        <f>G247+F248</f>
        <v>71.400000000000006</v>
      </c>
      <c r="H248" s="260">
        <v>66.7</v>
      </c>
      <c r="I248" s="267">
        <f>I247+H248</f>
        <v>66.7</v>
      </c>
      <c r="J248" s="433">
        <v>35.299999999999997</v>
      </c>
      <c r="K248" s="434">
        <f>J248+K247</f>
        <v>64.699999999999989</v>
      </c>
      <c r="L248" s="15">
        <f t="shared" si="71"/>
        <v>50.093506493506489</v>
      </c>
      <c r="M248" s="214">
        <f>M247+L248</f>
        <v>69.536363636363632</v>
      </c>
    </row>
    <row r="249" spans="1:13">
      <c r="A249" s="4" t="s">
        <v>17</v>
      </c>
      <c r="B249" s="275">
        <v>18.2</v>
      </c>
      <c r="C249" s="112">
        <f>C248+B249</f>
        <v>90.9</v>
      </c>
      <c r="D249" s="70">
        <v>24.2</v>
      </c>
      <c r="E249" s="136">
        <f>E248+D249</f>
        <v>93.5</v>
      </c>
      <c r="F249" s="273">
        <v>28.6</v>
      </c>
      <c r="G249" s="44">
        <f>G248+F249</f>
        <v>100</v>
      </c>
      <c r="H249" s="260">
        <v>0</v>
      </c>
      <c r="I249" s="270">
        <f>I248+H249</f>
        <v>66.7</v>
      </c>
      <c r="J249" s="433">
        <v>29.4</v>
      </c>
      <c r="K249" s="434">
        <f>J249+K248</f>
        <v>94.1</v>
      </c>
      <c r="L249" s="15">
        <f t="shared" si="71"/>
        <v>23.179220779220778</v>
      </c>
      <c r="M249" s="140">
        <f>M248+L249</f>
        <v>92.715584415584402</v>
      </c>
    </row>
    <row r="250" spans="1:13">
      <c r="A250" s="4" t="s">
        <v>18</v>
      </c>
      <c r="B250" s="275">
        <v>9.1</v>
      </c>
      <c r="C250" s="112">
        <f>C249+B250</f>
        <v>100</v>
      </c>
      <c r="D250" s="70">
        <v>6.5</v>
      </c>
      <c r="E250" s="136">
        <f>E249+D250</f>
        <v>100</v>
      </c>
      <c r="F250" s="273">
        <v>0</v>
      </c>
      <c r="G250" s="44">
        <f>G249+F250</f>
        <v>100</v>
      </c>
      <c r="H250" s="260">
        <v>33.299999999999997</v>
      </c>
      <c r="I250" s="270">
        <f>I249+H250</f>
        <v>100</v>
      </c>
      <c r="J250" s="433">
        <v>5.9</v>
      </c>
      <c r="K250" s="434">
        <f>J250+K249</f>
        <v>100</v>
      </c>
      <c r="L250" s="15"/>
      <c r="M250" s="140">
        <f>M249+L250</f>
        <v>92.715584415584402</v>
      </c>
    </row>
    <row r="251" spans="1:13">
      <c r="A251" s="3"/>
      <c r="B251" s="275"/>
      <c r="C251" s="112"/>
      <c r="D251" s="70"/>
      <c r="E251" s="136"/>
      <c r="F251" s="273"/>
      <c r="G251" s="44"/>
      <c r="H251" s="260"/>
      <c r="I251" s="270"/>
      <c r="J251" s="433"/>
      <c r="K251" s="434"/>
      <c r="L251" s="15"/>
      <c r="M251" s="135"/>
    </row>
    <row r="252" spans="1:13">
      <c r="A252" s="5" t="s">
        <v>97</v>
      </c>
      <c r="B252" s="275"/>
      <c r="C252" s="112"/>
      <c r="D252" s="73"/>
      <c r="E252" s="136"/>
      <c r="F252" s="273"/>
      <c r="G252" s="44"/>
      <c r="H252" s="260"/>
      <c r="I252" s="270"/>
      <c r="J252" s="433"/>
      <c r="K252" s="434"/>
      <c r="L252" s="15">
        <f t="shared" si="71"/>
        <v>0</v>
      </c>
      <c r="M252" s="135"/>
    </row>
    <row r="253" spans="1:13">
      <c r="A253" s="4" t="s">
        <v>19</v>
      </c>
      <c r="B253" s="275">
        <v>13.6</v>
      </c>
      <c r="C253" s="112">
        <f>B253</f>
        <v>13.6</v>
      </c>
      <c r="D253" s="70">
        <v>12.9</v>
      </c>
      <c r="E253" s="136">
        <f>D253</f>
        <v>12.9</v>
      </c>
      <c r="F253" s="273">
        <v>0</v>
      </c>
      <c r="G253" s="44">
        <f>F253</f>
        <v>0</v>
      </c>
      <c r="H253" s="260">
        <v>0</v>
      </c>
      <c r="I253" s="270">
        <f>H253</f>
        <v>0</v>
      </c>
      <c r="J253" s="433">
        <v>0</v>
      </c>
      <c r="K253" s="434">
        <f>J253</f>
        <v>0</v>
      </c>
      <c r="L253" s="15">
        <f t="shared" si="71"/>
        <v>10.96233766233766</v>
      </c>
      <c r="M253" s="140">
        <f>L253</f>
        <v>10.96233766233766</v>
      </c>
    </row>
    <row r="254" spans="1:13">
      <c r="A254" s="4" t="s">
        <v>20</v>
      </c>
      <c r="B254" s="275">
        <v>59.1</v>
      </c>
      <c r="C254" s="208">
        <f>C253+B254</f>
        <v>72.7</v>
      </c>
      <c r="D254" s="70">
        <v>45.2</v>
      </c>
      <c r="E254" s="210">
        <f>E253+D254</f>
        <v>58.1</v>
      </c>
      <c r="F254" s="273">
        <v>57.1</v>
      </c>
      <c r="G254" s="44">
        <f>G253+F254</f>
        <v>57.1</v>
      </c>
      <c r="H254" s="260">
        <v>33.299999999999997</v>
      </c>
      <c r="I254" s="270">
        <f>I253+H254</f>
        <v>33.299999999999997</v>
      </c>
      <c r="J254" s="433">
        <v>47.1</v>
      </c>
      <c r="K254" s="434">
        <f>J254+K253</f>
        <v>47.1</v>
      </c>
      <c r="L254" s="15">
        <f t="shared" si="71"/>
        <v>47.18181818181818</v>
      </c>
      <c r="M254" s="214">
        <f>M253+L254</f>
        <v>58.14415584415584</v>
      </c>
    </row>
    <row r="255" spans="1:13">
      <c r="A255" s="4" t="s">
        <v>21</v>
      </c>
      <c r="B255" s="275">
        <v>9.1</v>
      </c>
      <c r="C255" s="112">
        <f>C254+B255</f>
        <v>81.8</v>
      </c>
      <c r="D255" s="70">
        <v>25.8</v>
      </c>
      <c r="E255" s="136">
        <f>E254+D255</f>
        <v>83.9</v>
      </c>
      <c r="F255" s="273">
        <v>28.6</v>
      </c>
      <c r="G255" s="44">
        <f>G254+F255</f>
        <v>85.7</v>
      </c>
      <c r="H255" s="260">
        <v>33.299999999999997</v>
      </c>
      <c r="I255" s="267">
        <f>I254+H255</f>
        <v>66.599999999999994</v>
      </c>
      <c r="J255" s="433">
        <v>29.4</v>
      </c>
      <c r="K255" s="434">
        <f>J255+K254</f>
        <v>76.5</v>
      </c>
      <c r="L255" s="15">
        <f t="shared" si="71"/>
        <v>24.715584415584413</v>
      </c>
      <c r="M255" s="140">
        <f>M254+L255</f>
        <v>82.859740259740249</v>
      </c>
    </row>
    <row r="256" spans="1:13">
      <c r="A256" s="4" t="s">
        <v>22</v>
      </c>
      <c r="B256" s="275">
        <v>18.2</v>
      </c>
      <c r="C256" s="112">
        <f>C255+B256</f>
        <v>100</v>
      </c>
      <c r="D256" s="70">
        <v>16.100000000000001</v>
      </c>
      <c r="E256" s="136">
        <f>E255+D256</f>
        <v>100</v>
      </c>
      <c r="F256" s="273">
        <v>14.3</v>
      </c>
      <c r="G256" s="44">
        <f>G255+F256</f>
        <v>100</v>
      </c>
      <c r="H256" s="260">
        <v>16.7</v>
      </c>
      <c r="I256" s="270">
        <f>I255+H256</f>
        <v>83.3</v>
      </c>
      <c r="J256" s="433">
        <v>17.600000000000001</v>
      </c>
      <c r="K256" s="434">
        <f>J256+K255</f>
        <v>94.1</v>
      </c>
      <c r="L256" s="15">
        <f t="shared" si="71"/>
        <v>16.259740259740258</v>
      </c>
      <c r="M256" s="140">
        <f>M255+L256</f>
        <v>99.119480519480504</v>
      </c>
    </row>
    <row r="257" spans="1:13">
      <c r="A257" s="4" t="s">
        <v>23</v>
      </c>
      <c r="B257" s="275">
        <v>0</v>
      </c>
      <c r="C257" s="112">
        <f>C256+B257</f>
        <v>100</v>
      </c>
      <c r="D257" s="70">
        <v>0</v>
      </c>
      <c r="E257" s="136">
        <f>E256+D257</f>
        <v>100</v>
      </c>
      <c r="F257" s="273">
        <v>0</v>
      </c>
      <c r="G257" s="44">
        <f>G256+F257</f>
        <v>100</v>
      </c>
      <c r="H257" s="260">
        <v>16.7</v>
      </c>
      <c r="I257" s="270">
        <f>I256+H257</f>
        <v>100</v>
      </c>
      <c r="J257" s="433">
        <v>5.9</v>
      </c>
      <c r="K257" s="434">
        <f>J257+K256</f>
        <v>100</v>
      </c>
      <c r="L257" s="15"/>
      <c r="M257" s="140">
        <f>M256+L257</f>
        <v>99.119480519480504</v>
      </c>
    </row>
    <row r="258" spans="1:13">
      <c r="A258" s="4"/>
      <c r="B258" s="275"/>
      <c r="C258" s="112"/>
      <c r="D258" s="70"/>
      <c r="E258" s="136"/>
      <c r="F258" s="273"/>
      <c r="G258" s="44"/>
      <c r="H258" s="260"/>
      <c r="I258" s="270"/>
      <c r="J258" s="433"/>
      <c r="K258" s="434"/>
      <c r="L258" s="15"/>
      <c r="M258" s="135"/>
    </row>
    <row r="259" spans="1:13" ht="25.5">
      <c r="A259" s="5" t="s">
        <v>88</v>
      </c>
      <c r="B259" s="275"/>
      <c r="C259" s="112"/>
      <c r="D259" s="73"/>
      <c r="E259" s="136"/>
      <c r="F259" s="273"/>
      <c r="G259" s="44"/>
      <c r="H259" s="261"/>
      <c r="I259" s="270"/>
      <c r="J259" s="433"/>
      <c r="K259" s="434"/>
      <c r="L259" s="15">
        <f t="shared" si="71"/>
        <v>0</v>
      </c>
      <c r="M259" s="135"/>
    </row>
    <row r="260" spans="1:13">
      <c r="A260" s="4" t="s">
        <v>95</v>
      </c>
      <c r="B260" s="275">
        <v>13.7</v>
      </c>
      <c r="C260" s="112">
        <f>B260</f>
        <v>13.7</v>
      </c>
      <c r="D260" s="70">
        <v>12.8</v>
      </c>
      <c r="E260" s="136">
        <f>D260</f>
        <v>12.8</v>
      </c>
      <c r="F260" s="273">
        <v>0</v>
      </c>
      <c r="G260" s="44">
        <f>F260</f>
        <v>0</v>
      </c>
      <c r="H260" s="260">
        <v>33.299999999999997</v>
      </c>
      <c r="I260" s="270">
        <f>H260</f>
        <v>33.299999999999997</v>
      </c>
      <c r="J260" s="433">
        <v>11.8</v>
      </c>
      <c r="K260" s="434">
        <f>J260</f>
        <v>11.8</v>
      </c>
      <c r="L260" s="15">
        <f t="shared" si="71"/>
        <v>12.655844155844154</v>
      </c>
      <c r="M260" s="153">
        <f>L260</f>
        <v>12.655844155844154</v>
      </c>
    </row>
    <row r="261" spans="1:13">
      <c r="A261" s="4" t="s">
        <v>60</v>
      </c>
      <c r="B261" s="275">
        <v>18.2</v>
      </c>
      <c r="C261" s="208">
        <f>C260+B261</f>
        <v>31.9</v>
      </c>
      <c r="D261" s="70">
        <v>33.9</v>
      </c>
      <c r="E261" s="210">
        <f>E260+D261</f>
        <v>46.7</v>
      </c>
      <c r="F261" s="273">
        <v>42.8</v>
      </c>
      <c r="G261" s="44">
        <f>G260+F261</f>
        <v>42.8</v>
      </c>
      <c r="H261" s="260">
        <v>16.7</v>
      </c>
      <c r="I261" s="270">
        <f>I260+H261</f>
        <v>50</v>
      </c>
      <c r="J261" s="433">
        <v>29.4</v>
      </c>
      <c r="K261" s="434">
        <f>J261+K260</f>
        <v>41.2</v>
      </c>
      <c r="L261" s="15">
        <f t="shared" si="71"/>
        <v>32.116883116883109</v>
      </c>
      <c r="M261" s="214">
        <f>M260+L261</f>
        <v>44.772727272727266</v>
      </c>
    </row>
    <row r="262" spans="1:13">
      <c r="A262" s="4" t="s">
        <v>89</v>
      </c>
      <c r="B262" s="275">
        <v>40.9</v>
      </c>
      <c r="C262" s="112">
        <f>C261+B262</f>
        <v>72.8</v>
      </c>
      <c r="D262" s="70">
        <v>21</v>
      </c>
      <c r="E262" s="136">
        <f>E261+D262</f>
        <v>67.7</v>
      </c>
      <c r="F262" s="273">
        <v>28.6</v>
      </c>
      <c r="G262" s="44">
        <f>G261+F262</f>
        <v>71.400000000000006</v>
      </c>
      <c r="H262" s="260">
        <v>0</v>
      </c>
      <c r="I262" s="270">
        <f>I261+H262</f>
        <v>50</v>
      </c>
      <c r="J262" s="433">
        <v>11.8</v>
      </c>
      <c r="K262" s="434">
        <f>J262+K261</f>
        <v>53</v>
      </c>
      <c r="L262" s="15">
        <f t="shared" si="71"/>
        <v>22.483116883116878</v>
      </c>
      <c r="M262" s="153">
        <f>M261+L262</f>
        <v>67.255844155844144</v>
      </c>
    </row>
    <row r="263" spans="1:13">
      <c r="A263" s="4" t="s">
        <v>8</v>
      </c>
      <c r="B263" s="275">
        <v>22.7</v>
      </c>
      <c r="C263" s="112">
        <f>C262+B263</f>
        <v>95.5</v>
      </c>
      <c r="D263" s="70">
        <v>25.8</v>
      </c>
      <c r="E263" s="136">
        <f>E262+D263</f>
        <v>93.5</v>
      </c>
      <c r="F263" s="273">
        <v>28.6</v>
      </c>
      <c r="G263" s="44">
        <f>G262+F263</f>
        <v>100</v>
      </c>
      <c r="H263" s="260">
        <v>16.7</v>
      </c>
      <c r="I263" s="267">
        <f>I262+H263</f>
        <v>66.7</v>
      </c>
      <c r="J263" s="433">
        <v>29.4</v>
      </c>
      <c r="K263" s="434">
        <f>J263+K262</f>
        <v>82.4</v>
      </c>
      <c r="L263" s="15">
        <f t="shared" ref="L263:L278" si="96">(0.08*B263+0.57*D263+0.06*F263+0.03*H263+0.03*J263)/77*100</f>
        <v>25.481818181818184</v>
      </c>
      <c r="M263" s="153">
        <f>M262+L263</f>
        <v>92.737662337662329</v>
      </c>
    </row>
    <row r="264" spans="1:13">
      <c r="A264" s="4" t="s">
        <v>98</v>
      </c>
      <c r="B264" s="275">
        <v>4.5</v>
      </c>
      <c r="C264" s="112">
        <f>C263+B264</f>
        <v>100</v>
      </c>
      <c r="D264" s="70">
        <v>6.5</v>
      </c>
      <c r="E264" s="136">
        <f>E263+D264</f>
        <v>100</v>
      </c>
      <c r="F264" s="273">
        <v>0</v>
      </c>
      <c r="G264" s="44">
        <f>G263+F264</f>
        <v>100</v>
      </c>
      <c r="H264" s="260">
        <v>33.299999999999997</v>
      </c>
      <c r="I264" s="270">
        <f>I263+H264</f>
        <v>100</v>
      </c>
      <c r="J264" s="433">
        <v>17.600000000000001</v>
      </c>
      <c r="K264" s="434">
        <f>J264+K263</f>
        <v>100</v>
      </c>
      <c r="L264" s="15"/>
      <c r="M264" s="153">
        <f>M263+L264</f>
        <v>92.737662337662329</v>
      </c>
    </row>
    <row r="265" spans="1:13">
      <c r="A265" s="4"/>
      <c r="B265" s="275"/>
      <c r="C265" s="112"/>
      <c r="D265" s="70"/>
      <c r="E265" s="136"/>
      <c r="F265" s="273"/>
      <c r="G265" s="44"/>
      <c r="H265" s="260"/>
      <c r="I265" s="270"/>
      <c r="J265" s="433"/>
      <c r="K265" s="434"/>
      <c r="L265" s="15"/>
      <c r="M265" s="153"/>
    </row>
    <row r="266" spans="1:13" ht="25.5">
      <c r="A266" s="5" t="s">
        <v>91</v>
      </c>
      <c r="B266" s="275"/>
      <c r="C266" s="112"/>
      <c r="D266" s="73"/>
      <c r="E266" s="136"/>
      <c r="F266" s="273"/>
      <c r="G266" s="44"/>
      <c r="H266" s="261"/>
      <c r="I266" s="270"/>
      <c r="J266" s="433"/>
      <c r="K266" s="434"/>
      <c r="L266" s="15">
        <f t="shared" si="96"/>
        <v>0</v>
      </c>
      <c r="M266" s="153"/>
    </row>
    <row r="267" spans="1:13">
      <c r="A267" s="4" t="s">
        <v>95</v>
      </c>
      <c r="B267" s="275">
        <v>4.5</v>
      </c>
      <c r="C267" s="112">
        <f>B267</f>
        <v>4.5</v>
      </c>
      <c r="D267" s="70">
        <v>3.2</v>
      </c>
      <c r="E267" s="136">
        <f>D267</f>
        <v>3.2</v>
      </c>
      <c r="F267" s="273">
        <v>0</v>
      </c>
      <c r="G267" s="44">
        <f>F267</f>
        <v>0</v>
      </c>
      <c r="H267" s="260">
        <v>0</v>
      </c>
      <c r="I267" s="270">
        <f>H267</f>
        <v>0</v>
      </c>
      <c r="J267" s="433">
        <v>6</v>
      </c>
      <c r="K267" s="434">
        <f>J267</f>
        <v>6</v>
      </c>
      <c r="L267" s="15">
        <f t="shared" si="96"/>
        <v>3.0701298701298696</v>
      </c>
      <c r="M267" s="153">
        <f>L267</f>
        <v>3.0701298701298696</v>
      </c>
    </row>
    <row r="268" spans="1:13">
      <c r="A268" s="4" t="s">
        <v>60</v>
      </c>
      <c r="B268" s="275">
        <v>18.2</v>
      </c>
      <c r="C268" s="112">
        <f>C267+B268</f>
        <v>22.7</v>
      </c>
      <c r="D268" s="70">
        <v>24.2</v>
      </c>
      <c r="E268" s="136">
        <f>E267+D268</f>
        <v>27.4</v>
      </c>
      <c r="F268" s="273">
        <v>0</v>
      </c>
      <c r="G268" s="44">
        <f>G267+F268</f>
        <v>0</v>
      </c>
      <c r="H268" s="260">
        <v>16.600000000000001</v>
      </c>
      <c r="I268" s="270">
        <f>I267+H268</f>
        <v>16.600000000000001</v>
      </c>
      <c r="J268" s="433">
        <v>17.600000000000001</v>
      </c>
      <c r="K268" s="434">
        <f>J268+K267</f>
        <v>23.6</v>
      </c>
      <c r="L268" s="15">
        <f t="shared" si="96"/>
        <v>21.137662337662334</v>
      </c>
      <c r="M268" s="155">
        <f>M267+L268</f>
        <v>24.207792207792203</v>
      </c>
    </row>
    <row r="269" spans="1:13">
      <c r="A269" s="4" t="s">
        <v>89</v>
      </c>
      <c r="B269" s="275">
        <v>22.7</v>
      </c>
      <c r="C269" s="208">
        <f>C268+B269</f>
        <v>45.4</v>
      </c>
      <c r="D269" s="70">
        <v>29</v>
      </c>
      <c r="E269" s="210">
        <f>E268+D269</f>
        <v>56.4</v>
      </c>
      <c r="F269" s="273">
        <v>57.1</v>
      </c>
      <c r="G269" s="44">
        <f>G268+F269</f>
        <v>57.1</v>
      </c>
      <c r="H269" s="260">
        <v>16.7</v>
      </c>
      <c r="I269" s="267">
        <f>I268+H269</f>
        <v>33.299999999999997</v>
      </c>
      <c r="J269" s="433">
        <v>29.4</v>
      </c>
      <c r="K269" s="434">
        <f>J269+K268</f>
        <v>53</v>
      </c>
      <c r="L269" s="15">
        <f t="shared" si="96"/>
        <v>30.071428571428569</v>
      </c>
      <c r="M269" s="214">
        <f>M268+L269</f>
        <v>54.279220779220772</v>
      </c>
    </row>
    <row r="270" spans="1:13">
      <c r="A270" s="4" t="s">
        <v>8</v>
      </c>
      <c r="B270" s="275">
        <v>36.4</v>
      </c>
      <c r="C270" s="112">
        <f>C269+B270</f>
        <v>81.8</v>
      </c>
      <c r="D270" s="70">
        <v>35.5</v>
      </c>
      <c r="E270" s="136">
        <f>E269+D270</f>
        <v>91.9</v>
      </c>
      <c r="F270" s="273">
        <v>42.9</v>
      </c>
      <c r="G270" s="44">
        <f>G269+F270</f>
        <v>100</v>
      </c>
      <c r="H270" s="260">
        <v>50</v>
      </c>
      <c r="I270" s="270">
        <f>I269+H270</f>
        <v>83.3</v>
      </c>
      <c r="J270" s="433">
        <v>29.4</v>
      </c>
      <c r="K270" s="434">
        <f>J270+K269</f>
        <v>82.4</v>
      </c>
      <c r="L270" s="15">
        <f t="shared" si="96"/>
        <v>36.497402597402598</v>
      </c>
      <c r="M270" s="153">
        <f>M269+L270</f>
        <v>90.776623376623377</v>
      </c>
    </row>
    <row r="271" spans="1:13">
      <c r="A271" s="4" t="s">
        <v>98</v>
      </c>
      <c r="B271" s="275">
        <v>18.2</v>
      </c>
      <c r="C271" s="112">
        <f>C270+B271</f>
        <v>100</v>
      </c>
      <c r="D271" s="70">
        <v>8.1</v>
      </c>
      <c r="E271" s="136">
        <f>E270+D271</f>
        <v>100</v>
      </c>
      <c r="F271" s="273">
        <v>0</v>
      </c>
      <c r="G271" s="44">
        <f>G270+F271</f>
        <v>100</v>
      </c>
      <c r="H271" s="260">
        <v>16.7</v>
      </c>
      <c r="I271" s="270">
        <f>I270+H271</f>
        <v>100</v>
      </c>
      <c r="J271" s="433">
        <v>17.600000000000001</v>
      </c>
      <c r="K271" s="434">
        <f>J271+K270</f>
        <v>100</v>
      </c>
      <c r="L271" s="15"/>
      <c r="M271" s="153">
        <f>M270+L271</f>
        <v>90.776623376623377</v>
      </c>
    </row>
    <row r="272" spans="1:13">
      <c r="A272" s="4"/>
      <c r="B272" s="275"/>
      <c r="C272" s="112"/>
      <c r="D272" s="70"/>
      <c r="E272" s="136"/>
      <c r="F272" s="273"/>
      <c r="G272" s="44"/>
      <c r="H272" s="260"/>
      <c r="I272" s="270"/>
      <c r="J272" s="433"/>
      <c r="K272" s="434"/>
      <c r="L272" s="15"/>
      <c r="M272" s="153"/>
    </row>
    <row r="273" spans="1:13" ht="25.5">
      <c r="A273" s="5" t="s">
        <v>92</v>
      </c>
      <c r="B273" s="275"/>
      <c r="C273" s="112"/>
      <c r="D273" s="73"/>
      <c r="E273" s="136"/>
      <c r="F273" s="273"/>
      <c r="G273" s="44"/>
      <c r="H273" s="261"/>
      <c r="I273" s="270"/>
      <c r="J273" s="433"/>
      <c r="K273" s="434"/>
      <c r="L273" s="15">
        <f t="shared" si="96"/>
        <v>0</v>
      </c>
      <c r="M273" s="153"/>
    </row>
    <row r="274" spans="1:13">
      <c r="A274" s="4" t="s">
        <v>95</v>
      </c>
      <c r="B274" s="275">
        <v>0</v>
      </c>
      <c r="C274" s="112">
        <f>B274</f>
        <v>0</v>
      </c>
      <c r="D274" s="70">
        <v>6.5</v>
      </c>
      <c r="E274" s="136">
        <f>D274</f>
        <v>6.5</v>
      </c>
      <c r="F274" s="273">
        <v>0</v>
      </c>
      <c r="G274" s="44">
        <f>F274</f>
        <v>0</v>
      </c>
      <c r="H274" s="260">
        <v>0</v>
      </c>
      <c r="I274" s="270">
        <f>H274</f>
        <v>0</v>
      </c>
      <c r="J274" s="433">
        <v>5.8</v>
      </c>
      <c r="K274" s="434">
        <f>J274</f>
        <v>5.8</v>
      </c>
      <c r="L274" s="15">
        <f t="shared" si="96"/>
        <v>5.0376623376623373</v>
      </c>
      <c r="M274" s="153">
        <f>L274</f>
        <v>5.0376623376623373</v>
      </c>
    </row>
    <row r="275" spans="1:13">
      <c r="A275" s="4" t="s">
        <v>60</v>
      </c>
      <c r="B275" s="275">
        <v>22.7</v>
      </c>
      <c r="C275" s="112">
        <f>C274+B275</f>
        <v>22.7</v>
      </c>
      <c r="D275" s="70">
        <v>22.6</v>
      </c>
      <c r="E275" s="136">
        <f>E274+D275</f>
        <v>29.1</v>
      </c>
      <c r="F275" s="273">
        <v>14.2</v>
      </c>
      <c r="G275" s="44">
        <f>G274+F275</f>
        <v>14.2</v>
      </c>
      <c r="H275" s="260">
        <v>0</v>
      </c>
      <c r="I275" s="270">
        <f>I274+H275</f>
        <v>0</v>
      </c>
      <c r="J275" s="433">
        <v>29.4</v>
      </c>
      <c r="K275" s="434">
        <f>J275+K274</f>
        <v>35.199999999999996</v>
      </c>
      <c r="L275" s="15">
        <f t="shared" si="96"/>
        <v>21.340259740259743</v>
      </c>
      <c r="M275" s="155">
        <f>M274+L275</f>
        <v>26.377922077922079</v>
      </c>
    </row>
    <row r="276" spans="1:13">
      <c r="A276" s="4" t="s">
        <v>89</v>
      </c>
      <c r="B276" s="275">
        <v>9.1</v>
      </c>
      <c r="C276" s="208">
        <f>C275+B276</f>
        <v>31.799999999999997</v>
      </c>
      <c r="D276" s="70">
        <v>22.6</v>
      </c>
      <c r="E276" s="136">
        <f>E275+D276</f>
        <v>51.7</v>
      </c>
      <c r="F276" s="273">
        <v>14.3</v>
      </c>
      <c r="G276" s="44">
        <f>G275+F276</f>
        <v>28.5</v>
      </c>
      <c r="H276" s="260">
        <v>16.7</v>
      </c>
      <c r="I276" s="267">
        <f>I275+H276</f>
        <v>16.7</v>
      </c>
      <c r="J276" s="433">
        <v>5.9</v>
      </c>
      <c r="K276" s="434">
        <f>J276+K275</f>
        <v>41.099999999999994</v>
      </c>
      <c r="L276" s="15">
        <f t="shared" si="96"/>
        <v>19.67012987012987</v>
      </c>
      <c r="M276" s="153">
        <f>M275+L276</f>
        <v>46.048051948051949</v>
      </c>
    </row>
    <row r="277" spans="1:13">
      <c r="A277" s="4" t="s">
        <v>8</v>
      </c>
      <c r="B277" s="275">
        <v>40.9</v>
      </c>
      <c r="C277" s="112">
        <f>C276+B277</f>
        <v>72.699999999999989</v>
      </c>
      <c r="D277" s="70">
        <v>40.200000000000003</v>
      </c>
      <c r="E277" s="210">
        <f>E276+D277</f>
        <v>91.9</v>
      </c>
      <c r="F277" s="273">
        <v>42.9</v>
      </c>
      <c r="G277" s="44">
        <f>G276+F277</f>
        <v>71.400000000000006</v>
      </c>
      <c r="H277" s="260">
        <v>50</v>
      </c>
      <c r="I277" s="270">
        <f>I276+H277</f>
        <v>66.7</v>
      </c>
      <c r="J277" s="433">
        <v>47.1</v>
      </c>
      <c r="K277" s="434">
        <f>J277+K276</f>
        <v>88.199999999999989</v>
      </c>
      <c r="L277" s="15">
        <f t="shared" si="96"/>
        <v>41.133766233766231</v>
      </c>
      <c r="M277" s="214">
        <f>M276+L277</f>
        <v>87.181818181818187</v>
      </c>
    </row>
    <row r="278" spans="1:13" ht="13.5" thickBot="1">
      <c r="A278" s="4" t="s">
        <v>90</v>
      </c>
      <c r="B278" s="281">
        <v>27.3</v>
      </c>
      <c r="C278" s="114">
        <f>C277+B278</f>
        <v>99.999999999999986</v>
      </c>
      <c r="D278" s="75">
        <v>8.1</v>
      </c>
      <c r="E278" s="145">
        <f>E277+D278</f>
        <v>100</v>
      </c>
      <c r="F278" s="273">
        <v>28.6</v>
      </c>
      <c r="G278" s="44">
        <f>G277+F278</f>
        <v>100</v>
      </c>
      <c r="H278" s="262">
        <v>33.299999999999997</v>
      </c>
      <c r="I278" s="272">
        <f>I277+H278</f>
        <v>100</v>
      </c>
      <c r="J278" s="433">
        <v>11.8</v>
      </c>
      <c r="K278" s="434">
        <f>J278+K277</f>
        <v>99.999999999999986</v>
      </c>
      <c r="L278" s="15">
        <f t="shared" si="96"/>
        <v>12.818181818181817</v>
      </c>
      <c r="M278" s="154">
        <f>M277+L278</f>
        <v>100</v>
      </c>
    </row>
    <row r="279" spans="1:13" ht="13.5" thickBot="1">
      <c r="A279" s="3"/>
      <c r="B279" s="3"/>
      <c r="C279" s="115"/>
      <c r="D279" s="3"/>
      <c r="E279" s="107"/>
      <c r="F279" s="2"/>
      <c r="G279" s="107"/>
      <c r="H279" s="2"/>
      <c r="I279" s="9"/>
      <c r="J279" s="2"/>
      <c r="K279" s="2"/>
      <c r="L279" s="278"/>
      <c r="M279" s="9"/>
    </row>
    <row r="280" spans="1:13" ht="39" thickBot="1">
      <c r="A280" s="5" t="s">
        <v>24</v>
      </c>
      <c r="B280" s="10">
        <f>C297/C296*100</f>
        <v>68.199999999999989</v>
      </c>
      <c r="C280" s="5"/>
      <c r="D280" s="10">
        <f>E297/E296*100</f>
        <v>68.550000000000011</v>
      </c>
      <c r="E280" s="5"/>
      <c r="F280" s="10">
        <f>G297/G296*100</f>
        <v>78.55</v>
      </c>
      <c r="G280" s="21"/>
      <c r="H280" s="10">
        <f>I297/I296*100</f>
        <v>66.650000000000006</v>
      </c>
      <c r="I280" s="105"/>
      <c r="J280" s="10">
        <f>K297/K296*100</f>
        <v>70.600000000000009</v>
      </c>
      <c r="K280" s="105"/>
      <c r="L280" s="277">
        <f>M297/M296*100</f>
        <v>72.248211057929907</v>
      </c>
      <c r="M280" s="9"/>
    </row>
    <row r="281" spans="1:13" hidden="1">
      <c r="A281" s="3"/>
      <c r="B281" s="2"/>
      <c r="C281" s="2">
        <v>22</v>
      </c>
      <c r="D281" s="3"/>
      <c r="E281" s="9">
        <v>62</v>
      </c>
      <c r="F281" s="3"/>
      <c r="G281" s="9">
        <v>7</v>
      </c>
      <c r="H281" s="3"/>
      <c r="I281" s="9">
        <v>6</v>
      </c>
      <c r="J281" s="3"/>
      <c r="K281" s="9">
        <v>17</v>
      </c>
      <c r="L281" s="8"/>
      <c r="M281" s="9">
        <v>169</v>
      </c>
    </row>
    <row r="282" spans="1:13" hidden="1">
      <c r="A282" s="5"/>
      <c r="B282" s="5"/>
      <c r="C282" s="9">
        <f>B246*C$281/100</f>
        <v>0.99</v>
      </c>
      <c r="D282" s="5"/>
      <c r="E282" s="9">
        <f>D246*E$281/100</f>
        <v>1.984</v>
      </c>
      <c r="F282" s="5"/>
      <c r="G282" s="9">
        <f>F246*G$281/100</f>
        <v>0</v>
      </c>
      <c r="H282" s="9"/>
      <c r="I282" s="9">
        <f>H246*I$281/100</f>
        <v>0</v>
      </c>
      <c r="J282" s="5"/>
      <c r="K282" s="9">
        <f>J246*K$281/100</f>
        <v>0</v>
      </c>
      <c r="L282" s="8"/>
      <c r="M282" s="9">
        <f>L246*M$281/100</f>
        <v>4.7934545454545443</v>
      </c>
    </row>
    <row r="283" spans="1:13" hidden="1">
      <c r="A283" s="4"/>
      <c r="B283" s="4"/>
      <c r="C283" s="9">
        <f>B247*C$281/100</f>
        <v>4.9939999999999998</v>
      </c>
      <c r="D283" s="4"/>
      <c r="E283" s="9">
        <f>D247*E$281/100</f>
        <v>10.973999999999998</v>
      </c>
      <c r="F283" s="4"/>
      <c r="G283" s="9">
        <f>F247*G$281/100</f>
        <v>0</v>
      </c>
      <c r="H283" s="9"/>
      <c r="I283" s="9">
        <f>H247*I$281/100</f>
        <v>0</v>
      </c>
      <c r="J283" s="4"/>
      <c r="K283" s="9">
        <f>J247*K$281/100</f>
        <v>4.9979999999999993</v>
      </c>
      <c r="L283" s="8"/>
      <c r="M283" s="9">
        <f>L247*M$281/100</f>
        <v>28.064974025974024</v>
      </c>
    </row>
    <row r="284" spans="1:13" hidden="1">
      <c r="A284" s="4"/>
      <c r="B284" s="4"/>
      <c r="C284" s="9">
        <f>B248*C$281/100</f>
        <v>10.01</v>
      </c>
      <c r="D284" s="4"/>
      <c r="E284" s="9">
        <f>D248*E$281/100</f>
        <v>30.007999999999996</v>
      </c>
      <c r="F284" s="4"/>
      <c r="G284" s="9">
        <f>F248*G$281/100</f>
        <v>4.9980000000000011</v>
      </c>
      <c r="H284" s="9"/>
      <c r="I284" s="9">
        <f>H248*I$281/100</f>
        <v>4.0020000000000007</v>
      </c>
      <c r="J284" s="4"/>
      <c r="K284" s="9">
        <f>J248*K$281/100</f>
        <v>6.0009999999999994</v>
      </c>
      <c r="L284" s="8"/>
      <c r="M284" s="9">
        <f>L248*M$281/100</f>
        <v>84.658025974025975</v>
      </c>
    </row>
    <row r="285" spans="1:13" hidden="1">
      <c r="C285" s="9">
        <f>B249*C$281/100</f>
        <v>4.0039999999999996</v>
      </c>
      <c r="E285" s="9">
        <f>D249*E$281/100</f>
        <v>15.003999999999998</v>
      </c>
      <c r="G285" s="9">
        <f>F249*G$281/100</f>
        <v>2.0020000000000002</v>
      </c>
      <c r="H285" s="9"/>
      <c r="I285" s="9">
        <f>H249*I$281/100</f>
        <v>0</v>
      </c>
      <c r="K285" s="9">
        <f>J249*K$281/100</f>
        <v>4.9979999999999993</v>
      </c>
      <c r="L285" s="9"/>
      <c r="M285" s="9">
        <f>L249*M$281/100</f>
        <v>39.172883116883114</v>
      </c>
    </row>
    <row r="286" spans="1:13" hidden="1">
      <c r="C286" s="9">
        <f>B250*C$281/100</f>
        <v>2.0019999999999998</v>
      </c>
      <c r="E286" s="9">
        <f>D250*E$281/100</f>
        <v>4.03</v>
      </c>
      <c r="G286" s="9">
        <f>F250*G$281/100</f>
        <v>0</v>
      </c>
      <c r="H286" s="9"/>
      <c r="I286" s="9">
        <f>H250*I$281/100</f>
        <v>1.9979999999999998</v>
      </c>
      <c r="K286" s="9">
        <f>J250*K$281/100</f>
        <v>1.0030000000000001</v>
      </c>
      <c r="L286" s="9"/>
      <c r="M286" s="9">
        <f>L250*M$281/100</f>
        <v>0</v>
      </c>
    </row>
    <row r="287" spans="1:13" hidden="1">
      <c r="C287" s="9"/>
      <c r="E287" s="9"/>
      <c r="G287" s="9"/>
      <c r="H287" s="9"/>
      <c r="I287" s="9"/>
      <c r="K287" s="9"/>
      <c r="L287" s="9"/>
      <c r="M287" s="9"/>
    </row>
    <row r="288" spans="1:13" hidden="1">
      <c r="C288" s="9"/>
      <c r="E288" s="9"/>
      <c r="G288" s="9"/>
      <c r="H288" s="9"/>
      <c r="I288" s="9"/>
      <c r="K288" s="9"/>
      <c r="L288" s="9"/>
      <c r="M288" s="9"/>
    </row>
    <row r="289" spans="1:13" hidden="1">
      <c r="C289" s="9"/>
      <c r="E289" s="9"/>
      <c r="G289" s="9"/>
      <c r="H289" s="9"/>
      <c r="I289" s="9"/>
      <c r="K289" s="9"/>
      <c r="L289" s="9"/>
      <c r="M289" s="9"/>
    </row>
    <row r="290" spans="1:13" hidden="1">
      <c r="C290" s="9">
        <f>B253*C$281/100</f>
        <v>2.992</v>
      </c>
      <c r="E290" s="9">
        <f>D253*E$281/100</f>
        <v>7.9980000000000011</v>
      </c>
      <c r="G290" s="9">
        <f>F253*G$281/100</f>
        <v>0</v>
      </c>
      <c r="H290" s="9"/>
      <c r="I290" s="9">
        <f>H253*I$281/100</f>
        <v>0</v>
      </c>
      <c r="K290" s="9">
        <f>J253*K$281/100</f>
        <v>0</v>
      </c>
      <c r="L290" s="9"/>
      <c r="M290" s="9">
        <f>L253*M$281/100</f>
        <v>18.526350649350647</v>
      </c>
    </row>
    <row r="291" spans="1:13" hidden="1">
      <c r="C291" s="9">
        <f>B254*C$281/100</f>
        <v>13.002000000000001</v>
      </c>
      <c r="E291" s="9">
        <f>D254*E$281/100</f>
        <v>28.024000000000001</v>
      </c>
      <c r="G291" s="9">
        <f>F254*G$281/100</f>
        <v>3.9969999999999999</v>
      </c>
      <c r="H291" s="9"/>
      <c r="I291" s="9">
        <f>H254*I$281/100</f>
        <v>1.9979999999999998</v>
      </c>
      <c r="K291" s="9">
        <f>J254*K$281/100</f>
        <v>8.0069999999999997</v>
      </c>
      <c r="L291" s="9"/>
      <c r="M291" s="9">
        <f>L254*M$281/100</f>
        <v>79.737272727272725</v>
      </c>
    </row>
    <row r="292" spans="1:13" hidden="1">
      <c r="C292" s="9">
        <f>B255*C$281/100</f>
        <v>2.0019999999999998</v>
      </c>
      <c r="E292" s="9">
        <f>D255*E$281/100</f>
        <v>15.996000000000002</v>
      </c>
      <c r="G292" s="9">
        <f>F255*G$281/100</f>
        <v>2.0020000000000002</v>
      </c>
      <c r="H292" s="9"/>
      <c r="I292" s="9">
        <f>H255*I$281/100</f>
        <v>1.9979999999999998</v>
      </c>
      <c r="K292" s="9">
        <f>J255*K$281/100</f>
        <v>4.9979999999999993</v>
      </c>
      <c r="L292" s="9"/>
      <c r="M292" s="9">
        <f>L255*M$281/100</f>
        <v>41.769337662337655</v>
      </c>
    </row>
    <row r="293" spans="1:13" hidden="1">
      <c r="C293" s="9">
        <f>B256*C$281/100</f>
        <v>4.0039999999999996</v>
      </c>
      <c r="E293" s="9">
        <f>D256*E$281/100</f>
        <v>9.9820000000000011</v>
      </c>
      <c r="G293" s="9">
        <f>F256*G$281/100</f>
        <v>1.0010000000000001</v>
      </c>
      <c r="H293" s="9"/>
      <c r="I293" s="9">
        <f>H256*I$281/100</f>
        <v>1.0019999999999998</v>
      </c>
      <c r="K293" s="9">
        <f>J256*K$281/100</f>
        <v>2.9920000000000004</v>
      </c>
      <c r="L293" s="9"/>
      <c r="M293" s="9">
        <f>L256*M$281/100</f>
        <v>27.478961038961039</v>
      </c>
    </row>
    <row r="294" spans="1:13" hidden="1">
      <c r="C294" s="9">
        <f>B257*C$281/100</f>
        <v>0</v>
      </c>
      <c r="E294" s="9">
        <f>D257*E$281/100</f>
        <v>0</v>
      </c>
      <c r="G294" s="9">
        <f>F257*G$281/100</f>
        <v>0</v>
      </c>
      <c r="H294" s="9"/>
      <c r="I294" s="9">
        <f>H257*I$281/100</f>
        <v>1.0019999999999998</v>
      </c>
      <c r="K294" s="9">
        <f>J257*K$281/100</f>
        <v>1.0030000000000001</v>
      </c>
      <c r="L294" s="9"/>
      <c r="M294" s="9">
        <f>L257*M$281/100</f>
        <v>0</v>
      </c>
    </row>
    <row r="295" spans="1:13" hidden="1">
      <c r="C295" s="9"/>
      <c r="E295" s="9"/>
      <c r="F295" s="1"/>
      <c r="G295" s="9"/>
      <c r="H295" s="9"/>
      <c r="I295" s="9"/>
      <c r="K295" s="9"/>
      <c r="L295" s="9"/>
      <c r="M295" s="9"/>
    </row>
    <row r="296" spans="1:13" hidden="1">
      <c r="C296" s="9">
        <f>SUM(C282:C294)</f>
        <v>44</v>
      </c>
      <c r="E296" s="9">
        <f>SUM(E282:E294)</f>
        <v>124</v>
      </c>
      <c r="F296" s="1"/>
      <c r="G296" s="9">
        <f>SUM(G282:G294)</f>
        <v>14.000000000000002</v>
      </c>
      <c r="H296" s="9"/>
      <c r="I296" s="9">
        <f>SUM(I282:I294)</f>
        <v>11.999999999999996</v>
      </c>
      <c r="K296" s="9">
        <f>SUM(K282:K294)</f>
        <v>33.999999999999993</v>
      </c>
      <c r="L296" s="9"/>
      <c r="M296" s="9">
        <f>SUM(M282:M294)</f>
        <v>324.20125974025973</v>
      </c>
    </row>
    <row r="297" spans="1:13" hidden="1">
      <c r="C297" s="9">
        <f>C283+C284+C291+C292</f>
        <v>30.007999999999999</v>
      </c>
      <c r="E297" s="9">
        <f>E283+E284+E291+E292</f>
        <v>85.00200000000001</v>
      </c>
      <c r="F297" s="1"/>
      <c r="G297" s="9">
        <f>G283+G284+G291+G292</f>
        <v>10.997000000000002</v>
      </c>
      <c r="H297" s="9"/>
      <c r="I297" s="9">
        <f>I283+I284+I291+I292</f>
        <v>7.9979999999999993</v>
      </c>
      <c r="K297" s="9">
        <f>K283+K284+K291+K292</f>
        <v>24.003999999999998</v>
      </c>
      <c r="L297" s="9"/>
      <c r="M297" s="9">
        <f>M283+M284+M291+M292</f>
        <v>234.22961038961037</v>
      </c>
    </row>
    <row r="298" spans="1:13" hidden="1">
      <c r="C298" s="118"/>
      <c r="F298" s="1"/>
      <c r="G298" s="1"/>
      <c r="H298" s="1"/>
      <c r="I298" s="1"/>
      <c r="J298" s="1"/>
      <c r="K298" s="1"/>
      <c r="L298" s="1"/>
      <c r="M298" s="1"/>
    </row>
    <row r="299" spans="1:13">
      <c r="C299" s="118"/>
      <c r="F299" s="1"/>
      <c r="G299" s="1"/>
      <c r="H299" s="1"/>
      <c r="I299" s="1"/>
      <c r="J299" s="1"/>
      <c r="K299" s="1"/>
      <c r="L299" s="1"/>
      <c r="M299" s="1"/>
    </row>
    <row r="300" spans="1:13">
      <c r="A300" s="22" t="s">
        <v>101</v>
      </c>
      <c r="C300" s="118"/>
      <c r="F300" s="1"/>
      <c r="G300" s="1"/>
      <c r="H300" s="1"/>
      <c r="I300" s="1"/>
      <c r="J300" s="1"/>
      <c r="K300" s="1"/>
      <c r="L300" s="1"/>
      <c r="M300" s="1"/>
    </row>
    <row r="301" spans="1:13">
      <c r="C301" s="118"/>
      <c r="F301" s="1"/>
      <c r="G301" s="1"/>
      <c r="H301" s="1"/>
      <c r="I301" s="1"/>
      <c r="J301" s="1"/>
      <c r="K301" s="1"/>
      <c r="L301" s="1"/>
      <c r="M301" s="1"/>
    </row>
    <row r="302" spans="1:13">
      <c r="C302" s="118"/>
      <c r="F302" s="1"/>
      <c r="G302" s="1"/>
      <c r="H302" s="1"/>
      <c r="I302" s="1"/>
      <c r="J302" s="1"/>
      <c r="K302" s="1"/>
      <c r="L302" s="1"/>
      <c r="M302" s="1"/>
    </row>
    <row r="303" spans="1:13">
      <c r="C303" s="118"/>
      <c r="F303" s="1"/>
      <c r="G303" s="1"/>
      <c r="H303" s="1"/>
      <c r="I303" s="1"/>
      <c r="J303" s="1"/>
      <c r="K303" s="9"/>
      <c r="L303" s="1"/>
      <c r="M303" s="1"/>
    </row>
    <row r="304" spans="1:13">
      <c r="C304" s="118"/>
      <c r="F304" s="1"/>
      <c r="G304" s="1"/>
      <c r="H304" s="1"/>
      <c r="I304" s="1"/>
      <c r="J304" s="1"/>
      <c r="K304" s="9"/>
      <c r="L304" s="9"/>
      <c r="M304" s="1"/>
    </row>
    <row r="305" spans="3:13">
      <c r="C305" s="118"/>
      <c r="F305" s="1"/>
      <c r="G305" s="1"/>
      <c r="H305" s="1"/>
      <c r="I305" s="1"/>
      <c r="J305" s="1"/>
      <c r="K305" s="9"/>
      <c r="L305" s="9"/>
      <c r="M305" s="1"/>
    </row>
    <row r="306" spans="3:13">
      <c r="C306" s="118"/>
      <c r="F306" s="1"/>
      <c r="G306" s="1"/>
      <c r="H306" s="1"/>
      <c r="I306" s="1"/>
      <c r="J306" s="1"/>
      <c r="K306" s="9"/>
      <c r="L306" s="9"/>
      <c r="M306" s="1"/>
    </row>
    <row r="307" spans="3:13">
      <c r="C307" s="118"/>
      <c r="F307" s="1"/>
      <c r="G307" s="1"/>
      <c r="H307" s="1"/>
      <c r="I307" s="1"/>
      <c r="J307" s="1"/>
      <c r="K307" s="1"/>
      <c r="L307" s="1"/>
      <c r="M307" s="1"/>
    </row>
    <row r="308" spans="3:13">
      <c r="C308" s="118"/>
      <c r="F308" s="1"/>
      <c r="G308" s="1"/>
      <c r="H308" s="1"/>
      <c r="I308" s="1"/>
      <c r="J308" s="1"/>
      <c r="K308" s="1"/>
      <c r="L308" s="1"/>
      <c r="M308" s="1"/>
    </row>
    <row r="309" spans="3:13">
      <c r="C309" s="118"/>
      <c r="F309" s="1"/>
      <c r="G309" s="1"/>
      <c r="H309" s="1"/>
      <c r="I309" s="1"/>
      <c r="J309" s="1"/>
      <c r="K309" s="1"/>
      <c r="L309" s="1"/>
      <c r="M309" s="1"/>
    </row>
    <row r="310" spans="3:13">
      <c r="C310" s="118"/>
      <c r="F310" s="1"/>
      <c r="G310" s="1"/>
      <c r="H310" s="1"/>
      <c r="I310" s="1"/>
      <c r="J310" s="1"/>
      <c r="K310" s="1"/>
      <c r="L310" s="1"/>
      <c r="M310" s="1"/>
    </row>
    <row r="311" spans="3:13">
      <c r="C311" s="118"/>
      <c r="F311" s="1"/>
      <c r="G311" s="1"/>
      <c r="H311" s="1"/>
      <c r="I311" s="1"/>
      <c r="J311" s="1"/>
      <c r="K311" s="1"/>
      <c r="L311" s="1"/>
      <c r="M311" s="1"/>
    </row>
    <row r="312" spans="3:13">
      <c r="C312" s="118"/>
      <c r="F312" s="1"/>
      <c r="G312" s="1"/>
      <c r="H312" s="1"/>
      <c r="I312" s="1"/>
      <c r="J312" s="1"/>
      <c r="K312" s="1"/>
      <c r="L312" s="1"/>
      <c r="M312" s="1"/>
    </row>
    <row r="313" spans="3:13">
      <c r="C313" s="118"/>
      <c r="F313" s="1"/>
      <c r="G313" s="1"/>
      <c r="H313" s="1"/>
      <c r="I313" s="1"/>
      <c r="J313" s="1"/>
      <c r="K313" s="1"/>
      <c r="L313" s="1"/>
      <c r="M313" s="1"/>
    </row>
    <row r="314" spans="3:13">
      <c r="C314" s="118"/>
      <c r="F314" s="1"/>
      <c r="G314" s="1"/>
      <c r="H314" s="1"/>
      <c r="I314" s="1"/>
      <c r="J314" s="1"/>
      <c r="K314" s="1"/>
      <c r="L314" s="1"/>
      <c r="M314" s="1"/>
    </row>
    <row r="315" spans="3:13">
      <c r="C315" s="118"/>
      <c r="F315" s="1"/>
      <c r="G315" s="1"/>
      <c r="H315" s="1"/>
      <c r="I315" s="1"/>
      <c r="J315" s="1"/>
      <c r="K315" s="1"/>
      <c r="L315" s="1"/>
      <c r="M315" s="1"/>
    </row>
    <row r="316" spans="3:13">
      <c r="C316" s="118"/>
      <c r="F316" s="1"/>
      <c r="G316" s="1"/>
      <c r="H316" s="1"/>
      <c r="I316" s="1"/>
      <c r="J316" s="1"/>
      <c r="K316" s="1"/>
      <c r="L316" s="1"/>
      <c r="M316" s="1"/>
    </row>
    <row r="317" spans="3:13">
      <c r="C317" s="118"/>
      <c r="F317" s="1"/>
      <c r="G317" s="1"/>
      <c r="H317" s="1"/>
      <c r="I317" s="1"/>
      <c r="J317" s="1"/>
      <c r="K317" s="1"/>
      <c r="L317" s="1"/>
      <c r="M317" s="1"/>
    </row>
    <row r="318" spans="3:13">
      <c r="C318" s="118"/>
      <c r="F318" s="1"/>
      <c r="G318" s="1"/>
      <c r="H318" s="1"/>
      <c r="I318" s="1"/>
      <c r="J318" s="1"/>
      <c r="K318" s="1"/>
      <c r="L318" s="1"/>
      <c r="M318" s="1"/>
    </row>
    <row r="319" spans="3:13">
      <c r="C319" s="118"/>
      <c r="F319" s="1"/>
      <c r="G319" s="1"/>
      <c r="H319" s="1"/>
      <c r="I319" s="1"/>
      <c r="J319" s="1"/>
      <c r="K319" s="1"/>
      <c r="L319" s="1"/>
      <c r="M319" s="1"/>
    </row>
    <row r="320" spans="3:13">
      <c r="C320" s="118"/>
      <c r="F320" s="1"/>
      <c r="G320" s="1"/>
      <c r="H320" s="1"/>
      <c r="I320" s="1"/>
      <c r="J320" s="1"/>
      <c r="K320" s="1"/>
      <c r="L320" s="1"/>
      <c r="M320" s="1"/>
    </row>
    <row r="321" spans="3:13">
      <c r="C321" s="118"/>
      <c r="F321" s="1"/>
      <c r="G321" s="1"/>
      <c r="H321" s="1"/>
      <c r="I321" s="1"/>
      <c r="J321" s="1"/>
      <c r="K321" s="1"/>
      <c r="L321" s="1"/>
      <c r="M321" s="1"/>
    </row>
    <row r="322" spans="3:13">
      <c r="C322" s="118"/>
      <c r="F322" s="1"/>
      <c r="G322" s="1"/>
      <c r="H322" s="1"/>
      <c r="I322" s="1"/>
      <c r="J322" s="1"/>
      <c r="K322" s="1"/>
      <c r="L322" s="1"/>
      <c r="M322" s="1"/>
    </row>
    <row r="323" spans="3:13">
      <c r="C323" s="118"/>
      <c r="F323" s="1"/>
      <c r="G323" s="1"/>
      <c r="H323" s="1"/>
      <c r="I323" s="1"/>
      <c r="J323" s="1"/>
      <c r="K323" s="1"/>
      <c r="L323" s="1"/>
      <c r="M323" s="1"/>
    </row>
    <row r="324" spans="3:13">
      <c r="C324" s="118"/>
      <c r="F324" s="1"/>
      <c r="G324" s="1"/>
      <c r="H324" s="1"/>
      <c r="I324" s="1"/>
      <c r="J324" s="1"/>
      <c r="K324" s="1"/>
      <c r="L324" s="1"/>
      <c r="M324" s="1"/>
    </row>
    <row r="325" spans="3:13">
      <c r="C325" s="118"/>
      <c r="F325" s="1"/>
      <c r="G325" s="1"/>
      <c r="H325" s="1"/>
      <c r="I325" s="1"/>
      <c r="J325" s="1"/>
      <c r="K325" s="1"/>
      <c r="L325" s="1"/>
      <c r="M325" s="1"/>
    </row>
    <row r="326" spans="3:13">
      <c r="C326" s="118"/>
      <c r="F326" s="1"/>
      <c r="G326" s="1"/>
      <c r="H326" s="1"/>
      <c r="I326" s="1"/>
      <c r="J326" s="1"/>
      <c r="K326" s="1"/>
      <c r="L326" s="1"/>
      <c r="M326" s="1"/>
    </row>
    <row r="327" spans="3:13">
      <c r="C327" s="118"/>
      <c r="F327" s="1"/>
      <c r="G327" s="1"/>
      <c r="H327" s="1"/>
      <c r="I327" s="1"/>
      <c r="J327" s="1"/>
      <c r="K327" s="1"/>
      <c r="L327" s="1"/>
      <c r="M327" s="1"/>
    </row>
    <row r="328" spans="3:13">
      <c r="C328" s="118"/>
      <c r="F328" s="1"/>
      <c r="G328" s="1"/>
      <c r="H328" s="1"/>
      <c r="I328" s="1"/>
      <c r="J328" s="1"/>
      <c r="K328" s="1"/>
      <c r="L328" s="1"/>
      <c r="M328" s="1"/>
    </row>
    <row r="329" spans="3:13">
      <c r="C329" s="118"/>
      <c r="F329" s="1"/>
      <c r="G329" s="1"/>
      <c r="H329" s="1"/>
      <c r="I329" s="1"/>
      <c r="J329" s="1"/>
      <c r="K329" s="1"/>
      <c r="L329" s="1"/>
      <c r="M329" s="1"/>
    </row>
    <row r="330" spans="3:13">
      <c r="C330" s="118"/>
      <c r="F330" s="1"/>
      <c r="G330" s="1"/>
      <c r="H330" s="1"/>
      <c r="I330" s="1"/>
      <c r="J330" s="1"/>
      <c r="K330" s="1"/>
      <c r="L330" s="1"/>
      <c r="M330" s="1"/>
    </row>
    <row r="331" spans="3:13">
      <c r="C331" s="118"/>
      <c r="F331" s="1"/>
      <c r="G331" s="1"/>
      <c r="H331" s="1"/>
      <c r="I331" s="1"/>
      <c r="J331" s="1"/>
      <c r="K331" s="1"/>
      <c r="L331" s="1"/>
      <c r="M331" s="1"/>
    </row>
    <row r="332" spans="3:13">
      <c r="C332" s="118"/>
      <c r="F332" s="1"/>
      <c r="G332" s="1"/>
      <c r="H332" s="1"/>
      <c r="I332" s="1"/>
      <c r="J332" s="1"/>
      <c r="K332" s="1"/>
      <c r="L332" s="1"/>
      <c r="M332" s="1"/>
    </row>
  </sheetData>
  <mergeCells count="282">
    <mergeCell ref="J274:K274"/>
    <mergeCell ref="J275:K275"/>
    <mergeCell ref="J276:K276"/>
    <mergeCell ref="J277:K277"/>
    <mergeCell ref="J278:K278"/>
    <mergeCell ref="J269:K269"/>
    <mergeCell ref="J270:K270"/>
    <mergeCell ref="J271:K271"/>
    <mergeCell ref="J272:K272"/>
    <mergeCell ref="J273:K273"/>
    <mergeCell ref="J264:K264"/>
    <mergeCell ref="J265:K265"/>
    <mergeCell ref="J266:K266"/>
    <mergeCell ref="J267:K267"/>
    <mergeCell ref="J268:K268"/>
    <mergeCell ref="J259:K259"/>
    <mergeCell ref="J260:K260"/>
    <mergeCell ref="J261:K261"/>
    <mergeCell ref="J262:K262"/>
    <mergeCell ref="J263:K263"/>
    <mergeCell ref="J254:K254"/>
    <mergeCell ref="J255:K255"/>
    <mergeCell ref="J256:K256"/>
    <mergeCell ref="J257:K257"/>
    <mergeCell ref="J258:K258"/>
    <mergeCell ref="J249:K249"/>
    <mergeCell ref="J250:K250"/>
    <mergeCell ref="J251:K251"/>
    <mergeCell ref="J252:K252"/>
    <mergeCell ref="J253:K253"/>
    <mergeCell ref="J244:K244"/>
    <mergeCell ref="J245:K245"/>
    <mergeCell ref="J246:K246"/>
    <mergeCell ref="J247:K247"/>
    <mergeCell ref="J248:K248"/>
    <mergeCell ref="J239:K239"/>
    <mergeCell ref="J240:K240"/>
    <mergeCell ref="J241:K241"/>
    <mergeCell ref="J242:K242"/>
    <mergeCell ref="J243:K243"/>
    <mergeCell ref="J234:K234"/>
    <mergeCell ref="J235:K235"/>
    <mergeCell ref="J236:K236"/>
    <mergeCell ref="J237:K237"/>
    <mergeCell ref="J238:K238"/>
    <mergeCell ref="J229:K229"/>
    <mergeCell ref="J230:K230"/>
    <mergeCell ref="J231:K231"/>
    <mergeCell ref="J232:K232"/>
    <mergeCell ref="J233:K233"/>
    <mergeCell ref="J224:K224"/>
    <mergeCell ref="J225:K225"/>
    <mergeCell ref="J226:K226"/>
    <mergeCell ref="J227:K227"/>
    <mergeCell ref="J228:K228"/>
    <mergeCell ref="J219:K219"/>
    <mergeCell ref="J220:K220"/>
    <mergeCell ref="J221:K221"/>
    <mergeCell ref="J222:K222"/>
    <mergeCell ref="J223:K223"/>
    <mergeCell ref="J214:K214"/>
    <mergeCell ref="J215:K215"/>
    <mergeCell ref="J216:K216"/>
    <mergeCell ref="J217:K217"/>
    <mergeCell ref="J218:K218"/>
    <mergeCell ref="J209:K209"/>
    <mergeCell ref="J210:K210"/>
    <mergeCell ref="J211:K211"/>
    <mergeCell ref="J212:K212"/>
    <mergeCell ref="J213:K213"/>
    <mergeCell ref="J204:K204"/>
    <mergeCell ref="J205:K205"/>
    <mergeCell ref="J206:K206"/>
    <mergeCell ref="J207:K207"/>
    <mergeCell ref="J208:K208"/>
    <mergeCell ref="J199:K199"/>
    <mergeCell ref="J200:K200"/>
    <mergeCell ref="J201:K201"/>
    <mergeCell ref="J202:K202"/>
    <mergeCell ref="J203:K203"/>
    <mergeCell ref="J194:K194"/>
    <mergeCell ref="J195:K195"/>
    <mergeCell ref="J196:K196"/>
    <mergeCell ref="J197:K197"/>
    <mergeCell ref="J198:K198"/>
    <mergeCell ref="J189:K189"/>
    <mergeCell ref="J190:K190"/>
    <mergeCell ref="J191:K191"/>
    <mergeCell ref="J192:K192"/>
    <mergeCell ref="J193:K193"/>
    <mergeCell ref="J184:K184"/>
    <mergeCell ref="J185:K185"/>
    <mergeCell ref="J186:K186"/>
    <mergeCell ref="J187:K187"/>
    <mergeCell ref="J188:K188"/>
    <mergeCell ref="J179:K179"/>
    <mergeCell ref="J180:K180"/>
    <mergeCell ref="J181:K181"/>
    <mergeCell ref="J182:K182"/>
    <mergeCell ref="J183:K183"/>
    <mergeCell ref="J174:K174"/>
    <mergeCell ref="J175:K175"/>
    <mergeCell ref="J176:K176"/>
    <mergeCell ref="J177:K177"/>
    <mergeCell ref="J178:K178"/>
    <mergeCell ref="J169:K169"/>
    <mergeCell ref="J170:K170"/>
    <mergeCell ref="J171:K171"/>
    <mergeCell ref="J172:K172"/>
    <mergeCell ref="J173:K173"/>
    <mergeCell ref="J164:K164"/>
    <mergeCell ref="J165:K165"/>
    <mergeCell ref="J166:K166"/>
    <mergeCell ref="J167:K167"/>
    <mergeCell ref="J168:K168"/>
    <mergeCell ref="J159:K159"/>
    <mergeCell ref="J160:K160"/>
    <mergeCell ref="J161:K161"/>
    <mergeCell ref="J162:K162"/>
    <mergeCell ref="J163:K163"/>
    <mergeCell ref="J154:K154"/>
    <mergeCell ref="J155:K155"/>
    <mergeCell ref="J156:K156"/>
    <mergeCell ref="J157:K157"/>
    <mergeCell ref="J158:K158"/>
    <mergeCell ref="J149:K149"/>
    <mergeCell ref="J150:K150"/>
    <mergeCell ref="J151:K151"/>
    <mergeCell ref="J152:K152"/>
    <mergeCell ref="J153:K153"/>
    <mergeCell ref="J144:K144"/>
    <mergeCell ref="J145:K145"/>
    <mergeCell ref="J146:K146"/>
    <mergeCell ref="J147:K147"/>
    <mergeCell ref="J148:K148"/>
    <mergeCell ref="J139:K139"/>
    <mergeCell ref="J140:K140"/>
    <mergeCell ref="J141:K141"/>
    <mergeCell ref="J142:K142"/>
    <mergeCell ref="J143:K143"/>
    <mergeCell ref="J134:K134"/>
    <mergeCell ref="J135:K135"/>
    <mergeCell ref="J136:K136"/>
    <mergeCell ref="J137:K137"/>
    <mergeCell ref="J138:K138"/>
    <mergeCell ref="J129:K129"/>
    <mergeCell ref="J130:K130"/>
    <mergeCell ref="J131:K131"/>
    <mergeCell ref="J132:K132"/>
    <mergeCell ref="J133:K133"/>
    <mergeCell ref="J124:K124"/>
    <mergeCell ref="J125:K125"/>
    <mergeCell ref="J126:K126"/>
    <mergeCell ref="J127:K127"/>
    <mergeCell ref="J128:K128"/>
    <mergeCell ref="J119:K119"/>
    <mergeCell ref="J120:K120"/>
    <mergeCell ref="J121:K121"/>
    <mergeCell ref="J122:K122"/>
    <mergeCell ref="J123:K123"/>
    <mergeCell ref="J114:K114"/>
    <mergeCell ref="J115:K115"/>
    <mergeCell ref="J116:K116"/>
    <mergeCell ref="J117:K117"/>
    <mergeCell ref="J118:K118"/>
    <mergeCell ref="J109:K109"/>
    <mergeCell ref="J110:K110"/>
    <mergeCell ref="J111:K111"/>
    <mergeCell ref="J112:K112"/>
    <mergeCell ref="J113:K113"/>
    <mergeCell ref="J104:K104"/>
    <mergeCell ref="J105:K105"/>
    <mergeCell ref="J106:K106"/>
    <mergeCell ref="J107:K107"/>
    <mergeCell ref="J108:K108"/>
    <mergeCell ref="J99:K99"/>
    <mergeCell ref="J100:K100"/>
    <mergeCell ref="J101:K101"/>
    <mergeCell ref="J102:K102"/>
    <mergeCell ref="J103:K103"/>
    <mergeCell ref="J94:K94"/>
    <mergeCell ref="J95:K95"/>
    <mergeCell ref="J96:K96"/>
    <mergeCell ref="J97:K97"/>
    <mergeCell ref="J98:K98"/>
    <mergeCell ref="J89:K89"/>
    <mergeCell ref="J90:K90"/>
    <mergeCell ref="J91:K91"/>
    <mergeCell ref="J92:K92"/>
    <mergeCell ref="J93:K93"/>
    <mergeCell ref="J84:K84"/>
    <mergeCell ref="J85:K85"/>
    <mergeCell ref="J86:K86"/>
    <mergeCell ref="J87:K87"/>
    <mergeCell ref="J88:K88"/>
    <mergeCell ref="J79:K79"/>
    <mergeCell ref="J80:K80"/>
    <mergeCell ref="J81:K81"/>
    <mergeCell ref="J82:K82"/>
    <mergeCell ref="J83:K83"/>
    <mergeCell ref="J74:K74"/>
    <mergeCell ref="J75:K75"/>
    <mergeCell ref="J76:K76"/>
    <mergeCell ref="J77:K77"/>
    <mergeCell ref="J78:K78"/>
    <mergeCell ref="J69:K69"/>
    <mergeCell ref="J70:K70"/>
    <mergeCell ref="J71:K71"/>
    <mergeCell ref="J72:K72"/>
    <mergeCell ref="J73:K73"/>
    <mergeCell ref="J64:K64"/>
    <mergeCell ref="J65:K65"/>
    <mergeCell ref="J66:K66"/>
    <mergeCell ref="J67:K67"/>
    <mergeCell ref="J68:K68"/>
    <mergeCell ref="J59:K59"/>
    <mergeCell ref="J60:K60"/>
    <mergeCell ref="J61:K61"/>
    <mergeCell ref="J62:K62"/>
    <mergeCell ref="J63:K63"/>
    <mergeCell ref="J54:K54"/>
    <mergeCell ref="J55:K55"/>
    <mergeCell ref="J56:K56"/>
    <mergeCell ref="J57:K57"/>
    <mergeCell ref="J58:K58"/>
    <mergeCell ref="J49:K49"/>
    <mergeCell ref="J50:K50"/>
    <mergeCell ref="J51:K51"/>
    <mergeCell ref="J52:K52"/>
    <mergeCell ref="J53:K53"/>
    <mergeCell ref="J44:K44"/>
    <mergeCell ref="J45:K45"/>
    <mergeCell ref="J46:K46"/>
    <mergeCell ref="J47:K47"/>
    <mergeCell ref="J48:K48"/>
    <mergeCell ref="J39:K39"/>
    <mergeCell ref="J40:K40"/>
    <mergeCell ref="J41:K41"/>
    <mergeCell ref="J42:K42"/>
    <mergeCell ref="J43:K43"/>
    <mergeCell ref="J34:K34"/>
    <mergeCell ref="J35:K35"/>
    <mergeCell ref="J36:K36"/>
    <mergeCell ref="J37:K37"/>
    <mergeCell ref="J38:K38"/>
    <mergeCell ref="J29:K29"/>
    <mergeCell ref="J30:K30"/>
    <mergeCell ref="J31:K31"/>
    <mergeCell ref="J32:K32"/>
    <mergeCell ref="J33:K33"/>
    <mergeCell ref="J24:K24"/>
    <mergeCell ref="J25:K25"/>
    <mergeCell ref="J26:K26"/>
    <mergeCell ref="J27:K27"/>
    <mergeCell ref="J28:K28"/>
    <mergeCell ref="J19:K19"/>
    <mergeCell ref="J20:K20"/>
    <mergeCell ref="J21:K21"/>
    <mergeCell ref="J22:K22"/>
    <mergeCell ref="J23:K23"/>
    <mergeCell ref="J14:K14"/>
    <mergeCell ref="J15:K15"/>
    <mergeCell ref="J16:K16"/>
    <mergeCell ref="J17:K17"/>
    <mergeCell ref="J18:K18"/>
    <mergeCell ref="J9:K9"/>
    <mergeCell ref="J10:K10"/>
    <mergeCell ref="J11:K11"/>
    <mergeCell ref="J12:K12"/>
    <mergeCell ref="J13:K13"/>
    <mergeCell ref="J4:K4"/>
    <mergeCell ref="J5:K5"/>
    <mergeCell ref="J6:K6"/>
    <mergeCell ref="J7:K7"/>
    <mergeCell ref="J8:K8"/>
    <mergeCell ref="A1:M1"/>
    <mergeCell ref="B2:C2"/>
    <mergeCell ref="D2:E2"/>
    <mergeCell ref="F2:G2"/>
    <mergeCell ref="H2:I2"/>
    <mergeCell ref="J2:K2"/>
    <mergeCell ref="L2:M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dimension ref="A1:M306"/>
  <sheetViews>
    <sheetView workbookViewId="0">
      <selection sqref="A1:M1"/>
    </sheetView>
  </sheetViews>
  <sheetFormatPr defaultRowHeight="12.75"/>
  <cols>
    <col min="1" max="1" width="45.85546875" customWidth="1"/>
    <col min="2" max="2" width="11.5703125" customWidth="1"/>
    <col min="3" max="3" width="11.5703125" style="118"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396" t="s">
        <v>116</v>
      </c>
      <c r="B1" s="397"/>
      <c r="C1" s="397"/>
      <c r="D1" s="397"/>
      <c r="E1" s="397"/>
      <c r="F1" s="397"/>
      <c r="G1" s="397"/>
      <c r="H1" s="397"/>
      <c r="I1" s="397"/>
      <c r="J1" s="397"/>
      <c r="K1" s="397"/>
      <c r="L1" s="397"/>
      <c r="M1" s="397"/>
    </row>
    <row r="2" spans="1:13" s="170" customFormat="1" ht="24.75" customHeight="1">
      <c r="A2" s="169"/>
      <c r="B2" s="421" t="s">
        <v>109</v>
      </c>
      <c r="C2" s="422"/>
      <c r="D2" s="423" t="s">
        <v>110</v>
      </c>
      <c r="E2" s="424"/>
      <c r="F2" s="425" t="s">
        <v>111</v>
      </c>
      <c r="G2" s="426"/>
      <c r="H2" s="435" t="s">
        <v>112</v>
      </c>
      <c r="I2" s="436"/>
      <c r="J2" s="429" t="s">
        <v>122</v>
      </c>
      <c r="K2" s="430"/>
      <c r="L2" s="431" t="s">
        <v>123</v>
      </c>
      <c r="M2" s="432"/>
    </row>
    <row r="3" spans="1:13" s="170" customFormat="1" ht="36.75" customHeight="1" thickBot="1">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110"/>
      <c r="D5" s="70">
        <v>2.2000000000000002</v>
      </c>
      <c r="E5" s="71"/>
      <c r="F5" s="43"/>
      <c r="G5" s="44"/>
      <c r="H5" s="36"/>
      <c r="I5" s="37"/>
      <c r="J5" s="11"/>
      <c r="K5" s="12"/>
      <c r="L5" s="15">
        <f>(0.08*B5+0.57*D5+0.06*F5+0.03*H5+0.03*J5)/77*100</f>
        <v>1.6285714285714286</v>
      </c>
      <c r="M5" s="16"/>
    </row>
    <row r="6" spans="1:13">
      <c r="A6" s="4" t="s">
        <v>54</v>
      </c>
      <c r="B6" s="58"/>
      <c r="C6" s="110"/>
      <c r="D6" s="70"/>
      <c r="E6" s="71"/>
      <c r="F6" s="43"/>
      <c r="G6" s="44"/>
      <c r="H6" s="36"/>
      <c r="I6" s="37"/>
      <c r="J6" s="11"/>
      <c r="K6" s="12"/>
      <c r="L6" s="15">
        <f t="shared" ref="L6:L69" si="1">(0.08*B6+0.57*D6+0.06*F6+0.03*H6+0.03*J6)/77*100</f>
        <v>0</v>
      </c>
      <c r="M6" s="16"/>
    </row>
    <row r="7" spans="1:13">
      <c r="A7" s="4" t="s">
        <v>26</v>
      </c>
      <c r="B7" s="58"/>
      <c r="C7" s="110"/>
      <c r="D7" s="70"/>
      <c r="E7" s="71"/>
      <c r="F7" s="43"/>
      <c r="G7" s="44"/>
      <c r="H7" s="36"/>
      <c r="I7" s="37"/>
      <c r="J7" s="11"/>
      <c r="K7" s="12"/>
      <c r="L7" s="15">
        <f t="shared" si="1"/>
        <v>0</v>
      </c>
      <c r="M7" s="16"/>
    </row>
    <row r="8" spans="1:13">
      <c r="A8" s="4" t="s">
        <v>27</v>
      </c>
      <c r="B8" s="58"/>
      <c r="C8" s="110"/>
      <c r="D8" s="70"/>
      <c r="E8" s="71"/>
      <c r="F8" s="43"/>
      <c r="G8" s="44"/>
      <c r="H8" s="36"/>
      <c r="I8" s="37"/>
      <c r="J8" s="11"/>
      <c r="K8" s="12"/>
      <c r="L8" s="15">
        <f t="shared" si="1"/>
        <v>0</v>
      </c>
      <c r="M8" s="16"/>
    </row>
    <row r="9" spans="1:13">
      <c r="A9" s="4" t="s">
        <v>28</v>
      </c>
      <c r="B9" s="58">
        <v>77.8</v>
      </c>
      <c r="C9" s="110"/>
      <c r="D9" s="70">
        <v>60.5</v>
      </c>
      <c r="E9" s="71"/>
      <c r="F9" s="43">
        <v>33.299999999999997</v>
      </c>
      <c r="G9" s="44"/>
      <c r="H9" s="36"/>
      <c r="I9" s="37"/>
      <c r="J9" s="11">
        <v>20</v>
      </c>
      <c r="K9" s="12"/>
      <c r="L9" s="15">
        <f t="shared" si="1"/>
        <v>56.242857142857147</v>
      </c>
      <c r="M9" s="16"/>
    </row>
    <row r="10" spans="1:13">
      <c r="A10" s="4" t="s">
        <v>29</v>
      </c>
      <c r="B10" s="58"/>
      <c r="C10" s="110"/>
      <c r="D10" s="70">
        <v>2.2999999999999998</v>
      </c>
      <c r="E10" s="71"/>
      <c r="F10" s="43"/>
      <c r="G10" s="44"/>
      <c r="H10" s="36"/>
      <c r="I10" s="37"/>
      <c r="J10" s="11"/>
      <c r="K10" s="12"/>
      <c r="L10" s="15">
        <f t="shared" si="1"/>
        <v>1.702597402597402</v>
      </c>
      <c r="M10" s="16"/>
    </row>
    <row r="11" spans="1:13">
      <c r="A11" s="4" t="s">
        <v>30</v>
      </c>
      <c r="B11" s="58"/>
      <c r="C11" s="110"/>
      <c r="D11" s="70"/>
      <c r="E11" s="71"/>
      <c r="F11" s="43"/>
      <c r="G11" s="44"/>
      <c r="H11" s="36"/>
      <c r="I11" s="37"/>
      <c r="J11" s="11">
        <v>13.3</v>
      </c>
      <c r="K11" s="12"/>
      <c r="L11" s="15">
        <f t="shared" si="1"/>
        <v>0.51818181818181819</v>
      </c>
      <c r="M11" s="16"/>
    </row>
    <row r="12" spans="1:13">
      <c r="A12" s="4" t="s">
        <v>31</v>
      </c>
      <c r="B12" s="58"/>
      <c r="C12" s="110"/>
      <c r="D12" s="70"/>
      <c r="E12" s="71"/>
      <c r="F12" s="43"/>
      <c r="G12" s="44"/>
      <c r="H12" s="36"/>
      <c r="I12" s="37"/>
      <c r="J12" s="11"/>
      <c r="K12" s="12"/>
      <c r="L12" s="15">
        <f t="shared" si="1"/>
        <v>0</v>
      </c>
      <c r="M12" s="16"/>
    </row>
    <row r="13" spans="1:13">
      <c r="A13" s="4" t="s">
        <v>32</v>
      </c>
      <c r="B13" s="58"/>
      <c r="C13" s="110"/>
      <c r="D13" s="70">
        <v>4.7</v>
      </c>
      <c r="E13" s="71"/>
      <c r="F13" s="43"/>
      <c r="G13" s="44"/>
      <c r="H13" s="36">
        <v>25</v>
      </c>
      <c r="I13" s="37"/>
      <c r="J13" s="11"/>
      <c r="K13" s="12"/>
      <c r="L13" s="15">
        <f t="shared" si="1"/>
        <v>4.453246753246753</v>
      </c>
      <c r="M13" s="16"/>
    </row>
    <row r="14" spans="1:13">
      <c r="A14" s="4" t="s">
        <v>33</v>
      </c>
      <c r="B14" s="58">
        <v>22.2</v>
      </c>
      <c r="C14" s="110"/>
      <c r="D14" s="70">
        <v>14</v>
      </c>
      <c r="E14" s="71"/>
      <c r="F14" s="43">
        <v>33.299999999999997</v>
      </c>
      <c r="G14" s="44"/>
      <c r="H14" s="36">
        <v>25</v>
      </c>
      <c r="I14" s="37"/>
      <c r="J14" s="11">
        <v>60</v>
      </c>
      <c r="K14" s="12"/>
      <c r="L14" s="15">
        <f t="shared" si="1"/>
        <v>18.576623376623374</v>
      </c>
      <c r="M14" s="16"/>
    </row>
    <row r="15" spans="1:13">
      <c r="A15" s="4" t="s">
        <v>34</v>
      </c>
      <c r="B15" s="58"/>
      <c r="C15" s="110"/>
      <c r="D15" s="70"/>
      <c r="E15" s="71"/>
      <c r="F15" s="43">
        <v>16.7</v>
      </c>
      <c r="G15" s="44"/>
      <c r="H15" s="36"/>
      <c r="I15" s="37"/>
      <c r="J15" s="11">
        <v>6.7</v>
      </c>
      <c r="K15" s="12"/>
      <c r="L15" s="15">
        <f t="shared" si="1"/>
        <v>1.5623376623376624</v>
      </c>
      <c r="M15" s="16"/>
    </row>
    <row r="16" spans="1:13">
      <c r="A16" s="4" t="s">
        <v>35</v>
      </c>
      <c r="B16" s="58"/>
      <c r="C16" s="110"/>
      <c r="D16" s="70"/>
      <c r="E16" s="71"/>
      <c r="F16" s="43">
        <v>16.7</v>
      </c>
      <c r="G16" s="44"/>
      <c r="H16" s="36"/>
      <c r="I16" s="37"/>
      <c r="J16" s="11"/>
      <c r="K16" s="12"/>
      <c r="L16" s="15">
        <f t="shared" si="1"/>
        <v>1.3012987012987012</v>
      </c>
      <c r="M16" s="16"/>
    </row>
    <row r="17" spans="1:13">
      <c r="A17" s="4" t="s">
        <v>36</v>
      </c>
      <c r="B17" s="58"/>
      <c r="C17" s="110"/>
      <c r="D17" s="70"/>
      <c r="E17" s="71"/>
      <c r="F17" s="43"/>
      <c r="G17" s="44"/>
      <c r="H17" s="36"/>
      <c r="I17" s="37"/>
      <c r="J17" s="11"/>
      <c r="K17" s="12"/>
      <c r="L17" s="15">
        <f t="shared" si="1"/>
        <v>0</v>
      </c>
      <c r="M17" s="16"/>
    </row>
    <row r="18" spans="1:13">
      <c r="A18" s="4" t="s">
        <v>37</v>
      </c>
      <c r="B18" s="58"/>
      <c r="C18" s="110"/>
      <c r="D18" s="70"/>
      <c r="E18" s="71"/>
      <c r="F18" s="43"/>
      <c r="G18" s="44"/>
      <c r="H18" s="36"/>
      <c r="I18" s="37"/>
      <c r="J18" s="11"/>
      <c r="K18" s="12"/>
      <c r="L18" s="15">
        <f t="shared" si="1"/>
        <v>0</v>
      </c>
      <c r="M18" s="16"/>
    </row>
    <row r="19" spans="1:13">
      <c r="A19" s="4" t="s">
        <v>38</v>
      </c>
      <c r="B19" s="58"/>
      <c r="C19" s="110"/>
      <c r="D19" s="70"/>
      <c r="E19" s="71"/>
      <c r="F19" s="43"/>
      <c r="G19" s="44"/>
      <c r="H19" s="36">
        <v>25</v>
      </c>
      <c r="I19" s="37"/>
      <c r="J19" s="11"/>
      <c r="K19" s="12"/>
      <c r="L19" s="15">
        <f t="shared" si="1"/>
        <v>0.97402597402597402</v>
      </c>
      <c r="M19" s="16"/>
    </row>
    <row r="20" spans="1:13">
      <c r="A20" s="4" t="s">
        <v>39</v>
      </c>
      <c r="B20" s="58"/>
      <c r="C20" s="110"/>
      <c r="D20" s="70">
        <v>2.2999999999999998</v>
      </c>
      <c r="E20" s="71"/>
      <c r="F20" s="43"/>
      <c r="G20" s="44"/>
      <c r="H20" s="36"/>
      <c r="I20" s="37"/>
      <c r="J20" s="11"/>
      <c r="K20" s="12"/>
      <c r="L20" s="15">
        <f t="shared" si="1"/>
        <v>1.702597402597402</v>
      </c>
      <c r="M20" s="16"/>
    </row>
    <row r="21" spans="1:13">
      <c r="A21" s="4" t="s">
        <v>40</v>
      </c>
      <c r="B21" s="58"/>
      <c r="C21" s="110"/>
      <c r="D21" s="70">
        <v>2.2999999999999998</v>
      </c>
      <c r="E21" s="71"/>
      <c r="F21" s="43"/>
      <c r="G21" s="44"/>
      <c r="H21" s="36"/>
      <c r="I21" s="37"/>
      <c r="J21" s="11"/>
      <c r="K21" s="12"/>
      <c r="L21" s="15">
        <f t="shared" si="1"/>
        <v>1.702597402597402</v>
      </c>
      <c r="M21" s="16"/>
    </row>
    <row r="22" spans="1:13">
      <c r="A22" s="4" t="s">
        <v>41</v>
      </c>
      <c r="B22" s="58"/>
      <c r="C22" s="110"/>
      <c r="D22" s="70"/>
      <c r="E22" s="71"/>
      <c r="F22" s="43"/>
      <c r="G22" s="44"/>
      <c r="H22" s="36"/>
      <c r="I22" s="37"/>
      <c r="J22" s="11"/>
      <c r="K22" s="12"/>
      <c r="L22" s="15">
        <f t="shared" si="1"/>
        <v>0</v>
      </c>
      <c r="M22" s="16"/>
    </row>
    <row r="23" spans="1:13">
      <c r="A23" s="4" t="s">
        <v>42</v>
      </c>
      <c r="B23" s="58"/>
      <c r="C23" s="110"/>
      <c r="D23" s="70"/>
      <c r="E23" s="71"/>
      <c r="F23" s="43"/>
      <c r="G23" s="44"/>
      <c r="H23" s="36"/>
      <c r="I23" s="37"/>
      <c r="J23" s="11"/>
      <c r="K23" s="12"/>
      <c r="L23" s="15">
        <f t="shared" si="1"/>
        <v>0</v>
      </c>
      <c r="M23" s="16"/>
    </row>
    <row r="24" spans="1:13">
      <c r="A24" s="4" t="s">
        <v>43</v>
      </c>
      <c r="B24" s="58"/>
      <c r="C24" s="110"/>
      <c r="D24" s="70"/>
      <c r="E24" s="71"/>
      <c r="F24" s="43"/>
      <c r="G24" s="44"/>
      <c r="H24" s="36"/>
      <c r="I24" s="37"/>
      <c r="J24" s="11"/>
      <c r="K24" s="12"/>
      <c r="L24" s="15">
        <f t="shared" si="1"/>
        <v>0</v>
      </c>
      <c r="M24" s="16"/>
    </row>
    <row r="25" spans="1:13">
      <c r="A25" s="4" t="s">
        <v>44</v>
      </c>
      <c r="B25" s="58"/>
      <c r="C25" s="110"/>
      <c r="D25" s="70"/>
      <c r="E25" s="71"/>
      <c r="F25" s="43"/>
      <c r="G25" s="44"/>
      <c r="H25" s="36"/>
      <c r="I25" s="37"/>
      <c r="J25" s="11"/>
      <c r="K25" s="12"/>
      <c r="L25" s="15">
        <f t="shared" si="1"/>
        <v>0</v>
      </c>
      <c r="M25" s="16"/>
    </row>
    <row r="26" spans="1:13">
      <c r="A26" s="4" t="s">
        <v>45</v>
      </c>
      <c r="B26" s="58"/>
      <c r="C26" s="110"/>
      <c r="D26" s="70">
        <v>4.7</v>
      </c>
      <c r="E26" s="71"/>
      <c r="F26" s="43"/>
      <c r="G26" s="44"/>
      <c r="H26" s="36"/>
      <c r="I26" s="37"/>
      <c r="J26" s="11"/>
      <c r="K26" s="12"/>
      <c r="L26" s="15">
        <f t="shared" si="1"/>
        <v>3.4792207792207792</v>
      </c>
      <c r="M26" s="16"/>
    </row>
    <row r="27" spans="1:13">
      <c r="A27" s="4" t="s">
        <v>46</v>
      </c>
      <c r="B27" s="58"/>
      <c r="C27" s="110"/>
      <c r="D27" s="70"/>
      <c r="E27" s="71"/>
      <c r="F27" s="43"/>
      <c r="G27" s="44"/>
      <c r="H27" s="36"/>
      <c r="I27" s="37"/>
      <c r="J27" s="11"/>
      <c r="K27" s="12"/>
      <c r="L27" s="15">
        <f t="shared" si="1"/>
        <v>0</v>
      </c>
      <c r="M27" s="16"/>
    </row>
    <row r="28" spans="1:13">
      <c r="A28" s="4" t="s">
        <v>47</v>
      </c>
      <c r="B28" s="58"/>
      <c r="C28" s="110"/>
      <c r="D28" s="70">
        <v>7</v>
      </c>
      <c r="E28" s="71"/>
      <c r="F28" s="43"/>
      <c r="G28" s="44"/>
      <c r="H28" s="36">
        <v>25</v>
      </c>
      <c r="I28" s="37"/>
      <c r="J28" s="11"/>
      <c r="K28" s="12"/>
      <c r="L28" s="15">
        <f t="shared" si="1"/>
        <v>6.1558441558441563</v>
      </c>
      <c r="M28" s="16"/>
    </row>
    <row r="29" spans="1:13">
      <c r="A29" s="3"/>
      <c r="B29" s="58"/>
      <c r="C29" s="110"/>
      <c r="D29" s="70"/>
      <c r="E29" s="71"/>
      <c r="F29" s="43"/>
      <c r="G29" s="44"/>
      <c r="H29" s="36"/>
      <c r="I29" s="37"/>
      <c r="J29" s="11"/>
      <c r="K29" s="12"/>
      <c r="L29" s="15"/>
      <c r="M29" s="16"/>
    </row>
    <row r="30" spans="1:13">
      <c r="A30" s="3"/>
      <c r="B30" s="58"/>
      <c r="C30" s="110"/>
      <c r="D30" s="70"/>
      <c r="E30" s="71"/>
      <c r="F30" s="43"/>
      <c r="G30" s="44"/>
      <c r="H30" s="36"/>
      <c r="I30" s="37"/>
      <c r="J30" s="11"/>
      <c r="K30" s="12"/>
      <c r="L30" s="15"/>
      <c r="M30" s="16"/>
    </row>
    <row r="31" spans="1:13">
      <c r="A31" s="4" t="s">
        <v>99</v>
      </c>
      <c r="B31" s="58">
        <v>33.4</v>
      </c>
      <c r="C31" s="111">
        <f>B31</f>
        <v>33.4</v>
      </c>
      <c r="D31" s="70">
        <v>11.6</v>
      </c>
      <c r="E31" s="128">
        <f>D31</f>
        <v>11.6</v>
      </c>
      <c r="F31" s="43">
        <v>16.7</v>
      </c>
      <c r="G31" s="129">
        <f>F31</f>
        <v>16.7</v>
      </c>
      <c r="H31" s="36"/>
      <c r="I31" s="130">
        <f>H31</f>
        <v>0</v>
      </c>
      <c r="J31" s="11">
        <v>13.3</v>
      </c>
      <c r="K31" s="131">
        <f>J31</f>
        <v>13.3</v>
      </c>
      <c r="L31" s="15">
        <f t="shared" si="1"/>
        <v>13.876623376623376</v>
      </c>
      <c r="M31" s="132">
        <f>L31</f>
        <v>13.876623376623376</v>
      </c>
    </row>
    <row r="32" spans="1:13">
      <c r="A32" s="4" t="s">
        <v>52</v>
      </c>
      <c r="B32" s="58">
        <v>22.2</v>
      </c>
      <c r="C32" s="208">
        <f>C31+B32</f>
        <v>55.599999999999994</v>
      </c>
      <c r="D32" s="70">
        <v>34.9</v>
      </c>
      <c r="E32" s="210">
        <f>E31+D32</f>
        <v>46.5</v>
      </c>
      <c r="F32" s="43"/>
      <c r="G32" s="129">
        <f>G31+F32</f>
        <v>16.7</v>
      </c>
      <c r="H32" s="36">
        <v>50</v>
      </c>
      <c r="I32" s="212">
        <f>I31+H32</f>
        <v>50</v>
      </c>
      <c r="J32" s="11">
        <v>13.3</v>
      </c>
      <c r="K32" s="131">
        <f>K31+J32</f>
        <v>26.6</v>
      </c>
      <c r="L32" s="15">
        <f t="shared" si="1"/>
        <v>30.607792207792205</v>
      </c>
      <c r="M32" s="214">
        <f>M31+L32</f>
        <v>44.484415584415579</v>
      </c>
    </row>
    <row r="33" spans="1:13">
      <c r="A33" s="4" t="s">
        <v>48</v>
      </c>
      <c r="B33" s="58"/>
      <c r="C33" s="111">
        <f>C32+B33</f>
        <v>55.599999999999994</v>
      </c>
      <c r="D33" s="70">
        <v>11.6</v>
      </c>
      <c r="E33" s="128">
        <f>E32+D33</f>
        <v>58.1</v>
      </c>
      <c r="F33" s="43">
        <v>33.299999999999997</v>
      </c>
      <c r="G33" s="211">
        <f t="shared" ref="G33:G36" si="2">G32+F33</f>
        <v>50</v>
      </c>
      <c r="H33" s="36">
        <v>25</v>
      </c>
      <c r="I33" s="130">
        <f t="shared" ref="I33:I36" si="3">I32+H33</f>
        <v>75</v>
      </c>
      <c r="J33" s="11">
        <v>20</v>
      </c>
      <c r="K33" s="213">
        <f t="shared" ref="K33:K36" si="4">K32+J33</f>
        <v>46.6</v>
      </c>
      <c r="L33" s="15">
        <f t="shared" si="1"/>
        <v>12.935064935064933</v>
      </c>
      <c r="M33" s="132">
        <f>M32+L33</f>
        <v>57.419480519480516</v>
      </c>
    </row>
    <row r="34" spans="1:13">
      <c r="A34" s="4" t="s">
        <v>49</v>
      </c>
      <c r="B34" s="58">
        <v>11.1</v>
      </c>
      <c r="C34" s="111">
        <f>C33+B34</f>
        <v>66.699999999999989</v>
      </c>
      <c r="D34" s="70">
        <v>7</v>
      </c>
      <c r="E34" s="128">
        <f>E33+D34</f>
        <v>65.099999999999994</v>
      </c>
      <c r="F34" s="43">
        <v>16.7</v>
      </c>
      <c r="G34" s="129">
        <f t="shared" si="2"/>
        <v>66.7</v>
      </c>
      <c r="H34" s="36">
        <v>25</v>
      </c>
      <c r="I34" s="130">
        <f t="shared" si="3"/>
        <v>100</v>
      </c>
      <c r="J34" s="11">
        <v>20</v>
      </c>
      <c r="K34" s="131">
        <f t="shared" si="4"/>
        <v>66.599999999999994</v>
      </c>
      <c r="L34" s="15">
        <f t="shared" si="1"/>
        <v>9.3896103896103895</v>
      </c>
      <c r="M34" s="132">
        <f t="shared" ref="M34:M36" si="5">M33+L34</f>
        <v>66.809090909090912</v>
      </c>
    </row>
    <row r="35" spans="1:13">
      <c r="A35" s="4" t="s">
        <v>50</v>
      </c>
      <c r="B35" s="58">
        <v>22.2</v>
      </c>
      <c r="C35" s="111">
        <f>C34+B35</f>
        <v>88.899999999999991</v>
      </c>
      <c r="D35" s="70">
        <v>14</v>
      </c>
      <c r="E35" s="128">
        <f>E34+D35</f>
        <v>79.099999999999994</v>
      </c>
      <c r="F35" s="43"/>
      <c r="G35" s="129">
        <f t="shared" si="2"/>
        <v>66.7</v>
      </c>
      <c r="H35" s="36"/>
      <c r="I35" s="130">
        <f t="shared" si="3"/>
        <v>100</v>
      </c>
      <c r="J35" s="11">
        <v>26.7</v>
      </c>
      <c r="K35" s="131">
        <f t="shared" si="4"/>
        <v>93.3</v>
      </c>
      <c r="L35" s="15">
        <f t="shared" si="1"/>
        <v>13.710389610389612</v>
      </c>
      <c r="M35" s="132">
        <f t="shared" si="5"/>
        <v>80.519480519480524</v>
      </c>
    </row>
    <row r="36" spans="1:13">
      <c r="A36" s="4" t="s">
        <v>51</v>
      </c>
      <c r="B36" s="58">
        <v>11.1</v>
      </c>
      <c r="C36" s="111">
        <f>C35+B36</f>
        <v>99.999999999999986</v>
      </c>
      <c r="D36" s="70">
        <v>20.9</v>
      </c>
      <c r="E36" s="128">
        <f>E35+D36</f>
        <v>100</v>
      </c>
      <c r="F36" s="43">
        <v>33.299999999999997</v>
      </c>
      <c r="G36" s="129">
        <f t="shared" si="2"/>
        <v>100</v>
      </c>
      <c r="H36" s="36"/>
      <c r="I36" s="130">
        <f t="shared" si="3"/>
        <v>100</v>
      </c>
      <c r="J36" s="11">
        <v>6.7</v>
      </c>
      <c r="K36" s="131">
        <f t="shared" si="4"/>
        <v>100</v>
      </c>
      <c r="L36" s="15">
        <f t="shared" si="1"/>
        <v>19.480519480519479</v>
      </c>
      <c r="M36" s="132">
        <f t="shared" si="5"/>
        <v>100</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c r="C39" s="112">
        <f>B39</f>
        <v>0</v>
      </c>
      <c r="D39" s="70"/>
      <c r="E39" s="136">
        <f>D39</f>
        <v>0</v>
      </c>
      <c r="F39" s="43"/>
      <c r="G39" s="137">
        <f>F39</f>
        <v>0</v>
      </c>
      <c r="H39" s="36"/>
      <c r="I39" s="138">
        <f>H39</f>
        <v>0</v>
      </c>
      <c r="J39" s="11"/>
      <c r="K39" s="139">
        <f>J39</f>
        <v>0</v>
      </c>
      <c r="L39" s="15">
        <f t="shared" si="1"/>
        <v>0</v>
      </c>
      <c r="M39" s="140">
        <f>L39</f>
        <v>0</v>
      </c>
    </row>
    <row r="40" spans="1:13">
      <c r="A40" s="4">
        <v>2</v>
      </c>
      <c r="B40" s="58"/>
      <c r="C40" s="112">
        <f>C39+B40</f>
        <v>0</v>
      </c>
      <c r="D40" s="70">
        <v>4.5</v>
      </c>
      <c r="E40" s="136">
        <f>E39+D40</f>
        <v>4.5</v>
      </c>
      <c r="F40" s="43"/>
      <c r="G40" s="137">
        <f>G39+F40</f>
        <v>0</v>
      </c>
      <c r="H40" s="36"/>
      <c r="I40" s="138">
        <f>I39+H40</f>
        <v>0</v>
      </c>
      <c r="J40" s="11"/>
      <c r="K40" s="139">
        <f>K39+J40</f>
        <v>0</v>
      </c>
      <c r="L40" s="15">
        <f t="shared" si="1"/>
        <v>3.3311688311688314</v>
      </c>
      <c r="M40" s="140">
        <f>M39+L40</f>
        <v>3.3311688311688314</v>
      </c>
    </row>
    <row r="41" spans="1:13">
      <c r="A41" s="4">
        <v>3</v>
      </c>
      <c r="B41" s="58"/>
      <c r="C41" s="112">
        <f t="shared" ref="C41:C48" si="6">C40+B41</f>
        <v>0</v>
      </c>
      <c r="D41" s="70">
        <v>4.7</v>
      </c>
      <c r="E41" s="136">
        <f t="shared" ref="E41:E48" si="7">E40+D41</f>
        <v>9.1999999999999993</v>
      </c>
      <c r="F41" s="43"/>
      <c r="G41" s="137">
        <f t="shared" ref="G41:G48" si="8">G40+F41</f>
        <v>0</v>
      </c>
      <c r="H41" s="36"/>
      <c r="I41" s="138">
        <f t="shared" ref="I41:I48" si="9">I40+H41</f>
        <v>0</v>
      </c>
      <c r="J41" s="11"/>
      <c r="K41" s="139">
        <f t="shared" ref="K41:K48" si="10">K40+J41</f>
        <v>0</v>
      </c>
      <c r="L41" s="15">
        <f t="shared" si="1"/>
        <v>3.4792207792207792</v>
      </c>
      <c r="M41" s="140">
        <f t="shared" ref="M41:M48" si="11">M40+L41</f>
        <v>6.8103896103896107</v>
      </c>
    </row>
    <row r="42" spans="1:13">
      <c r="A42" s="4">
        <v>4</v>
      </c>
      <c r="B42" s="58"/>
      <c r="C42" s="112">
        <f t="shared" si="6"/>
        <v>0</v>
      </c>
      <c r="D42" s="70">
        <v>7</v>
      </c>
      <c r="E42" s="136">
        <f t="shared" si="7"/>
        <v>16.2</v>
      </c>
      <c r="F42" s="43"/>
      <c r="G42" s="137">
        <f t="shared" si="8"/>
        <v>0</v>
      </c>
      <c r="H42" s="36"/>
      <c r="I42" s="138">
        <f t="shared" si="9"/>
        <v>0</v>
      </c>
      <c r="J42" s="11"/>
      <c r="K42" s="139">
        <f t="shared" si="10"/>
        <v>0</v>
      </c>
      <c r="L42" s="15">
        <f t="shared" si="1"/>
        <v>5.1818181818181808</v>
      </c>
      <c r="M42" s="140">
        <f t="shared" si="11"/>
        <v>11.992207792207791</v>
      </c>
    </row>
    <row r="43" spans="1:13">
      <c r="A43" s="4">
        <v>5</v>
      </c>
      <c r="B43" s="58">
        <v>11.1</v>
      </c>
      <c r="C43" s="112">
        <f t="shared" si="6"/>
        <v>11.1</v>
      </c>
      <c r="D43" s="70">
        <v>11.6</v>
      </c>
      <c r="E43" s="136">
        <f t="shared" si="7"/>
        <v>27.799999999999997</v>
      </c>
      <c r="F43" s="43">
        <v>16.600000000000001</v>
      </c>
      <c r="G43" s="137">
        <f t="shared" si="8"/>
        <v>16.600000000000001</v>
      </c>
      <c r="H43" s="36"/>
      <c r="I43" s="138">
        <f t="shared" si="9"/>
        <v>0</v>
      </c>
      <c r="J43" s="11">
        <v>13.3</v>
      </c>
      <c r="K43" s="139">
        <f t="shared" si="10"/>
        <v>13.3</v>
      </c>
      <c r="L43" s="15">
        <f t="shared" si="1"/>
        <v>11.551948051948051</v>
      </c>
      <c r="M43" s="140">
        <f t="shared" si="11"/>
        <v>23.544155844155842</v>
      </c>
    </row>
    <row r="44" spans="1:13">
      <c r="A44" s="4">
        <v>6</v>
      </c>
      <c r="B44" s="58">
        <v>11.1</v>
      </c>
      <c r="C44" s="112">
        <f t="shared" si="6"/>
        <v>22.2</v>
      </c>
      <c r="D44" s="70">
        <v>4.7</v>
      </c>
      <c r="E44" s="136">
        <f t="shared" si="7"/>
        <v>32.5</v>
      </c>
      <c r="F44" s="43">
        <v>16.7</v>
      </c>
      <c r="G44" s="211">
        <f t="shared" si="8"/>
        <v>33.299999999999997</v>
      </c>
      <c r="H44" s="36"/>
      <c r="I44" s="138">
        <f t="shared" si="9"/>
        <v>0</v>
      </c>
      <c r="J44" s="11">
        <v>6.7</v>
      </c>
      <c r="K44" s="131">
        <f t="shared" si="10"/>
        <v>20</v>
      </c>
      <c r="L44" s="15">
        <f t="shared" si="1"/>
        <v>6.1948051948051939</v>
      </c>
      <c r="M44" s="140">
        <f t="shared" si="11"/>
        <v>29.738961038961037</v>
      </c>
    </row>
    <row r="45" spans="1:13">
      <c r="A45" s="4">
        <v>7</v>
      </c>
      <c r="B45" s="58">
        <v>11.1</v>
      </c>
      <c r="C45" s="112">
        <f t="shared" si="6"/>
        <v>33.299999999999997</v>
      </c>
      <c r="D45" s="70">
        <v>9.3000000000000007</v>
      </c>
      <c r="E45" s="210">
        <f t="shared" si="7"/>
        <v>41.8</v>
      </c>
      <c r="F45" s="43"/>
      <c r="G45" s="137">
        <f t="shared" si="8"/>
        <v>33.299999999999997</v>
      </c>
      <c r="H45" s="36"/>
      <c r="I45" s="138">
        <f t="shared" si="9"/>
        <v>0</v>
      </c>
      <c r="J45" s="11">
        <v>6.7</v>
      </c>
      <c r="K45" s="139">
        <f t="shared" si="10"/>
        <v>26.7</v>
      </c>
      <c r="L45" s="15">
        <f t="shared" si="1"/>
        <v>8.2987012987012978</v>
      </c>
      <c r="M45" s="214">
        <f t="shared" si="11"/>
        <v>38.037662337662333</v>
      </c>
    </row>
    <row r="46" spans="1:13">
      <c r="A46" s="4">
        <v>8</v>
      </c>
      <c r="B46" s="58">
        <v>11.1</v>
      </c>
      <c r="C46" s="208">
        <f t="shared" si="6"/>
        <v>44.4</v>
      </c>
      <c r="D46" s="70">
        <v>20.9</v>
      </c>
      <c r="E46" s="136">
        <f t="shared" si="7"/>
        <v>62.699999999999996</v>
      </c>
      <c r="F46" s="43">
        <v>50</v>
      </c>
      <c r="G46" s="137">
        <f t="shared" si="8"/>
        <v>83.3</v>
      </c>
      <c r="H46" s="36">
        <v>25</v>
      </c>
      <c r="I46" s="138">
        <f t="shared" si="9"/>
        <v>25</v>
      </c>
      <c r="J46" s="11">
        <v>33.299999999999997</v>
      </c>
      <c r="K46" s="213">
        <f t="shared" si="10"/>
        <v>60</v>
      </c>
      <c r="L46" s="15">
        <f t="shared" si="1"/>
        <v>22.79220779220779</v>
      </c>
      <c r="M46" s="140">
        <f t="shared" si="11"/>
        <v>60.829870129870123</v>
      </c>
    </row>
    <row r="47" spans="1:13">
      <c r="A47" s="4">
        <v>9</v>
      </c>
      <c r="B47" s="58"/>
      <c r="C47" s="112">
        <f t="shared" si="6"/>
        <v>44.4</v>
      </c>
      <c r="D47" s="70">
        <v>14</v>
      </c>
      <c r="E47" s="136">
        <f t="shared" si="7"/>
        <v>76.699999999999989</v>
      </c>
      <c r="F47" s="43">
        <v>16.7</v>
      </c>
      <c r="G47" s="137">
        <f t="shared" si="8"/>
        <v>100</v>
      </c>
      <c r="H47" s="36">
        <v>50</v>
      </c>
      <c r="I47" s="212">
        <f t="shared" si="9"/>
        <v>75</v>
      </c>
      <c r="J47" s="11">
        <v>20</v>
      </c>
      <c r="K47" s="139">
        <f t="shared" si="10"/>
        <v>80</v>
      </c>
      <c r="L47" s="15">
        <f t="shared" si="1"/>
        <v>14.39220779220779</v>
      </c>
      <c r="M47" s="140">
        <f t="shared" si="11"/>
        <v>75.222077922077915</v>
      </c>
    </row>
    <row r="48" spans="1:13">
      <c r="A48" s="4">
        <v>10</v>
      </c>
      <c r="B48" s="58">
        <v>55.6</v>
      </c>
      <c r="C48" s="112">
        <f t="shared" si="6"/>
        <v>100</v>
      </c>
      <c r="D48" s="70">
        <v>23.3</v>
      </c>
      <c r="E48" s="136">
        <f t="shared" si="7"/>
        <v>99.999999999999986</v>
      </c>
      <c r="F48" s="43"/>
      <c r="G48" s="137">
        <f t="shared" si="8"/>
        <v>100</v>
      </c>
      <c r="H48" s="36">
        <v>25</v>
      </c>
      <c r="I48" s="138">
        <f t="shared" si="9"/>
        <v>100</v>
      </c>
      <c r="J48" s="11">
        <v>20</v>
      </c>
      <c r="K48" s="139">
        <f t="shared" si="10"/>
        <v>100</v>
      </c>
      <c r="L48" s="15">
        <f t="shared" si="1"/>
        <v>24.777922077922078</v>
      </c>
      <c r="M48" s="140">
        <f t="shared" si="11"/>
        <v>100</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c r="C51" s="112">
        <f>B51</f>
        <v>0</v>
      </c>
      <c r="D51" s="70"/>
      <c r="E51" s="136">
        <f>D51</f>
        <v>0</v>
      </c>
      <c r="F51" s="43"/>
      <c r="G51" s="137">
        <f>F51</f>
        <v>0</v>
      </c>
      <c r="H51" s="36"/>
      <c r="I51" s="138">
        <f>H51</f>
        <v>0</v>
      </c>
      <c r="J51" s="11">
        <v>13.3</v>
      </c>
      <c r="K51" s="139">
        <f>J51</f>
        <v>13.3</v>
      </c>
      <c r="L51" s="15">
        <f t="shared" si="1"/>
        <v>0.51818181818181819</v>
      </c>
      <c r="M51" s="140">
        <f>L51</f>
        <v>0.51818181818181819</v>
      </c>
    </row>
    <row r="52" spans="1:13">
      <c r="A52" s="4">
        <v>2</v>
      </c>
      <c r="B52" s="58">
        <v>11.1</v>
      </c>
      <c r="C52" s="112">
        <f>C51+B52</f>
        <v>11.1</v>
      </c>
      <c r="D52" s="70">
        <v>2.2999999999999998</v>
      </c>
      <c r="E52" s="136">
        <f>E51+D52</f>
        <v>2.2999999999999998</v>
      </c>
      <c r="F52" s="43"/>
      <c r="G52" s="137">
        <f>G51+F52</f>
        <v>0</v>
      </c>
      <c r="H52" s="36"/>
      <c r="I52" s="138">
        <f>I51+H52</f>
        <v>0</v>
      </c>
      <c r="J52" s="11">
        <v>6.7</v>
      </c>
      <c r="K52" s="139">
        <f>K51+J52</f>
        <v>20</v>
      </c>
      <c r="L52" s="15">
        <f t="shared" si="1"/>
        <v>3.116883116883117</v>
      </c>
      <c r="M52" s="140">
        <f>M51+L52</f>
        <v>3.6350649350649351</v>
      </c>
    </row>
    <row r="53" spans="1:13">
      <c r="A53" s="4">
        <v>3</v>
      </c>
      <c r="B53" s="58"/>
      <c r="C53" s="112">
        <f t="shared" ref="C53:C60" si="12">C52+B53</f>
        <v>11.1</v>
      </c>
      <c r="D53" s="70">
        <v>4.7</v>
      </c>
      <c r="E53" s="136">
        <f t="shared" ref="E53:E60" si="13">E52+D53</f>
        <v>7</v>
      </c>
      <c r="F53" s="43">
        <v>33.299999999999997</v>
      </c>
      <c r="G53" s="137">
        <f t="shared" ref="G53:G60" si="14">G52+F53</f>
        <v>33.299999999999997</v>
      </c>
      <c r="H53" s="36"/>
      <c r="I53" s="138">
        <f t="shared" ref="I53:I60" si="15">I52+H53</f>
        <v>0</v>
      </c>
      <c r="J53" s="11"/>
      <c r="K53" s="139">
        <f t="shared" ref="K53:K60" si="16">K52+J53</f>
        <v>20</v>
      </c>
      <c r="L53" s="15">
        <f t="shared" si="1"/>
        <v>6.0740259740259734</v>
      </c>
      <c r="M53" s="140">
        <f t="shared" ref="M53:M60" si="17">M52+L53</f>
        <v>9.709090909090909</v>
      </c>
    </row>
    <row r="54" spans="1:13">
      <c r="A54" s="4">
        <v>4</v>
      </c>
      <c r="B54" s="58"/>
      <c r="C54" s="112">
        <f t="shared" si="12"/>
        <v>11.1</v>
      </c>
      <c r="D54" s="70">
        <v>4.7</v>
      </c>
      <c r="E54" s="136">
        <f t="shared" si="13"/>
        <v>11.7</v>
      </c>
      <c r="F54" s="43"/>
      <c r="G54" s="137">
        <f t="shared" si="14"/>
        <v>33.299999999999997</v>
      </c>
      <c r="H54" s="36"/>
      <c r="I54" s="138">
        <f t="shared" si="15"/>
        <v>0</v>
      </c>
      <c r="J54" s="11">
        <v>6.7</v>
      </c>
      <c r="K54" s="139">
        <f t="shared" si="16"/>
        <v>26.7</v>
      </c>
      <c r="L54" s="15">
        <f t="shared" si="1"/>
        <v>3.7402597402597402</v>
      </c>
      <c r="M54" s="140">
        <f t="shared" si="17"/>
        <v>13.449350649350649</v>
      </c>
    </row>
    <row r="55" spans="1:13">
      <c r="A55" s="4">
        <v>5</v>
      </c>
      <c r="B55" s="58">
        <v>11.1</v>
      </c>
      <c r="C55" s="112">
        <f t="shared" si="12"/>
        <v>22.2</v>
      </c>
      <c r="D55" s="70">
        <v>16.3</v>
      </c>
      <c r="E55" s="136">
        <f t="shared" si="13"/>
        <v>28</v>
      </c>
      <c r="F55" s="43"/>
      <c r="G55" s="137">
        <f t="shared" si="14"/>
        <v>33.299999999999997</v>
      </c>
      <c r="H55" s="36"/>
      <c r="I55" s="138">
        <f t="shared" si="15"/>
        <v>0</v>
      </c>
      <c r="J55" s="11">
        <v>6.7</v>
      </c>
      <c r="K55" s="139">
        <f t="shared" si="16"/>
        <v>33.4</v>
      </c>
      <c r="L55" s="15">
        <f t="shared" si="1"/>
        <v>13.480519480519481</v>
      </c>
      <c r="M55" s="140">
        <f t="shared" si="17"/>
        <v>26.929870129870132</v>
      </c>
    </row>
    <row r="56" spans="1:13">
      <c r="A56" s="4">
        <v>6</v>
      </c>
      <c r="B56" s="58">
        <v>11.2</v>
      </c>
      <c r="C56" s="112">
        <f t="shared" si="12"/>
        <v>33.4</v>
      </c>
      <c r="D56" s="70">
        <v>9.1999999999999993</v>
      </c>
      <c r="E56" s="136">
        <f t="shared" si="13"/>
        <v>37.200000000000003</v>
      </c>
      <c r="F56" s="43"/>
      <c r="G56" s="137">
        <f t="shared" si="14"/>
        <v>33.299999999999997</v>
      </c>
      <c r="H56" s="36"/>
      <c r="I56" s="138">
        <f t="shared" si="15"/>
        <v>0</v>
      </c>
      <c r="J56" s="11">
        <v>6.6</v>
      </c>
      <c r="K56" s="139">
        <f t="shared" si="16"/>
        <v>40</v>
      </c>
      <c r="L56" s="15">
        <f t="shared" si="1"/>
        <v>8.23116883116883</v>
      </c>
      <c r="M56" s="140">
        <f t="shared" si="17"/>
        <v>35.161038961038962</v>
      </c>
    </row>
    <row r="57" spans="1:13">
      <c r="A57" s="4">
        <v>7</v>
      </c>
      <c r="B57" s="58"/>
      <c r="C57" s="112">
        <f t="shared" si="12"/>
        <v>33.4</v>
      </c>
      <c r="D57" s="70">
        <v>7</v>
      </c>
      <c r="E57" s="210">
        <f t="shared" si="13"/>
        <v>44.2</v>
      </c>
      <c r="F57" s="43"/>
      <c r="G57" s="137">
        <f t="shared" si="14"/>
        <v>33.299999999999997</v>
      </c>
      <c r="H57" s="36">
        <v>25</v>
      </c>
      <c r="I57" s="138">
        <f t="shared" si="15"/>
        <v>25</v>
      </c>
      <c r="J57" s="11"/>
      <c r="K57" s="139">
        <f t="shared" si="16"/>
        <v>40</v>
      </c>
      <c r="L57" s="15">
        <f t="shared" si="1"/>
        <v>6.1558441558441563</v>
      </c>
      <c r="M57" s="214">
        <f t="shared" si="17"/>
        <v>41.316883116883119</v>
      </c>
    </row>
    <row r="58" spans="1:13">
      <c r="A58" s="4">
        <v>8</v>
      </c>
      <c r="B58" s="58">
        <v>22.2</v>
      </c>
      <c r="C58" s="208">
        <f t="shared" si="12"/>
        <v>55.599999999999994</v>
      </c>
      <c r="D58" s="70">
        <v>20.9</v>
      </c>
      <c r="E58" s="136">
        <f t="shared" si="13"/>
        <v>65.099999999999994</v>
      </c>
      <c r="F58" s="43">
        <v>16.7</v>
      </c>
      <c r="G58" s="211">
        <f t="shared" si="14"/>
        <v>50</v>
      </c>
      <c r="H58" s="36"/>
      <c r="I58" s="138">
        <f t="shared" si="15"/>
        <v>25</v>
      </c>
      <c r="J58" s="11">
        <v>20</v>
      </c>
      <c r="K58" s="213">
        <f t="shared" si="16"/>
        <v>60</v>
      </c>
      <c r="L58" s="15">
        <f t="shared" si="1"/>
        <v>19.858441558441555</v>
      </c>
      <c r="M58" s="140">
        <f t="shared" si="17"/>
        <v>61.175324675324674</v>
      </c>
    </row>
    <row r="59" spans="1:13">
      <c r="A59" s="4">
        <v>9</v>
      </c>
      <c r="B59" s="58"/>
      <c r="C59" s="112">
        <f t="shared" si="12"/>
        <v>55.599999999999994</v>
      </c>
      <c r="D59" s="70">
        <v>9.3000000000000007</v>
      </c>
      <c r="E59" s="136">
        <f t="shared" si="13"/>
        <v>74.399999999999991</v>
      </c>
      <c r="F59" s="43">
        <v>16.7</v>
      </c>
      <c r="G59" s="137">
        <f t="shared" si="14"/>
        <v>66.7</v>
      </c>
      <c r="H59" s="36">
        <v>25</v>
      </c>
      <c r="I59" s="212">
        <f t="shared" si="15"/>
        <v>50</v>
      </c>
      <c r="J59" s="11">
        <v>13.3</v>
      </c>
      <c r="K59" s="139">
        <f t="shared" si="16"/>
        <v>73.3</v>
      </c>
      <c r="L59" s="15">
        <f t="shared" si="1"/>
        <v>9.6779220779220783</v>
      </c>
      <c r="M59" s="140">
        <f t="shared" si="17"/>
        <v>70.853246753246751</v>
      </c>
    </row>
    <row r="60" spans="1:13">
      <c r="A60" s="4">
        <v>10</v>
      </c>
      <c r="B60" s="58">
        <v>44.4</v>
      </c>
      <c r="C60" s="112">
        <f t="shared" si="12"/>
        <v>100</v>
      </c>
      <c r="D60" s="70">
        <v>25.6</v>
      </c>
      <c r="E60" s="136">
        <f t="shared" si="13"/>
        <v>100</v>
      </c>
      <c r="F60" s="43">
        <v>33.299999999999997</v>
      </c>
      <c r="G60" s="137">
        <f t="shared" si="14"/>
        <v>100</v>
      </c>
      <c r="H60" s="36">
        <v>50</v>
      </c>
      <c r="I60" s="138">
        <f t="shared" si="15"/>
        <v>100</v>
      </c>
      <c r="J60" s="11">
        <v>26.7</v>
      </c>
      <c r="K60" s="139">
        <f t="shared" si="16"/>
        <v>100</v>
      </c>
      <c r="L60" s="15">
        <f t="shared" si="1"/>
        <v>29.146753246753242</v>
      </c>
      <c r="M60" s="140">
        <f t="shared" si="17"/>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c r="C63" s="112">
        <f>B63</f>
        <v>0</v>
      </c>
      <c r="D63" s="70"/>
      <c r="E63" s="136">
        <f>D63</f>
        <v>0</v>
      </c>
      <c r="F63" s="43"/>
      <c r="G63" s="137">
        <f>F63</f>
        <v>0</v>
      </c>
      <c r="H63" s="36"/>
      <c r="I63" s="138">
        <f>H63</f>
        <v>0</v>
      </c>
      <c r="J63" s="11"/>
      <c r="K63" s="139">
        <f>J63</f>
        <v>0</v>
      </c>
      <c r="L63" s="15">
        <f t="shared" si="1"/>
        <v>0</v>
      </c>
      <c r="M63" s="140">
        <f>L63</f>
        <v>0</v>
      </c>
    </row>
    <row r="64" spans="1:13">
      <c r="A64" s="4">
        <v>2</v>
      </c>
      <c r="B64" s="58"/>
      <c r="C64" s="112">
        <f>C63+B64</f>
        <v>0</v>
      </c>
      <c r="D64" s="70"/>
      <c r="E64" s="136">
        <f>E63+D64</f>
        <v>0</v>
      </c>
      <c r="F64" s="43"/>
      <c r="G64" s="137">
        <f>G63+F64</f>
        <v>0</v>
      </c>
      <c r="H64" s="36"/>
      <c r="I64" s="138">
        <f>I63+H64</f>
        <v>0</v>
      </c>
      <c r="J64" s="11"/>
      <c r="K64" s="139">
        <f>K63+J64</f>
        <v>0</v>
      </c>
      <c r="L64" s="15">
        <f t="shared" si="1"/>
        <v>0</v>
      </c>
      <c r="M64" s="140">
        <f>M63+L64</f>
        <v>0</v>
      </c>
    </row>
    <row r="65" spans="1:13">
      <c r="A65" s="4">
        <v>3</v>
      </c>
      <c r="B65" s="58"/>
      <c r="C65" s="112">
        <f t="shared" ref="C65:C72" si="18">C64+B65</f>
        <v>0</v>
      </c>
      <c r="D65" s="70">
        <v>4.7</v>
      </c>
      <c r="E65" s="136">
        <f t="shared" ref="E65:E72" si="19">E64+D65</f>
        <v>4.7</v>
      </c>
      <c r="F65" s="43"/>
      <c r="G65" s="137">
        <f t="shared" ref="G65:G72" si="20">G64+F65</f>
        <v>0</v>
      </c>
      <c r="H65" s="36"/>
      <c r="I65" s="138">
        <f t="shared" ref="I65:I72" si="21">I64+H65</f>
        <v>0</v>
      </c>
      <c r="J65" s="11">
        <v>6.6</v>
      </c>
      <c r="K65" s="139">
        <f t="shared" ref="K65:K72" si="22">K64+J65</f>
        <v>6.6</v>
      </c>
      <c r="L65" s="15">
        <f t="shared" si="1"/>
        <v>3.7363636363636363</v>
      </c>
      <c r="M65" s="140">
        <f t="shared" ref="M65:M72" si="23">M64+L65</f>
        <v>3.7363636363636363</v>
      </c>
    </row>
    <row r="66" spans="1:13">
      <c r="A66" s="4">
        <v>4</v>
      </c>
      <c r="B66" s="58"/>
      <c r="C66" s="112">
        <f t="shared" si="18"/>
        <v>0</v>
      </c>
      <c r="D66" s="70">
        <v>2.2999999999999998</v>
      </c>
      <c r="E66" s="136">
        <f t="shared" si="19"/>
        <v>7</v>
      </c>
      <c r="F66" s="43">
        <v>16.600000000000001</v>
      </c>
      <c r="G66" s="137">
        <f t="shared" si="20"/>
        <v>16.600000000000001</v>
      </c>
      <c r="H66" s="36"/>
      <c r="I66" s="138">
        <f t="shared" si="21"/>
        <v>0</v>
      </c>
      <c r="J66" s="11"/>
      <c r="K66" s="139">
        <f t="shared" si="22"/>
        <v>6.6</v>
      </c>
      <c r="L66" s="15">
        <f t="shared" si="1"/>
        <v>2.9961038961038957</v>
      </c>
      <c r="M66" s="140">
        <f t="shared" si="23"/>
        <v>6.732467532467532</v>
      </c>
    </row>
    <row r="67" spans="1:13">
      <c r="A67" s="4">
        <v>5</v>
      </c>
      <c r="B67" s="58">
        <v>33.299999999999997</v>
      </c>
      <c r="C67" s="112">
        <f t="shared" si="18"/>
        <v>33.299999999999997</v>
      </c>
      <c r="D67" s="70">
        <v>11.6</v>
      </c>
      <c r="E67" s="136">
        <f t="shared" si="19"/>
        <v>18.600000000000001</v>
      </c>
      <c r="F67" s="43"/>
      <c r="G67" s="137">
        <f t="shared" si="20"/>
        <v>16.600000000000001</v>
      </c>
      <c r="H67" s="36"/>
      <c r="I67" s="138">
        <f t="shared" si="21"/>
        <v>0</v>
      </c>
      <c r="J67" s="11">
        <v>6.7</v>
      </c>
      <c r="K67" s="139">
        <f t="shared" si="22"/>
        <v>13.3</v>
      </c>
      <c r="L67" s="15">
        <f t="shared" si="1"/>
        <v>12.307792207792208</v>
      </c>
      <c r="M67" s="140">
        <f t="shared" si="23"/>
        <v>19.040259740259739</v>
      </c>
    </row>
    <row r="68" spans="1:13">
      <c r="A68" s="4">
        <v>6</v>
      </c>
      <c r="B68" s="58"/>
      <c r="C68" s="112">
        <f t="shared" si="18"/>
        <v>33.299999999999997</v>
      </c>
      <c r="D68" s="70">
        <v>4.7</v>
      </c>
      <c r="E68" s="136">
        <f t="shared" si="19"/>
        <v>23.3</v>
      </c>
      <c r="F68" s="43"/>
      <c r="G68" s="137">
        <f t="shared" si="20"/>
        <v>16.600000000000001</v>
      </c>
      <c r="H68" s="36"/>
      <c r="I68" s="138">
        <f t="shared" si="21"/>
        <v>0</v>
      </c>
      <c r="J68" s="11"/>
      <c r="K68" s="139">
        <f t="shared" si="22"/>
        <v>13.3</v>
      </c>
      <c r="L68" s="15">
        <f t="shared" si="1"/>
        <v>3.4792207792207792</v>
      </c>
      <c r="M68" s="140">
        <f t="shared" si="23"/>
        <v>22.519480519480517</v>
      </c>
    </row>
    <row r="69" spans="1:13">
      <c r="A69" s="4">
        <v>7</v>
      </c>
      <c r="B69" s="58"/>
      <c r="C69" s="112">
        <f t="shared" si="18"/>
        <v>33.299999999999997</v>
      </c>
      <c r="D69" s="70">
        <v>7</v>
      </c>
      <c r="E69" s="136">
        <f t="shared" si="19"/>
        <v>30.3</v>
      </c>
      <c r="F69" s="43"/>
      <c r="G69" s="137">
        <f t="shared" si="20"/>
        <v>16.600000000000001</v>
      </c>
      <c r="H69" s="36">
        <v>25</v>
      </c>
      <c r="I69" s="212">
        <f t="shared" si="21"/>
        <v>25</v>
      </c>
      <c r="J69" s="11">
        <v>13.3</v>
      </c>
      <c r="K69" s="139">
        <f t="shared" si="22"/>
        <v>26.6</v>
      </c>
      <c r="L69" s="15">
        <f t="shared" si="1"/>
        <v>6.674025974025974</v>
      </c>
      <c r="M69" s="140">
        <f t="shared" si="23"/>
        <v>29.19350649350649</v>
      </c>
    </row>
    <row r="70" spans="1:13">
      <c r="A70" s="4">
        <v>8</v>
      </c>
      <c r="B70" s="58">
        <v>11.1</v>
      </c>
      <c r="C70" s="208">
        <f t="shared" si="18"/>
        <v>44.4</v>
      </c>
      <c r="D70" s="70">
        <v>30.2</v>
      </c>
      <c r="E70" s="210">
        <f t="shared" si="19"/>
        <v>60.5</v>
      </c>
      <c r="F70" s="43">
        <v>16.7</v>
      </c>
      <c r="G70" s="137">
        <f t="shared" si="20"/>
        <v>33.299999999999997</v>
      </c>
      <c r="H70" s="36"/>
      <c r="I70" s="138">
        <f t="shared" si="21"/>
        <v>25</v>
      </c>
      <c r="J70" s="11">
        <v>20</v>
      </c>
      <c r="K70" s="213">
        <f t="shared" si="22"/>
        <v>46.6</v>
      </c>
      <c r="L70" s="15">
        <f t="shared" ref="L70:L132" si="24">(0.08*B70+0.57*D70+0.06*F70+0.03*H70+0.03*J70)/77*100</f>
        <v>25.589610389610389</v>
      </c>
      <c r="M70" s="214">
        <f t="shared" si="23"/>
        <v>54.783116883116875</v>
      </c>
    </row>
    <row r="71" spans="1:13">
      <c r="A71" s="4">
        <v>9</v>
      </c>
      <c r="B71" s="58"/>
      <c r="C71" s="112">
        <f t="shared" si="18"/>
        <v>44.4</v>
      </c>
      <c r="D71" s="70">
        <v>11.6</v>
      </c>
      <c r="E71" s="136">
        <f t="shared" si="19"/>
        <v>72.099999999999994</v>
      </c>
      <c r="F71" s="43">
        <v>16.7</v>
      </c>
      <c r="G71" s="211">
        <f t="shared" si="20"/>
        <v>50</v>
      </c>
      <c r="H71" s="36"/>
      <c r="I71" s="138">
        <f t="shared" si="21"/>
        <v>25</v>
      </c>
      <c r="J71" s="11">
        <v>26.7</v>
      </c>
      <c r="K71" s="139">
        <f t="shared" si="22"/>
        <v>73.3</v>
      </c>
      <c r="L71" s="15">
        <f t="shared" si="24"/>
        <v>10.928571428571427</v>
      </c>
      <c r="M71" s="140">
        <f t="shared" si="23"/>
        <v>65.711688311688306</v>
      </c>
    </row>
    <row r="72" spans="1:13">
      <c r="A72" s="4">
        <v>10</v>
      </c>
      <c r="B72" s="58">
        <v>55.6</v>
      </c>
      <c r="C72" s="112">
        <f t="shared" si="18"/>
        <v>100</v>
      </c>
      <c r="D72" s="70">
        <v>27.9</v>
      </c>
      <c r="E72" s="136">
        <f t="shared" si="19"/>
        <v>100</v>
      </c>
      <c r="F72" s="43">
        <v>50</v>
      </c>
      <c r="G72" s="137">
        <f t="shared" si="20"/>
        <v>100</v>
      </c>
      <c r="H72" s="36">
        <v>75</v>
      </c>
      <c r="I72" s="138">
        <f t="shared" si="21"/>
        <v>100</v>
      </c>
      <c r="J72" s="11">
        <v>26.7</v>
      </c>
      <c r="K72" s="139">
        <f t="shared" si="22"/>
        <v>100</v>
      </c>
      <c r="L72" s="15">
        <f t="shared" si="24"/>
        <v>34.288311688311687</v>
      </c>
      <c r="M72" s="140">
        <f t="shared" si="23"/>
        <v>100</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c r="C75" s="112">
        <f>B75</f>
        <v>0</v>
      </c>
      <c r="D75" s="70"/>
      <c r="E75" s="136">
        <f>D75</f>
        <v>0</v>
      </c>
      <c r="F75" s="43"/>
      <c r="G75" s="137">
        <f>F75</f>
        <v>0</v>
      </c>
      <c r="H75" s="36"/>
      <c r="I75" s="138">
        <f>H75</f>
        <v>0</v>
      </c>
      <c r="J75" s="11"/>
      <c r="K75" s="139">
        <f>J75</f>
        <v>0</v>
      </c>
      <c r="L75" s="15">
        <f t="shared" si="24"/>
        <v>0</v>
      </c>
      <c r="M75" s="140">
        <f>L75</f>
        <v>0</v>
      </c>
    </row>
    <row r="76" spans="1:13">
      <c r="A76" s="4">
        <v>2</v>
      </c>
      <c r="B76" s="58">
        <v>11.2</v>
      </c>
      <c r="C76" s="112">
        <f>C75+B76</f>
        <v>11.2</v>
      </c>
      <c r="D76" s="70">
        <v>2.2999999999999998</v>
      </c>
      <c r="E76" s="136">
        <f>E75+D76</f>
        <v>2.2999999999999998</v>
      </c>
      <c r="F76" s="43">
        <v>16.600000000000001</v>
      </c>
      <c r="G76" s="137">
        <f>G75+F76</f>
        <v>16.600000000000001</v>
      </c>
      <c r="H76" s="36"/>
      <c r="I76" s="138">
        <f>I75+H76</f>
        <v>0</v>
      </c>
      <c r="J76" s="11"/>
      <c r="K76" s="139">
        <f>K75+J76</f>
        <v>0</v>
      </c>
      <c r="L76" s="15">
        <f t="shared" si="24"/>
        <v>4.1597402597402597</v>
      </c>
      <c r="M76" s="140">
        <f>M75+L76</f>
        <v>4.1597402597402597</v>
      </c>
    </row>
    <row r="77" spans="1:13">
      <c r="A77" s="4">
        <v>3</v>
      </c>
      <c r="B77" s="58"/>
      <c r="C77" s="112">
        <f t="shared" ref="C77:C84" si="25">C76+B77</f>
        <v>11.2</v>
      </c>
      <c r="D77" s="70">
        <v>2.2999999999999998</v>
      </c>
      <c r="E77" s="136">
        <f t="shared" ref="E77:E84" si="26">E76+D77</f>
        <v>4.5999999999999996</v>
      </c>
      <c r="F77" s="43"/>
      <c r="G77" s="137">
        <f t="shared" ref="G77:G84" si="27">G76+F77</f>
        <v>16.600000000000001</v>
      </c>
      <c r="H77" s="36"/>
      <c r="I77" s="138">
        <f t="shared" ref="I77:I84" si="28">I76+H77</f>
        <v>0</v>
      </c>
      <c r="J77" s="11"/>
      <c r="K77" s="139">
        <f t="shared" ref="K77:K84" si="29">K76+J77</f>
        <v>0</v>
      </c>
      <c r="L77" s="15">
        <f t="shared" si="24"/>
        <v>1.702597402597402</v>
      </c>
      <c r="M77" s="140">
        <f t="shared" ref="M77:M84" si="30">M76+L77</f>
        <v>5.8623376623376622</v>
      </c>
    </row>
    <row r="78" spans="1:13">
      <c r="A78" s="4">
        <v>4</v>
      </c>
      <c r="B78" s="58"/>
      <c r="C78" s="112">
        <f t="shared" si="25"/>
        <v>11.2</v>
      </c>
      <c r="D78" s="70"/>
      <c r="E78" s="136">
        <f t="shared" si="26"/>
        <v>4.5999999999999996</v>
      </c>
      <c r="F78" s="43"/>
      <c r="G78" s="137">
        <f t="shared" si="27"/>
        <v>16.600000000000001</v>
      </c>
      <c r="H78" s="36">
        <v>25</v>
      </c>
      <c r="I78" s="138">
        <f t="shared" si="28"/>
        <v>25</v>
      </c>
      <c r="J78" s="11"/>
      <c r="K78" s="139">
        <f t="shared" si="29"/>
        <v>0</v>
      </c>
      <c r="L78" s="15">
        <f t="shared" si="24"/>
        <v>0.97402597402597402</v>
      </c>
      <c r="M78" s="140">
        <f t="shared" si="30"/>
        <v>6.836363636363636</v>
      </c>
    </row>
    <row r="79" spans="1:13">
      <c r="A79" s="4">
        <v>5</v>
      </c>
      <c r="B79" s="58"/>
      <c r="C79" s="112">
        <f t="shared" si="25"/>
        <v>11.2</v>
      </c>
      <c r="D79" s="70">
        <v>11.6</v>
      </c>
      <c r="E79" s="136">
        <f t="shared" si="26"/>
        <v>16.2</v>
      </c>
      <c r="F79" s="43"/>
      <c r="G79" s="137">
        <f t="shared" si="27"/>
        <v>16.600000000000001</v>
      </c>
      <c r="H79" s="36">
        <v>25</v>
      </c>
      <c r="I79" s="212">
        <f t="shared" si="28"/>
        <v>50</v>
      </c>
      <c r="J79" s="11">
        <v>13.3</v>
      </c>
      <c r="K79" s="139">
        <f t="shared" si="29"/>
        <v>13.3</v>
      </c>
      <c r="L79" s="15">
        <f t="shared" si="24"/>
        <v>10.079220779220778</v>
      </c>
      <c r="M79" s="140">
        <f t="shared" si="30"/>
        <v>16.915584415584412</v>
      </c>
    </row>
    <row r="80" spans="1:13">
      <c r="A80" s="4">
        <v>6</v>
      </c>
      <c r="B80" s="58">
        <v>11.1</v>
      </c>
      <c r="C80" s="112">
        <f t="shared" si="25"/>
        <v>22.299999999999997</v>
      </c>
      <c r="D80" s="70">
        <v>7</v>
      </c>
      <c r="E80" s="136">
        <f t="shared" si="26"/>
        <v>23.2</v>
      </c>
      <c r="F80" s="43">
        <v>16.7</v>
      </c>
      <c r="G80" s="137">
        <f t="shared" si="27"/>
        <v>33.299999999999997</v>
      </c>
      <c r="H80" s="36"/>
      <c r="I80" s="138">
        <f t="shared" si="28"/>
        <v>50</v>
      </c>
      <c r="J80" s="11">
        <v>13.3</v>
      </c>
      <c r="K80" s="139">
        <f t="shared" si="29"/>
        <v>26.6</v>
      </c>
      <c r="L80" s="15">
        <f t="shared" si="24"/>
        <v>8.1545454545454543</v>
      </c>
      <c r="M80" s="140">
        <f t="shared" si="30"/>
        <v>25.070129870129868</v>
      </c>
    </row>
    <row r="81" spans="1:13">
      <c r="A81" s="4">
        <v>7</v>
      </c>
      <c r="B81" s="58">
        <v>11.1</v>
      </c>
      <c r="C81" s="112">
        <f t="shared" si="25"/>
        <v>33.4</v>
      </c>
      <c r="D81" s="70">
        <v>18.600000000000001</v>
      </c>
      <c r="E81" s="210">
        <f t="shared" si="26"/>
        <v>41.8</v>
      </c>
      <c r="F81" s="43">
        <v>16.7</v>
      </c>
      <c r="G81" s="211">
        <f t="shared" si="27"/>
        <v>50</v>
      </c>
      <c r="H81" s="36">
        <v>25</v>
      </c>
      <c r="I81" s="138">
        <f t="shared" si="28"/>
        <v>75</v>
      </c>
      <c r="J81" s="11">
        <v>26.7</v>
      </c>
      <c r="K81" s="213">
        <f t="shared" si="29"/>
        <v>53.3</v>
      </c>
      <c r="L81" s="15">
        <f t="shared" si="24"/>
        <v>18.237662337662339</v>
      </c>
      <c r="M81" s="214">
        <f t="shared" si="30"/>
        <v>43.307792207792204</v>
      </c>
    </row>
    <row r="82" spans="1:13">
      <c r="A82" s="4">
        <v>8</v>
      </c>
      <c r="B82" s="58">
        <v>11.1</v>
      </c>
      <c r="C82" s="208">
        <f t="shared" si="25"/>
        <v>44.5</v>
      </c>
      <c r="D82" s="70">
        <v>25.6</v>
      </c>
      <c r="E82" s="136">
        <f t="shared" si="26"/>
        <v>67.400000000000006</v>
      </c>
      <c r="F82" s="43">
        <v>16.7</v>
      </c>
      <c r="G82" s="137">
        <f t="shared" si="27"/>
        <v>66.7</v>
      </c>
      <c r="H82" s="36">
        <v>25</v>
      </c>
      <c r="I82" s="138">
        <f t="shared" si="28"/>
        <v>100</v>
      </c>
      <c r="J82" s="11">
        <v>33.299999999999997</v>
      </c>
      <c r="K82" s="139">
        <f t="shared" si="29"/>
        <v>86.6</v>
      </c>
      <c r="L82" s="15">
        <f t="shared" si="24"/>
        <v>23.676623376623375</v>
      </c>
      <c r="M82" s="140">
        <f t="shared" si="30"/>
        <v>66.984415584415586</v>
      </c>
    </row>
    <row r="83" spans="1:13">
      <c r="A83" s="4">
        <v>9</v>
      </c>
      <c r="B83" s="58">
        <v>11.1</v>
      </c>
      <c r="C83" s="112">
        <f t="shared" si="25"/>
        <v>55.6</v>
      </c>
      <c r="D83" s="70">
        <v>7</v>
      </c>
      <c r="E83" s="136">
        <f t="shared" si="26"/>
        <v>74.400000000000006</v>
      </c>
      <c r="F83" s="43">
        <v>33.299999999999997</v>
      </c>
      <c r="G83" s="137">
        <f t="shared" si="27"/>
        <v>100</v>
      </c>
      <c r="H83" s="36"/>
      <c r="I83" s="138">
        <f t="shared" si="28"/>
        <v>100</v>
      </c>
      <c r="J83" s="11">
        <v>6.7</v>
      </c>
      <c r="K83" s="139">
        <f t="shared" si="29"/>
        <v>93.3</v>
      </c>
      <c r="L83" s="15">
        <f t="shared" si="24"/>
        <v>9.1909090909090896</v>
      </c>
      <c r="M83" s="140">
        <f t="shared" si="30"/>
        <v>76.175324675324674</v>
      </c>
    </row>
    <row r="84" spans="1:13">
      <c r="A84" s="4">
        <v>10</v>
      </c>
      <c r="B84" s="58">
        <v>44.4</v>
      </c>
      <c r="C84" s="112">
        <f t="shared" si="25"/>
        <v>100</v>
      </c>
      <c r="D84" s="70">
        <v>25.6</v>
      </c>
      <c r="E84" s="136">
        <f t="shared" si="26"/>
        <v>100</v>
      </c>
      <c r="F84" s="43"/>
      <c r="G84" s="137">
        <f t="shared" si="27"/>
        <v>100</v>
      </c>
      <c r="H84" s="36"/>
      <c r="I84" s="138">
        <f t="shared" si="28"/>
        <v>100</v>
      </c>
      <c r="J84" s="11">
        <v>6.7</v>
      </c>
      <c r="K84" s="139">
        <f t="shared" si="29"/>
        <v>100</v>
      </c>
      <c r="L84" s="15">
        <f t="shared" si="24"/>
        <v>23.824675324675322</v>
      </c>
      <c r="M84" s="140">
        <f t="shared" si="30"/>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c r="C87" s="112">
        <f>B87</f>
        <v>0</v>
      </c>
      <c r="D87" s="70"/>
      <c r="E87" s="136">
        <f>D87</f>
        <v>0</v>
      </c>
      <c r="F87" s="43"/>
      <c r="G87" s="137">
        <f>F87</f>
        <v>0</v>
      </c>
      <c r="H87" s="36"/>
      <c r="I87" s="138">
        <f>H87</f>
        <v>0</v>
      </c>
      <c r="J87" s="11"/>
      <c r="K87" s="139">
        <f>J87</f>
        <v>0</v>
      </c>
      <c r="L87" s="15">
        <f t="shared" si="24"/>
        <v>0</v>
      </c>
      <c r="M87" s="140">
        <f>L87</f>
        <v>0</v>
      </c>
    </row>
    <row r="88" spans="1:13">
      <c r="A88" s="4">
        <v>2</v>
      </c>
      <c r="B88" s="58"/>
      <c r="C88" s="112">
        <f>C87+B88</f>
        <v>0</v>
      </c>
      <c r="D88" s="70">
        <v>2.2999999999999998</v>
      </c>
      <c r="E88" s="136">
        <f>E87+D88</f>
        <v>2.2999999999999998</v>
      </c>
      <c r="F88" s="43"/>
      <c r="G88" s="137">
        <f>G87+F88</f>
        <v>0</v>
      </c>
      <c r="H88" s="36"/>
      <c r="I88" s="138">
        <f>I87+H88</f>
        <v>0</v>
      </c>
      <c r="J88" s="11"/>
      <c r="K88" s="139">
        <f>K87+J88</f>
        <v>0</v>
      </c>
      <c r="L88" s="15">
        <f t="shared" si="24"/>
        <v>1.702597402597402</v>
      </c>
      <c r="M88" s="140">
        <f>M87+L88</f>
        <v>1.702597402597402</v>
      </c>
    </row>
    <row r="89" spans="1:13">
      <c r="A89" s="4">
        <v>3</v>
      </c>
      <c r="B89" s="58"/>
      <c r="C89" s="112">
        <f t="shared" ref="C89:C96" si="31">C88+B89</f>
        <v>0</v>
      </c>
      <c r="D89" s="70"/>
      <c r="E89" s="136">
        <f t="shared" ref="E89:E96" si="32">E88+D89</f>
        <v>2.2999999999999998</v>
      </c>
      <c r="F89" s="43"/>
      <c r="G89" s="137">
        <f t="shared" ref="G89:G96" si="33">G88+F89</f>
        <v>0</v>
      </c>
      <c r="H89" s="36"/>
      <c r="I89" s="138">
        <f t="shared" ref="I89:I96" si="34">I88+H89</f>
        <v>0</v>
      </c>
      <c r="J89" s="11">
        <v>6.7</v>
      </c>
      <c r="K89" s="139">
        <f t="shared" ref="K89:K96" si="35">K88+J89</f>
        <v>6.7</v>
      </c>
      <c r="L89" s="15">
        <f t="shared" si="24"/>
        <v>0.26103896103896101</v>
      </c>
      <c r="M89" s="140">
        <f t="shared" ref="M89:M96" si="36">M88+L89</f>
        <v>1.963636363636363</v>
      </c>
    </row>
    <row r="90" spans="1:13">
      <c r="A90" s="4">
        <v>4</v>
      </c>
      <c r="B90" s="58"/>
      <c r="C90" s="112">
        <f t="shared" si="31"/>
        <v>0</v>
      </c>
      <c r="D90" s="70">
        <v>2.2999999999999998</v>
      </c>
      <c r="E90" s="136">
        <f t="shared" si="32"/>
        <v>4.5999999999999996</v>
      </c>
      <c r="F90" s="43">
        <v>16.7</v>
      </c>
      <c r="G90" s="137">
        <f t="shared" si="33"/>
        <v>16.7</v>
      </c>
      <c r="H90" s="36"/>
      <c r="I90" s="138">
        <f t="shared" si="34"/>
        <v>0</v>
      </c>
      <c r="J90" s="11"/>
      <c r="K90" s="139">
        <f t="shared" si="35"/>
        <v>6.7</v>
      </c>
      <c r="L90" s="15">
        <f t="shared" si="24"/>
        <v>3.0038961038961034</v>
      </c>
      <c r="M90" s="140">
        <f t="shared" si="36"/>
        <v>4.9675324675324664</v>
      </c>
    </row>
    <row r="91" spans="1:13">
      <c r="A91" s="4">
        <v>5</v>
      </c>
      <c r="B91" s="58"/>
      <c r="C91" s="112">
        <f t="shared" si="31"/>
        <v>0</v>
      </c>
      <c r="D91" s="70">
        <v>11.6</v>
      </c>
      <c r="E91" s="136">
        <f t="shared" si="32"/>
        <v>16.2</v>
      </c>
      <c r="F91" s="43"/>
      <c r="G91" s="137">
        <f t="shared" si="33"/>
        <v>16.7</v>
      </c>
      <c r="H91" s="36"/>
      <c r="I91" s="138">
        <f t="shared" si="34"/>
        <v>0</v>
      </c>
      <c r="J91" s="11">
        <v>6.7</v>
      </c>
      <c r="K91" s="139">
        <f t="shared" si="35"/>
        <v>13.4</v>
      </c>
      <c r="L91" s="15">
        <f t="shared" si="24"/>
        <v>8.8480519480519462</v>
      </c>
      <c r="M91" s="140">
        <f t="shared" si="36"/>
        <v>13.815584415584413</v>
      </c>
    </row>
    <row r="92" spans="1:13">
      <c r="A92" s="4">
        <v>6</v>
      </c>
      <c r="B92" s="58"/>
      <c r="C92" s="112">
        <f t="shared" si="31"/>
        <v>0</v>
      </c>
      <c r="D92" s="70">
        <v>4.7</v>
      </c>
      <c r="E92" s="136">
        <f t="shared" si="32"/>
        <v>20.9</v>
      </c>
      <c r="F92" s="43">
        <v>33.299999999999997</v>
      </c>
      <c r="G92" s="211">
        <f t="shared" si="33"/>
        <v>50</v>
      </c>
      <c r="H92" s="36">
        <v>25</v>
      </c>
      <c r="I92" s="138">
        <f t="shared" si="34"/>
        <v>25</v>
      </c>
      <c r="J92" s="11"/>
      <c r="K92" s="131">
        <f t="shared" si="35"/>
        <v>13.4</v>
      </c>
      <c r="L92" s="15">
        <f t="shared" si="24"/>
        <v>7.0480519480519472</v>
      </c>
      <c r="M92" s="140">
        <f t="shared" si="36"/>
        <v>20.86363636363636</v>
      </c>
    </row>
    <row r="93" spans="1:13">
      <c r="A93" s="4">
        <v>7</v>
      </c>
      <c r="B93" s="58">
        <v>44.5</v>
      </c>
      <c r="C93" s="208">
        <f t="shared" si="31"/>
        <v>44.5</v>
      </c>
      <c r="D93" s="70">
        <v>11.6</v>
      </c>
      <c r="E93" s="136">
        <f t="shared" si="32"/>
        <v>32.5</v>
      </c>
      <c r="F93" s="43"/>
      <c r="G93" s="137">
        <f t="shared" si="33"/>
        <v>50</v>
      </c>
      <c r="H93" s="36"/>
      <c r="I93" s="138">
        <f t="shared" si="34"/>
        <v>25</v>
      </c>
      <c r="J93" s="11">
        <v>13.3</v>
      </c>
      <c r="K93" s="139">
        <f t="shared" si="35"/>
        <v>26.700000000000003</v>
      </c>
      <c r="L93" s="15">
        <f t="shared" si="24"/>
        <v>13.728571428571426</v>
      </c>
      <c r="M93" s="140">
        <f t="shared" si="36"/>
        <v>34.592207792207788</v>
      </c>
    </row>
    <row r="94" spans="1:13">
      <c r="A94" s="4">
        <v>8</v>
      </c>
      <c r="B94" s="58">
        <v>11.1</v>
      </c>
      <c r="C94" s="112">
        <f t="shared" si="31"/>
        <v>55.6</v>
      </c>
      <c r="D94" s="70">
        <v>25.6</v>
      </c>
      <c r="E94" s="210">
        <f t="shared" si="32"/>
        <v>58.1</v>
      </c>
      <c r="F94" s="43">
        <v>50</v>
      </c>
      <c r="G94" s="137">
        <f t="shared" si="33"/>
        <v>100</v>
      </c>
      <c r="H94" s="36"/>
      <c r="I94" s="138">
        <f t="shared" si="34"/>
        <v>25</v>
      </c>
      <c r="J94" s="11">
        <v>20</v>
      </c>
      <c r="K94" s="213">
        <f t="shared" si="35"/>
        <v>46.7</v>
      </c>
      <c r="L94" s="15">
        <f t="shared" si="24"/>
        <v>24.779220779220775</v>
      </c>
      <c r="M94" s="214">
        <f t="shared" si="36"/>
        <v>59.371428571428567</v>
      </c>
    </row>
    <row r="95" spans="1:13">
      <c r="A95" s="4">
        <v>9</v>
      </c>
      <c r="B95" s="58"/>
      <c r="C95" s="112">
        <f t="shared" si="31"/>
        <v>55.6</v>
      </c>
      <c r="D95" s="70">
        <v>18.600000000000001</v>
      </c>
      <c r="E95" s="136">
        <f t="shared" si="32"/>
        <v>76.7</v>
      </c>
      <c r="F95" s="43"/>
      <c r="G95" s="137">
        <f t="shared" si="33"/>
        <v>100</v>
      </c>
      <c r="H95" s="36">
        <v>50</v>
      </c>
      <c r="I95" s="212">
        <f t="shared" si="34"/>
        <v>75</v>
      </c>
      <c r="J95" s="11">
        <v>20</v>
      </c>
      <c r="K95" s="139">
        <f t="shared" si="35"/>
        <v>66.7</v>
      </c>
      <c r="L95" s="15">
        <f t="shared" si="24"/>
        <v>16.496103896103893</v>
      </c>
      <c r="M95" s="140">
        <f t="shared" si="36"/>
        <v>75.867532467532456</v>
      </c>
    </row>
    <row r="96" spans="1:13">
      <c r="A96" s="4">
        <v>10</v>
      </c>
      <c r="B96" s="58">
        <v>44.4</v>
      </c>
      <c r="C96" s="112">
        <f t="shared" si="31"/>
        <v>100</v>
      </c>
      <c r="D96" s="70">
        <v>23.3</v>
      </c>
      <c r="E96" s="136">
        <f t="shared" si="32"/>
        <v>100</v>
      </c>
      <c r="F96" s="43"/>
      <c r="G96" s="137">
        <f t="shared" si="33"/>
        <v>100</v>
      </c>
      <c r="H96" s="36">
        <v>25</v>
      </c>
      <c r="I96" s="138">
        <f t="shared" si="34"/>
        <v>100</v>
      </c>
      <c r="J96" s="11">
        <v>33.299999999999997</v>
      </c>
      <c r="K96" s="139">
        <f t="shared" si="35"/>
        <v>100</v>
      </c>
      <c r="L96" s="15">
        <f t="shared" si="24"/>
        <v>24.132467532467526</v>
      </c>
      <c r="M96" s="140">
        <f t="shared" si="36"/>
        <v>99.999999999999986</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f>B99</f>
        <v>0</v>
      </c>
      <c r="D99" s="70">
        <v>4.7</v>
      </c>
      <c r="E99" s="136">
        <f>D99</f>
        <v>4.7</v>
      </c>
      <c r="F99" s="43"/>
      <c r="G99" s="137">
        <f>F99</f>
        <v>0</v>
      </c>
      <c r="H99" s="36"/>
      <c r="I99" s="138">
        <f>H99</f>
        <v>0</v>
      </c>
      <c r="J99" s="11"/>
      <c r="K99" s="139">
        <f>J99</f>
        <v>0</v>
      </c>
      <c r="L99" s="15">
        <f t="shared" si="24"/>
        <v>3.4792207792207792</v>
      </c>
      <c r="M99" s="140">
        <f>L99</f>
        <v>3.4792207792207792</v>
      </c>
    </row>
    <row r="100" spans="1:13">
      <c r="A100" s="4">
        <v>2</v>
      </c>
      <c r="B100" s="58"/>
      <c r="C100" s="112">
        <f>C99+B100</f>
        <v>0</v>
      </c>
      <c r="D100" s="70">
        <v>2.2999999999999998</v>
      </c>
      <c r="E100" s="136">
        <f>E99+D100</f>
        <v>7</v>
      </c>
      <c r="F100" s="43"/>
      <c r="G100" s="137">
        <f>G99+F100</f>
        <v>0</v>
      </c>
      <c r="H100" s="36"/>
      <c r="I100" s="138">
        <f>I99+H100</f>
        <v>0</v>
      </c>
      <c r="J100" s="11"/>
      <c r="K100" s="139">
        <f>K99+J100</f>
        <v>0</v>
      </c>
      <c r="L100" s="15">
        <f t="shared" si="24"/>
        <v>1.702597402597402</v>
      </c>
      <c r="M100" s="140">
        <f>M99+L100</f>
        <v>5.1818181818181817</v>
      </c>
    </row>
    <row r="101" spans="1:13">
      <c r="A101" s="4">
        <v>3</v>
      </c>
      <c r="B101" s="58"/>
      <c r="C101" s="112">
        <f t="shared" ref="C101:C108" si="37">C100+B101</f>
        <v>0</v>
      </c>
      <c r="D101" s="70"/>
      <c r="E101" s="136">
        <f t="shared" ref="E101:E108" si="38">E100+D101</f>
        <v>7</v>
      </c>
      <c r="F101" s="43"/>
      <c r="G101" s="137">
        <f t="shared" ref="G101:G108" si="39">G100+F101</f>
        <v>0</v>
      </c>
      <c r="H101" s="36"/>
      <c r="I101" s="138">
        <f t="shared" ref="I101:I108" si="40">I100+H101</f>
        <v>0</v>
      </c>
      <c r="J101" s="11"/>
      <c r="K101" s="139">
        <f t="shared" ref="K101:K108" si="41">K100+J101</f>
        <v>0</v>
      </c>
      <c r="L101" s="15">
        <f t="shared" si="24"/>
        <v>0</v>
      </c>
      <c r="M101" s="140">
        <f t="shared" ref="M101:M108" si="42">M100+L101</f>
        <v>5.1818181818181817</v>
      </c>
    </row>
    <row r="102" spans="1:13">
      <c r="A102" s="4">
        <v>4</v>
      </c>
      <c r="B102" s="58"/>
      <c r="C102" s="112">
        <f t="shared" si="37"/>
        <v>0</v>
      </c>
      <c r="D102" s="70">
        <v>4.5999999999999996</v>
      </c>
      <c r="E102" s="136">
        <f t="shared" si="38"/>
        <v>11.6</v>
      </c>
      <c r="F102" s="43"/>
      <c r="G102" s="137">
        <f t="shared" si="39"/>
        <v>0</v>
      </c>
      <c r="H102" s="36"/>
      <c r="I102" s="138">
        <f t="shared" si="40"/>
        <v>0</v>
      </c>
      <c r="J102" s="11">
        <v>6.7</v>
      </c>
      <c r="K102" s="139">
        <f t="shared" si="41"/>
        <v>6.7</v>
      </c>
      <c r="L102" s="15">
        <f t="shared" si="24"/>
        <v>3.6662337662337654</v>
      </c>
      <c r="M102" s="140">
        <f t="shared" si="42"/>
        <v>8.8480519480519462</v>
      </c>
    </row>
    <row r="103" spans="1:13">
      <c r="A103" s="4">
        <v>5</v>
      </c>
      <c r="B103" s="58">
        <v>11.1</v>
      </c>
      <c r="C103" s="112">
        <f t="shared" si="37"/>
        <v>11.1</v>
      </c>
      <c r="D103" s="70">
        <v>2.2999999999999998</v>
      </c>
      <c r="E103" s="136">
        <f t="shared" si="38"/>
        <v>13.899999999999999</v>
      </c>
      <c r="F103" s="43">
        <v>33.299999999999997</v>
      </c>
      <c r="G103" s="137">
        <f t="shared" si="39"/>
        <v>33.299999999999997</v>
      </c>
      <c r="H103" s="36"/>
      <c r="I103" s="138">
        <f t="shared" si="40"/>
        <v>0</v>
      </c>
      <c r="J103" s="11">
        <v>13.3</v>
      </c>
      <c r="K103" s="139">
        <f t="shared" si="41"/>
        <v>20</v>
      </c>
      <c r="L103" s="15">
        <f t="shared" si="24"/>
        <v>5.9688311688311675</v>
      </c>
      <c r="M103" s="140">
        <f t="shared" si="42"/>
        <v>14.816883116883114</v>
      </c>
    </row>
    <row r="104" spans="1:13">
      <c r="A104" s="4">
        <v>6</v>
      </c>
      <c r="B104" s="58"/>
      <c r="C104" s="112">
        <f t="shared" si="37"/>
        <v>11.1</v>
      </c>
      <c r="D104" s="70">
        <v>7</v>
      </c>
      <c r="E104" s="136">
        <f t="shared" si="38"/>
        <v>20.9</v>
      </c>
      <c r="F104" s="43">
        <v>33.299999999999997</v>
      </c>
      <c r="G104" s="211">
        <f t="shared" si="39"/>
        <v>66.599999999999994</v>
      </c>
      <c r="H104" s="36"/>
      <c r="I104" s="138">
        <f t="shared" si="40"/>
        <v>0</v>
      </c>
      <c r="J104" s="11">
        <v>13.3</v>
      </c>
      <c r="K104" s="139">
        <f t="shared" si="41"/>
        <v>33.299999999999997</v>
      </c>
      <c r="L104" s="15">
        <f t="shared" si="24"/>
        <v>8.2948051948051944</v>
      </c>
      <c r="M104" s="140">
        <f t="shared" si="42"/>
        <v>23.111688311688308</v>
      </c>
    </row>
    <row r="105" spans="1:13">
      <c r="A105" s="4">
        <v>7</v>
      </c>
      <c r="B105" s="58"/>
      <c r="C105" s="112">
        <f t="shared" si="37"/>
        <v>11.1</v>
      </c>
      <c r="D105" s="70">
        <v>20.9</v>
      </c>
      <c r="E105" s="210">
        <f t="shared" si="38"/>
        <v>41.8</v>
      </c>
      <c r="F105" s="43"/>
      <c r="G105" s="137">
        <f t="shared" si="39"/>
        <v>66.599999999999994</v>
      </c>
      <c r="H105" s="36"/>
      <c r="I105" s="138">
        <f t="shared" si="40"/>
        <v>0</v>
      </c>
      <c r="J105" s="11">
        <v>6.7</v>
      </c>
      <c r="K105" s="131">
        <f t="shared" si="41"/>
        <v>40</v>
      </c>
      <c r="L105" s="15">
        <f t="shared" si="24"/>
        <v>15.732467532467531</v>
      </c>
      <c r="M105" s="140">
        <f t="shared" si="42"/>
        <v>38.844155844155836</v>
      </c>
    </row>
    <row r="106" spans="1:13">
      <c r="A106" s="4">
        <v>8</v>
      </c>
      <c r="B106" s="58">
        <v>22.2</v>
      </c>
      <c r="C106" s="112">
        <f t="shared" si="37"/>
        <v>33.299999999999997</v>
      </c>
      <c r="D106" s="70">
        <v>16.3</v>
      </c>
      <c r="E106" s="136">
        <f t="shared" si="38"/>
        <v>58.099999999999994</v>
      </c>
      <c r="F106" s="43">
        <v>16.7</v>
      </c>
      <c r="G106" s="137">
        <f t="shared" si="39"/>
        <v>83.3</v>
      </c>
      <c r="H106" s="36"/>
      <c r="I106" s="138">
        <f t="shared" si="40"/>
        <v>0</v>
      </c>
      <c r="J106" s="11">
        <v>20</v>
      </c>
      <c r="K106" s="213">
        <f t="shared" si="41"/>
        <v>60</v>
      </c>
      <c r="L106" s="15">
        <f t="shared" si="24"/>
        <v>16.453246753246752</v>
      </c>
      <c r="M106" s="214">
        <f t="shared" si="42"/>
        <v>55.297402597402588</v>
      </c>
    </row>
    <row r="107" spans="1:13">
      <c r="A107" s="4">
        <v>9</v>
      </c>
      <c r="B107" s="58">
        <v>11.1</v>
      </c>
      <c r="C107" s="208">
        <f t="shared" si="37"/>
        <v>44.4</v>
      </c>
      <c r="D107" s="70">
        <v>16.3</v>
      </c>
      <c r="E107" s="136">
        <f t="shared" si="38"/>
        <v>74.399999999999991</v>
      </c>
      <c r="F107" s="43">
        <v>16.7</v>
      </c>
      <c r="G107" s="137">
        <f t="shared" si="39"/>
        <v>100</v>
      </c>
      <c r="H107" s="36">
        <v>50</v>
      </c>
      <c r="I107" s="212">
        <f t="shared" si="40"/>
        <v>50</v>
      </c>
      <c r="J107" s="11">
        <v>6.7</v>
      </c>
      <c r="K107" s="139">
        <f t="shared" si="41"/>
        <v>66.7</v>
      </c>
      <c r="L107" s="15">
        <f t="shared" si="24"/>
        <v>16.729870129870132</v>
      </c>
      <c r="M107" s="140">
        <f t="shared" si="42"/>
        <v>72.027272727272717</v>
      </c>
    </row>
    <row r="108" spans="1:13">
      <c r="A108" s="4">
        <v>10</v>
      </c>
      <c r="B108" s="58">
        <v>55.6</v>
      </c>
      <c r="C108" s="112">
        <f t="shared" si="37"/>
        <v>100</v>
      </c>
      <c r="D108" s="70">
        <v>25.6</v>
      </c>
      <c r="E108" s="136">
        <f t="shared" si="38"/>
        <v>100</v>
      </c>
      <c r="F108" s="43"/>
      <c r="G108" s="137">
        <f t="shared" si="39"/>
        <v>100</v>
      </c>
      <c r="H108" s="36">
        <v>50</v>
      </c>
      <c r="I108" s="138">
        <f t="shared" si="40"/>
        <v>100</v>
      </c>
      <c r="J108" s="11">
        <v>33.299999999999997</v>
      </c>
      <c r="K108" s="139">
        <f t="shared" si="41"/>
        <v>100</v>
      </c>
      <c r="L108" s="15">
        <f t="shared" si="24"/>
        <v>27.972727272727273</v>
      </c>
      <c r="M108" s="140">
        <f t="shared" si="42"/>
        <v>99.999999999999986</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f>B111</f>
        <v>0</v>
      </c>
      <c r="D111" s="70"/>
      <c r="E111" s="136">
        <f>D111</f>
        <v>0</v>
      </c>
      <c r="F111" s="43"/>
      <c r="G111" s="137">
        <f>F111</f>
        <v>0</v>
      </c>
      <c r="H111" s="36"/>
      <c r="I111" s="138">
        <f>H111</f>
        <v>0</v>
      </c>
      <c r="J111" s="11"/>
      <c r="K111" s="139">
        <f>J111</f>
        <v>0</v>
      </c>
      <c r="L111" s="15">
        <f t="shared" si="24"/>
        <v>0</v>
      </c>
      <c r="M111" s="135"/>
    </row>
    <row r="112" spans="1:13">
      <c r="A112" s="4">
        <v>2</v>
      </c>
      <c r="B112" s="58"/>
      <c r="C112" s="112">
        <f>C111+B112</f>
        <v>0</v>
      </c>
      <c r="D112" s="70"/>
      <c r="E112" s="136">
        <f>E111+D112</f>
        <v>0</v>
      </c>
      <c r="F112" s="43"/>
      <c r="G112" s="137">
        <f>G111+F112</f>
        <v>0</v>
      </c>
      <c r="H112" s="36"/>
      <c r="I112" s="138">
        <f>I111+H112</f>
        <v>0</v>
      </c>
      <c r="J112" s="11"/>
      <c r="K112" s="139">
        <f>K111+J112</f>
        <v>0</v>
      </c>
      <c r="L112" s="15">
        <f t="shared" si="24"/>
        <v>0</v>
      </c>
      <c r="M112" s="135"/>
    </row>
    <row r="113" spans="1:13">
      <c r="A113" s="4">
        <v>3</v>
      </c>
      <c r="B113" s="58"/>
      <c r="C113" s="112">
        <f t="shared" ref="C113:C120" si="43">C112+B113</f>
        <v>0</v>
      </c>
      <c r="D113" s="70"/>
      <c r="E113" s="136">
        <f t="shared" ref="E113:E120" si="44">E112+D113</f>
        <v>0</v>
      </c>
      <c r="F113" s="43"/>
      <c r="G113" s="137">
        <f t="shared" ref="G113:G120" si="45">G112+F113</f>
        <v>0</v>
      </c>
      <c r="H113" s="36"/>
      <c r="I113" s="138">
        <f t="shared" ref="I113:I120" si="46">I112+H113</f>
        <v>0</v>
      </c>
      <c r="J113" s="11"/>
      <c r="K113" s="139">
        <f t="shared" ref="K113:K120" si="47">K112+J113</f>
        <v>0</v>
      </c>
      <c r="L113" s="15">
        <f t="shared" si="24"/>
        <v>0</v>
      </c>
      <c r="M113" s="135"/>
    </row>
    <row r="114" spans="1:13">
      <c r="A114" s="4">
        <v>4</v>
      </c>
      <c r="B114" s="58"/>
      <c r="C114" s="112">
        <f t="shared" si="43"/>
        <v>0</v>
      </c>
      <c r="D114" s="70"/>
      <c r="E114" s="136">
        <f t="shared" si="44"/>
        <v>0</v>
      </c>
      <c r="F114" s="43"/>
      <c r="G114" s="137">
        <f t="shared" si="45"/>
        <v>0</v>
      </c>
      <c r="H114" s="36"/>
      <c r="I114" s="138">
        <f t="shared" si="46"/>
        <v>0</v>
      </c>
      <c r="J114" s="11"/>
      <c r="K114" s="139">
        <f t="shared" si="47"/>
        <v>0</v>
      </c>
      <c r="L114" s="15">
        <f t="shared" si="24"/>
        <v>0</v>
      </c>
      <c r="M114" s="135"/>
    </row>
    <row r="115" spans="1:13">
      <c r="A115" s="4">
        <v>5</v>
      </c>
      <c r="B115" s="58">
        <v>11.1</v>
      </c>
      <c r="C115" s="112">
        <f t="shared" si="43"/>
        <v>11.1</v>
      </c>
      <c r="D115" s="70"/>
      <c r="E115" s="136">
        <f t="shared" si="44"/>
        <v>0</v>
      </c>
      <c r="F115" s="43">
        <v>33.200000000000003</v>
      </c>
      <c r="G115" s="137">
        <f t="shared" si="45"/>
        <v>33.200000000000003</v>
      </c>
      <c r="H115" s="36"/>
      <c r="I115" s="138">
        <f t="shared" si="46"/>
        <v>0</v>
      </c>
      <c r="J115" s="11"/>
      <c r="K115" s="139">
        <f t="shared" si="47"/>
        <v>0</v>
      </c>
      <c r="L115" s="15">
        <f t="shared" si="24"/>
        <v>3.7402597402597402</v>
      </c>
      <c r="M115" s="135"/>
    </row>
    <row r="116" spans="1:13">
      <c r="A116" s="4">
        <v>6</v>
      </c>
      <c r="B116" s="58"/>
      <c r="C116" s="112">
        <f t="shared" si="43"/>
        <v>11.1</v>
      </c>
      <c r="D116" s="70">
        <v>2.2999999999999998</v>
      </c>
      <c r="E116" s="136">
        <f t="shared" si="44"/>
        <v>2.2999999999999998</v>
      </c>
      <c r="F116" s="43">
        <v>16.7</v>
      </c>
      <c r="G116" s="211">
        <f t="shared" si="45"/>
        <v>49.900000000000006</v>
      </c>
      <c r="H116" s="36"/>
      <c r="I116" s="138">
        <f t="shared" si="46"/>
        <v>0</v>
      </c>
      <c r="J116" s="11">
        <v>20</v>
      </c>
      <c r="K116" s="139">
        <f t="shared" si="47"/>
        <v>20</v>
      </c>
      <c r="L116" s="15">
        <f t="shared" si="24"/>
        <v>3.7831168831168824</v>
      </c>
      <c r="M116" s="135"/>
    </row>
    <row r="117" spans="1:13">
      <c r="A117" s="4">
        <v>7</v>
      </c>
      <c r="B117" s="58">
        <v>22.2</v>
      </c>
      <c r="C117" s="208">
        <f t="shared" si="43"/>
        <v>33.299999999999997</v>
      </c>
      <c r="D117" s="70">
        <v>7</v>
      </c>
      <c r="E117" s="136">
        <f t="shared" si="44"/>
        <v>9.3000000000000007</v>
      </c>
      <c r="F117" s="43">
        <v>16.7</v>
      </c>
      <c r="G117" s="137">
        <f t="shared" si="45"/>
        <v>66.600000000000009</v>
      </c>
      <c r="H117" s="36"/>
      <c r="I117" s="138">
        <f t="shared" si="46"/>
        <v>0</v>
      </c>
      <c r="J117" s="11">
        <v>13.3</v>
      </c>
      <c r="K117" s="139">
        <f t="shared" si="47"/>
        <v>33.299999999999997</v>
      </c>
      <c r="L117" s="15">
        <f t="shared" si="24"/>
        <v>9.3077922077922075</v>
      </c>
      <c r="M117" s="135"/>
    </row>
    <row r="118" spans="1:13">
      <c r="A118" s="4">
        <v>8</v>
      </c>
      <c r="B118" s="58"/>
      <c r="C118" s="112">
        <f t="shared" si="43"/>
        <v>33.299999999999997</v>
      </c>
      <c r="D118" s="70">
        <v>16.3</v>
      </c>
      <c r="E118" s="136">
        <f t="shared" si="44"/>
        <v>25.6</v>
      </c>
      <c r="F118" s="43"/>
      <c r="G118" s="137">
        <f t="shared" si="45"/>
        <v>66.600000000000009</v>
      </c>
      <c r="H118" s="36"/>
      <c r="I118" s="138">
        <f t="shared" si="46"/>
        <v>0</v>
      </c>
      <c r="J118" s="11">
        <v>26.7</v>
      </c>
      <c r="K118" s="213">
        <f t="shared" si="47"/>
        <v>60</v>
      </c>
      <c r="L118" s="15">
        <f t="shared" si="24"/>
        <v>13.106493506493507</v>
      </c>
      <c r="M118" s="135"/>
    </row>
    <row r="119" spans="1:13">
      <c r="A119" s="4">
        <v>9</v>
      </c>
      <c r="B119" s="58"/>
      <c r="C119" s="112">
        <f t="shared" si="43"/>
        <v>33.299999999999997</v>
      </c>
      <c r="D119" s="70">
        <v>20.9</v>
      </c>
      <c r="E119" s="210">
        <f t="shared" si="44"/>
        <v>46.5</v>
      </c>
      <c r="F119" s="43">
        <v>16.7</v>
      </c>
      <c r="G119" s="137">
        <f t="shared" si="45"/>
        <v>83.300000000000011</v>
      </c>
      <c r="H119" s="36">
        <v>50</v>
      </c>
      <c r="I119" s="212">
        <f t="shared" si="46"/>
        <v>50</v>
      </c>
      <c r="J119" s="11">
        <v>6.7</v>
      </c>
      <c r="K119" s="139">
        <f t="shared" si="47"/>
        <v>66.7</v>
      </c>
      <c r="L119" s="15">
        <f t="shared" si="24"/>
        <v>18.981818181818181</v>
      </c>
      <c r="M119" s="135"/>
    </row>
    <row r="120" spans="1:13">
      <c r="A120" s="4">
        <v>10</v>
      </c>
      <c r="B120" s="58">
        <v>66.7</v>
      </c>
      <c r="C120" s="112">
        <f t="shared" si="43"/>
        <v>100</v>
      </c>
      <c r="D120" s="70">
        <v>53.5</v>
      </c>
      <c r="E120" s="136">
        <f t="shared" si="44"/>
        <v>100</v>
      </c>
      <c r="F120" s="43">
        <v>16.7</v>
      </c>
      <c r="G120" s="137">
        <f t="shared" si="45"/>
        <v>100.00000000000001</v>
      </c>
      <c r="H120" s="36">
        <v>50</v>
      </c>
      <c r="I120" s="138">
        <f t="shared" si="46"/>
        <v>100</v>
      </c>
      <c r="J120" s="11">
        <v>33.299999999999997</v>
      </c>
      <c r="K120" s="139">
        <f t="shared" si="47"/>
        <v>100</v>
      </c>
      <c r="L120" s="15">
        <f t="shared" si="24"/>
        <v>51.080519480519484</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c r="C123" s="112">
        <f>B123</f>
        <v>0</v>
      </c>
      <c r="D123" s="70"/>
      <c r="E123" s="136">
        <f>D123</f>
        <v>0</v>
      </c>
      <c r="F123" s="43"/>
      <c r="G123" s="137">
        <f>F123</f>
        <v>0</v>
      </c>
      <c r="H123" s="36">
        <v>25</v>
      </c>
      <c r="I123" s="138">
        <f>H123</f>
        <v>25</v>
      </c>
      <c r="J123" s="11"/>
      <c r="K123" s="139">
        <f>J123</f>
        <v>0</v>
      </c>
      <c r="L123" s="15">
        <f t="shared" si="24"/>
        <v>0.97402597402597402</v>
      </c>
      <c r="M123" s="135"/>
    </row>
    <row r="124" spans="1:13">
      <c r="A124" s="4">
        <v>2</v>
      </c>
      <c r="B124" s="58">
        <v>11.2</v>
      </c>
      <c r="C124" s="112">
        <f>C123+B124</f>
        <v>11.2</v>
      </c>
      <c r="D124" s="70"/>
      <c r="E124" s="136">
        <f>E123+D124</f>
        <v>0</v>
      </c>
      <c r="F124" s="43">
        <v>16.600000000000001</v>
      </c>
      <c r="G124" s="137">
        <f>G123+F124</f>
        <v>16.600000000000001</v>
      </c>
      <c r="H124" s="36"/>
      <c r="I124" s="138">
        <f>I123+H124</f>
        <v>25</v>
      </c>
      <c r="J124" s="11"/>
      <c r="K124" s="139">
        <f>K123+J124</f>
        <v>0</v>
      </c>
      <c r="L124" s="15">
        <f t="shared" si="24"/>
        <v>2.4571428571428569</v>
      </c>
      <c r="M124" s="135"/>
    </row>
    <row r="125" spans="1:13">
      <c r="A125" s="4">
        <v>3</v>
      </c>
      <c r="B125" s="58"/>
      <c r="C125" s="112">
        <f t="shared" ref="C125:C132" si="48">C124+B125</f>
        <v>11.2</v>
      </c>
      <c r="D125" s="70">
        <v>4.5999999999999996</v>
      </c>
      <c r="E125" s="136">
        <f t="shared" ref="E125:E132" si="49">E124+D125</f>
        <v>4.5999999999999996</v>
      </c>
      <c r="F125" s="43"/>
      <c r="G125" s="137">
        <f t="shared" ref="G125:G132" si="50">G124+F125</f>
        <v>16.600000000000001</v>
      </c>
      <c r="H125" s="36"/>
      <c r="I125" s="138">
        <f t="shared" ref="I125:I132" si="51">I124+H125</f>
        <v>25</v>
      </c>
      <c r="J125" s="11"/>
      <c r="K125" s="139">
        <f t="shared" ref="K125:K132" si="52">K124+J125</f>
        <v>0</v>
      </c>
      <c r="L125" s="15">
        <f t="shared" si="24"/>
        <v>3.405194805194804</v>
      </c>
      <c r="M125" s="135"/>
    </row>
    <row r="126" spans="1:13">
      <c r="A126" s="4">
        <v>4</v>
      </c>
      <c r="B126" s="58"/>
      <c r="C126" s="112">
        <f t="shared" si="48"/>
        <v>11.2</v>
      </c>
      <c r="D126" s="70">
        <v>2.2999999999999998</v>
      </c>
      <c r="E126" s="136">
        <f t="shared" si="49"/>
        <v>6.8999999999999995</v>
      </c>
      <c r="F126" s="43"/>
      <c r="G126" s="137">
        <f t="shared" si="50"/>
        <v>16.600000000000001</v>
      </c>
      <c r="H126" s="36"/>
      <c r="I126" s="138">
        <f t="shared" si="51"/>
        <v>25</v>
      </c>
      <c r="J126" s="11"/>
      <c r="K126" s="139">
        <f t="shared" si="52"/>
        <v>0</v>
      </c>
      <c r="L126" s="15">
        <f t="shared" si="24"/>
        <v>1.702597402597402</v>
      </c>
      <c r="M126" s="135"/>
    </row>
    <row r="127" spans="1:13">
      <c r="A127" s="4">
        <v>5</v>
      </c>
      <c r="B127" s="58">
        <v>11.1</v>
      </c>
      <c r="C127" s="112">
        <f t="shared" si="48"/>
        <v>22.299999999999997</v>
      </c>
      <c r="D127" s="70">
        <v>14</v>
      </c>
      <c r="E127" s="136">
        <f t="shared" si="49"/>
        <v>20.9</v>
      </c>
      <c r="F127" s="43">
        <v>16.7</v>
      </c>
      <c r="G127" s="211">
        <f t="shared" si="50"/>
        <v>33.299999999999997</v>
      </c>
      <c r="H127" s="36">
        <v>50</v>
      </c>
      <c r="I127" s="212">
        <f t="shared" si="51"/>
        <v>75</v>
      </c>
      <c r="J127" s="11"/>
      <c r="K127" s="139">
        <f t="shared" si="52"/>
        <v>0</v>
      </c>
      <c r="L127" s="15">
        <f t="shared" si="24"/>
        <v>14.766233766233766</v>
      </c>
      <c r="M127" s="135"/>
    </row>
    <row r="128" spans="1:13">
      <c r="A128" s="4">
        <v>6</v>
      </c>
      <c r="B128" s="58">
        <v>11.1</v>
      </c>
      <c r="C128" s="112">
        <f t="shared" si="48"/>
        <v>33.4</v>
      </c>
      <c r="D128" s="70">
        <v>2.2999999999999998</v>
      </c>
      <c r="E128" s="136">
        <f t="shared" si="49"/>
        <v>23.2</v>
      </c>
      <c r="F128" s="43">
        <v>50</v>
      </c>
      <c r="G128" s="137">
        <f t="shared" si="50"/>
        <v>83.3</v>
      </c>
      <c r="H128" s="36"/>
      <c r="I128" s="138">
        <f t="shared" si="51"/>
        <v>75</v>
      </c>
      <c r="J128" s="11"/>
      <c r="K128" s="139">
        <f t="shared" si="52"/>
        <v>0</v>
      </c>
      <c r="L128" s="15">
        <f t="shared" si="24"/>
        <v>6.7519480519480517</v>
      </c>
      <c r="M128" s="135"/>
    </row>
    <row r="129" spans="1:13">
      <c r="A129" s="4">
        <v>7</v>
      </c>
      <c r="B129" s="58">
        <v>11.1</v>
      </c>
      <c r="C129" s="208">
        <f t="shared" si="48"/>
        <v>44.5</v>
      </c>
      <c r="D129" s="70">
        <v>14</v>
      </c>
      <c r="E129" s="210">
        <f t="shared" si="49"/>
        <v>37.200000000000003</v>
      </c>
      <c r="F129" s="43"/>
      <c r="G129" s="137">
        <f t="shared" si="50"/>
        <v>83.3</v>
      </c>
      <c r="H129" s="36"/>
      <c r="I129" s="138">
        <f t="shared" si="51"/>
        <v>75</v>
      </c>
      <c r="J129" s="11">
        <v>46.6</v>
      </c>
      <c r="K129" s="213">
        <f t="shared" si="52"/>
        <v>46.6</v>
      </c>
      <c r="L129" s="15">
        <f t="shared" si="24"/>
        <v>13.332467532467533</v>
      </c>
      <c r="M129" s="135"/>
    </row>
    <row r="130" spans="1:13">
      <c r="A130" s="4">
        <v>8</v>
      </c>
      <c r="B130" s="58">
        <v>11.1</v>
      </c>
      <c r="C130" s="112">
        <f t="shared" si="48"/>
        <v>55.6</v>
      </c>
      <c r="D130" s="70">
        <v>34.9</v>
      </c>
      <c r="E130" s="136">
        <f t="shared" si="49"/>
        <v>72.099999999999994</v>
      </c>
      <c r="F130" s="43"/>
      <c r="G130" s="137">
        <f t="shared" si="50"/>
        <v>83.3</v>
      </c>
      <c r="H130" s="36"/>
      <c r="I130" s="138">
        <f t="shared" si="51"/>
        <v>75</v>
      </c>
      <c r="J130" s="11">
        <v>26.7</v>
      </c>
      <c r="K130" s="139">
        <f t="shared" si="52"/>
        <v>73.3</v>
      </c>
      <c r="L130" s="15">
        <f t="shared" si="24"/>
        <v>28.028571428571425</v>
      </c>
      <c r="M130" s="135"/>
    </row>
    <row r="131" spans="1:13">
      <c r="A131" s="4">
        <v>9</v>
      </c>
      <c r="B131" s="58">
        <v>11.1</v>
      </c>
      <c r="C131" s="112">
        <f t="shared" si="48"/>
        <v>66.7</v>
      </c>
      <c r="D131" s="70">
        <v>7</v>
      </c>
      <c r="E131" s="136">
        <f t="shared" si="49"/>
        <v>79.099999999999994</v>
      </c>
      <c r="F131" s="43"/>
      <c r="G131" s="137">
        <f t="shared" si="50"/>
        <v>83.3</v>
      </c>
      <c r="H131" s="36">
        <v>25</v>
      </c>
      <c r="I131" s="138">
        <f t="shared" si="51"/>
        <v>100</v>
      </c>
      <c r="J131" s="11">
        <v>6.7</v>
      </c>
      <c r="K131" s="139">
        <f t="shared" si="52"/>
        <v>80</v>
      </c>
      <c r="L131" s="15">
        <f t="shared" si="24"/>
        <v>7.57012987012987</v>
      </c>
      <c r="M131" s="135"/>
    </row>
    <row r="132" spans="1:13">
      <c r="A132" s="4">
        <v>10</v>
      </c>
      <c r="B132" s="58">
        <v>33.299999999999997</v>
      </c>
      <c r="C132" s="112">
        <f t="shared" si="48"/>
        <v>100</v>
      </c>
      <c r="D132" s="70">
        <v>20.9</v>
      </c>
      <c r="E132" s="136">
        <f t="shared" si="49"/>
        <v>100</v>
      </c>
      <c r="F132" s="43">
        <v>16.7</v>
      </c>
      <c r="G132" s="137">
        <f t="shared" si="50"/>
        <v>100</v>
      </c>
      <c r="H132" s="36"/>
      <c r="I132" s="138">
        <f t="shared" si="51"/>
        <v>100</v>
      </c>
      <c r="J132" s="11">
        <v>20</v>
      </c>
      <c r="K132" s="139">
        <f t="shared" si="52"/>
        <v>100</v>
      </c>
      <c r="L132" s="15">
        <f t="shared" si="24"/>
        <v>21.01168831168831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c r="C135" s="112">
        <f>B135</f>
        <v>0</v>
      </c>
      <c r="D135" s="70">
        <v>9.3000000000000007</v>
      </c>
      <c r="E135" s="136">
        <f>D135</f>
        <v>9.3000000000000007</v>
      </c>
      <c r="F135" s="43">
        <v>16.7</v>
      </c>
      <c r="G135" s="137">
        <f>F135</f>
        <v>16.7</v>
      </c>
      <c r="H135" s="36">
        <v>25</v>
      </c>
      <c r="I135" s="138">
        <f>H135</f>
        <v>25</v>
      </c>
      <c r="J135" s="11">
        <v>26.7</v>
      </c>
      <c r="K135" s="139">
        <f>J135</f>
        <v>26.7</v>
      </c>
      <c r="L135" s="15">
        <f t="shared" ref="L135:L197" si="53">(0.08*B135+0.57*D135+0.06*F135+0.03*H135+0.03*J135)/77*100</f>
        <v>10.200000000000001</v>
      </c>
      <c r="M135" s="140">
        <f>L135</f>
        <v>10.200000000000001</v>
      </c>
    </row>
    <row r="136" spans="1:13">
      <c r="A136" s="4">
        <v>2</v>
      </c>
      <c r="B136" s="58">
        <v>11.2</v>
      </c>
      <c r="C136" s="112">
        <f>C135+B136</f>
        <v>11.2</v>
      </c>
      <c r="D136" s="70">
        <v>4.7</v>
      </c>
      <c r="E136" s="136">
        <f>E135+D136</f>
        <v>14</v>
      </c>
      <c r="F136" s="43"/>
      <c r="G136" s="137">
        <f>G135+F136</f>
        <v>16.7</v>
      </c>
      <c r="H136" s="36"/>
      <c r="I136" s="138">
        <f>I135+H136</f>
        <v>25</v>
      </c>
      <c r="J136" s="11">
        <v>6.7</v>
      </c>
      <c r="K136" s="139">
        <f>K135+J136</f>
        <v>33.4</v>
      </c>
      <c r="L136" s="15">
        <f t="shared" si="53"/>
        <v>4.9038961038961038</v>
      </c>
      <c r="M136" s="140">
        <f>M135+L136</f>
        <v>15.103896103896105</v>
      </c>
    </row>
    <row r="137" spans="1:13">
      <c r="A137" s="4">
        <v>3</v>
      </c>
      <c r="B137" s="58"/>
      <c r="C137" s="112">
        <f t="shared" ref="C137:C144" si="54">C136+B137</f>
        <v>11.2</v>
      </c>
      <c r="D137" s="70"/>
      <c r="E137" s="136">
        <f t="shared" ref="E137:E144" si="55">E136+D137</f>
        <v>14</v>
      </c>
      <c r="F137" s="43">
        <v>16.5</v>
      </c>
      <c r="G137" s="137">
        <f t="shared" ref="G137:G144" si="56">G136+F137</f>
        <v>33.200000000000003</v>
      </c>
      <c r="H137" s="36"/>
      <c r="I137" s="138">
        <f t="shared" ref="I137:I144" si="57">I136+H137</f>
        <v>25</v>
      </c>
      <c r="J137" s="11">
        <v>6.4</v>
      </c>
      <c r="K137" s="131">
        <f t="shared" ref="K137:K144" si="58">K136+J137</f>
        <v>39.799999999999997</v>
      </c>
      <c r="L137" s="15">
        <f t="shared" si="53"/>
        <v>1.5350649350649348</v>
      </c>
      <c r="M137" s="140">
        <f t="shared" ref="M137:M144" si="59">M136+L137</f>
        <v>16.638961038961039</v>
      </c>
    </row>
    <row r="138" spans="1:13">
      <c r="A138" s="4">
        <v>4</v>
      </c>
      <c r="B138" s="58"/>
      <c r="C138" s="112">
        <f t="shared" si="54"/>
        <v>11.2</v>
      </c>
      <c r="D138" s="70"/>
      <c r="E138" s="136">
        <f t="shared" si="55"/>
        <v>14</v>
      </c>
      <c r="F138" s="43"/>
      <c r="G138" s="137">
        <f t="shared" si="56"/>
        <v>33.200000000000003</v>
      </c>
      <c r="H138" s="36">
        <v>25</v>
      </c>
      <c r="I138" s="212">
        <f t="shared" si="57"/>
        <v>50</v>
      </c>
      <c r="J138" s="11">
        <v>6.7</v>
      </c>
      <c r="K138" s="139">
        <f t="shared" si="58"/>
        <v>46.5</v>
      </c>
      <c r="L138" s="15">
        <f t="shared" si="53"/>
        <v>1.235064935064935</v>
      </c>
      <c r="M138" s="140">
        <f t="shared" si="59"/>
        <v>17.874025974025972</v>
      </c>
    </row>
    <row r="139" spans="1:13">
      <c r="A139" s="4">
        <v>5</v>
      </c>
      <c r="B139" s="58">
        <v>11.1</v>
      </c>
      <c r="C139" s="112">
        <f t="shared" si="54"/>
        <v>22.299999999999997</v>
      </c>
      <c r="D139" s="70">
        <v>11.6</v>
      </c>
      <c r="E139" s="136">
        <f t="shared" si="55"/>
        <v>25.6</v>
      </c>
      <c r="F139" s="43"/>
      <c r="G139" s="137">
        <f t="shared" si="56"/>
        <v>33.200000000000003</v>
      </c>
      <c r="H139" s="36">
        <v>50</v>
      </c>
      <c r="I139" s="138">
        <f t="shared" si="57"/>
        <v>100</v>
      </c>
      <c r="J139" s="11">
        <v>6.7</v>
      </c>
      <c r="K139" s="213">
        <f t="shared" si="58"/>
        <v>53.2</v>
      </c>
      <c r="L139" s="15">
        <f t="shared" si="53"/>
        <v>11.94935064935065</v>
      </c>
      <c r="M139" s="140">
        <f t="shared" si="59"/>
        <v>29.823376623376625</v>
      </c>
    </row>
    <row r="140" spans="1:13">
      <c r="A140" s="4">
        <v>6</v>
      </c>
      <c r="B140" s="58"/>
      <c r="C140" s="112">
        <f t="shared" si="54"/>
        <v>22.299999999999997</v>
      </c>
      <c r="D140" s="70">
        <v>11.6</v>
      </c>
      <c r="E140" s="136">
        <f t="shared" si="55"/>
        <v>37.200000000000003</v>
      </c>
      <c r="F140" s="43"/>
      <c r="G140" s="137">
        <f t="shared" si="56"/>
        <v>33.200000000000003</v>
      </c>
      <c r="H140" s="36"/>
      <c r="I140" s="138">
        <f t="shared" si="57"/>
        <v>100</v>
      </c>
      <c r="J140" s="11">
        <v>6.7</v>
      </c>
      <c r="K140" s="139">
        <f t="shared" si="58"/>
        <v>59.900000000000006</v>
      </c>
      <c r="L140" s="15">
        <f t="shared" si="53"/>
        <v>8.8480519480519462</v>
      </c>
      <c r="M140" s="140">
        <f t="shared" si="59"/>
        <v>38.671428571428571</v>
      </c>
    </row>
    <row r="141" spans="1:13">
      <c r="A141" s="4">
        <v>7</v>
      </c>
      <c r="B141" s="58">
        <v>11.1</v>
      </c>
      <c r="C141" s="112">
        <f t="shared" si="54"/>
        <v>33.4</v>
      </c>
      <c r="D141" s="70">
        <v>16.3</v>
      </c>
      <c r="E141" s="210">
        <f t="shared" si="55"/>
        <v>53.5</v>
      </c>
      <c r="F141" s="43">
        <v>16.7</v>
      </c>
      <c r="G141" s="211">
        <f t="shared" si="56"/>
        <v>49.900000000000006</v>
      </c>
      <c r="H141" s="36"/>
      <c r="I141" s="138">
        <f t="shared" si="57"/>
        <v>100</v>
      </c>
      <c r="J141" s="11">
        <v>20</v>
      </c>
      <c r="K141" s="139">
        <f t="shared" si="58"/>
        <v>79.900000000000006</v>
      </c>
      <c r="L141" s="15">
        <f t="shared" si="53"/>
        <v>15.299999999999999</v>
      </c>
      <c r="M141" s="214">
        <f t="shared" si="59"/>
        <v>53.971428571428568</v>
      </c>
    </row>
    <row r="142" spans="1:13">
      <c r="A142" s="4">
        <v>8</v>
      </c>
      <c r="B142" s="58">
        <v>11.1</v>
      </c>
      <c r="C142" s="208">
        <f t="shared" si="54"/>
        <v>44.5</v>
      </c>
      <c r="D142" s="70">
        <v>16.3</v>
      </c>
      <c r="E142" s="136">
        <f t="shared" si="55"/>
        <v>69.8</v>
      </c>
      <c r="F142" s="43">
        <v>16.7</v>
      </c>
      <c r="G142" s="137">
        <f t="shared" si="56"/>
        <v>66.600000000000009</v>
      </c>
      <c r="H142" s="36"/>
      <c r="I142" s="138">
        <f t="shared" si="57"/>
        <v>100</v>
      </c>
      <c r="J142" s="11">
        <v>6.7</v>
      </c>
      <c r="K142" s="139">
        <f t="shared" si="58"/>
        <v>86.600000000000009</v>
      </c>
      <c r="L142" s="15">
        <f t="shared" si="53"/>
        <v>14.781818181818185</v>
      </c>
      <c r="M142" s="140">
        <f t="shared" si="59"/>
        <v>68.753246753246756</v>
      </c>
    </row>
    <row r="143" spans="1:13">
      <c r="A143" s="4">
        <v>9</v>
      </c>
      <c r="B143" s="58">
        <v>11.1</v>
      </c>
      <c r="C143" s="112">
        <f t="shared" si="54"/>
        <v>55.6</v>
      </c>
      <c r="D143" s="70">
        <v>18.600000000000001</v>
      </c>
      <c r="E143" s="136">
        <f t="shared" si="55"/>
        <v>88.4</v>
      </c>
      <c r="F143" s="43">
        <v>16.7</v>
      </c>
      <c r="G143" s="137">
        <f t="shared" si="56"/>
        <v>83.300000000000011</v>
      </c>
      <c r="H143" s="36"/>
      <c r="I143" s="138">
        <f t="shared" si="57"/>
        <v>100</v>
      </c>
      <c r="J143" s="11">
        <v>6.7</v>
      </c>
      <c r="K143" s="139">
        <f t="shared" si="58"/>
        <v>93.300000000000011</v>
      </c>
      <c r="L143" s="15">
        <f t="shared" si="53"/>
        <v>16.484415584415586</v>
      </c>
      <c r="M143" s="140">
        <f t="shared" si="59"/>
        <v>85.237662337662343</v>
      </c>
    </row>
    <row r="144" spans="1:13">
      <c r="A144" s="4">
        <v>10</v>
      </c>
      <c r="B144" s="58">
        <v>44.4</v>
      </c>
      <c r="C144" s="112">
        <f t="shared" si="54"/>
        <v>100</v>
      </c>
      <c r="D144" s="70">
        <v>11.6</v>
      </c>
      <c r="E144" s="136">
        <f t="shared" si="55"/>
        <v>100</v>
      </c>
      <c r="F144" s="43">
        <v>16.7</v>
      </c>
      <c r="G144" s="137">
        <f t="shared" si="56"/>
        <v>100.00000000000001</v>
      </c>
      <c r="H144" s="36"/>
      <c r="I144" s="138">
        <f t="shared" si="57"/>
        <v>100</v>
      </c>
      <c r="J144" s="11">
        <v>6.7</v>
      </c>
      <c r="K144" s="139">
        <f t="shared" si="58"/>
        <v>100.00000000000001</v>
      </c>
      <c r="L144" s="15">
        <f t="shared" si="53"/>
        <v>14.762337662337663</v>
      </c>
      <c r="M144" s="140">
        <f t="shared" si="59"/>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c r="C147" s="112">
        <f>B147</f>
        <v>0</v>
      </c>
      <c r="D147" s="70"/>
      <c r="E147" s="136">
        <f>D147</f>
        <v>0</v>
      </c>
      <c r="F147" s="43"/>
      <c r="G147" s="137">
        <f>F147</f>
        <v>0</v>
      </c>
      <c r="H147" s="36"/>
      <c r="I147" s="138">
        <f>H147</f>
        <v>0</v>
      </c>
      <c r="J147" s="11"/>
      <c r="K147" s="139">
        <f>J147</f>
        <v>0</v>
      </c>
      <c r="L147" s="15">
        <f t="shared" si="53"/>
        <v>0</v>
      </c>
      <c r="M147" s="140">
        <f>L147</f>
        <v>0</v>
      </c>
    </row>
    <row r="148" spans="1:13">
      <c r="A148" s="4">
        <v>2</v>
      </c>
      <c r="B148" s="58"/>
      <c r="C148" s="112">
        <f>C147+B148</f>
        <v>0</v>
      </c>
      <c r="D148" s="70"/>
      <c r="E148" s="136">
        <f>E147+D148</f>
        <v>0</v>
      </c>
      <c r="F148" s="43"/>
      <c r="G148" s="137">
        <f>G147+F148</f>
        <v>0</v>
      </c>
      <c r="H148" s="36"/>
      <c r="I148" s="138">
        <f>I147+H148</f>
        <v>0</v>
      </c>
      <c r="J148" s="11"/>
      <c r="K148" s="139">
        <f>K147+J148</f>
        <v>0</v>
      </c>
      <c r="L148" s="15">
        <f t="shared" si="53"/>
        <v>0</v>
      </c>
      <c r="M148" s="140">
        <f>M147+L148</f>
        <v>0</v>
      </c>
    </row>
    <row r="149" spans="1:13">
      <c r="A149" s="4">
        <v>3</v>
      </c>
      <c r="B149" s="58"/>
      <c r="C149" s="112">
        <f t="shared" ref="C149:C156" si="60">C148+B149</f>
        <v>0</v>
      </c>
      <c r="D149" s="70">
        <v>2.2000000000000002</v>
      </c>
      <c r="E149" s="136">
        <f t="shared" ref="E149:E156" si="61">E148+D149</f>
        <v>2.2000000000000002</v>
      </c>
      <c r="F149" s="43"/>
      <c r="G149" s="137">
        <f t="shared" ref="G149:G156" si="62">G148+F149</f>
        <v>0</v>
      </c>
      <c r="H149" s="36"/>
      <c r="I149" s="138">
        <f t="shared" ref="I149:I156" si="63">I148+H149</f>
        <v>0</v>
      </c>
      <c r="J149" s="11"/>
      <c r="K149" s="139">
        <f t="shared" ref="K149:K156" si="64">K148+J149</f>
        <v>0</v>
      </c>
      <c r="L149" s="15">
        <f t="shared" si="53"/>
        <v>1.6285714285714286</v>
      </c>
      <c r="M149" s="140">
        <f t="shared" ref="M149:M156" si="65">M148+L149</f>
        <v>1.6285714285714286</v>
      </c>
    </row>
    <row r="150" spans="1:13">
      <c r="A150" s="4">
        <v>4</v>
      </c>
      <c r="B150" s="58"/>
      <c r="C150" s="112">
        <f t="shared" si="60"/>
        <v>0</v>
      </c>
      <c r="D150" s="70">
        <v>4.7</v>
      </c>
      <c r="E150" s="136">
        <f t="shared" si="61"/>
        <v>6.9</v>
      </c>
      <c r="F150" s="43">
        <v>16.600000000000001</v>
      </c>
      <c r="G150" s="137">
        <f t="shared" si="62"/>
        <v>16.600000000000001</v>
      </c>
      <c r="H150" s="36"/>
      <c r="I150" s="138">
        <f t="shared" si="63"/>
        <v>0</v>
      </c>
      <c r="J150" s="11">
        <v>6.7</v>
      </c>
      <c r="K150" s="139">
        <f t="shared" si="64"/>
        <v>6.7</v>
      </c>
      <c r="L150" s="15">
        <f t="shared" si="53"/>
        <v>5.033766233766233</v>
      </c>
      <c r="M150" s="140">
        <f t="shared" si="65"/>
        <v>6.6623376623376611</v>
      </c>
    </row>
    <row r="151" spans="1:13">
      <c r="A151" s="4">
        <v>5</v>
      </c>
      <c r="B151" s="58">
        <v>22.3</v>
      </c>
      <c r="C151" s="112">
        <f t="shared" si="60"/>
        <v>22.3</v>
      </c>
      <c r="D151" s="70">
        <v>7</v>
      </c>
      <c r="E151" s="136">
        <f t="shared" si="61"/>
        <v>13.9</v>
      </c>
      <c r="F151" s="43"/>
      <c r="G151" s="137">
        <f t="shared" si="62"/>
        <v>16.600000000000001</v>
      </c>
      <c r="H151" s="36"/>
      <c r="I151" s="138">
        <f t="shared" si="63"/>
        <v>0</v>
      </c>
      <c r="J151" s="11"/>
      <c r="K151" s="139">
        <f t="shared" si="64"/>
        <v>6.7</v>
      </c>
      <c r="L151" s="15">
        <f t="shared" si="53"/>
        <v>7.4987012987012989</v>
      </c>
      <c r="M151" s="140">
        <f t="shared" si="65"/>
        <v>14.16103896103896</v>
      </c>
    </row>
    <row r="152" spans="1:13">
      <c r="A152" s="4">
        <v>6</v>
      </c>
      <c r="B152" s="58"/>
      <c r="C152" s="112">
        <f t="shared" si="60"/>
        <v>22.3</v>
      </c>
      <c r="D152" s="70">
        <v>7</v>
      </c>
      <c r="E152" s="136">
        <f t="shared" si="61"/>
        <v>20.9</v>
      </c>
      <c r="F152" s="43"/>
      <c r="G152" s="137">
        <f t="shared" si="62"/>
        <v>16.600000000000001</v>
      </c>
      <c r="H152" s="36"/>
      <c r="I152" s="138">
        <f t="shared" si="63"/>
        <v>0</v>
      </c>
      <c r="J152" s="11"/>
      <c r="K152" s="139">
        <f t="shared" si="64"/>
        <v>6.7</v>
      </c>
      <c r="L152" s="15">
        <f t="shared" si="53"/>
        <v>5.1818181818181808</v>
      </c>
      <c r="M152" s="140">
        <f t="shared" si="65"/>
        <v>19.342857142857142</v>
      </c>
    </row>
    <row r="153" spans="1:13">
      <c r="A153" s="4">
        <v>7</v>
      </c>
      <c r="B153" s="58"/>
      <c r="C153" s="112">
        <f t="shared" si="60"/>
        <v>22.3</v>
      </c>
      <c r="D153" s="70">
        <v>4.7</v>
      </c>
      <c r="E153" s="136">
        <f t="shared" si="61"/>
        <v>25.599999999999998</v>
      </c>
      <c r="F153" s="43"/>
      <c r="G153" s="137">
        <f t="shared" si="62"/>
        <v>16.600000000000001</v>
      </c>
      <c r="H153" s="36">
        <v>25</v>
      </c>
      <c r="I153" s="138">
        <f t="shared" si="63"/>
        <v>25</v>
      </c>
      <c r="J153" s="11">
        <v>6.7</v>
      </c>
      <c r="K153" s="131">
        <f t="shared" si="64"/>
        <v>13.4</v>
      </c>
      <c r="L153" s="15">
        <f t="shared" si="53"/>
        <v>4.7142857142857135</v>
      </c>
      <c r="M153" s="140">
        <f t="shared" si="65"/>
        <v>24.057142857142857</v>
      </c>
    </row>
    <row r="154" spans="1:13">
      <c r="A154" s="4">
        <v>8</v>
      </c>
      <c r="B154" s="58">
        <v>22.2</v>
      </c>
      <c r="C154" s="208">
        <f t="shared" si="60"/>
        <v>44.5</v>
      </c>
      <c r="D154" s="70">
        <v>18.600000000000001</v>
      </c>
      <c r="E154" s="210">
        <f t="shared" si="61"/>
        <v>44.2</v>
      </c>
      <c r="F154" s="43">
        <v>16.7</v>
      </c>
      <c r="G154" s="211">
        <f t="shared" si="62"/>
        <v>33.299999999999997</v>
      </c>
      <c r="H154" s="36">
        <v>25</v>
      </c>
      <c r="I154" s="212">
        <f t="shared" si="63"/>
        <v>50</v>
      </c>
      <c r="J154" s="11">
        <v>40</v>
      </c>
      <c r="K154" s="213">
        <f t="shared" si="64"/>
        <v>53.4</v>
      </c>
      <c r="L154" s="15">
        <f t="shared" si="53"/>
        <v>19.90909090909091</v>
      </c>
      <c r="M154" s="214">
        <f t="shared" si="65"/>
        <v>43.966233766233771</v>
      </c>
    </row>
    <row r="155" spans="1:13">
      <c r="A155" s="4">
        <v>9</v>
      </c>
      <c r="B155" s="58">
        <v>11.1</v>
      </c>
      <c r="C155" s="112">
        <f t="shared" si="60"/>
        <v>55.6</v>
      </c>
      <c r="D155" s="70">
        <v>25.6</v>
      </c>
      <c r="E155" s="136">
        <f t="shared" si="61"/>
        <v>69.800000000000011</v>
      </c>
      <c r="F155" s="43"/>
      <c r="G155" s="137">
        <f t="shared" si="62"/>
        <v>33.299999999999997</v>
      </c>
      <c r="H155" s="36">
        <v>25</v>
      </c>
      <c r="I155" s="138">
        <f t="shared" si="63"/>
        <v>75</v>
      </c>
      <c r="J155" s="11">
        <v>13.3</v>
      </c>
      <c r="K155" s="139">
        <f t="shared" si="64"/>
        <v>66.7</v>
      </c>
      <c r="L155" s="15">
        <f t="shared" si="53"/>
        <v>21.596103896103894</v>
      </c>
      <c r="M155" s="140">
        <f t="shared" si="65"/>
        <v>65.562337662337669</v>
      </c>
    </row>
    <row r="156" spans="1:13">
      <c r="A156" s="4">
        <v>10</v>
      </c>
      <c r="B156" s="58">
        <v>44.4</v>
      </c>
      <c r="C156" s="112">
        <f t="shared" si="60"/>
        <v>100</v>
      </c>
      <c r="D156" s="70">
        <v>30.2</v>
      </c>
      <c r="E156" s="136">
        <f t="shared" si="61"/>
        <v>100.00000000000001</v>
      </c>
      <c r="F156" s="43">
        <v>66.7</v>
      </c>
      <c r="G156" s="137">
        <f t="shared" si="62"/>
        <v>100</v>
      </c>
      <c r="H156" s="36">
        <v>25</v>
      </c>
      <c r="I156" s="138">
        <f t="shared" si="63"/>
        <v>100</v>
      </c>
      <c r="J156" s="11">
        <v>33.299999999999997</v>
      </c>
      <c r="K156" s="139">
        <f t="shared" si="64"/>
        <v>100</v>
      </c>
      <c r="L156" s="15">
        <f t="shared" si="53"/>
        <v>34.437662337662331</v>
      </c>
      <c r="M156" s="140">
        <f t="shared" si="65"/>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c r="C159" s="112">
        <f>B159</f>
        <v>0</v>
      </c>
      <c r="D159" s="70"/>
      <c r="E159" s="136">
        <f>D159</f>
        <v>0</v>
      </c>
      <c r="F159" s="43"/>
      <c r="G159" s="137">
        <f>F159</f>
        <v>0</v>
      </c>
      <c r="H159" s="36"/>
      <c r="I159" s="138">
        <f>H159</f>
        <v>0</v>
      </c>
      <c r="J159" s="11"/>
      <c r="K159" s="139"/>
      <c r="L159" s="15"/>
      <c r="M159" s="140"/>
    </row>
    <row r="160" spans="1:13">
      <c r="A160" s="4">
        <v>1</v>
      </c>
      <c r="B160" s="58"/>
      <c r="C160" s="112">
        <f>C159+B160</f>
        <v>0</v>
      </c>
      <c r="D160" s="70"/>
      <c r="E160" s="136">
        <f>E159+D160</f>
        <v>0</v>
      </c>
      <c r="F160" s="43"/>
      <c r="G160" s="137">
        <f>G159+F160</f>
        <v>0</v>
      </c>
      <c r="H160" s="36"/>
      <c r="I160" s="138">
        <f>I159+H160</f>
        <v>0</v>
      </c>
      <c r="J160" s="11"/>
      <c r="K160" s="139"/>
      <c r="L160" s="15"/>
      <c r="M160" s="140"/>
    </row>
    <row r="161" spans="1:13">
      <c r="A161" s="4">
        <v>2</v>
      </c>
      <c r="B161" s="58"/>
      <c r="C161" s="112">
        <f t="shared" ref="C161:C169" si="66">C160+B161</f>
        <v>0</v>
      </c>
      <c r="D161" s="70">
        <v>2.4</v>
      </c>
      <c r="E161" s="136">
        <f t="shared" ref="E161:E169" si="67">E160+D161</f>
        <v>2.4</v>
      </c>
      <c r="F161" s="43"/>
      <c r="G161" s="137">
        <f t="shared" ref="G161:G169" si="68">G160+F161</f>
        <v>0</v>
      </c>
      <c r="H161" s="36"/>
      <c r="I161" s="138">
        <f t="shared" ref="I161:I169" si="69">I160+H161</f>
        <v>0</v>
      </c>
      <c r="J161" s="11"/>
      <c r="K161" s="139"/>
      <c r="L161" s="15">
        <f t="shared" si="53"/>
        <v>1.7766233766233763</v>
      </c>
      <c r="M161" s="140"/>
    </row>
    <row r="162" spans="1:13">
      <c r="A162" s="4">
        <v>3</v>
      </c>
      <c r="B162" s="58"/>
      <c r="C162" s="112">
        <f t="shared" si="66"/>
        <v>0</v>
      </c>
      <c r="D162" s="70">
        <v>2.2999999999999998</v>
      </c>
      <c r="E162" s="136">
        <f t="shared" si="67"/>
        <v>4.6999999999999993</v>
      </c>
      <c r="F162" s="43"/>
      <c r="G162" s="137">
        <f t="shared" si="68"/>
        <v>0</v>
      </c>
      <c r="H162" s="36"/>
      <c r="I162" s="138">
        <f t="shared" si="69"/>
        <v>0</v>
      </c>
      <c r="J162" s="11"/>
      <c r="K162" s="139"/>
      <c r="L162" s="15">
        <f t="shared" si="53"/>
        <v>1.702597402597402</v>
      </c>
      <c r="M162" s="140"/>
    </row>
    <row r="163" spans="1:13">
      <c r="A163" s="4">
        <v>4</v>
      </c>
      <c r="B163" s="58">
        <v>11.1</v>
      </c>
      <c r="C163" s="112">
        <f t="shared" si="66"/>
        <v>11.1</v>
      </c>
      <c r="D163" s="70"/>
      <c r="E163" s="136">
        <f t="shared" si="67"/>
        <v>4.6999999999999993</v>
      </c>
      <c r="F163" s="43"/>
      <c r="G163" s="137">
        <f t="shared" si="68"/>
        <v>0</v>
      </c>
      <c r="H163" s="36"/>
      <c r="I163" s="138">
        <f t="shared" si="69"/>
        <v>0</v>
      </c>
      <c r="J163" s="11">
        <v>6.7</v>
      </c>
      <c r="K163" s="139"/>
      <c r="L163" s="15">
        <f t="shared" si="53"/>
        <v>1.4142857142857144</v>
      </c>
      <c r="M163" s="140"/>
    </row>
    <row r="164" spans="1:13">
      <c r="A164" s="4">
        <v>5</v>
      </c>
      <c r="B164" s="58"/>
      <c r="C164" s="112">
        <f t="shared" si="66"/>
        <v>11.1</v>
      </c>
      <c r="D164" s="70">
        <v>2.2999999999999998</v>
      </c>
      <c r="E164" s="210">
        <f t="shared" si="67"/>
        <v>6.9999999999999991</v>
      </c>
      <c r="F164" s="43">
        <v>16.7</v>
      </c>
      <c r="G164" s="211">
        <f t="shared" si="68"/>
        <v>16.7</v>
      </c>
      <c r="H164" s="36"/>
      <c r="I164" s="138">
        <f t="shared" si="69"/>
        <v>0</v>
      </c>
      <c r="J164" s="11">
        <v>20</v>
      </c>
      <c r="K164" s="139"/>
      <c r="L164" s="15">
        <f t="shared" si="53"/>
        <v>3.7831168831168824</v>
      </c>
      <c r="M164" s="140"/>
    </row>
    <row r="165" spans="1:13">
      <c r="A165" s="4">
        <v>6</v>
      </c>
      <c r="B165" s="58"/>
      <c r="C165" s="112">
        <f t="shared" si="66"/>
        <v>11.1</v>
      </c>
      <c r="D165" s="70"/>
      <c r="E165" s="136">
        <f t="shared" si="67"/>
        <v>6.9999999999999991</v>
      </c>
      <c r="F165" s="43"/>
      <c r="G165" s="137">
        <f t="shared" si="68"/>
        <v>16.7</v>
      </c>
      <c r="H165" s="36">
        <v>25</v>
      </c>
      <c r="I165" s="212">
        <f t="shared" si="69"/>
        <v>25</v>
      </c>
      <c r="J165" s="11"/>
      <c r="K165" s="139"/>
      <c r="L165" s="15">
        <f t="shared" si="53"/>
        <v>0.97402597402597402</v>
      </c>
      <c r="M165" s="140"/>
    </row>
    <row r="166" spans="1:13">
      <c r="A166" s="4">
        <v>7</v>
      </c>
      <c r="B166" s="58"/>
      <c r="C166" s="112">
        <f t="shared" si="66"/>
        <v>11.1</v>
      </c>
      <c r="D166" s="70"/>
      <c r="E166" s="136">
        <f t="shared" si="67"/>
        <v>6.9999999999999991</v>
      </c>
      <c r="F166" s="43"/>
      <c r="G166" s="137">
        <f t="shared" si="68"/>
        <v>16.7</v>
      </c>
      <c r="H166" s="36"/>
      <c r="I166" s="138">
        <f t="shared" si="69"/>
        <v>25</v>
      </c>
      <c r="J166" s="11"/>
      <c r="K166" s="139"/>
      <c r="L166" s="15"/>
      <c r="M166" s="140"/>
    </row>
    <row r="167" spans="1:13">
      <c r="A167" s="4">
        <v>8</v>
      </c>
      <c r="B167" s="58"/>
      <c r="C167" s="112">
        <f t="shared" si="66"/>
        <v>11.1</v>
      </c>
      <c r="D167" s="70"/>
      <c r="E167" s="136">
        <f t="shared" si="67"/>
        <v>6.9999999999999991</v>
      </c>
      <c r="F167" s="43"/>
      <c r="G167" s="137">
        <f t="shared" si="68"/>
        <v>16.7</v>
      </c>
      <c r="H167" s="36"/>
      <c r="I167" s="138">
        <f t="shared" si="69"/>
        <v>25</v>
      </c>
      <c r="J167" s="11"/>
      <c r="K167" s="139"/>
      <c r="L167" s="15"/>
      <c r="M167" s="140"/>
    </row>
    <row r="168" spans="1:13">
      <c r="A168" s="4">
        <v>9</v>
      </c>
      <c r="B168" s="58">
        <v>11.1</v>
      </c>
      <c r="C168" s="208">
        <f t="shared" si="66"/>
        <v>22.2</v>
      </c>
      <c r="D168" s="70"/>
      <c r="E168" s="136">
        <f t="shared" si="67"/>
        <v>6.9999999999999991</v>
      </c>
      <c r="F168" s="43"/>
      <c r="G168" s="137">
        <f t="shared" si="68"/>
        <v>16.7</v>
      </c>
      <c r="H168" s="36"/>
      <c r="I168" s="138">
        <f t="shared" si="69"/>
        <v>25</v>
      </c>
      <c r="J168" s="11"/>
      <c r="K168" s="139"/>
      <c r="L168" s="15">
        <f t="shared" si="53"/>
        <v>1.1532467532467532</v>
      </c>
      <c r="M168" s="140"/>
    </row>
    <row r="169" spans="1:13">
      <c r="A169" s="4" t="s">
        <v>59</v>
      </c>
      <c r="B169" s="58">
        <v>77.8</v>
      </c>
      <c r="C169" s="112">
        <f t="shared" si="66"/>
        <v>100</v>
      </c>
      <c r="D169" s="70">
        <v>93</v>
      </c>
      <c r="E169" s="136">
        <f t="shared" si="67"/>
        <v>100</v>
      </c>
      <c r="F169" s="43">
        <v>83.3</v>
      </c>
      <c r="G169" s="137">
        <f t="shared" si="68"/>
        <v>100</v>
      </c>
      <c r="H169" s="36">
        <v>75</v>
      </c>
      <c r="I169" s="138">
        <f t="shared" si="69"/>
        <v>100</v>
      </c>
      <c r="J169" s="11">
        <v>73.3</v>
      </c>
      <c r="K169" s="139"/>
      <c r="L169" s="15">
        <f t="shared" si="53"/>
        <v>89.196103896103892</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88.9</v>
      </c>
      <c r="C172" s="112"/>
      <c r="D172" s="70">
        <v>86</v>
      </c>
      <c r="E172" s="136"/>
      <c r="F172" s="43">
        <v>33.299999999999997</v>
      </c>
      <c r="G172" s="137"/>
      <c r="H172" s="36">
        <v>100</v>
      </c>
      <c r="I172" s="138"/>
      <c r="J172" s="11">
        <v>100</v>
      </c>
      <c r="K172" s="139"/>
      <c r="L172" s="15">
        <f t="shared" si="53"/>
        <v>83.285714285714292</v>
      </c>
      <c r="M172" s="135"/>
    </row>
    <row r="173" spans="1:13">
      <c r="A173" s="4" t="s">
        <v>8</v>
      </c>
      <c r="B173" s="58">
        <v>11.1</v>
      </c>
      <c r="C173" s="112"/>
      <c r="D173" s="70">
        <v>14</v>
      </c>
      <c r="E173" s="136"/>
      <c r="F173" s="43">
        <v>66.7</v>
      </c>
      <c r="G173" s="137"/>
      <c r="H173" s="36"/>
      <c r="I173" s="138"/>
      <c r="J173" s="11"/>
      <c r="K173" s="139"/>
      <c r="L173" s="15">
        <f t="shared" si="53"/>
        <v>16.714285714285715</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v>100</v>
      </c>
      <c r="C176" s="112"/>
      <c r="D176" s="70">
        <v>100</v>
      </c>
      <c r="E176" s="136"/>
      <c r="F176" s="43">
        <v>100</v>
      </c>
      <c r="G176" s="137"/>
      <c r="H176" s="36">
        <v>100</v>
      </c>
      <c r="I176" s="138"/>
      <c r="J176" s="11">
        <v>100</v>
      </c>
      <c r="K176" s="139"/>
      <c r="L176" s="15">
        <f t="shared" si="53"/>
        <v>100</v>
      </c>
      <c r="M176" s="135"/>
    </row>
    <row r="177" spans="1:13">
      <c r="A177" s="4" t="s">
        <v>62</v>
      </c>
      <c r="B177" s="58"/>
      <c r="C177" s="112"/>
      <c r="D177" s="70"/>
      <c r="E177" s="136"/>
      <c r="F177" s="43"/>
      <c r="G177" s="137"/>
      <c r="H177" s="36"/>
      <c r="I177" s="138"/>
      <c r="J177" s="11"/>
      <c r="K177" s="139"/>
      <c r="L177" s="15"/>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c r="C181" s="112"/>
      <c r="D181" s="70">
        <v>18.600000000000001</v>
      </c>
      <c r="E181" s="136"/>
      <c r="F181" s="43">
        <v>16.7</v>
      </c>
      <c r="G181" s="137"/>
      <c r="H181" s="36">
        <v>50</v>
      </c>
      <c r="I181" s="138"/>
      <c r="J181" s="11">
        <v>66.7</v>
      </c>
      <c r="K181" s="139"/>
      <c r="L181" s="15">
        <f t="shared" si="53"/>
        <v>19.61688311688312</v>
      </c>
      <c r="M181" s="135"/>
    </row>
    <row r="182" spans="1:13">
      <c r="A182" s="4" t="s">
        <v>65</v>
      </c>
      <c r="B182" s="58"/>
      <c r="C182" s="112"/>
      <c r="D182" s="70">
        <v>4.7</v>
      </c>
      <c r="E182" s="136"/>
      <c r="F182" s="43">
        <v>50</v>
      </c>
      <c r="G182" s="137"/>
      <c r="H182" s="36"/>
      <c r="I182" s="138"/>
      <c r="J182" s="11">
        <v>6.6</v>
      </c>
      <c r="K182" s="139"/>
      <c r="L182" s="15">
        <f t="shared" si="53"/>
        <v>7.6324675324675333</v>
      </c>
      <c r="M182" s="135"/>
    </row>
    <row r="183" spans="1:13">
      <c r="A183" s="4" t="s">
        <v>66</v>
      </c>
      <c r="B183" s="58"/>
      <c r="C183" s="112"/>
      <c r="D183" s="70">
        <v>2.2999999999999998</v>
      </c>
      <c r="E183" s="136"/>
      <c r="F183" s="43"/>
      <c r="G183" s="137"/>
      <c r="H183" s="36"/>
      <c r="I183" s="138"/>
      <c r="J183" s="11">
        <v>6.7</v>
      </c>
      <c r="K183" s="139"/>
      <c r="L183" s="15">
        <f t="shared" si="53"/>
        <v>1.9636363636363632</v>
      </c>
      <c r="M183" s="135"/>
    </row>
    <row r="184" spans="1:13">
      <c r="A184" s="4" t="s">
        <v>67</v>
      </c>
      <c r="B184" s="58">
        <v>22.2</v>
      </c>
      <c r="C184" s="112"/>
      <c r="D184" s="70">
        <v>4.7</v>
      </c>
      <c r="E184" s="136"/>
      <c r="F184" s="43"/>
      <c r="G184" s="137"/>
      <c r="H184" s="36"/>
      <c r="I184" s="138"/>
      <c r="J184" s="11"/>
      <c r="K184" s="139"/>
      <c r="L184" s="15">
        <f t="shared" si="53"/>
        <v>5.7857142857142856</v>
      </c>
      <c r="M184" s="135"/>
    </row>
    <row r="185" spans="1:13">
      <c r="A185" s="4" t="s">
        <v>68</v>
      </c>
      <c r="B185" s="58">
        <v>11.1</v>
      </c>
      <c r="C185" s="112"/>
      <c r="D185" s="70">
        <v>32.6</v>
      </c>
      <c r="E185" s="136"/>
      <c r="F185" s="43"/>
      <c r="G185" s="137"/>
      <c r="H185" s="36">
        <v>50</v>
      </c>
      <c r="I185" s="138"/>
      <c r="J185" s="11">
        <v>13.3</v>
      </c>
      <c r="K185" s="139"/>
      <c r="L185" s="15">
        <f t="shared" si="53"/>
        <v>27.751948051948055</v>
      </c>
      <c r="M185" s="135"/>
    </row>
    <row r="186" spans="1:13">
      <c r="A186" s="4" t="s">
        <v>69</v>
      </c>
      <c r="B186" s="58">
        <v>44.4</v>
      </c>
      <c r="C186" s="112"/>
      <c r="D186" s="70">
        <v>4.7</v>
      </c>
      <c r="E186" s="136"/>
      <c r="F186" s="43"/>
      <c r="G186" s="137"/>
      <c r="H186" s="36"/>
      <c r="I186" s="138"/>
      <c r="J186" s="11">
        <v>6.7</v>
      </c>
      <c r="K186" s="139"/>
      <c r="L186" s="15">
        <f t="shared" si="53"/>
        <v>8.3532467532467525</v>
      </c>
      <c r="M186" s="135"/>
    </row>
    <row r="187" spans="1:13">
      <c r="A187" s="4" t="s">
        <v>75</v>
      </c>
      <c r="B187" s="58">
        <v>22.3</v>
      </c>
      <c r="C187" s="112"/>
      <c r="D187" s="70">
        <v>4.5</v>
      </c>
      <c r="E187" s="136"/>
      <c r="F187" s="43">
        <v>33.299999999999997</v>
      </c>
      <c r="G187" s="137"/>
      <c r="H187" s="36"/>
      <c r="I187" s="138"/>
      <c r="J187" s="11"/>
      <c r="K187" s="139"/>
      <c r="L187" s="15">
        <f t="shared" si="53"/>
        <v>8.242857142857142</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66.7</v>
      </c>
      <c r="C190" s="112"/>
      <c r="D190" s="70">
        <v>81.400000000000006</v>
      </c>
      <c r="E190" s="136"/>
      <c r="F190" s="43">
        <v>83.3</v>
      </c>
      <c r="G190" s="137"/>
      <c r="H190" s="36">
        <v>75</v>
      </c>
      <c r="I190" s="138"/>
      <c r="J190" s="11">
        <v>93.3</v>
      </c>
      <c r="K190" s="139"/>
      <c r="L190" s="15">
        <f t="shared" si="53"/>
        <v>80.235064935064926</v>
      </c>
      <c r="M190" s="135"/>
    </row>
    <row r="191" spans="1:13">
      <c r="A191" s="4" t="s">
        <v>8</v>
      </c>
      <c r="B191" s="58">
        <v>33.299999999999997</v>
      </c>
      <c r="C191" s="112"/>
      <c r="D191" s="70">
        <v>18.600000000000001</v>
      </c>
      <c r="E191" s="136"/>
      <c r="F191" s="43">
        <v>16.7</v>
      </c>
      <c r="G191" s="137"/>
      <c r="H191" s="36">
        <v>25</v>
      </c>
      <c r="I191" s="138"/>
      <c r="J191" s="11">
        <v>6.7</v>
      </c>
      <c r="K191" s="139"/>
      <c r="L191" s="15">
        <f t="shared" si="53"/>
        <v>19.764935064935067</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22.3</v>
      </c>
      <c r="C194" s="112"/>
      <c r="D194" s="70">
        <v>11.6</v>
      </c>
      <c r="E194" s="136"/>
      <c r="F194" s="43">
        <v>16.7</v>
      </c>
      <c r="G194" s="137"/>
      <c r="H194" s="36"/>
      <c r="I194" s="138"/>
      <c r="J194" s="11">
        <v>13.3</v>
      </c>
      <c r="K194" s="139"/>
      <c r="L194" s="15">
        <f t="shared" si="53"/>
        <v>12.723376623376625</v>
      </c>
      <c r="M194" s="135"/>
    </row>
    <row r="195" spans="1:13">
      <c r="A195" s="4" t="s">
        <v>60</v>
      </c>
      <c r="B195" s="58">
        <v>22.2</v>
      </c>
      <c r="C195" s="112"/>
      <c r="D195" s="70">
        <v>32.6</v>
      </c>
      <c r="E195" s="136"/>
      <c r="F195" s="43">
        <v>33.299999999999997</v>
      </c>
      <c r="G195" s="137"/>
      <c r="H195" s="36">
        <v>25</v>
      </c>
      <c r="I195" s="138"/>
      <c r="J195" s="11">
        <v>53.3</v>
      </c>
      <c r="K195" s="139"/>
      <c r="L195" s="15">
        <f t="shared" si="53"/>
        <v>32.084415584415588</v>
      </c>
      <c r="M195" s="135"/>
    </row>
    <row r="196" spans="1:13">
      <c r="A196" s="4" t="s">
        <v>8</v>
      </c>
      <c r="B196" s="58">
        <v>33.299999999999997</v>
      </c>
      <c r="C196" s="112"/>
      <c r="D196" s="70">
        <v>44.2</v>
      </c>
      <c r="E196" s="136"/>
      <c r="F196" s="43">
        <v>33.299999999999997</v>
      </c>
      <c r="G196" s="137"/>
      <c r="H196" s="36">
        <v>75</v>
      </c>
      <c r="I196" s="138"/>
      <c r="J196" s="11">
        <v>26.7</v>
      </c>
      <c r="K196" s="139"/>
      <c r="L196" s="15">
        <f t="shared" si="53"/>
        <v>42.736363636363635</v>
      </c>
      <c r="M196" s="135"/>
    </row>
    <row r="197" spans="1:13">
      <c r="A197" s="4" t="s">
        <v>71</v>
      </c>
      <c r="B197" s="58">
        <v>22.2</v>
      </c>
      <c r="C197" s="112"/>
      <c r="D197" s="70">
        <v>11.6</v>
      </c>
      <c r="E197" s="136"/>
      <c r="F197" s="43">
        <v>16.7</v>
      </c>
      <c r="G197" s="137"/>
      <c r="H197" s="36"/>
      <c r="I197" s="138"/>
      <c r="J197" s="11">
        <v>6.7</v>
      </c>
      <c r="K197" s="139"/>
      <c r="L197" s="15">
        <f t="shared" si="53"/>
        <v>12.455844155844158</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11.2</v>
      </c>
      <c r="C200" s="112">
        <f>B200</f>
        <v>11.2</v>
      </c>
      <c r="D200" s="70">
        <v>9.4</v>
      </c>
      <c r="E200" s="136">
        <f>D200</f>
        <v>9.4</v>
      </c>
      <c r="F200" s="43"/>
      <c r="G200" s="137">
        <f>F200</f>
        <v>0</v>
      </c>
      <c r="H200" s="36"/>
      <c r="I200" s="138">
        <f>H200</f>
        <v>0</v>
      </c>
      <c r="J200" s="11">
        <v>19.899999999999999</v>
      </c>
      <c r="K200" s="139">
        <f>J200</f>
        <v>19.899999999999999</v>
      </c>
      <c r="L200" s="15">
        <f t="shared" ref="L200:L261" si="70">(0.08*B200+0.57*D200+0.06*F200+0.03*H200+0.03*J200)/77*100</f>
        <v>8.8974025974025963</v>
      </c>
      <c r="M200" s="140">
        <f>L200</f>
        <v>8.8974025974025963</v>
      </c>
    </row>
    <row r="201" spans="1:13">
      <c r="A201" s="4" t="s">
        <v>78</v>
      </c>
      <c r="B201" s="58">
        <v>33.299999999999997</v>
      </c>
      <c r="C201" s="208">
        <f t="shared" ref="C201:C208" si="71">C200+B201</f>
        <v>44.5</v>
      </c>
      <c r="D201" s="70">
        <v>16.3</v>
      </c>
      <c r="E201" s="136">
        <f t="shared" ref="E201:E208" si="72">E200+D201</f>
        <v>25.700000000000003</v>
      </c>
      <c r="F201" s="43">
        <v>16.7</v>
      </c>
      <c r="G201" s="137">
        <f t="shared" ref="G201:G208" si="73">G200+F201</f>
        <v>16.7</v>
      </c>
      <c r="H201" s="36">
        <v>25</v>
      </c>
      <c r="I201" s="138">
        <f t="shared" ref="I201:I208" si="74">I200+H201</f>
        <v>25</v>
      </c>
      <c r="J201" s="11">
        <v>26.7</v>
      </c>
      <c r="K201" s="213">
        <f t="shared" ref="K201:K208" si="75">K200+J201</f>
        <v>46.599999999999994</v>
      </c>
      <c r="L201" s="15">
        <f t="shared" si="70"/>
        <v>18.841558441558444</v>
      </c>
      <c r="M201" s="140">
        <f t="shared" ref="M201:M208" si="76">M200+L201</f>
        <v>27.73896103896104</v>
      </c>
    </row>
    <row r="202" spans="1:13">
      <c r="A202" s="4" t="s">
        <v>79</v>
      </c>
      <c r="B202" s="58">
        <v>33.299999999999997</v>
      </c>
      <c r="C202" s="112">
        <f t="shared" si="71"/>
        <v>77.8</v>
      </c>
      <c r="D202" s="70">
        <v>27.9</v>
      </c>
      <c r="E202" s="210">
        <f t="shared" si="72"/>
        <v>53.6</v>
      </c>
      <c r="F202" s="43">
        <v>50</v>
      </c>
      <c r="G202" s="211">
        <f t="shared" si="73"/>
        <v>66.7</v>
      </c>
      <c r="H202" s="36">
        <v>25</v>
      </c>
      <c r="I202" s="212">
        <f t="shared" si="74"/>
        <v>50</v>
      </c>
      <c r="J202" s="11">
        <v>6.7</v>
      </c>
      <c r="K202" s="131">
        <f t="shared" si="75"/>
        <v>53.3</v>
      </c>
      <c r="L202" s="15">
        <f t="shared" si="70"/>
        <v>29.244155844155845</v>
      </c>
      <c r="M202" s="214">
        <f t="shared" si="76"/>
        <v>56.983116883116885</v>
      </c>
    </row>
    <row r="203" spans="1:13">
      <c r="A203" s="4" t="s">
        <v>80</v>
      </c>
      <c r="B203" s="58"/>
      <c r="C203" s="112">
        <f t="shared" si="71"/>
        <v>77.8</v>
      </c>
      <c r="D203" s="70">
        <v>20.9</v>
      </c>
      <c r="E203" s="136">
        <f t="shared" si="72"/>
        <v>74.5</v>
      </c>
      <c r="F203" s="43">
        <v>33.299999999999997</v>
      </c>
      <c r="G203" s="137">
        <f t="shared" si="73"/>
        <v>100</v>
      </c>
      <c r="H203" s="36">
        <v>25</v>
      </c>
      <c r="I203" s="138">
        <f t="shared" si="74"/>
        <v>75</v>
      </c>
      <c r="J203" s="11">
        <v>13.3</v>
      </c>
      <c r="K203" s="139">
        <f t="shared" si="75"/>
        <v>66.599999999999994</v>
      </c>
      <c r="L203" s="15">
        <f t="shared" si="70"/>
        <v>19.558441558441555</v>
      </c>
      <c r="M203" s="140">
        <f t="shared" si="76"/>
        <v>76.541558441558436</v>
      </c>
    </row>
    <row r="204" spans="1:13">
      <c r="A204" s="4" t="s">
        <v>81</v>
      </c>
      <c r="B204" s="58">
        <v>22.2</v>
      </c>
      <c r="C204" s="112">
        <f t="shared" si="71"/>
        <v>100</v>
      </c>
      <c r="D204" s="70">
        <v>11.6</v>
      </c>
      <c r="E204" s="136">
        <f t="shared" si="72"/>
        <v>86.1</v>
      </c>
      <c r="F204" s="43"/>
      <c r="G204" s="137">
        <f t="shared" si="73"/>
        <v>100</v>
      </c>
      <c r="H204" s="36"/>
      <c r="I204" s="138">
        <f t="shared" si="74"/>
        <v>75</v>
      </c>
      <c r="J204" s="11">
        <v>20</v>
      </c>
      <c r="K204" s="139">
        <f t="shared" si="75"/>
        <v>86.6</v>
      </c>
      <c r="L204" s="15">
        <f t="shared" si="70"/>
        <v>11.672727272727272</v>
      </c>
      <c r="M204" s="140">
        <f t="shared" si="76"/>
        <v>88.214285714285708</v>
      </c>
    </row>
    <row r="205" spans="1:13">
      <c r="A205" s="4" t="s">
        <v>82</v>
      </c>
      <c r="B205" s="58"/>
      <c r="C205" s="112">
        <f t="shared" si="71"/>
        <v>100</v>
      </c>
      <c r="D205" s="70">
        <v>2.2999999999999998</v>
      </c>
      <c r="E205" s="136">
        <f t="shared" si="72"/>
        <v>88.399999999999991</v>
      </c>
      <c r="F205" s="43"/>
      <c r="G205" s="137">
        <f t="shared" si="73"/>
        <v>100</v>
      </c>
      <c r="H205" s="36"/>
      <c r="I205" s="138">
        <f t="shared" si="74"/>
        <v>75</v>
      </c>
      <c r="J205" s="11">
        <v>6.7</v>
      </c>
      <c r="K205" s="139">
        <f t="shared" si="75"/>
        <v>93.3</v>
      </c>
      <c r="L205" s="15">
        <f t="shared" si="70"/>
        <v>1.9636363636363632</v>
      </c>
      <c r="M205" s="140">
        <f t="shared" si="76"/>
        <v>90.177922077922076</v>
      </c>
    </row>
    <row r="206" spans="1:13">
      <c r="A206" s="4" t="s">
        <v>83</v>
      </c>
      <c r="B206" s="58"/>
      <c r="C206" s="112">
        <f t="shared" si="71"/>
        <v>100</v>
      </c>
      <c r="D206" s="70">
        <v>9.3000000000000007</v>
      </c>
      <c r="E206" s="136">
        <f t="shared" si="72"/>
        <v>97.699999999999989</v>
      </c>
      <c r="F206" s="43"/>
      <c r="G206" s="137">
        <f t="shared" si="73"/>
        <v>100</v>
      </c>
      <c r="H206" s="36">
        <v>25</v>
      </c>
      <c r="I206" s="138">
        <f t="shared" si="74"/>
        <v>100</v>
      </c>
      <c r="J206" s="11">
        <v>6.7</v>
      </c>
      <c r="K206" s="139">
        <f t="shared" si="75"/>
        <v>100</v>
      </c>
      <c r="L206" s="15">
        <f t="shared" si="70"/>
        <v>8.1194805194805202</v>
      </c>
      <c r="M206" s="140">
        <f t="shared" si="76"/>
        <v>98.297402597402595</v>
      </c>
    </row>
    <row r="207" spans="1:13">
      <c r="A207" s="4" t="s">
        <v>84</v>
      </c>
      <c r="B207" s="58"/>
      <c r="C207" s="112">
        <f t="shared" si="71"/>
        <v>100</v>
      </c>
      <c r="D207" s="70">
        <v>2.2999999999999998</v>
      </c>
      <c r="E207" s="136">
        <f t="shared" si="72"/>
        <v>99.999999999999986</v>
      </c>
      <c r="F207" s="43"/>
      <c r="G207" s="137">
        <f t="shared" si="73"/>
        <v>100</v>
      </c>
      <c r="H207" s="36"/>
      <c r="I207" s="138">
        <f t="shared" si="74"/>
        <v>100</v>
      </c>
      <c r="J207" s="11"/>
      <c r="K207" s="139">
        <f t="shared" si="75"/>
        <v>100</v>
      </c>
      <c r="L207" s="15">
        <f t="shared" si="70"/>
        <v>1.702597402597402</v>
      </c>
      <c r="M207" s="140">
        <f t="shared" si="76"/>
        <v>100</v>
      </c>
    </row>
    <row r="208" spans="1:13">
      <c r="A208" s="4" t="s">
        <v>85</v>
      </c>
      <c r="B208" s="58"/>
      <c r="C208" s="112">
        <f t="shared" si="71"/>
        <v>100</v>
      </c>
      <c r="D208" s="70"/>
      <c r="E208" s="136">
        <f t="shared" si="72"/>
        <v>99.999999999999986</v>
      </c>
      <c r="F208" s="43"/>
      <c r="G208" s="137">
        <f t="shared" si="73"/>
        <v>100</v>
      </c>
      <c r="H208" s="36"/>
      <c r="I208" s="138">
        <f t="shared" si="74"/>
        <v>100</v>
      </c>
      <c r="J208" s="11"/>
      <c r="K208" s="139">
        <f t="shared" si="75"/>
        <v>100</v>
      </c>
      <c r="L208" s="15">
        <f t="shared" si="70"/>
        <v>0</v>
      </c>
      <c r="M208" s="140">
        <f t="shared" si="76"/>
        <v>100</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c r="C211" s="112">
        <f>B211</f>
        <v>0</v>
      </c>
      <c r="D211" s="70"/>
      <c r="E211" s="136">
        <f>D211</f>
        <v>0</v>
      </c>
      <c r="F211" s="43"/>
      <c r="G211" s="137">
        <f>F211</f>
        <v>0</v>
      </c>
      <c r="H211" s="36"/>
      <c r="I211" s="138">
        <f>H211</f>
        <v>0</v>
      </c>
      <c r="J211" s="11"/>
      <c r="K211" s="139">
        <f>J211</f>
        <v>0</v>
      </c>
      <c r="L211" s="15">
        <f t="shared" si="70"/>
        <v>0</v>
      </c>
      <c r="M211" s="140">
        <f>L211</f>
        <v>0</v>
      </c>
    </row>
    <row r="212" spans="1:13">
      <c r="A212" s="4" t="s">
        <v>78</v>
      </c>
      <c r="B212" s="58"/>
      <c r="C212" s="112">
        <f>C211+B212</f>
        <v>0</v>
      </c>
      <c r="D212" s="70"/>
      <c r="E212" s="136">
        <f>E211+D212</f>
        <v>0</v>
      </c>
      <c r="F212" s="43"/>
      <c r="G212" s="137">
        <f>G211+F212</f>
        <v>0</v>
      </c>
      <c r="H212" s="36"/>
      <c r="I212" s="138">
        <f>I211+H212</f>
        <v>0</v>
      </c>
      <c r="J212" s="11"/>
      <c r="K212" s="139">
        <f>K211+J212</f>
        <v>0</v>
      </c>
      <c r="L212" s="15">
        <f t="shared" si="70"/>
        <v>0</v>
      </c>
      <c r="M212" s="140">
        <f>M211+L212</f>
        <v>0</v>
      </c>
    </row>
    <row r="213" spans="1:13">
      <c r="A213" s="4" t="s">
        <v>79</v>
      </c>
      <c r="B213" s="58"/>
      <c r="C213" s="112">
        <f t="shared" ref="C213:C218" si="77">C212+B213</f>
        <v>0</v>
      </c>
      <c r="D213" s="70">
        <v>4.5999999999999996</v>
      </c>
      <c r="E213" s="136">
        <f t="shared" ref="E213:E219" si="78">E212+D213</f>
        <v>4.5999999999999996</v>
      </c>
      <c r="F213" s="43"/>
      <c r="G213" s="137">
        <f t="shared" ref="G213:G219" si="79">G212+F213</f>
        <v>0</v>
      </c>
      <c r="H213" s="36"/>
      <c r="I213" s="138">
        <f t="shared" ref="I213:I219" si="80">I212+H213</f>
        <v>0</v>
      </c>
      <c r="J213" s="11"/>
      <c r="K213" s="139">
        <f t="shared" ref="K213:K219" si="81">K212+J213</f>
        <v>0</v>
      </c>
      <c r="L213" s="15">
        <f t="shared" si="70"/>
        <v>3.405194805194804</v>
      </c>
      <c r="M213" s="140">
        <f t="shared" ref="M213:M219" si="82">M212+L213</f>
        <v>3.405194805194804</v>
      </c>
    </row>
    <row r="214" spans="1:13">
      <c r="A214" s="4" t="s">
        <v>80</v>
      </c>
      <c r="B214" s="58">
        <v>11.2</v>
      </c>
      <c r="C214" s="112">
        <f t="shared" si="77"/>
        <v>11.2</v>
      </c>
      <c r="D214" s="70">
        <v>7</v>
      </c>
      <c r="E214" s="136">
        <f t="shared" si="78"/>
        <v>11.6</v>
      </c>
      <c r="F214" s="43"/>
      <c r="G214" s="137">
        <f t="shared" si="79"/>
        <v>0</v>
      </c>
      <c r="H214" s="36"/>
      <c r="I214" s="138">
        <f t="shared" si="80"/>
        <v>0</v>
      </c>
      <c r="J214" s="11">
        <v>13.3</v>
      </c>
      <c r="K214" s="139">
        <f t="shared" si="81"/>
        <v>13.3</v>
      </c>
      <c r="L214" s="15">
        <f t="shared" si="70"/>
        <v>6.8636363636363624</v>
      </c>
      <c r="M214" s="140">
        <f t="shared" si="82"/>
        <v>10.268831168831166</v>
      </c>
    </row>
    <row r="215" spans="1:13">
      <c r="A215" s="4" t="s">
        <v>81</v>
      </c>
      <c r="B215" s="58">
        <v>11.1</v>
      </c>
      <c r="C215" s="112">
        <f t="shared" si="77"/>
        <v>22.299999999999997</v>
      </c>
      <c r="D215" s="70">
        <v>7</v>
      </c>
      <c r="E215" s="136">
        <f t="shared" si="78"/>
        <v>18.600000000000001</v>
      </c>
      <c r="F215" s="43">
        <v>16.7</v>
      </c>
      <c r="G215" s="137">
        <f t="shared" si="79"/>
        <v>16.7</v>
      </c>
      <c r="H215" s="36">
        <v>25</v>
      </c>
      <c r="I215" s="138">
        <f t="shared" si="80"/>
        <v>25</v>
      </c>
      <c r="J215" s="11">
        <v>6.7</v>
      </c>
      <c r="K215" s="139">
        <f t="shared" si="81"/>
        <v>20</v>
      </c>
      <c r="L215" s="15">
        <f t="shared" si="70"/>
        <v>8.8714285714285701</v>
      </c>
      <c r="M215" s="140">
        <f t="shared" si="82"/>
        <v>19.140259740259737</v>
      </c>
    </row>
    <row r="216" spans="1:13">
      <c r="A216" s="4" t="s">
        <v>82</v>
      </c>
      <c r="B216" s="58">
        <v>22.2</v>
      </c>
      <c r="C216" s="208">
        <f t="shared" si="77"/>
        <v>44.5</v>
      </c>
      <c r="D216" s="70">
        <v>18.600000000000001</v>
      </c>
      <c r="E216" s="136">
        <f t="shared" si="78"/>
        <v>37.200000000000003</v>
      </c>
      <c r="F216" s="43"/>
      <c r="G216" s="137">
        <f t="shared" si="79"/>
        <v>16.7</v>
      </c>
      <c r="H216" s="36"/>
      <c r="I216" s="138">
        <f t="shared" si="80"/>
        <v>25</v>
      </c>
      <c r="J216" s="11">
        <v>20</v>
      </c>
      <c r="K216" s="139">
        <f t="shared" si="81"/>
        <v>40</v>
      </c>
      <c r="L216" s="15">
        <f t="shared" si="70"/>
        <v>16.854545454545455</v>
      </c>
      <c r="M216" s="214">
        <f t="shared" si="82"/>
        <v>35.994805194805195</v>
      </c>
    </row>
    <row r="217" spans="1:13">
      <c r="A217" s="4" t="s">
        <v>83</v>
      </c>
      <c r="B217" s="58">
        <v>33.299999999999997</v>
      </c>
      <c r="C217" s="112">
        <f t="shared" si="77"/>
        <v>77.8</v>
      </c>
      <c r="D217" s="70">
        <v>25.6</v>
      </c>
      <c r="E217" s="210">
        <f t="shared" si="78"/>
        <v>62.800000000000004</v>
      </c>
      <c r="F217" s="43"/>
      <c r="G217" s="137">
        <f t="shared" si="79"/>
        <v>16.7</v>
      </c>
      <c r="H217" s="36">
        <v>50</v>
      </c>
      <c r="I217" s="212">
        <f t="shared" si="80"/>
        <v>75</v>
      </c>
      <c r="J217" s="11">
        <v>13.3</v>
      </c>
      <c r="K217" s="213">
        <f t="shared" si="81"/>
        <v>53.3</v>
      </c>
      <c r="L217" s="15">
        <f t="shared" si="70"/>
        <v>24.876623376623378</v>
      </c>
      <c r="M217" s="140">
        <f t="shared" si="82"/>
        <v>60.871428571428574</v>
      </c>
    </row>
    <row r="218" spans="1:13">
      <c r="A218" s="4" t="s">
        <v>84</v>
      </c>
      <c r="B218" s="58">
        <v>22.2</v>
      </c>
      <c r="C218" s="112">
        <f t="shared" si="77"/>
        <v>100</v>
      </c>
      <c r="D218" s="70">
        <v>18.600000000000001</v>
      </c>
      <c r="E218" s="136">
        <f t="shared" si="78"/>
        <v>81.400000000000006</v>
      </c>
      <c r="F218" s="43">
        <v>33.299999999999997</v>
      </c>
      <c r="G218" s="211">
        <f t="shared" si="79"/>
        <v>50</v>
      </c>
      <c r="H218" s="36">
        <v>25</v>
      </c>
      <c r="I218" s="138">
        <f t="shared" si="80"/>
        <v>100</v>
      </c>
      <c r="J218" s="11">
        <v>20</v>
      </c>
      <c r="K218" s="139">
        <f t="shared" si="81"/>
        <v>73.3</v>
      </c>
      <c r="L218" s="15">
        <f t="shared" si="70"/>
        <v>20.423376623376623</v>
      </c>
      <c r="M218" s="140">
        <f t="shared" si="82"/>
        <v>81.294805194805193</v>
      </c>
    </row>
    <row r="219" spans="1:13">
      <c r="A219" s="4" t="s">
        <v>85</v>
      </c>
      <c r="B219" s="58"/>
      <c r="C219" s="112">
        <f>C218+B219</f>
        <v>100</v>
      </c>
      <c r="D219" s="70">
        <v>18.600000000000001</v>
      </c>
      <c r="E219" s="136">
        <f t="shared" si="78"/>
        <v>100</v>
      </c>
      <c r="F219" s="43">
        <v>50</v>
      </c>
      <c r="G219" s="137">
        <f t="shared" si="79"/>
        <v>100</v>
      </c>
      <c r="H219" s="36"/>
      <c r="I219" s="138">
        <f t="shared" si="80"/>
        <v>100</v>
      </c>
      <c r="J219" s="11">
        <v>26.7</v>
      </c>
      <c r="K219" s="139">
        <f t="shared" si="81"/>
        <v>100</v>
      </c>
      <c r="L219" s="15">
        <f t="shared" si="70"/>
        <v>18.705194805194804</v>
      </c>
      <c r="M219" s="140">
        <f t="shared" si="82"/>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11.2</v>
      </c>
      <c r="C222" s="112">
        <f>B222</f>
        <v>11.2</v>
      </c>
      <c r="D222" s="70">
        <v>11.5</v>
      </c>
      <c r="E222" s="136">
        <f>D222</f>
        <v>11.5</v>
      </c>
      <c r="F222" s="43"/>
      <c r="G222" s="137">
        <f>F222</f>
        <v>0</v>
      </c>
      <c r="H222" s="36"/>
      <c r="I222" s="138">
        <f>H222</f>
        <v>0</v>
      </c>
      <c r="J222" s="11">
        <v>20.100000000000001</v>
      </c>
      <c r="K222" s="139">
        <f>J222</f>
        <v>20.100000000000001</v>
      </c>
      <c r="L222" s="15">
        <f t="shared" si="70"/>
        <v>10.459740259740261</v>
      </c>
      <c r="M222" s="140">
        <f>L222</f>
        <v>10.459740259740261</v>
      </c>
    </row>
    <row r="223" spans="1:13">
      <c r="A223" s="6">
        <v>0.05</v>
      </c>
      <c r="B223" s="58">
        <v>33.299999999999997</v>
      </c>
      <c r="C223" s="208">
        <f>C222+B223</f>
        <v>44.5</v>
      </c>
      <c r="D223" s="70"/>
      <c r="E223" s="136">
        <f>E222+D223</f>
        <v>11.5</v>
      </c>
      <c r="F223" s="43">
        <v>16.7</v>
      </c>
      <c r="G223" s="137">
        <f>G222+F223</f>
        <v>16.7</v>
      </c>
      <c r="H223" s="36">
        <v>50</v>
      </c>
      <c r="I223" s="212">
        <f>I222+H223</f>
        <v>50</v>
      </c>
      <c r="J223" s="11">
        <v>6.7</v>
      </c>
      <c r="K223" s="139">
        <f>K222+J223</f>
        <v>26.8</v>
      </c>
      <c r="L223" s="15">
        <f t="shared" si="70"/>
        <v>6.9701298701298695</v>
      </c>
      <c r="M223" s="140">
        <f>M222+L223</f>
        <v>17.429870129870132</v>
      </c>
    </row>
    <row r="224" spans="1:13">
      <c r="A224" s="6">
        <v>0.06</v>
      </c>
      <c r="B224" s="58">
        <v>22.2</v>
      </c>
      <c r="C224" s="112">
        <f t="shared" ref="C224:C230" si="83">C223+B224</f>
        <v>66.7</v>
      </c>
      <c r="D224" s="70">
        <v>9.3000000000000007</v>
      </c>
      <c r="E224" s="136">
        <f t="shared" ref="E224:E230" si="84">E223+D224</f>
        <v>20.8</v>
      </c>
      <c r="F224" s="43">
        <v>16.7</v>
      </c>
      <c r="G224" s="137">
        <f t="shared" ref="G224:G230" si="85">G223+F224</f>
        <v>33.4</v>
      </c>
      <c r="H224" s="36"/>
      <c r="I224" s="138">
        <f t="shared" ref="I224:I230" si="86">I223+H224</f>
        <v>50</v>
      </c>
      <c r="J224" s="11">
        <v>13.3</v>
      </c>
      <c r="K224" s="131">
        <f t="shared" ref="K224:K230" si="87">K223+J224</f>
        <v>40.1</v>
      </c>
      <c r="L224" s="15">
        <f t="shared" si="70"/>
        <v>11.010389610389613</v>
      </c>
      <c r="M224" s="140">
        <f t="shared" ref="M224:M230" si="88">M223+L224</f>
        <v>28.440259740259744</v>
      </c>
    </row>
    <row r="225" spans="1:13">
      <c r="A225" s="6">
        <v>7.0000000000000007E-2</v>
      </c>
      <c r="B225" s="58"/>
      <c r="C225" s="112">
        <f t="shared" si="83"/>
        <v>66.7</v>
      </c>
      <c r="D225" s="70">
        <v>14</v>
      </c>
      <c r="E225" s="136">
        <f t="shared" si="84"/>
        <v>34.799999999999997</v>
      </c>
      <c r="F225" s="43">
        <v>33.299999999999997</v>
      </c>
      <c r="G225" s="211">
        <f t="shared" si="85"/>
        <v>66.699999999999989</v>
      </c>
      <c r="H225" s="36"/>
      <c r="I225" s="138">
        <f t="shared" si="86"/>
        <v>50</v>
      </c>
      <c r="J225" s="11">
        <v>13.3</v>
      </c>
      <c r="K225" s="213">
        <f t="shared" si="87"/>
        <v>53.400000000000006</v>
      </c>
      <c r="L225" s="15">
        <f t="shared" si="70"/>
        <v>13.476623376623376</v>
      </c>
      <c r="M225" s="214">
        <f t="shared" si="88"/>
        <v>41.91688311688312</v>
      </c>
    </row>
    <row r="226" spans="1:13">
      <c r="A226" s="6">
        <v>0.08</v>
      </c>
      <c r="B226" s="58">
        <v>11.1</v>
      </c>
      <c r="C226" s="112">
        <f t="shared" si="83"/>
        <v>77.8</v>
      </c>
      <c r="D226" s="70">
        <v>30.2</v>
      </c>
      <c r="E226" s="210">
        <f t="shared" si="84"/>
        <v>65</v>
      </c>
      <c r="F226" s="43"/>
      <c r="G226" s="137">
        <f t="shared" si="85"/>
        <v>66.699999999999989</v>
      </c>
      <c r="H226" s="36">
        <v>25</v>
      </c>
      <c r="I226" s="138">
        <f t="shared" si="86"/>
        <v>75</v>
      </c>
      <c r="J226" s="11">
        <v>13.3</v>
      </c>
      <c r="K226" s="139">
        <f t="shared" si="87"/>
        <v>66.7</v>
      </c>
      <c r="L226" s="15">
        <f t="shared" si="70"/>
        <v>25.001298701298701</v>
      </c>
      <c r="M226" s="140">
        <f t="shared" si="88"/>
        <v>66.918181818181822</v>
      </c>
    </row>
    <row r="227" spans="1:13">
      <c r="A227" s="6">
        <v>0.09</v>
      </c>
      <c r="B227" s="58"/>
      <c r="C227" s="112">
        <f t="shared" si="83"/>
        <v>77.8</v>
      </c>
      <c r="D227" s="70">
        <v>16.3</v>
      </c>
      <c r="E227" s="136">
        <f t="shared" si="84"/>
        <v>81.3</v>
      </c>
      <c r="F227" s="43">
        <v>16.600000000000001</v>
      </c>
      <c r="G227" s="137">
        <f t="shared" si="85"/>
        <v>83.299999999999983</v>
      </c>
      <c r="H227" s="36"/>
      <c r="I227" s="138">
        <f t="shared" si="86"/>
        <v>75</v>
      </c>
      <c r="J227" s="11">
        <v>13.3</v>
      </c>
      <c r="K227" s="139">
        <f t="shared" si="87"/>
        <v>80</v>
      </c>
      <c r="L227" s="15">
        <f t="shared" si="70"/>
        <v>13.877922077922078</v>
      </c>
      <c r="M227" s="140">
        <f t="shared" si="88"/>
        <v>80.796103896103901</v>
      </c>
    </row>
    <row r="228" spans="1:13">
      <c r="A228" s="6">
        <v>0.1</v>
      </c>
      <c r="B228" s="58">
        <v>22.2</v>
      </c>
      <c r="C228" s="112">
        <f t="shared" si="83"/>
        <v>100</v>
      </c>
      <c r="D228" s="70">
        <v>14</v>
      </c>
      <c r="E228" s="136">
        <f t="shared" si="84"/>
        <v>95.3</v>
      </c>
      <c r="F228" s="43">
        <v>16.7</v>
      </c>
      <c r="G228" s="137">
        <f t="shared" si="85"/>
        <v>99.999999999999986</v>
      </c>
      <c r="H228" s="36"/>
      <c r="I228" s="138">
        <f t="shared" si="86"/>
        <v>75</v>
      </c>
      <c r="J228" s="11">
        <v>13.3</v>
      </c>
      <c r="K228" s="139">
        <f t="shared" si="87"/>
        <v>93.3</v>
      </c>
      <c r="L228" s="15">
        <f t="shared" si="70"/>
        <v>14.489610389610389</v>
      </c>
      <c r="M228" s="140">
        <f t="shared" si="88"/>
        <v>95.285714285714292</v>
      </c>
    </row>
    <row r="229" spans="1:13">
      <c r="A229" s="6">
        <v>0.11</v>
      </c>
      <c r="B229" s="58"/>
      <c r="C229" s="112">
        <f t="shared" si="83"/>
        <v>100</v>
      </c>
      <c r="D229" s="70"/>
      <c r="E229" s="136">
        <f t="shared" si="84"/>
        <v>95.3</v>
      </c>
      <c r="F229" s="43"/>
      <c r="G229" s="137">
        <f t="shared" si="85"/>
        <v>99.999999999999986</v>
      </c>
      <c r="H229" s="36"/>
      <c r="I229" s="138">
        <f t="shared" si="86"/>
        <v>75</v>
      </c>
      <c r="J229" s="11"/>
      <c r="K229" s="139">
        <f t="shared" si="87"/>
        <v>93.3</v>
      </c>
      <c r="L229" s="15">
        <f t="shared" si="70"/>
        <v>0</v>
      </c>
      <c r="M229" s="140">
        <f t="shared" si="88"/>
        <v>95.285714285714292</v>
      </c>
    </row>
    <row r="230" spans="1:13">
      <c r="A230" s="4" t="s">
        <v>96</v>
      </c>
      <c r="B230" s="58"/>
      <c r="C230" s="112">
        <f t="shared" si="83"/>
        <v>100</v>
      </c>
      <c r="D230" s="70">
        <v>4.7</v>
      </c>
      <c r="E230" s="136">
        <f t="shared" si="84"/>
        <v>100</v>
      </c>
      <c r="F230" s="43"/>
      <c r="G230" s="137">
        <f t="shared" si="85"/>
        <v>99.999999999999986</v>
      </c>
      <c r="H230" s="36">
        <v>25</v>
      </c>
      <c r="I230" s="138">
        <f t="shared" si="86"/>
        <v>100</v>
      </c>
      <c r="J230" s="11">
        <v>6.7</v>
      </c>
      <c r="K230" s="139">
        <f t="shared" si="87"/>
        <v>100</v>
      </c>
      <c r="L230" s="15">
        <f t="shared" si="70"/>
        <v>4.7142857142857135</v>
      </c>
      <c r="M230" s="140">
        <f t="shared" si="88"/>
        <v>100</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11.2</v>
      </c>
      <c r="C233" s="112">
        <f>B233</f>
        <v>11.2</v>
      </c>
      <c r="D233" s="70">
        <v>30.2</v>
      </c>
      <c r="E233" s="136">
        <f>D233</f>
        <v>30.2</v>
      </c>
      <c r="F233" s="43">
        <v>16.5</v>
      </c>
      <c r="G233" s="137">
        <f>F233</f>
        <v>16.5</v>
      </c>
      <c r="H233" s="36">
        <v>25</v>
      </c>
      <c r="I233" s="138">
        <f>H233</f>
        <v>25</v>
      </c>
      <c r="J233" s="11">
        <v>6.7</v>
      </c>
      <c r="K233" s="139">
        <f>J233</f>
        <v>6.7</v>
      </c>
      <c r="L233" s="15">
        <f t="shared" si="70"/>
        <v>26.040259740259735</v>
      </c>
      <c r="M233" s="140">
        <f>L233</f>
        <v>26.040259740259735</v>
      </c>
    </row>
    <row r="234" spans="1:13">
      <c r="A234" s="6">
        <v>0.04</v>
      </c>
      <c r="B234" s="58">
        <v>22.2</v>
      </c>
      <c r="C234" s="112">
        <f>C233+B234</f>
        <v>33.4</v>
      </c>
      <c r="D234" s="70"/>
      <c r="E234" s="136">
        <f>E233+D234</f>
        <v>30.2</v>
      </c>
      <c r="F234" s="43"/>
      <c r="G234" s="137">
        <f>G233+F234</f>
        <v>16.5</v>
      </c>
      <c r="H234" s="36"/>
      <c r="I234" s="138">
        <f>I233+H234</f>
        <v>25</v>
      </c>
      <c r="J234" s="11">
        <v>20</v>
      </c>
      <c r="K234" s="139">
        <f>K233+J234</f>
        <v>26.7</v>
      </c>
      <c r="L234" s="15">
        <f t="shared" si="70"/>
        <v>3.0857142857142859</v>
      </c>
      <c r="M234" s="140">
        <f>M233+L234</f>
        <v>29.125974025974021</v>
      </c>
    </row>
    <row r="235" spans="1:13">
      <c r="A235" s="6">
        <v>0.05</v>
      </c>
      <c r="B235" s="58"/>
      <c r="C235" s="112">
        <f t="shared" ref="C235:C243" si="89">C234+B235</f>
        <v>33.4</v>
      </c>
      <c r="D235" s="70">
        <v>20.9</v>
      </c>
      <c r="E235" s="210">
        <f t="shared" ref="E235:E243" si="90">E234+D235</f>
        <v>51.099999999999994</v>
      </c>
      <c r="F235" s="43">
        <v>16.7</v>
      </c>
      <c r="G235" s="137">
        <f t="shared" ref="G235:G243" si="91">G234+F235</f>
        <v>33.200000000000003</v>
      </c>
      <c r="H235" s="36">
        <v>25</v>
      </c>
      <c r="I235" s="212">
        <f t="shared" ref="I235:I243" si="92">I234+H235</f>
        <v>50</v>
      </c>
      <c r="J235" s="11">
        <v>20</v>
      </c>
      <c r="K235" s="213">
        <f t="shared" ref="K235:K243" si="93">K234+J235</f>
        <v>46.7</v>
      </c>
      <c r="L235" s="15">
        <f t="shared" si="70"/>
        <v>18.525974025974023</v>
      </c>
      <c r="M235" s="214">
        <f t="shared" ref="M235:M243" si="94">M234+L235</f>
        <v>47.65194805194804</v>
      </c>
    </row>
    <row r="236" spans="1:13">
      <c r="A236" s="6">
        <v>0.06</v>
      </c>
      <c r="B236" s="58">
        <v>22.2</v>
      </c>
      <c r="C236" s="208">
        <f t="shared" si="89"/>
        <v>55.599999999999994</v>
      </c>
      <c r="D236" s="70">
        <v>7</v>
      </c>
      <c r="E236" s="136">
        <f t="shared" si="90"/>
        <v>58.099999999999994</v>
      </c>
      <c r="F236" s="43"/>
      <c r="G236" s="137">
        <f t="shared" si="91"/>
        <v>33.200000000000003</v>
      </c>
      <c r="H236" s="36">
        <v>25</v>
      </c>
      <c r="I236" s="138">
        <f t="shared" si="92"/>
        <v>75</v>
      </c>
      <c r="J236" s="11">
        <v>6.7</v>
      </c>
      <c r="K236" s="139">
        <f t="shared" si="93"/>
        <v>53.400000000000006</v>
      </c>
      <c r="L236" s="15">
        <f t="shared" si="70"/>
        <v>8.7233766233766232</v>
      </c>
      <c r="M236" s="140">
        <f t="shared" si="94"/>
        <v>56.375324675324663</v>
      </c>
    </row>
    <row r="237" spans="1:13">
      <c r="A237" s="6">
        <v>7.0000000000000007E-2</v>
      </c>
      <c r="B237" s="58"/>
      <c r="C237" s="112">
        <f t="shared" si="89"/>
        <v>55.599999999999994</v>
      </c>
      <c r="D237" s="70">
        <v>2.2999999999999998</v>
      </c>
      <c r="E237" s="136">
        <f t="shared" si="90"/>
        <v>60.399999999999991</v>
      </c>
      <c r="F237" s="43"/>
      <c r="G237" s="137">
        <f t="shared" si="91"/>
        <v>33.200000000000003</v>
      </c>
      <c r="H237" s="36"/>
      <c r="I237" s="138">
        <f t="shared" si="92"/>
        <v>75</v>
      </c>
      <c r="J237" s="11">
        <v>13.3</v>
      </c>
      <c r="K237" s="139">
        <f t="shared" si="93"/>
        <v>66.7</v>
      </c>
      <c r="L237" s="15">
        <f t="shared" si="70"/>
        <v>2.2207792207792205</v>
      </c>
      <c r="M237" s="140">
        <f t="shared" si="94"/>
        <v>58.596103896103884</v>
      </c>
    </row>
    <row r="238" spans="1:13">
      <c r="A238" s="6">
        <v>0.08</v>
      </c>
      <c r="B238" s="58">
        <v>11.1</v>
      </c>
      <c r="C238" s="112">
        <f t="shared" si="89"/>
        <v>66.699999999999989</v>
      </c>
      <c r="D238" s="70"/>
      <c r="E238" s="136">
        <f t="shared" si="90"/>
        <v>60.399999999999991</v>
      </c>
      <c r="F238" s="43"/>
      <c r="G238" s="137">
        <f t="shared" si="91"/>
        <v>33.200000000000003</v>
      </c>
      <c r="H238" s="36"/>
      <c r="I238" s="138">
        <f t="shared" si="92"/>
        <v>75</v>
      </c>
      <c r="J238" s="11">
        <v>13.3</v>
      </c>
      <c r="K238" s="139">
        <f t="shared" si="93"/>
        <v>80</v>
      </c>
      <c r="L238" s="15">
        <f t="shared" si="70"/>
        <v>1.6714285714285713</v>
      </c>
      <c r="M238" s="140">
        <f t="shared" si="94"/>
        <v>60.267532467532455</v>
      </c>
    </row>
    <row r="239" spans="1:13">
      <c r="A239" s="6">
        <v>0.09</v>
      </c>
      <c r="B239" s="58"/>
      <c r="C239" s="112">
        <f t="shared" si="89"/>
        <v>66.699999999999989</v>
      </c>
      <c r="D239" s="70">
        <v>2.2999999999999998</v>
      </c>
      <c r="E239" s="136">
        <f t="shared" si="90"/>
        <v>62.699999999999989</v>
      </c>
      <c r="F239" s="43">
        <v>16.7</v>
      </c>
      <c r="G239" s="211">
        <f t="shared" si="91"/>
        <v>49.900000000000006</v>
      </c>
      <c r="H239" s="36"/>
      <c r="I239" s="138">
        <f t="shared" si="92"/>
        <v>75</v>
      </c>
      <c r="J239" s="11"/>
      <c r="K239" s="131">
        <f t="shared" si="93"/>
        <v>80</v>
      </c>
      <c r="L239" s="15">
        <f t="shared" si="70"/>
        <v>3.0038961038961034</v>
      </c>
      <c r="M239" s="140">
        <f t="shared" si="94"/>
        <v>63.271428571428558</v>
      </c>
    </row>
    <row r="240" spans="1:13">
      <c r="A240" s="6">
        <v>0.1</v>
      </c>
      <c r="B240" s="58">
        <v>11.1</v>
      </c>
      <c r="C240" s="112">
        <f t="shared" si="89"/>
        <v>77.799999999999983</v>
      </c>
      <c r="D240" s="70">
        <v>14</v>
      </c>
      <c r="E240" s="136">
        <f t="shared" si="90"/>
        <v>76.699999999999989</v>
      </c>
      <c r="F240" s="43">
        <v>16.7</v>
      </c>
      <c r="G240" s="137">
        <f t="shared" si="91"/>
        <v>66.600000000000009</v>
      </c>
      <c r="H240" s="36"/>
      <c r="I240" s="138">
        <f t="shared" si="92"/>
        <v>75</v>
      </c>
      <c r="J240" s="11">
        <v>6.7</v>
      </c>
      <c r="K240" s="139">
        <f t="shared" si="93"/>
        <v>86.7</v>
      </c>
      <c r="L240" s="15">
        <f t="shared" si="70"/>
        <v>13.079220779220782</v>
      </c>
      <c r="M240" s="140">
        <f t="shared" si="94"/>
        <v>76.350649350649334</v>
      </c>
    </row>
    <row r="241" spans="1:13">
      <c r="A241" s="6">
        <v>0.11</v>
      </c>
      <c r="B241" s="58"/>
      <c r="C241" s="112">
        <f t="shared" si="89"/>
        <v>77.799999999999983</v>
      </c>
      <c r="D241" s="70">
        <v>2.2999999999999998</v>
      </c>
      <c r="E241" s="136">
        <f t="shared" si="90"/>
        <v>78.999999999999986</v>
      </c>
      <c r="F241" s="43"/>
      <c r="G241" s="137">
        <f t="shared" si="91"/>
        <v>66.600000000000009</v>
      </c>
      <c r="H241" s="36"/>
      <c r="I241" s="138">
        <f t="shared" si="92"/>
        <v>75</v>
      </c>
      <c r="J241" s="11"/>
      <c r="K241" s="139">
        <f t="shared" si="93"/>
        <v>86.7</v>
      </c>
      <c r="L241" s="15">
        <f t="shared" si="70"/>
        <v>1.702597402597402</v>
      </c>
      <c r="M241" s="140">
        <f t="shared" si="94"/>
        <v>78.053246753246739</v>
      </c>
    </row>
    <row r="242" spans="1:13">
      <c r="A242" s="6">
        <v>0.12</v>
      </c>
      <c r="B242" s="58"/>
      <c r="C242" s="112">
        <f t="shared" si="89"/>
        <v>77.799999999999983</v>
      </c>
      <c r="D242" s="70">
        <v>4.7</v>
      </c>
      <c r="E242" s="136">
        <f t="shared" si="90"/>
        <v>83.699999999999989</v>
      </c>
      <c r="F242" s="43">
        <v>16.7</v>
      </c>
      <c r="G242" s="137">
        <f t="shared" si="91"/>
        <v>83.300000000000011</v>
      </c>
      <c r="H242" s="36"/>
      <c r="I242" s="138">
        <f t="shared" si="92"/>
        <v>75</v>
      </c>
      <c r="J242" s="11"/>
      <c r="K242" s="139">
        <f t="shared" si="93"/>
        <v>86.7</v>
      </c>
      <c r="L242" s="15">
        <f t="shared" si="70"/>
        <v>4.7805194805194811</v>
      </c>
      <c r="M242" s="140">
        <f t="shared" si="94"/>
        <v>82.833766233766227</v>
      </c>
    </row>
    <row r="243" spans="1:13">
      <c r="A243" s="4" t="s">
        <v>87</v>
      </c>
      <c r="B243" s="58">
        <v>22.2</v>
      </c>
      <c r="C243" s="112">
        <f t="shared" si="89"/>
        <v>99.999999999999986</v>
      </c>
      <c r="D243" s="70">
        <v>16.3</v>
      </c>
      <c r="E243" s="136">
        <f t="shared" si="90"/>
        <v>99.999999999999986</v>
      </c>
      <c r="F243" s="43">
        <v>16.7</v>
      </c>
      <c r="G243" s="137">
        <f t="shared" si="91"/>
        <v>100.00000000000001</v>
      </c>
      <c r="H243" s="36">
        <v>25</v>
      </c>
      <c r="I243" s="138">
        <f t="shared" si="92"/>
        <v>100</v>
      </c>
      <c r="J243" s="11">
        <v>13.3</v>
      </c>
      <c r="K243" s="139">
        <f t="shared" si="93"/>
        <v>100</v>
      </c>
      <c r="L243" s="15">
        <f t="shared" si="70"/>
        <v>17.166233766233766</v>
      </c>
      <c r="M243" s="140">
        <f t="shared" si="94"/>
        <v>100</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c r="C246" s="112">
        <f>B246</f>
        <v>0</v>
      </c>
      <c r="D246" s="70"/>
      <c r="E246" s="136">
        <f>D246</f>
        <v>0</v>
      </c>
      <c r="F246" s="43">
        <v>16.7</v>
      </c>
      <c r="G246" s="137">
        <f>F246</f>
        <v>16.7</v>
      </c>
      <c r="H246" s="36"/>
      <c r="I246" s="138">
        <f>H246</f>
        <v>0</v>
      </c>
      <c r="J246" s="11">
        <v>13.3</v>
      </c>
      <c r="K246" s="139">
        <f>J246</f>
        <v>13.3</v>
      </c>
      <c r="L246" s="15">
        <f t="shared" si="70"/>
        <v>1.8194805194805195</v>
      </c>
      <c r="M246" s="140">
        <f>L246</f>
        <v>1.8194805194805195</v>
      </c>
    </row>
    <row r="247" spans="1:13">
      <c r="A247" s="4" t="s">
        <v>15</v>
      </c>
      <c r="B247" s="58">
        <v>11.1</v>
      </c>
      <c r="C247" s="112">
        <f>C246+B247</f>
        <v>11.1</v>
      </c>
      <c r="D247" s="70">
        <v>16.3</v>
      </c>
      <c r="E247" s="136">
        <f>E246+D247</f>
        <v>16.3</v>
      </c>
      <c r="F247" s="43">
        <v>16.7</v>
      </c>
      <c r="G247" s="137">
        <f>G246+F247</f>
        <v>33.4</v>
      </c>
      <c r="H247" s="36"/>
      <c r="I247" s="138">
        <f>I246+H247</f>
        <v>0</v>
      </c>
      <c r="J247" s="11">
        <v>20</v>
      </c>
      <c r="K247" s="213">
        <f>K246+J247</f>
        <v>33.299999999999997</v>
      </c>
      <c r="L247" s="15">
        <f t="shared" si="70"/>
        <v>15.299999999999999</v>
      </c>
      <c r="M247" s="140">
        <f>M246+L247</f>
        <v>17.119480519480518</v>
      </c>
    </row>
    <row r="248" spans="1:13">
      <c r="A248" s="4" t="s">
        <v>16</v>
      </c>
      <c r="B248" s="58">
        <v>55.6</v>
      </c>
      <c r="C248" s="208">
        <f>C247+B248</f>
        <v>66.7</v>
      </c>
      <c r="D248" s="70">
        <v>46.5</v>
      </c>
      <c r="E248" s="210">
        <f>E247+D248</f>
        <v>62.8</v>
      </c>
      <c r="F248" s="43">
        <v>16.600000000000001</v>
      </c>
      <c r="G248" s="211">
        <f>G247+F248</f>
        <v>50</v>
      </c>
      <c r="H248" s="36">
        <v>50</v>
      </c>
      <c r="I248" s="212">
        <f>I247+H248</f>
        <v>50</v>
      </c>
      <c r="J248" s="11">
        <v>46.7</v>
      </c>
      <c r="K248" s="139">
        <f>K247+J248</f>
        <v>80</v>
      </c>
      <c r="L248" s="15">
        <f t="shared" si="70"/>
        <v>45.259740259740262</v>
      </c>
      <c r="M248" s="214">
        <f>M247+L248</f>
        <v>62.37922077922078</v>
      </c>
    </row>
    <row r="249" spans="1:13">
      <c r="A249" s="4" t="s">
        <v>17</v>
      </c>
      <c r="B249" s="58">
        <v>33.299999999999997</v>
      </c>
      <c r="C249" s="112">
        <f>C248+B249</f>
        <v>100</v>
      </c>
      <c r="D249" s="70">
        <v>30.2</v>
      </c>
      <c r="E249" s="136">
        <f>E248+D249</f>
        <v>93</v>
      </c>
      <c r="F249" s="43">
        <v>50</v>
      </c>
      <c r="G249" s="137">
        <f>G248+F249</f>
        <v>100</v>
      </c>
      <c r="H249" s="36">
        <v>50</v>
      </c>
      <c r="I249" s="138">
        <f>I248+H249</f>
        <v>100</v>
      </c>
      <c r="J249" s="11">
        <v>6.7</v>
      </c>
      <c r="K249" s="139">
        <f>K248+J249</f>
        <v>86.7</v>
      </c>
      <c r="L249" s="15">
        <f t="shared" si="70"/>
        <v>31.92077922077922</v>
      </c>
      <c r="M249" s="140">
        <f>M248+L249</f>
        <v>94.3</v>
      </c>
    </row>
    <row r="250" spans="1:13">
      <c r="A250" s="4" t="s">
        <v>18</v>
      </c>
      <c r="B250" s="58"/>
      <c r="C250" s="112">
        <f>C249+B250</f>
        <v>100</v>
      </c>
      <c r="D250" s="70">
        <v>7</v>
      </c>
      <c r="E250" s="136">
        <f>E249+D250</f>
        <v>100</v>
      </c>
      <c r="F250" s="43"/>
      <c r="G250" s="137">
        <f>G249+F250</f>
        <v>100</v>
      </c>
      <c r="H250" s="36"/>
      <c r="I250" s="138">
        <f>I249+H250</f>
        <v>100</v>
      </c>
      <c r="J250" s="11">
        <v>13.3</v>
      </c>
      <c r="K250" s="139">
        <f>K249+J250</f>
        <v>100</v>
      </c>
      <c r="L250" s="15">
        <f t="shared" si="70"/>
        <v>5.6999999999999984</v>
      </c>
      <c r="M250" s="140">
        <f>M249+L250</f>
        <v>100</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c r="C253" s="112">
        <f>B253</f>
        <v>0</v>
      </c>
      <c r="D253" s="70">
        <v>2.4</v>
      </c>
      <c r="E253" s="136">
        <f>D253</f>
        <v>2.4</v>
      </c>
      <c r="F253" s="43">
        <v>16.600000000000001</v>
      </c>
      <c r="G253" s="137">
        <f>F253</f>
        <v>16.600000000000001</v>
      </c>
      <c r="H253" s="36">
        <v>25</v>
      </c>
      <c r="I253" s="138">
        <f>H253</f>
        <v>25</v>
      </c>
      <c r="J253" s="11">
        <v>13.2</v>
      </c>
      <c r="K253" s="139">
        <f>J253</f>
        <v>13.2</v>
      </c>
      <c r="L253" s="15">
        <f t="shared" si="70"/>
        <v>4.5584415584415581</v>
      </c>
      <c r="M253" s="140">
        <f>L253</f>
        <v>4.5584415584415581</v>
      </c>
    </row>
    <row r="254" spans="1:13">
      <c r="A254" s="4" t="s">
        <v>20</v>
      </c>
      <c r="B254" s="58">
        <v>44.4</v>
      </c>
      <c r="C254" s="208">
        <f>C253+B254</f>
        <v>44.4</v>
      </c>
      <c r="D254" s="70">
        <v>55.8</v>
      </c>
      <c r="E254" s="210">
        <f>E253+D254</f>
        <v>58.199999999999996</v>
      </c>
      <c r="F254" s="43">
        <v>16.7</v>
      </c>
      <c r="G254" s="137">
        <f>G253+F254</f>
        <v>33.299999999999997</v>
      </c>
      <c r="H254" s="36"/>
      <c r="I254" s="138">
        <f>I253+H254</f>
        <v>25</v>
      </c>
      <c r="J254" s="11">
        <v>46.7</v>
      </c>
      <c r="K254" s="213">
        <f>K253+J254</f>
        <v>59.900000000000006</v>
      </c>
      <c r="L254" s="15">
        <f t="shared" si="70"/>
        <v>49.040259740259742</v>
      </c>
      <c r="M254" s="214">
        <f>M253+L254</f>
        <v>53.5987012987013</v>
      </c>
    </row>
    <row r="255" spans="1:13">
      <c r="A255" s="4" t="s">
        <v>21</v>
      </c>
      <c r="B255" s="58">
        <v>55.6</v>
      </c>
      <c r="C255" s="112">
        <f>C254+B255</f>
        <v>100</v>
      </c>
      <c r="D255" s="70">
        <v>30.2</v>
      </c>
      <c r="E255" s="136">
        <f>E254+D255</f>
        <v>88.399999999999991</v>
      </c>
      <c r="F255" s="43">
        <v>50</v>
      </c>
      <c r="G255" s="211">
        <f>G254+F255</f>
        <v>83.3</v>
      </c>
      <c r="H255" s="36">
        <v>25</v>
      </c>
      <c r="I255" s="212">
        <f>I254+H255</f>
        <v>50</v>
      </c>
      <c r="J255" s="11">
        <v>26.7</v>
      </c>
      <c r="K255" s="139">
        <f>K254+J255</f>
        <v>86.600000000000009</v>
      </c>
      <c r="L255" s="15">
        <f t="shared" si="70"/>
        <v>34.042857142857144</v>
      </c>
      <c r="M255" s="140">
        <f>M254+L255</f>
        <v>87.641558441558445</v>
      </c>
    </row>
    <row r="256" spans="1:13">
      <c r="A256" s="4" t="s">
        <v>22</v>
      </c>
      <c r="B256" s="58"/>
      <c r="C256" s="112">
        <f>C255+B256</f>
        <v>100</v>
      </c>
      <c r="D256" s="70">
        <v>9.3000000000000007</v>
      </c>
      <c r="E256" s="136">
        <f>E255+D256</f>
        <v>97.699999999999989</v>
      </c>
      <c r="F256" s="43">
        <v>16.7</v>
      </c>
      <c r="G256" s="137">
        <f>G255+F256</f>
        <v>100</v>
      </c>
      <c r="H256" s="36">
        <v>50</v>
      </c>
      <c r="I256" s="138">
        <f>I255+H256</f>
        <v>100</v>
      </c>
      <c r="J256" s="11">
        <v>6.7</v>
      </c>
      <c r="K256" s="139">
        <f>K255+J256</f>
        <v>93.300000000000011</v>
      </c>
      <c r="L256" s="15">
        <f t="shared" si="70"/>
        <v>10.394805194805194</v>
      </c>
      <c r="M256" s="140">
        <f>M255+L256</f>
        <v>98.036363636363632</v>
      </c>
    </row>
    <row r="257" spans="1:13">
      <c r="A257" s="4" t="s">
        <v>23</v>
      </c>
      <c r="B257" s="58"/>
      <c r="C257" s="112">
        <f>C256+B257</f>
        <v>100</v>
      </c>
      <c r="D257" s="70">
        <v>2.2999999999999998</v>
      </c>
      <c r="E257" s="136">
        <f>E256+D257</f>
        <v>99.999999999999986</v>
      </c>
      <c r="F257" s="43"/>
      <c r="G257" s="137">
        <f>G256+F257</f>
        <v>100</v>
      </c>
      <c r="H257" s="36"/>
      <c r="I257" s="138">
        <f>I256+H257</f>
        <v>100</v>
      </c>
      <c r="J257" s="11">
        <v>6.7</v>
      </c>
      <c r="K257" s="139">
        <f>K256+J257</f>
        <v>100.00000000000001</v>
      </c>
      <c r="L257" s="15">
        <f t="shared" si="70"/>
        <v>1.9636363636363632</v>
      </c>
      <c r="M257" s="140">
        <f>M256+L257</f>
        <v>100</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c r="C260" s="112">
        <f>B260</f>
        <v>0</v>
      </c>
      <c r="D260" s="70">
        <v>9.1999999999999993</v>
      </c>
      <c r="E260" s="136">
        <f>D260</f>
        <v>9.1999999999999993</v>
      </c>
      <c r="F260" s="43"/>
      <c r="G260" s="137">
        <f>F260</f>
        <v>0</v>
      </c>
      <c r="H260" s="36"/>
      <c r="I260" s="138">
        <f>H260</f>
        <v>0</v>
      </c>
      <c r="J260" s="11">
        <v>13.3</v>
      </c>
      <c r="K260" s="139">
        <f>J260</f>
        <v>13.3</v>
      </c>
      <c r="L260" s="15">
        <f t="shared" si="70"/>
        <v>7.3285714285714274</v>
      </c>
      <c r="M260" s="153">
        <f>L260</f>
        <v>7.3285714285714274</v>
      </c>
    </row>
    <row r="261" spans="1:13">
      <c r="A261" s="4" t="s">
        <v>60</v>
      </c>
      <c r="B261" s="58">
        <v>55.6</v>
      </c>
      <c r="C261" s="208">
        <f>C260+B261</f>
        <v>55.6</v>
      </c>
      <c r="D261" s="70">
        <v>34.9</v>
      </c>
      <c r="E261" s="210">
        <f>E260+D261</f>
        <v>44.099999999999994</v>
      </c>
      <c r="F261" s="43"/>
      <c r="G261" s="137">
        <f>G260+F261</f>
        <v>0</v>
      </c>
      <c r="H261" s="36">
        <v>25</v>
      </c>
      <c r="I261" s="138">
        <f>I260+H261</f>
        <v>25</v>
      </c>
      <c r="J261" s="11">
        <v>26.7</v>
      </c>
      <c r="K261" s="131">
        <f>K260+J261</f>
        <v>40</v>
      </c>
      <c r="L261" s="15">
        <f t="shared" si="70"/>
        <v>33.625974025974017</v>
      </c>
      <c r="M261" s="214">
        <f>M260+L261</f>
        <v>40.954545454545446</v>
      </c>
    </row>
    <row r="262" spans="1:13">
      <c r="A262" s="4" t="s">
        <v>89</v>
      </c>
      <c r="B262" s="58">
        <v>11.1</v>
      </c>
      <c r="C262" s="112">
        <f>C261+B262</f>
        <v>66.7</v>
      </c>
      <c r="D262" s="70">
        <v>23.3</v>
      </c>
      <c r="E262" s="136">
        <f>E261+D262</f>
        <v>67.399999999999991</v>
      </c>
      <c r="F262" s="43">
        <v>66.599999999999994</v>
      </c>
      <c r="G262" s="211">
        <f>G261+F262</f>
        <v>66.599999999999994</v>
      </c>
      <c r="H262" s="36"/>
      <c r="I262" s="138">
        <f>I261+H262</f>
        <v>25</v>
      </c>
      <c r="J262" s="11">
        <v>13.3</v>
      </c>
      <c r="K262" s="213">
        <f>K261+J262</f>
        <v>53.3</v>
      </c>
      <c r="L262" s="15">
        <f t="shared" ref="L262:L278" si="95">(0.08*B262+0.57*D262+0.06*F262+0.03*H262+0.03*J262)/77*100</f>
        <v>24.109090909090909</v>
      </c>
      <c r="M262" s="153">
        <f>M261+L262</f>
        <v>65.063636363636363</v>
      </c>
    </row>
    <row r="263" spans="1:13">
      <c r="A263" s="4" t="s">
        <v>8</v>
      </c>
      <c r="B263" s="58">
        <v>33.299999999999997</v>
      </c>
      <c r="C263" s="112">
        <f>C262+B263</f>
        <v>100</v>
      </c>
      <c r="D263" s="70">
        <v>25.6</v>
      </c>
      <c r="E263" s="136">
        <f>E262+D263</f>
        <v>93</v>
      </c>
      <c r="F263" s="43">
        <v>16.7</v>
      </c>
      <c r="G263" s="137">
        <f>G262+F263</f>
        <v>83.3</v>
      </c>
      <c r="H263" s="36">
        <v>50</v>
      </c>
      <c r="I263" s="212">
        <f>I262+H263</f>
        <v>75</v>
      </c>
      <c r="J263" s="11">
        <v>40</v>
      </c>
      <c r="K263" s="139">
        <f>K262+J263</f>
        <v>93.3</v>
      </c>
      <c r="L263" s="15">
        <f t="shared" si="95"/>
        <v>27.218181818181815</v>
      </c>
      <c r="M263" s="153">
        <f>M262+L263</f>
        <v>92.281818181818181</v>
      </c>
    </row>
    <row r="264" spans="1:13">
      <c r="A264" s="4" t="s">
        <v>98</v>
      </c>
      <c r="B264" s="58"/>
      <c r="C264" s="112">
        <f>C263+B264</f>
        <v>100</v>
      </c>
      <c r="D264" s="70">
        <v>7</v>
      </c>
      <c r="E264" s="136">
        <f>E263+D264</f>
        <v>100</v>
      </c>
      <c r="F264" s="43">
        <v>16.7</v>
      </c>
      <c r="G264" s="137">
        <f>G263+F264</f>
        <v>100</v>
      </c>
      <c r="H264" s="36">
        <v>25</v>
      </c>
      <c r="I264" s="138">
        <f>I263+H264</f>
        <v>100</v>
      </c>
      <c r="J264" s="11">
        <v>6.7</v>
      </c>
      <c r="K264" s="139">
        <f>K263+J264</f>
        <v>100</v>
      </c>
      <c r="L264" s="15">
        <f t="shared" si="95"/>
        <v>7.7181818181818169</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c r="C267" s="112">
        <f>B267</f>
        <v>0</v>
      </c>
      <c r="D267" s="70">
        <v>4.7</v>
      </c>
      <c r="E267" s="136">
        <f>D267</f>
        <v>4.7</v>
      </c>
      <c r="F267" s="43"/>
      <c r="G267" s="137">
        <f>F267</f>
        <v>0</v>
      </c>
      <c r="H267" s="36"/>
      <c r="I267" s="138">
        <f>H267</f>
        <v>0</v>
      </c>
      <c r="J267" s="11"/>
      <c r="K267" s="139">
        <f>J267</f>
        <v>0</v>
      </c>
      <c r="L267" s="15">
        <f t="shared" si="95"/>
        <v>3.4792207792207792</v>
      </c>
      <c r="M267" s="153">
        <f>L267</f>
        <v>3.4792207792207792</v>
      </c>
    </row>
    <row r="268" spans="1:13">
      <c r="A268" s="4" t="s">
        <v>60</v>
      </c>
      <c r="B268" s="58">
        <v>11.1</v>
      </c>
      <c r="C268" s="112">
        <f>C267+B268</f>
        <v>11.1</v>
      </c>
      <c r="D268" s="70">
        <v>7</v>
      </c>
      <c r="E268" s="136">
        <f>E267+D268</f>
        <v>11.7</v>
      </c>
      <c r="F268" s="43">
        <v>16.7</v>
      </c>
      <c r="G268" s="137">
        <f>G267+F268</f>
        <v>16.7</v>
      </c>
      <c r="H268" s="36">
        <v>25</v>
      </c>
      <c r="I268" s="138">
        <f>I267+H268</f>
        <v>25</v>
      </c>
      <c r="J268" s="11">
        <v>13.3</v>
      </c>
      <c r="K268" s="131">
        <f>K267+J268</f>
        <v>13.3</v>
      </c>
      <c r="L268" s="15">
        <f t="shared" si="95"/>
        <v>9.1285714285714281</v>
      </c>
      <c r="M268" s="155">
        <f>M267+L268</f>
        <v>12.607792207792208</v>
      </c>
    </row>
    <row r="269" spans="1:13">
      <c r="A269" s="4" t="s">
        <v>89</v>
      </c>
      <c r="B269" s="58">
        <v>22.2</v>
      </c>
      <c r="C269" s="208">
        <f>C268+B269</f>
        <v>33.299999999999997</v>
      </c>
      <c r="D269" s="70">
        <v>32.5</v>
      </c>
      <c r="E269" s="210">
        <f>E268+D269</f>
        <v>44.2</v>
      </c>
      <c r="F269" s="43">
        <v>33.299999999999997</v>
      </c>
      <c r="G269" s="211">
        <f>G268+F269</f>
        <v>50</v>
      </c>
      <c r="H269" s="36">
        <v>25</v>
      </c>
      <c r="I269" s="212">
        <f>I268+H269</f>
        <v>50</v>
      </c>
      <c r="J269" s="11">
        <v>13.4</v>
      </c>
      <c r="K269" s="139">
        <f>K268+J269</f>
        <v>26.700000000000003</v>
      </c>
      <c r="L269" s="15">
        <f t="shared" si="95"/>
        <v>30.455844155844158</v>
      </c>
      <c r="M269" s="214">
        <f>M268+L269</f>
        <v>43.063636363636363</v>
      </c>
    </row>
    <row r="270" spans="1:13">
      <c r="A270" s="4" t="s">
        <v>8</v>
      </c>
      <c r="B270" s="58">
        <v>66.7</v>
      </c>
      <c r="C270" s="112">
        <f>C269+B270</f>
        <v>100</v>
      </c>
      <c r="D270" s="70">
        <v>46.5</v>
      </c>
      <c r="E270" s="136">
        <f>E269+D270</f>
        <v>90.7</v>
      </c>
      <c r="F270" s="43">
        <v>33.299999999999997</v>
      </c>
      <c r="G270" s="137">
        <f>G269+F270</f>
        <v>83.3</v>
      </c>
      <c r="H270" s="36"/>
      <c r="I270" s="138">
        <f>I269+H270</f>
        <v>50</v>
      </c>
      <c r="J270" s="11">
        <v>53.3</v>
      </c>
      <c r="K270" s="213">
        <f>K269+J270</f>
        <v>80</v>
      </c>
      <c r="L270" s="15">
        <f t="shared" si="95"/>
        <v>46.023376623376613</v>
      </c>
      <c r="M270" s="153">
        <f>M269+L270</f>
        <v>89.087012987012969</v>
      </c>
    </row>
    <row r="271" spans="1:13">
      <c r="A271" s="4" t="s">
        <v>98</v>
      </c>
      <c r="B271" s="58"/>
      <c r="C271" s="112">
        <f>C270+B271</f>
        <v>100</v>
      </c>
      <c r="D271" s="70">
        <v>9.3000000000000007</v>
      </c>
      <c r="E271" s="136">
        <f>E270+D271</f>
        <v>100</v>
      </c>
      <c r="F271" s="43">
        <v>16.7</v>
      </c>
      <c r="G271" s="137">
        <f>G270+F271</f>
        <v>100</v>
      </c>
      <c r="H271" s="36">
        <v>50</v>
      </c>
      <c r="I271" s="138">
        <f>I270+H271</f>
        <v>100</v>
      </c>
      <c r="J271" s="11">
        <v>20</v>
      </c>
      <c r="K271" s="139">
        <f>K270+J271</f>
        <v>100</v>
      </c>
      <c r="L271" s="15">
        <f t="shared" si="95"/>
        <v>10.912987012987013</v>
      </c>
      <c r="M271" s="153">
        <f>M270+L271</f>
        <v>99.999999999999986</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c r="C274" s="112">
        <f>B274</f>
        <v>0</v>
      </c>
      <c r="D274" s="70">
        <v>4.5999999999999996</v>
      </c>
      <c r="E274" s="136">
        <f>D274</f>
        <v>4.5999999999999996</v>
      </c>
      <c r="F274" s="43"/>
      <c r="G274" s="137">
        <f>F274</f>
        <v>0</v>
      </c>
      <c r="H274" s="36">
        <v>25</v>
      </c>
      <c r="I274" s="138">
        <f>H274</f>
        <v>25</v>
      </c>
      <c r="J274" s="11">
        <v>6.7</v>
      </c>
      <c r="K274" s="139">
        <f>J274</f>
        <v>6.7</v>
      </c>
      <c r="L274" s="15">
        <f t="shared" si="95"/>
        <v>4.6402597402597401</v>
      </c>
      <c r="M274" s="153">
        <f>L274</f>
        <v>4.6402597402597401</v>
      </c>
    </row>
    <row r="275" spans="1:13">
      <c r="A275" s="4" t="s">
        <v>60</v>
      </c>
      <c r="B275" s="58">
        <v>11.2</v>
      </c>
      <c r="C275" s="112">
        <f>C274+B275</f>
        <v>11.2</v>
      </c>
      <c r="D275" s="70">
        <v>18.600000000000001</v>
      </c>
      <c r="E275" s="136">
        <f>E274+D275</f>
        <v>23.200000000000003</v>
      </c>
      <c r="F275" s="43">
        <v>16.7</v>
      </c>
      <c r="G275" s="137">
        <f>G274+F275</f>
        <v>16.7</v>
      </c>
      <c r="H275" s="36"/>
      <c r="I275" s="138">
        <f>I274+H275</f>
        <v>25</v>
      </c>
      <c r="J275" s="11">
        <v>13.3</v>
      </c>
      <c r="K275" s="131">
        <f>K274+J275</f>
        <v>20</v>
      </c>
      <c r="L275" s="15">
        <f t="shared" si="95"/>
        <v>16.751948051948055</v>
      </c>
      <c r="M275" s="155">
        <f>M274+L275</f>
        <v>21.392207792207795</v>
      </c>
    </row>
    <row r="276" spans="1:13">
      <c r="A276" s="4" t="s">
        <v>89</v>
      </c>
      <c r="B276" s="58">
        <v>44.4</v>
      </c>
      <c r="C276" s="208">
        <f>C275+B276</f>
        <v>55.599999999999994</v>
      </c>
      <c r="D276" s="70"/>
      <c r="E276" s="136">
        <f>E275+D276</f>
        <v>23.200000000000003</v>
      </c>
      <c r="F276" s="43"/>
      <c r="G276" s="137">
        <f>G275+F276</f>
        <v>16.7</v>
      </c>
      <c r="H276" s="36">
        <v>25</v>
      </c>
      <c r="I276" s="212">
        <f>I275+H276</f>
        <v>50</v>
      </c>
      <c r="J276" s="11">
        <v>13.3</v>
      </c>
      <c r="K276" s="213">
        <f>K275+J276</f>
        <v>33.299999999999997</v>
      </c>
      <c r="L276" s="15">
        <f t="shared" si="95"/>
        <v>6.1051948051948042</v>
      </c>
      <c r="M276" s="153">
        <f>M275+L276</f>
        <v>27.497402597402598</v>
      </c>
    </row>
    <row r="277" spans="1:13">
      <c r="A277" s="4" t="s">
        <v>8</v>
      </c>
      <c r="B277" s="58">
        <v>44.4</v>
      </c>
      <c r="C277" s="112">
        <f>C276+B277</f>
        <v>100</v>
      </c>
      <c r="D277" s="70">
        <v>60.5</v>
      </c>
      <c r="E277" s="210">
        <f>E276+D277</f>
        <v>83.7</v>
      </c>
      <c r="F277" s="43">
        <v>33.299999999999997</v>
      </c>
      <c r="G277" s="211">
        <f>G276+F277</f>
        <v>50</v>
      </c>
      <c r="H277" s="36">
        <v>50</v>
      </c>
      <c r="I277" s="138">
        <f>I276+H277</f>
        <v>100</v>
      </c>
      <c r="J277" s="11">
        <v>60</v>
      </c>
      <c r="K277" s="139">
        <f>K276+J277</f>
        <v>93.3</v>
      </c>
      <c r="L277" s="15">
        <f t="shared" si="95"/>
        <v>56.279220779220772</v>
      </c>
      <c r="M277" s="214">
        <f>M276+L277</f>
        <v>83.776623376623377</v>
      </c>
    </row>
    <row r="278" spans="1:13" ht="13.5" thickBot="1">
      <c r="A278" s="4" t="s">
        <v>90</v>
      </c>
      <c r="B278" s="63"/>
      <c r="C278" s="114">
        <f>C277+B278</f>
        <v>100</v>
      </c>
      <c r="D278" s="75">
        <v>16.3</v>
      </c>
      <c r="E278" s="145">
        <f>E277+D278</f>
        <v>100</v>
      </c>
      <c r="F278" s="48">
        <v>50</v>
      </c>
      <c r="G278" s="146">
        <f>G277+F278</f>
        <v>100</v>
      </c>
      <c r="H278" s="38"/>
      <c r="I278" s="148">
        <f>I277+H278</f>
        <v>100</v>
      </c>
      <c r="J278" s="13">
        <v>6.7</v>
      </c>
      <c r="K278" s="150">
        <f>K277+J278</f>
        <v>100</v>
      </c>
      <c r="L278" s="161">
        <f t="shared" si="95"/>
        <v>16.223376623376627</v>
      </c>
      <c r="M278" s="154">
        <f>M277+L278</f>
        <v>100</v>
      </c>
    </row>
    <row r="279" spans="1:13" ht="13.5" thickBot="1">
      <c r="A279" s="3"/>
      <c r="B279" s="2"/>
      <c r="C279" s="115"/>
      <c r="D279" s="109"/>
      <c r="E279" s="107"/>
      <c r="F279" s="109"/>
      <c r="G279" s="107"/>
      <c r="H279" s="108"/>
      <c r="I279" s="9"/>
      <c r="J279" s="8"/>
      <c r="K279" s="9"/>
      <c r="L279" s="8"/>
      <c r="M279" s="9"/>
    </row>
    <row r="280" spans="1:13" ht="39" thickBot="1">
      <c r="A280" s="5" t="s">
        <v>24</v>
      </c>
      <c r="B280" s="10">
        <f>C297/C296*100</f>
        <v>83.350000000000009</v>
      </c>
      <c r="C280" s="116"/>
      <c r="D280" s="10">
        <f>E297/E296*100</f>
        <v>74.400000000000006</v>
      </c>
      <c r="E280" s="21"/>
      <c r="F280" s="10">
        <f>G297/G296*100</f>
        <v>50</v>
      </c>
      <c r="G280" s="21"/>
      <c r="H280" s="10">
        <f>I297/I296*100</f>
        <v>37.5</v>
      </c>
      <c r="I280" s="9"/>
      <c r="J280" s="10">
        <f>K297/K296*100</f>
        <v>70.05</v>
      </c>
      <c r="K280" s="9"/>
      <c r="L280" s="10">
        <f>M297/M296*100</f>
        <v>71.821428571428555</v>
      </c>
      <c r="M280" s="9"/>
    </row>
    <row r="281" spans="1:13" hidden="1">
      <c r="A281" s="3"/>
      <c r="B281" s="3"/>
      <c r="C281" s="117">
        <v>19</v>
      </c>
      <c r="D281" s="3"/>
      <c r="E281" s="9">
        <v>15</v>
      </c>
      <c r="F281" s="2"/>
      <c r="G281" s="9">
        <v>21</v>
      </c>
      <c r="H281" s="8"/>
      <c r="I281" s="9">
        <v>47</v>
      </c>
      <c r="J281" s="8"/>
      <c r="K281" s="9">
        <v>48</v>
      </c>
      <c r="L281" s="8"/>
      <c r="M281" s="9">
        <v>169</v>
      </c>
    </row>
    <row r="282" spans="1:13" hidden="1">
      <c r="A282" s="5"/>
      <c r="B282" s="5"/>
      <c r="C282" s="117">
        <f>B246*C$281/100</f>
        <v>0</v>
      </c>
      <c r="D282" s="5"/>
      <c r="E282" s="9">
        <f>D246*E$281/100</f>
        <v>0</v>
      </c>
      <c r="F282" s="20"/>
      <c r="G282" s="9">
        <f>F246*G$281/100</f>
        <v>3.5069999999999997</v>
      </c>
      <c r="H282" s="8"/>
      <c r="I282" s="9">
        <f>H246*I$281/100</f>
        <v>0</v>
      </c>
      <c r="J282" s="8"/>
      <c r="K282" s="9">
        <f>J246*K$281/100</f>
        <v>6.3840000000000012</v>
      </c>
      <c r="L282" s="8"/>
      <c r="M282" s="9">
        <f>L246*M$281/100</f>
        <v>3.0749220779220781</v>
      </c>
    </row>
    <row r="283" spans="1:13" hidden="1">
      <c r="A283" s="4"/>
      <c r="B283" s="4"/>
      <c r="C283" s="117">
        <f>B247*C$281/100</f>
        <v>2.109</v>
      </c>
      <c r="D283" s="4"/>
      <c r="E283" s="9">
        <f>D247*E$281/100</f>
        <v>2.4449999999999998</v>
      </c>
      <c r="F283" s="2"/>
      <c r="G283" s="9">
        <f>F247*G$281/100</f>
        <v>3.5069999999999997</v>
      </c>
      <c r="H283" s="8"/>
      <c r="I283" s="9">
        <f>H247*I$281/100</f>
        <v>0</v>
      </c>
      <c r="J283" s="8"/>
      <c r="K283" s="9">
        <f>J247*K$281/100</f>
        <v>9.6</v>
      </c>
      <c r="L283" s="8"/>
      <c r="M283" s="9">
        <f>L247*M$281/100</f>
        <v>25.856999999999999</v>
      </c>
    </row>
    <row r="284" spans="1:13" hidden="1">
      <c r="A284" s="4"/>
      <c r="B284" s="4"/>
      <c r="C284" s="117">
        <f>B248*C$281/100</f>
        <v>10.564</v>
      </c>
      <c r="D284" s="4"/>
      <c r="E284" s="9">
        <f>D248*E$281/100</f>
        <v>6.9749999999999996</v>
      </c>
      <c r="F284" s="2"/>
      <c r="G284" s="9">
        <f>F248*G$281/100</f>
        <v>3.4860000000000002</v>
      </c>
      <c r="H284" s="8"/>
      <c r="I284" s="9">
        <f>H248*I$281/100</f>
        <v>23.5</v>
      </c>
      <c r="J284" s="8"/>
      <c r="K284" s="9">
        <f>J248*K$281/100</f>
        <v>22.416000000000004</v>
      </c>
      <c r="L284" s="8"/>
      <c r="M284" s="9">
        <f>L248*M$281/100</f>
        <v>76.488961038961037</v>
      </c>
    </row>
    <row r="285" spans="1:13" hidden="1">
      <c r="C285" s="117">
        <f>B249*C$281/100</f>
        <v>6.3269999999999991</v>
      </c>
      <c r="E285" s="9">
        <f>D249*E$281/100</f>
        <v>4.53</v>
      </c>
      <c r="G285" s="9">
        <f>F249*G$281/100</f>
        <v>10.5</v>
      </c>
      <c r="H285" s="9"/>
      <c r="I285" s="9">
        <f>H249*I$281/100</f>
        <v>23.5</v>
      </c>
      <c r="J285" s="9"/>
      <c r="K285" s="9">
        <f>J249*K$281/100</f>
        <v>3.2160000000000002</v>
      </c>
      <c r="L285" s="9"/>
      <c r="M285" s="9">
        <f>L249*M$281/100</f>
        <v>53.946116883116886</v>
      </c>
    </row>
    <row r="286" spans="1:13" hidden="1">
      <c r="C286" s="117">
        <f>B250*C$281/100</f>
        <v>0</v>
      </c>
      <c r="E286" s="9">
        <f>D250*E$281/100</f>
        <v>1.05</v>
      </c>
      <c r="G286" s="9">
        <f>F250*G$281/100</f>
        <v>0</v>
      </c>
      <c r="H286" s="9"/>
      <c r="I286" s="9">
        <f>H250*I$281/100</f>
        <v>0</v>
      </c>
      <c r="J286" s="9"/>
      <c r="K286" s="9">
        <f>J250*K$281/100</f>
        <v>6.3840000000000012</v>
      </c>
      <c r="L286" s="9"/>
      <c r="M286" s="9">
        <f>L250*M$281/100</f>
        <v>9.6329999999999973</v>
      </c>
    </row>
    <row r="287" spans="1:13" hidden="1">
      <c r="C287" s="117"/>
      <c r="E287" s="9"/>
      <c r="G287" s="9"/>
      <c r="H287" s="9"/>
      <c r="I287" s="9"/>
      <c r="J287" s="9"/>
      <c r="K287" s="9"/>
      <c r="L287" s="9"/>
      <c r="M287" s="9"/>
    </row>
    <row r="288" spans="1:13" hidden="1">
      <c r="C288" s="117"/>
      <c r="E288" s="9"/>
      <c r="G288" s="9"/>
      <c r="H288" s="9"/>
      <c r="I288" s="9"/>
      <c r="J288" s="9"/>
      <c r="K288" s="9"/>
      <c r="L288" s="9"/>
      <c r="M288" s="9"/>
    </row>
    <row r="289" spans="1:13" hidden="1">
      <c r="C289" s="117"/>
      <c r="E289" s="9"/>
      <c r="G289" s="9"/>
      <c r="H289" s="9"/>
      <c r="I289" s="9"/>
      <c r="J289" s="9"/>
      <c r="K289" s="9"/>
      <c r="L289" s="9"/>
      <c r="M289" s="9"/>
    </row>
    <row r="290" spans="1:13" hidden="1">
      <c r="C290" s="117">
        <f>B253*C$281/100</f>
        <v>0</v>
      </c>
      <c r="E290" s="9">
        <f>D253*E$281/100</f>
        <v>0.36</v>
      </c>
      <c r="G290" s="9">
        <f>F253*G$281/100</f>
        <v>3.4860000000000002</v>
      </c>
      <c r="H290" s="9"/>
      <c r="I290" s="9">
        <f>H253*I$281/100</f>
        <v>11.75</v>
      </c>
      <c r="J290" s="9"/>
      <c r="K290" s="9">
        <f>J253*K$281/100</f>
        <v>6.3359999999999994</v>
      </c>
      <c r="L290" s="9"/>
      <c r="M290" s="9">
        <f>L253*M$281/100</f>
        <v>7.7037662337662338</v>
      </c>
    </row>
    <row r="291" spans="1:13" hidden="1">
      <c r="C291" s="117">
        <f>B254*C$281/100</f>
        <v>8.4359999999999999</v>
      </c>
      <c r="E291" s="9">
        <f>D254*E$281/100</f>
        <v>8.3699999999999992</v>
      </c>
      <c r="G291" s="9">
        <f>F254*G$281/100</f>
        <v>3.5069999999999997</v>
      </c>
      <c r="H291" s="9"/>
      <c r="I291" s="9">
        <f>H254*I$281/100</f>
        <v>0</v>
      </c>
      <c r="J291" s="9"/>
      <c r="K291" s="9">
        <f>J254*K$281/100</f>
        <v>22.416000000000004</v>
      </c>
      <c r="L291" s="9"/>
      <c r="M291" s="9">
        <f>L254*M$281/100</f>
        <v>82.878038961038968</v>
      </c>
    </row>
    <row r="292" spans="1:13" hidden="1">
      <c r="C292" s="117">
        <f>B255*C$281/100</f>
        <v>10.564</v>
      </c>
      <c r="E292" s="9">
        <f>D255*E$281/100</f>
        <v>4.53</v>
      </c>
      <c r="G292" s="9">
        <f>F255*G$281/100</f>
        <v>10.5</v>
      </c>
      <c r="H292" s="9"/>
      <c r="I292" s="9">
        <f>H255*I$281/100</f>
        <v>11.75</v>
      </c>
      <c r="J292" s="9"/>
      <c r="K292" s="9">
        <f>J255*K$281/100</f>
        <v>12.815999999999999</v>
      </c>
      <c r="L292" s="9"/>
      <c r="M292" s="9">
        <f>L255*M$281/100</f>
        <v>57.532428571428575</v>
      </c>
    </row>
    <row r="293" spans="1:13" hidden="1">
      <c r="C293" s="117">
        <f>B256*C$281/100</f>
        <v>0</v>
      </c>
      <c r="E293" s="9">
        <f>D256*E$281/100</f>
        <v>1.395</v>
      </c>
      <c r="G293" s="9">
        <f>F256*G$281/100</f>
        <v>3.5069999999999997</v>
      </c>
      <c r="H293" s="9"/>
      <c r="I293" s="9">
        <f>H256*I$281/100</f>
        <v>23.5</v>
      </c>
      <c r="J293" s="9"/>
      <c r="K293" s="9">
        <f>J256*K$281/100</f>
        <v>3.2160000000000002</v>
      </c>
      <c r="L293" s="9"/>
      <c r="M293" s="9">
        <f>L256*M$281/100</f>
        <v>17.567220779220776</v>
      </c>
    </row>
    <row r="294" spans="1:13" hidden="1">
      <c r="C294" s="117">
        <f>B257*C$281/100</f>
        <v>0</v>
      </c>
      <c r="E294" s="9">
        <f>D257*E$281/100</f>
        <v>0.34499999999999997</v>
      </c>
      <c r="G294" s="9">
        <f>F257*G$281/100</f>
        <v>0</v>
      </c>
      <c r="H294" s="9"/>
      <c r="I294" s="9">
        <f>H257*I$281/100</f>
        <v>0</v>
      </c>
      <c r="J294" s="9"/>
      <c r="K294" s="9">
        <f>J257*K$281/100</f>
        <v>3.2160000000000002</v>
      </c>
      <c r="L294" s="9"/>
      <c r="M294" s="9">
        <f>L257*M$281/100</f>
        <v>3.3185454545454536</v>
      </c>
    </row>
    <row r="295" spans="1:13" hidden="1">
      <c r="C295" s="117"/>
      <c r="E295" s="9"/>
      <c r="G295" s="9"/>
      <c r="H295" s="9"/>
      <c r="I295" s="9"/>
      <c r="J295" s="9"/>
      <c r="K295" s="9"/>
      <c r="L295" s="9"/>
      <c r="M295" s="9"/>
    </row>
    <row r="296" spans="1:13" hidden="1">
      <c r="C296" s="117">
        <f>SUM(C282:C294)</f>
        <v>38</v>
      </c>
      <c r="E296" s="9">
        <f>SUM(E282:E294)</f>
        <v>29.999999999999996</v>
      </c>
      <c r="G296" s="9">
        <f>SUM(G282:G294)</f>
        <v>42</v>
      </c>
      <c r="H296" s="9"/>
      <c r="I296" s="9">
        <f>SUM(I282:I294)</f>
        <v>94</v>
      </c>
      <c r="J296" s="9"/>
      <c r="K296" s="9">
        <f>SUM(K282:K294)</f>
        <v>96</v>
      </c>
      <c r="L296" s="9"/>
      <c r="M296" s="9">
        <f>SUM(M282:M294)</f>
        <v>338.00000000000006</v>
      </c>
    </row>
    <row r="297" spans="1:13" hidden="1">
      <c r="C297" s="117">
        <f>C283+C284+C291+C292</f>
        <v>31.673000000000002</v>
      </c>
      <c r="E297" s="9">
        <f>E283+E284+E291+E292</f>
        <v>22.32</v>
      </c>
      <c r="G297" s="9">
        <f>G283+G284+G291+G292</f>
        <v>21</v>
      </c>
      <c r="H297" s="9"/>
      <c r="I297" s="9">
        <f>I283+I284+I291+I292</f>
        <v>35.25</v>
      </c>
      <c r="J297" s="9"/>
      <c r="K297" s="9">
        <f>K283+K284+K291+K292</f>
        <v>67.248000000000005</v>
      </c>
      <c r="L297" s="9"/>
      <c r="M297" s="9">
        <f>M283+M284+M291+M292</f>
        <v>242.75642857142856</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dimension ref="A1:M329"/>
  <sheetViews>
    <sheetView workbookViewId="0">
      <selection activeCell="L28" sqref="L28"/>
    </sheetView>
  </sheetViews>
  <sheetFormatPr defaultRowHeight="12.75"/>
  <cols>
    <col min="1" max="1" width="45.42578125" customWidth="1"/>
    <col min="2" max="2" width="11.42578125" customWidth="1"/>
    <col min="4" max="4" width="11.7109375" customWidth="1"/>
    <col min="7" max="7" width="16.7109375" customWidth="1"/>
    <col min="9" max="9" width="17" customWidth="1"/>
  </cols>
  <sheetData>
    <row r="1" spans="1:13" ht="33" customHeight="1" thickBot="1">
      <c r="A1" s="396">
        <v>2013</v>
      </c>
      <c r="B1" s="397"/>
      <c r="C1" s="397"/>
      <c r="D1" s="397"/>
      <c r="E1" s="397"/>
      <c r="F1" s="397"/>
      <c r="G1" s="397"/>
      <c r="H1" s="397"/>
      <c r="I1" s="397"/>
      <c r="J1" s="397"/>
      <c r="K1" s="397"/>
      <c r="L1" s="397"/>
      <c r="M1" s="397"/>
    </row>
    <row r="2" spans="1:13" ht="18">
      <c r="A2" s="169"/>
      <c r="B2" s="421" t="s">
        <v>109</v>
      </c>
      <c r="C2" s="422"/>
      <c r="D2" s="423" t="s">
        <v>110</v>
      </c>
      <c r="E2" s="424"/>
      <c r="F2" s="425" t="s">
        <v>158</v>
      </c>
      <c r="G2" s="426"/>
      <c r="H2" s="435" t="s">
        <v>112</v>
      </c>
      <c r="I2" s="436"/>
      <c r="J2" s="429" t="s">
        <v>122</v>
      </c>
      <c r="K2" s="430"/>
      <c r="L2" s="431" t="s">
        <v>123</v>
      </c>
      <c r="M2" s="432"/>
    </row>
    <row r="3" spans="1:13"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c r="E5" s="71"/>
      <c r="F5" s="43"/>
      <c r="G5" s="44"/>
      <c r="H5" s="36"/>
      <c r="I5" s="37"/>
      <c r="J5" s="11">
        <v>5.0999999999999996</v>
      </c>
      <c r="K5" s="12"/>
      <c r="L5" s="15">
        <v>1.7</v>
      </c>
      <c r="M5" s="16"/>
    </row>
    <row r="6" spans="1:13">
      <c r="A6" s="4" t="s">
        <v>54</v>
      </c>
      <c r="B6" s="58"/>
      <c r="C6" s="59"/>
      <c r="D6" s="70"/>
      <c r="E6" s="71"/>
      <c r="F6" s="43"/>
      <c r="G6" s="44"/>
      <c r="H6" s="36"/>
      <c r="I6" s="37"/>
      <c r="J6" s="11"/>
      <c r="K6" s="12"/>
      <c r="L6" s="15"/>
      <c r="M6" s="16"/>
    </row>
    <row r="7" spans="1:13">
      <c r="A7" s="4" t="s">
        <v>26</v>
      </c>
      <c r="B7" s="58"/>
      <c r="C7" s="59"/>
      <c r="D7" s="70"/>
      <c r="E7" s="71"/>
      <c r="F7" s="43">
        <v>7.1</v>
      </c>
      <c r="G7" s="44"/>
      <c r="H7" s="36"/>
      <c r="I7" s="37"/>
      <c r="J7" s="11"/>
      <c r="K7" s="12"/>
      <c r="L7" s="15">
        <v>1</v>
      </c>
      <c r="M7" s="16"/>
    </row>
    <row r="8" spans="1:13">
      <c r="A8" s="4" t="s">
        <v>27</v>
      </c>
      <c r="B8" s="58"/>
      <c r="C8" s="59"/>
      <c r="D8" s="70"/>
      <c r="E8" s="71"/>
      <c r="F8" s="43"/>
      <c r="G8" s="44"/>
      <c r="H8" s="36"/>
      <c r="I8" s="37"/>
      <c r="J8" s="11"/>
      <c r="K8" s="12"/>
      <c r="L8" s="15"/>
      <c r="M8" s="16"/>
    </row>
    <row r="9" spans="1:13">
      <c r="A9" s="4" t="s">
        <v>28</v>
      </c>
      <c r="B9" s="58">
        <v>16.7</v>
      </c>
      <c r="C9" s="59"/>
      <c r="D9" s="70"/>
      <c r="E9" s="71"/>
      <c r="F9" s="43">
        <v>7.1</v>
      </c>
      <c r="G9" s="44"/>
      <c r="H9" s="36"/>
      <c r="I9" s="37"/>
      <c r="J9" s="11"/>
      <c r="K9" s="12"/>
      <c r="L9" s="15">
        <v>1.9</v>
      </c>
      <c r="M9" s="16"/>
    </row>
    <row r="10" spans="1:13">
      <c r="A10" s="4" t="s">
        <v>29</v>
      </c>
      <c r="B10" s="58"/>
      <c r="C10" s="59"/>
      <c r="D10" s="70"/>
      <c r="E10" s="71"/>
      <c r="F10" s="43"/>
      <c r="G10" s="44"/>
      <c r="H10" s="36"/>
      <c r="I10" s="37"/>
      <c r="J10" s="11"/>
      <c r="K10" s="12"/>
      <c r="L10" s="15"/>
      <c r="M10" s="16"/>
    </row>
    <row r="11" spans="1:13">
      <c r="A11" s="4" t="s">
        <v>30</v>
      </c>
      <c r="B11" s="58"/>
      <c r="C11" s="59"/>
      <c r="D11" s="70"/>
      <c r="E11" s="71"/>
      <c r="F11" s="43">
        <v>21.4</v>
      </c>
      <c r="G11" s="44"/>
      <c r="H11" s="36"/>
      <c r="I11" s="37"/>
      <c r="J11" s="11"/>
      <c r="K11" s="12"/>
      <c r="L11" s="15">
        <v>2.9</v>
      </c>
      <c r="M11" s="16"/>
    </row>
    <row r="12" spans="1:13">
      <c r="A12" s="4" t="s">
        <v>31</v>
      </c>
      <c r="B12" s="58">
        <v>16.7</v>
      </c>
      <c r="C12" s="59"/>
      <c r="D12" s="70">
        <v>5</v>
      </c>
      <c r="E12" s="71"/>
      <c r="F12" s="43"/>
      <c r="G12" s="44"/>
      <c r="H12" s="36"/>
      <c r="I12" s="37"/>
      <c r="J12" s="11"/>
      <c r="K12" s="12"/>
      <c r="L12" s="15">
        <v>1.9</v>
      </c>
      <c r="M12" s="16"/>
    </row>
    <row r="13" spans="1:13">
      <c r="A13" s="4" t="s">
        <v>32</v>
      </c>
      <c r="B13" s="58"/>
      <c r="C13" s="59"/>
      <c r="D13" s="70">
        <v>15</v>
      </c>
      <c r="E13" s="71"/>
      <c r="F13" s="43"/>
      <c r="G13" s="44"/>
      <c r="H13" s="36">
        <v>73.900000000000006</v>
      </c>
      <c r="I13" s="37"/>
      <c r="J13" s="11">
        <v>26.3</v>
      </c>
      <c r="K13" s="12"/>
      <c r="L13" s="15">
        <v>40</v>
      </c>
      <c r="M13" s="16"/>
    </row>
    <row r="14" spans="1:13">
      <c r="A14" s="4" t="s">
        <v>33</v>
      </c>
      <c r="B14" s="58"/>
      <c r="C14" s="59"/>
      <c r="D14" s="70"/>
      <c r="E14" s="71"/>
      <c r="F14" s="43"/>
      <c r="G14" s="44"/>
      <c r="H14" s="36">
        <v>2.2000000000000002</v>
      </c>
      <c r="I14" s="37"/>
      <c r="J14" s="11">
        <v>5.3</v>
      </c>
      <c r="K14" s="12"/>
      <c r="L14" s="15">
        <v>1.9</v>
      </c>
      <c r="M14" s="16"/>
    </row>
    <row r="15" spans="1:13">
      <c r="A15" s="4" t="s">
        <v>34</v>
      </c>
      <c r="B15" s="58"/>
      <c r="C15" s="59"/>
      <c r="D15" s="70"/>
      <c r="E15" s="71"/>
      <c r="F15" s="43"/>
      <c r="G15" s="44"/>
      <c r="H15" s="36"/>
      <c r="I15" s="37"/>
      <c r="J15" s="11">
        <v>5.3</v>
      </c>
      <c r="K15" s="12"/>
      <c r="L15" s="15"/>
      <c r="M15" s="16"/>
    </row>
    <row r="16" spans="1:13">
      <c r="A16" s="4" t="s">
        <v>35</v>
      </c>
      <c r="B16" s="58"/>
      <c r="C16" s="59"/>
      <c r="D16" s="70"/>
      <c r="E16" s="71"/>
      <c r="F16" s="43">
        <v>7.1</v>
      </c>
      <c r="G16" s="44"/>
      <c r="H16" s="36">
        <v>2.2000000000000002</v>
      </c>
      <c r="I16" s="37"/>
      <c r="J16" s="11"/>
      <c r="K16" s="12"/>
      <c r="L16" s="15">
        <v>2.9</v>
      </c>
      <c r="M16" s="16"/>
    </row>
    <row r="17" spans="1:13">
      <c r="A17" s="4" t="s">
        <v>36</v>
      </c>
      <c r="B17" s="58"/>
      <c r="C17" s="59"/>
      <c r="D17" s="70">
        <v>5</v>
      </c>
      <c r="E17" s="71"/>
      <c r="F17" s="43">
        <v>7.4</v>
      </c>
      <c r="G17" s="44"/>
      <c r="H17" s="36"/>
      <c r="I17" s="37"/>
      <c r="J17" s="11">
        <v>5.3</v>
      </c>
      <c r="K17" s="12"/>
      <c r="L17" s="15">
        <v>2.9</v>
      </c>
      <c r="M17" s="16"/>
    </row>
    <row r="18" spans="1:13">
      <c r="A18" s="4" t="s">
        <v>37</v>
      </c>
      <c r="B18" s="58"/>
      <c r="C18" s="59"/>
      <c r="D18" s="70">
        <v>5</v>
      </c>
      <c r="E18" s="71"/>
      <c r="F18" s="43"/>
      <c r="G18" s="44"/>
      <c r="H18" s="36">
        <v>2.2000000000000002</v>
      </c>
      <c r="I18" s="37"/>
      <c r="J18" s="11"/>
      <c r="K18" s="12"/>
      <c r="L18" s="15">
        <v>1.9</v>
      </c>
      <c r="M18" s="16"/>
    </row>
    <row r="19" spans="1:13">
      <c r="A19" s="4" t="s">
        <v>38</v>
      </c>
      <c r="B19" s="58"/>
      <c r="C19" s="59"/>
      <c r="D19" s="70">
        <v>10</v>
      </c>
      <c r="E19" s="71"/>
      <c r="F19" s="43"/>
      <c r="G19" s="44"/>
      <c r="H19" s="36">
        <v>4.3</v>
      </c>
      <c r="I19" s="37"/>
      <c r="J19" s="11"/>
      <c r="K19" s="12"/>
      <c r="L19" s="15">
        <v>3.8</v>
      </c>
      <c r="M19" s="16"/>
    </row>
    <row r="20" spans="1:13">
      <c r="A20" s="4" t="s">
        <v>39</v>
      </c>
      <c r="B20" s="58">
        <v>14.3</v>
      </c>
      <c r="C20" s="59"/>
      <c r="D20" s="70"/>
      <c r="E20" s="71"/>
      <c r="F20" s="43"/>
      <c r="G20" s="44"/>
      <c r="H20" s="36">
        <v>2.2000000000000002</v>
      </c>
      <c r="I20" s="37"/>
      <c r="J20" s="11">
        <v>5.3</v>
      </c>
      <c r="K20" s="12"/>
      <c r="L20" s="15">
        <v>2.9</v>
      </c>
      <c r="M20" s="16"/>
    </row>
    <row r="21" spans="1:13">
      <c r="A21" s="4" t="s">
        <v>40</v>
      </c>
      <c r="B21" s="58">
        <v>16.7</v>
      </c>
      <c r="C21" s="59"/>
      <c r="D21" s="70">
        <v>45</v>
      </c>
      <c r="E21" s="71"/>
      <c r="F21" s="43"/>
      <c r="G21" s="44"/>
      <c r="H21" s="36">
        <v>2.1</v>
      </c>
      <c r="I21" s="37"/>
      <c r="J21" s="11">
        <v>5.3</v>
      </c>
      <c r="K21" s="12"/>
      <c r="L21" s="15">
        <v>14.3</v>
      </c>
      <c r="M21" s="16"/>
    </row>
    <row r="22" spans="1:13">
      <c r="A22" s="4" t="s">
        <v>41</v>
      </c>
      <c r="B22" s="58"/>
      <c r="C22" s="59"/>
      <c r="D22" s="70"/>
      <c r="E22" s="71"/>
      <c r="F22" s="43"/>
      <c r="G22" s="44"/>
      <c r="H22" s="36"/>
      <c r="I22" s="37"/>
      <c r="J22" s="11"/>
      <c r="K22" s="12"/>
      <c r="L22" s="15"/>
      <c r="M22" s="16"/>
    </row>
    <row r="23" spans="1:13">
      <c r="A23" s="4" t="s">
        <v>42</v>
      </c>
      <c r="B23" s="58"/>
      <c r="C23" s="59"/>
      <c r="D23" s="70"/>
      <c r="E23" s="71"/>
      <c r="F23" s="43"/>
      <c r="G23" s="44"/>
      <c r="H23" s="36"/>
      <c r="I23" s="37"/>
      <c r="J23" s="11"/>
      <c r="K23" s="12"/>
      <c r="L23" s="15"/>
      <c r="M23" s="16"/>
    </row>
    <row r="24" spans="1:13">
      <c r="A24" s="4" t="s">
        <v>43</v>
      </c>
      <c r="B24" s="58"/>
      <c r="C24" s="59"/>
      <c r="D24" s="70"/>
      <c r="E24" s="71"/>
      <c r="F24" s="43"/>
      <c r="G24" s="44"/>
      <c r="H24" s="36"/>
      <c r="I24" s="37"/>
      <c r="J24" s="11"/>
      <c r="K24" s="12"/>
      <c r="L24" s="15"/>
      <c r="M24" s="16"/>
    </row>
    <row r="25" spans="1:13">
      <c r="A25" s="4" t="s">
        <v>44</v>
      </c>
      <c r="B25" s="58"/>
      <c r="C25" s="59"/>
      <c r="D25" s="70">
        <v>5</v>
      </c>
      <c r="E25" s="71"/>
      <c r="F25" s="43">
        <v>7.1</v>
      </c>
      <c r="G25" s="44"/>
      <c r="H25" s="36"/>
      <c r="I25" s="37"/>
      <c r="J25" s="11"/>
      <c r="K25" s="12"/>
      <c r="L25" s="15">
        <v>1.9</v>
      </c>
      <c r="M25" s="16"/>
    </row>
    <row r="26" spans="1:13">
      <c r="A26" s="4" t="s">
        <v>45</v>
      </c>
      <c r="B26" s="58"/>
      <c r="C26" s="59"/>
      <c r="D26" s="70">
        <v>10</v>
      </c>
      <c r="E26" s="71"/>
      <c r="F26" s="43"/>
      <c r="G26" s="44"/>
      <c r="H26" s="36">
        <v>2.2000000000000002</v>
      </c>
      <c r="I26" s="37"/>
      <c r="J26" s="11"/>
      <c r="K26" s="12"/>
      <c r="L26" s="15">
        <v>2.9</v>
      </c>
      <c r="M26" s="16"/>
    </row>
    <row r="27" spans="1:13">
      <c r="A27" s="4" t="s">
        <v>46</v>
      </c>
      <c r="B27" s="58"/>
      <c r="C27" s="59"/>
      <c r="D27" s="70"/>
      <c r="E27" s="71"/>
      <c r="F27" s="43"/>
      <c r="G27" s="44"/>
      <c r="H27" s="36"/>
      <c r="I27" s="37"/>
      <c r="J27" s="11"/>
      <c r="K27" s="12"/>
      <c r="L27" s="15"/>
      <c r="M27" s="16"/>
    </row>
    <row r="28" spans="1:13">
      <c r="A28" s="4" t="s">
        <v>47</v>
      </c>
      <c r="B28" s="58">
        <v>14.3</v>
      </c>
      <c r="C28" s="59"/>
      <c r="D28" s="70"/>
      <c r="E28" s="71"/>
      <c r="F28" s="43">
        <v>21.4</v>
      </c>
      <c r="G28" s="44"/>
      <c r="H28" s="36">
        <v>8.6999999999999993</v>
      </c>
      <c r="I28" s="37"/>
      <c r="J28" s="11">
        <v>42.1</v>
      </c>
      <c r="K28" s="12"/>
      <c r="L28" s="15">
        <v>15.2</v>
      </c>
      <c r="M28" s="16"/>
    </row>
    <row r="29" spans="1:13">
      <c r="A29" s="3"/>
      <c r="B29" s="58"/>
      <c r="C29" s="59"/>
      <c r="D29" s="70"/>
      <c r="E29" s="71"/>
      <c r="F29" s="43"/>
      <c r="G29" s="44"/>
      <c r="H29" s="36"/>
      <c r="I29" s="37"/>
      <c r="J29" s="11"/>
      <c r="K29" s="12"/>
      <c r="L29" s="15"/>
      <c r="M29" s="16"/>
    </row>
    <row r="30" spans="1:13">
      <c r="A30" s="3" t="s">
        <v>156</v>
      </c>
      <c r="B30" s="58"/>
      <c r="C30" s="59"/>
      <c r="D30" s="70"/>
      <c r="E30" s="71"/>
      <c r="F30" s="43"/>
      <c r="G30" s="44"/>
      <c r="H30" s="36"/>
      <c r="I30" s="37"/>
      <c r="J30" s="11"/>
      <c r="K30" s="12"/>
      <c r="L30" s="15"/>
      <c r="M30" s="16"/>
    </row>
    <row r="31" spans="1:13">
      <c r="A31" s="4" t="s">
        <v>99</v>
      </c>
      <c r="B31" s="58">
        <v>33.299999999999997</v>
      </c>
      <c r="C31" s="208">
        <f>B31</f>
        <v>33.299999999999997</v>
      </c>
      <c r="D31" s="70">
        <v>75</v>
      </c>
      <c r="E31" s="210">
        <f>D31</f>
        <v>75</v>
      </c>
      <c r="F31" s="43">
        <v>35.799999999999997</v>
      </c>
      <c r="G31" s="211">
        <f>F31</f>
        <v>35.799999999999997</v>
      </c>
      <c r="H31" s="36">
        <v>80.900000000000006</v>
      </c>
      <c r="I31" s="212">
        <f>H31</f>
        <v>80.900000000000006</v>
      </c>
      <c r="J31" s="11">
        <v>47.4</v>
      </c>
      <c r="K31" s="213">
        <f>J31</f>
        <v>47.4</v>
      </c>
      <c r="L31" s="15">
        <v>64.7</v>
      </c>
      <c r="M31" s="215">
        <f>L31</f>
        <v>64.7</v>
      </c>
    </row>
    <row r="32" spans="1:13">
      <c r="A32" s="4" t="s">
        <v>52</v>
      </c>
      <c r="B32" s="58">
        <v>0</v>
      </c>
      <c r="C32" s="111">
        <f>C31+B32</f>
        <v>33.299999999999997</v>
      </c>
      <c r="D32" s="70">
        <v>20</v>
      </c>
      <c r="E32" s="128">
        <f>E31+D32</f>
        <v>95</v>
      </c>
      <c r="F32" s="43">
        <v>21.4</v>
      </c>
      <c r="G32" s="129">
        <f>G31+F32</f>
        <v>57.199999999999996</v>
      </c>
      <c r="H32" s="36">
        <v>10.9</v>
      </c>
      <c r="I32" s="130">
        <f>I31+H32</f>
        <v>91.800000000000011</v>
      </c>
      <c r="J32" s="11">
        <v>36.799999999999997</v>
      </c>
      <c r="K32" s="131">
        <f>K31+J32</f>
        <v>84.199999999999989</v>
      </c>
      <c r="L32" s="15">
        <v>18.100000000000001</v>
      </c>
      <c r="M32" s="140">
        <f>M31+L32</f>
        <v>82.800000000000011</v>
      </c>
    </row>
    <row r="33" spans="1:13">
      <c r="A33" s="4" t="s">
        <v>48</v>
      </c>
      <c r="B33" s="58">
        <v>33.299999999999997</v>
      </c>
      <c r="C33" s="111">
        <f>C32+B33</f>
        <v>66.599999999999994</v>
      </c>
      <c r="D33" s="70">
        <v>5</v>
      </c>
      <c r="E33" s="128">
        <f>E32+D33</f>
        <v>100</v>
      </c>
      <c r="F33" s="43">
        <v>14.3</v>
      </c>
      <c r="G33" s="129">
        <f t="shared" ref="G33:G36" si="1">G32+F33</f>
        <v>71.5</v>
      </c>
      <c r="H33" s="36">
        <v>4.3</v>
      </c>
      <c r="I33" s="130">
        <f t="shared" ref="I33:I36" si="2">I32+H33</f>
        <v>96.100000000000009</v>
      </c>
      <c r="J33" s="11">
        <v>0</v>
      </c>
      <c r="K33" s="131">
        <f t="shared" ref="K33:K36" si="3">K32+J33</f>
        <v>84.199999999999989</v>
      </c>
      <c r="L33" s="15">
        <v>6.7</v>
      </c>
      <c r="M33" s="132">
        <f>M32+L33</f>
        <v>89.500000000000014</v>
      </c>
    </row>
    <row r="34" spans="1:13">
      <c r="A34" s="4" t="s">
        <v>49</v>
      </c>
      <c r="B34" s="58">
        <v>16.7</v>
      </c>
      <c r="C34" s="111">
        <f>C33+B34</f>
        <v>83.3</v>
      </c>
      <c r="D34" s="70">
        <v>0</v>
      </c>
      <c r="E34" s="128">
        <f>E33+D34</f>
        <v>100</v>
      </c>
      <c r="F34" s="43">
        <v>7.1</v>
      </c>
      <c r="G34" s="129">
        <f t="shared" si="1"/>
        <v>78.599999999999994</v>
      </c>
      <c r="H34" s="36">
        <v>2.2000000000000002</v>
      </c>
      <c r="I34" s="130">
        <f t="shared" si="2"/>
        <v>98.300000000000011</v>
      </c>
      <c r="J34" s="11">
        <v>10.5</v>
      </c>
      <c r="K34" s="131">
        <f t="shared" si="3"/>
        <v>94.699999999999989</v>
      </c>
      <c r="L34" s="15">
        <v>4.8</v>
      </c>
      <c r="M34" s="132">
        <f t="shared" ref="M34:M36" si="4">M33+L34</f>
        <v>94.300000000000011</v>
      </c>
    </row>
    <row r="35" spans="1:13">
      <c r="A35" s="4" t="s">
        <v>50</v>
      </c>
      <c r="B35" s="58">
        <v>0</v>
      </c>
      <c r="C35" s="111">
        <f>C34+B35</f>
        <v>83.3</v>
      </c>
      <c r="D35" s="70">
        <v>0</v>
      </c>
      <c r="E35" s="128">
        <f>E34+D35</f>
        <v>100</v>
      </c>
      <c r="F35" s="43">
        <v>14.3</v>
      </c>
      <c r="G35" s="129">
        <f t="shared" si="1"/>
        <v>92.899999999999991</v>
      </c>
      <c r="H35" s="36">
        <v>2.2000000000000002</v>
      </c>
      <c r="I35" s="130">
        <f t="shared" si="2"/>
        <v>100.50000000000001</v>
      </c>
      <c r="J35" s="11">
        <v>5.3</v>
      </c>
      <c r="K35" s="131">
        <f t="shared" si="3"/>
        <v>99.999999999999986</v>
      </c>
      <c r="L35" s="15">
        <v>3.8</v>
      </c>
      <c r="M35" s="132">
        <f t="shared" si="4"/>
        <v>98.100000000000009</v>
      </c>
    </row>
    <row r="36" spans="1:13">
      <c r="A36" s="4" t="s">
        <v>51</v>
      </c>
      <c r="B36" s="58">
        <v>16.7</v>
      </c>
      <c r="C36" s="111">
        <f>C35+B36</f>
        <v>100</v>
      </c>
      <c r="D36" s="70">
        <v>0</v>
      </c>
      <c r="E36" s="128">
        <f>E35+D36</f>
        <v>100</v>
      </c>
      <c r="F36" s="43">
        <v>7.1</v>
      </c>
      <c r="G36" s="129">
        <f t="shared" si="1"/>
        <v>99.999999999999986</v>
      </c>
      <c r="H36" s="36">
        <v>0</v>
      </c>
      <c r="I36" s="130">
        <f t="shared" si="2"/>
        <v>100.50000000000001</v>
      </c>
      <c r="J36" s="11">
        <v>0</v>
      </c>
      <c r="K36" s="131">
        <f t="shared" si="3"/>
        <v>99.999999999999986</v>
      </c>
      <c r="L36" s="15">
        <v>1.9</v>
      </c>
      <c r="M36" s="132">
        <f t="shared" si="4"/>
        <v>100.00000000000001</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0</v>
      </c>
      <c r="C39" s="112">
        <f>B39</f>
        <v>0</v>
      </c>
      <c r="D39" s="70">
        <v>15</v>
      </c>
      <c r="E39" s="136">
        <f>D39</f>
        <v>15</v>
      </c>
      <c r="F39" s="43">
        <v>7.2</v>
      </c>
      <c r="G39" s="137"/>
      <c r="H39" s="36">
        <v>8.8000000000000007</v>
      </c>
      <c r="I39" s="138"/>
      <c r="J39" s="11">
        <v>2.1</v>
      </c>
      <c r="K39" s="139">
        <f>J39</f>
        <v>2.1</v>
      </c>
      <c r="L39" s="15">
        <v>11.4</v>
      </c>
      <c r="M39" s="140">
        <f>L39</f>
        <v>11.4</v>
      </c>
    </row>
    <row r="40" spans="1:13">
      <c r="A40" s="4">
        <v>2</v>
      </c>
      <c r="B40" s="58">
        <v>0</v>
      </c>
      <c r="C40" s="112">
        <f>C39+B40</f>
        <v>0</v>
      </c>
      <c r="D40" s="70">
        <v>0</v>
      </c>
      <c r="E40" s="136">
        <f>E39+D40</f>
        <v>15</v>
      </c>
      <c r="F40" s="43">
        <v>0</v>
      </c>
      <c r="G40" s="137">
        <f>G39+F40</f>
        <v>0</v>
      </c>
      <c r="H40" s="36">
        <v>13</v>
      </c>
      <c r="I40" s="138"/>
      <c r="J40" s="11">
        <v>0</v>
      </c>
      <c r="K40" s="139">
        <f>K39+J40</f>
        <v>2.1</v>
      </c>
      <c r="L40" s="15">
        <v>5.7</v>
      </c>
      <c r="M40" s="140">
        <f>M39+L40</f>
        <v>17.100000000000001</v>
      </c>
    </row>
    <row r="41" spans="1:13">
      <c r="A41" s="4">
        <v>3</v>
      </c>
      <c r="B41" s="58">
        <v>0</v>
      </c>
      <c r="C41" s="112">
        <f t="shared" ref="C41:C48" si="5">C40+B41</f>
        <v>0</v>
      </c>
      <c r="D41" s="70">
        <v>20</v>
      </c>
      <c r="E41" s="136">
        <f t="shared" ref="E41:E48" si="6">E40+D41</f>
        <v>35</v>
      </c>
      <c r="F41" s="43">
        <v>7.1</v>
      </c>
      <c r="G41" s="137">
        <f t="shared" ref="G41:G48" si="7">G40+F41</f>
        <v>7.1</v>
      </c>
      <c r="H41" s="36">
        <v>4.3</v>
      </c>
      <c r="I41" s="138">
        <f t="shared" ref="I41:I48" si="8">I40+H41</f>
        <v>4.3</v>
      </c>
      <c r="J41" s="11">
        <v>5.3</v>
      </c>
      <c r="K41" s="139">
        <f t="shared" ref="K41:K48" si="9">K40+J41</f>
        <v>7.4</v>
      </c>
      <c r="L41" s="15">
        <v>7.6</v>
      </c>
      <c r="M41" s="140">
        <f t="shared" ref="M41:M48" si="10">M40+L41</f>
        <v>24.700000000000003</v>
      </c>
    </row>
    <row r="42" spans="1:13">
      <c r="A42" s="4">
        <v>4</v>
      </c>
      <c r="B42" s="58">
        <v>16.7</v>
      </c>
      <c r="C42" s="112">
        <f t="shared" si="5"/>
        <v>16.7</v>
      </c>
      <c r="D42" s="70">
        <v>5</v>
      </c>
      <c r="E42" s="136">
        <f t="shared" si="6"/>
        <v>40</v>
      </c>
      <c r="F42" s="43">
        <v>0</v>
      </c>
      <c r="G42" s="137">
        <f t="shared" si="7"/>
        <v>7.1</v>
      </c>
      <c r="H42" s="36">
        <v>0</v>
      </c>
      <c r="I42" s="138">
        <f t="shared" si="8"/>
        <v>4.3</v>
      </c>
      <c r="J42" s="11">
        <v>5.3</v>
      </c>
      <c r="K42" s="139">
        <f t="shared" si="9"/>
        <v>12.7</v>
      </c>
      <c r="L42" s="15">
        <v>2.9</v>
      </c>
      <c r="M42" s="140">
        <f t="shared" si="10"/>
        <v>27.6</v>
      </c>
    </row>
    <row r="43" spans="1:13">
      <c r="A43" s="4">
        <v>5</v>
      </c>
      <c r="B43" s="58">
        <v>0</v>
      </c>
      <c r="C43" s="112">
        <f t="shared" si="5"/>
        <v>16.7</v>
      </c>
      <c r="D43" s="70">
        <v>0</v>
      </c>
      <c r="E43" s="136">
        <f t="shared" si="6"/>
        <v>40</v>
      </c>
      <c r="F43" s="43">
        <v>14.3</v>
      </c>
      <c r="G43" s="211">
        <f t="shared" si="7"/>
        <v>21.4</v>
      </c>
      <c r="H43" s="36">
        <v>13</v>
      </c>
      <c r="I43" s="336">
        <f t="shared" si="8"/>
        <v>17.3</v>
      </c>
      <c r="J43" s="11">
        <v>10.5</v>
      </c>
      <c r="K43" s="213">
        <f t="shared" si="9"/>
        <v>23.2</v>
      </c>
      <c r="L43" s="15">
        <v>9.5</v>
      </c>
      <c r="M43" s="140">
        <f t="shared" si="10"/>
        <v>37.1</v>
      </c>
    </row>
    <row r="44" spans="1:13">
      <c r="A44" s="4">
        <v>6</v>
      </c>
      <c r="B44" s="58">
        <v>0</v>
      </c>
      <c r="C44" s="112">
        <f t="shared" si="5"/>
        <v>16.7</v>
      </c>
      <c r="D44" s="70">
        <v>5</v>
      </c>
      <c r="E44" s="210">
        <f t="shared" si="6"/>
        <v>45</v>
      </c>
      <c r="F44" s="43">
        <v>0</v>
      </c>
      <c r="G44" s="137">
        <f t="shared" si="7"/>
        <v>21.4</v>
      </c>
      <c r="H44" s="36">
        <v>2.2000000000000002</v>
      </c>
      <c r="I44" s="138">
        <f t="shared" si="8"/>
        <v>19.5</v>
      </c>
      <c r="J44" s="11">
        <v>10.5</v>
      </c>
      <c r="K44" s="131">
        <f t="shared" si="9"/>
        <v>33.700000000000003</v>
      </c>
      <c r="L44" s="15">
        <v>3.8</v>
      </c>
      <c r="M44" s="369">
        <f t="shared" si="10"/>
        <v>40.9</v>
      </c>
    </row>
    <row r="45" spans="1:13">
      <c r="A45" s="4">
        <v>7</v>
      </c>
      <c r="B45" s="58">
        <v>0</v>
      </c>
      <c r="C45" s="364">
        <f t="shared" si="5"/>
        <v>16.7</v>
      </c>
      <c r="D45" s="70">
        <v>10</v>
      </c>
      <c r="E45" s="136">
        <f t="shared" si="6"/>
        <v>55</v>
      </c>
      <c r="F45" s="43">
        <v>7.1</v>
      </c>
      <c r="G45" s="137">
        <f t="shared" si="7"/>
        <v>28.5</v>
      </c>
      <c r="H45" s="36">
        <v>10.9</v>
      </c>
      <c r="I45" s="138">
        <f t="shared" si="8"/>
        <v>30.4</v>
      </c>
      <c r="J45" s="11">
        <v>15.8</v>
      </c>
      <c r="K45" s="139">
        <f t="shared" si="9"/>
        <v>49.5</v>
      </c>
      <c r="L45" s="15">
        <v>10.5</v>
      </c>
      <c r="M45" s="214">
        <f t="shared" si="10"/>
        <v>51.4</v>
      </c>
    </row>
    <row r="46" spans="1:13">
      <c r="A46" s="4">
        <v>8</v>
      </c>
      <c r="B46" s="58">
        <v>16.7</v>
      </c>
      <c r="C46" s="112">
        <f t="shared" si="5"/>
        <v>33.4</v>
      </c>
      <c r="D46" s="70">
        <v>15</v>
      </c>
      <c r="E46" s="136">
        <f t="shared" si="6"/>
        <v>70</v>
      </c>
      <c r="F46" s="43">
        <v>7.1</v>
      </c>
      <c r="G46" s="137">
        <f t="shared" si="7"/>
        <v>35.6</v>
      </c>
      <c r="H46" s="36">
        <v>13</v>
      </c>
      <c r="I46" s="138">
        <f t="shared" si="8"/>
        <v>43.4</v>
      </c>
      <c r="J46" s="11">
        <v>10.5</v>
      </c>
      <c r="K46" s="139">
        <f t="shared" si="9"/>
        <v>60</v>
      </c>
      <c r="L46" s="15">
        <v>12.4</v>
      </c>
      <c r="M46" s="140">
        <f t="shared" si="10"/>
        <v>63.8</v>
      </c>
    </row>
    <row r="47" spans="1:13">
      <c r="A47" s="4">
        <v>9</v>
      </c>
      <c r="B47" s="58">
        <v>33.299999999999997</v>
      </c>
      <c r="C47" s="209">
        <f t="shared" si="5"/>
        <v>66.699999999999989</v>
      </c>
      <c r="D47" s="70">
        <v>5</v>
      </c>
      <c r="E47" s="136">
        <f t="shared" si="6"/>
        <v>75</v>
      </c>
      <c r="F47" s="43">
        <v>28.6</v>
      </c>
      <c r="G47" s="137">
        <f t="shared" si="7"/>
        <v>64.2</v>
      </c>
      <c r="H47" s="36">
        <v>10.9</v>
      </c>
      <c r="I47" s="335">
        <f t="shared" si="8"/>
        <v>54.3</v>
      </c>
      <c r="J47" s="11">
        <v>0</v>
      </c>
      <c r="K47" s="139">
        <f t="shared" si="9"/>
        <v>60</v>
      </c>
      <c r="L47" s="15">
        <v>11.4</v>
      </c>
      <c r="M47" s="140">
        <f t="shared" si="10"/>
        <v>75.2</v>
      </c>
    </row>
    <row r="48" spans="1:13">
      <c r="A48" s="4">
        <v>10</v>
      </c>
      <c r="B48" s="58">
        <v>33.299999999999997</v>
      </c>
      <c r="C48" s="112">
        <f t="shared" si="5"/>
        <v>99.999999999999986</v>
      </c>
      <c r="D48" s="70">
        <v>25</v>
      </c>
      <c r="E48" s="136">
        <f t="shared" si="6"/>
        <v>100</v>
      </c>
      <c r="F48" s="43">
        <v>28.6</v>
      </c>
      <c r="G48" s="137">
        <f t="shared" si="7"/>
        <v>92.800000000000011</v>
      </c>
      <c r="H48" s="36">
        <v>23.9</v>
      </c>
      <c r="I48" s="138">
        <f t="shared" si="8"/>
        <v>78.199999999999989</v>
      </c>
      <c r="J48" s="11">
        <v>21.1</v>
      </c>
      <c r="K48" s="139">
        <f t="shared" si="9"/>
        <v>81.099999999999994</v>
      </c>
      <c r="L48" s="15">
        <v>24.8</v>
      </c>
      <c r="M48" s="140">
        <f t="shared" si="10"/>
        <v>100</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v>16.7</v>
      </c>
      <c r="C51" s="112">
        <f>B51</f>
        <v>16.7</v>
      </c>
      <c r="D51" s="70">
        <v>5</v>
      </c>
      <c r="E51" s="136"/>
      <c r="F51" s="43">
        <v>0</v>
      </c>
      <c r="G51" s="137"/>
      <c r="H51" s="36">
        <v>4.3</v>
      </c>
      <c r="I51" s="138"/>
      <c r="J51" s="11">
        <v>5.3</v>
      </c>
      <c r="K51" s="139">
        <f>J51</f>
        <v>5.3</v>
      </c>
      <c r="L51" s="15">
        <v>4.8</v>
      </c>
      <c r="M51" s="140">
        <f>L51</f>
        <v>4.8</v>
      </c>
    </row>
    <row r="52" spans="1:13">
      <c r="A52" s="4">
        <v>2</v>
      </c>
      <c r="B52" s="58">
        <v>0</v>
      </c>
      <c r="C52" s="112">
        <f>C51+B52</f>
        <v>16.7</v>
      </c>
      <c r="D52" s="70">
        <v>5</v>
      </c>
      <c r="E52" s="136">
        <f>E51+D52</f>
        <v>5</v>
      </c>
      <c r="F52" s="43">
        <v>0</v>
      </c>
      <c r="G52" s="137"/>
      <c r="H52" s="36">
        <v>0</v>
      </c>
      <c r="I52" s="138"/>
      <c r="J52" s="11">
        <v>15.8</v>
      </c>
      <c r="K52" s="139">
        <f>K51+J52</f>
        <v>21.1</v>
      </c>
      <c r="L52" s="15">
        <v>3.8</v>
      </c>
      <c r="M52" s="140">
        <f>M51+L52</f>
        <v>8.6</v>
      </c>
    </row>
    <row r="53" spans="1:13">
      <c r="A53" s="4">
        <v>3</v>
      </c>
      <c r="B53" s="58">
        <v>16.600000000000001</v>
      </c>
      <c r="C53" s="112">
        <f t="shared" ref="C53:C60" si="11">C52+B53</f>
        <v>33.299999999999997</v>
      </c>
      <c r="D53" s="70">
        <v>5</v>
      </c>
      <c r="E53" s="136">
        <f t="shared" ref="E53:E60" si="12">E52+D53</f>
        <v>10</v>
      </c>
      <c r="F53" s="43">
        <v>0</v>
      </c>
      <c r="G53" s="137"/>
      <c r="H53" s="36">
        <v>4.5</v>
      </c>
      <c r="I53" s="138"/>
      <c r="J53" s="11">
        <v>3</v>
      </c>
      <c r="K53" s="139">
        <f t="shared" ref="K53:K60" si="13">K52+J53</f>
        <v>24.1</v>
      </c>
      <c r="L53" s="15">
        <v>4.8</v>
      </c>
      <c r="M53" s="140">
        <f t="shared" ref="M53:M60" si="14">M52+L53</f>
        <v>13.399999999999999</v>
      </c>
    </row>
    <row r="54" spans="1:13">
      <c r="A54" s="4">
        <v>4</v>
      </c>
      <c r="B54" s="58">
        <v>0</v>
      </c>
      <c r="C54" s="112">
        <f t="shared" si="11"/>
        <v>33.299999999999997</v>
      </c>
      <c r="D54" s="70">
        <v>10</v>
      </c>
      <c r="E54" s="136">
        <f t="shared" si="12"/>
        <v>20</v>
      </c>
      <c r="F54" s="43">
        <v>0</v>
      </c>
      <c r="G54" s="137">
        <f t="shared" ref="G54:G60" si="15">G53+F54</f>
        <v>0</v>
      </c>
      <c r="H54" s="36">
        <v>4.3</v>
      </c>
      <c r="I54" s="138">
        <f t="shared" ref="I54:I60" si="16">I53+H54</f>
        <v>4.3</v>
      </c>
      <c r="J54" s="11">
        <v>5</v>
      </c>
      <c r="K54" s="139">
        <f t="shared" si="13"/>
        <v>29.1</v>
      </c>
      <c r="L54" s="15">
        <v>4.8</v>
      </c>
      <c r="M54" s="140">
        <f t="shared" si="14"/>
        <v>18.2</v>
      </c>
    </row>
    <row r="55" spans="1:13">
      <c r="A55" s="4">
        <v>5</v>
      </c>
      <c r="B55" s="58">
        <v>0</v>
      </c>
      <c r="C55" s="112">
        <f t="shared" si="11"/>
        <v>33.299999999999997</v>
      </c>
      <c r="D55" s="70">
        <v>10</v>
      </c>
      <c r="E55" s="136">
        <f t="shared" si="12"/>
        <v>30</v>
      </c>
      <c r="F55" s="43">
        <v>7.2</v>
      </c>
      <c r="G55" s="137">
        <f t="shared" si="15"/>
        <v>7.2</v>
      </c>
      <c r="H55" s="36">
        <v>0</v>
      </c>
      <c r="I55" s="138">
        <f t="shared" si="16"/>
        <v>4.3</v>
      </c>
      <c r="J55" s="11">
        <v>21.1</v>
      </c>
      <c r="K55" s="213">
        <f t="shared" si="13"/>
        <v>50.2</v>
      </c>
      <c r="L55" s="15">
        <v>6.7</v>
      </c>
      <c r="M55" s="140">
        <f t="shared" si="14"/>
        <v>24.9</v>
      </c>
    </row>
    <row r="56" spans="1:13">
      <c r="A56" s="4">
        <v>6</v>
      </c>
      <c r="B56" s="58">
        <v>0</v>
      </c>
      <c r="C56" s="112">
        <f t="shared" si="11"/>
        <v>33.299999999999997</v>
      </c>
      <c r="D56" s="70">
        <v>5</v>
      </c>
      <c r="E56" s="136">
        <f t="shared" si="12"/>
        <v>35</v>
      </c>
      <c r="F56" s="43">
        <v>0</v>
      </c>
      <c r="G56" s="211">
        <f t="shared" si="15"/>
        <v>7.2</v>
      </c>
      <c r="H56" s="36">
        <v>6.5</v>
      </c>
      <c r="I56" s="138">
        <f t="shared" si="16"/>
        <v>10.8</v>
      </c>
      <c r="J56" s="11">
        <v>0</v>
      </c>
      <c r="K56" s="139">
        <f t="shared" si="13"/>
        <v>50.2</v>
      </c>
      <c r="L56" s="15">
        <v>3.8</v>
      </c>
      <c r="M56" s="140">
        <f t="shared" si="14"/>
        <v>28.7</v>
      </c>
    </row>
    <row r="57" spans="1:13">
      <c r="A57" s="4">
        <v>7</v>
      </c>
      <c r="B57" s="58">
        <v>0</v>
      </c>
      <c r="C57" s="364">
        <f t="shared" si="11"/>
        <v>33.299999999999997</v>
      </c>
      <c r="D57" s="70">
        <v>0</v>
      </c>
      <c r="E57" s="210">
        <f t="shared" si="12"/>
        <v>35</v>
      </c>
      <c r="F57" s="43">
        <v>14.3</v>
      </c>
      <c r="G57" s="137">
        <f t="shared" si="15"/>
        <v>21.5</v>
      </c>
      <c r="H57" s="36">
        <v>6.5</v>
      </c>
      <c r="I57" s="138">
        <f t="shared" si="16"/>
        <v>17.3</v>
      </c>
      <c r="J57" s="11">
        <v>5.3</v>
      </c>
      <c r="K57" s="139">
        <f t="shared" si="13"/>
        <v>55.5</v>
      </c>
      <c r="L57" s="15">
        <v>5.7</v>
      </c>
      <c r="M57" s="215">
        <f t="shared" si="14"/>
        <v>34.4</v>
      </c>
    </row>
    <row r="58" spans="1:13">
      <c r="A58" s="4">
        <v>8</v>
      </c>
      <c r="B58" s="58">
        <v>16.7</v>
      </c>
      <c r="C58" s="209">
        <f t="shared" si="11"/>
        <v>50</v>
      </c>
      <c r="D58" s="70">
        <v>10</v>
      </c>
      <c r="E58" s="136">
        <f t="shared" si="12"/>
        <v>45</v>
      </c>
      <c r="F58" s="43">
        <v>21.4</v>
      </c>
      <c r="G58" s="137">
        <f t="shared" si="15"/>
        <v>42.9</v>
      </c>
      <c r="H58" s="36">
        <v>13</v>
      </c>
      <c r="I58" s="130">
        <f t="shared" si="16"/>
        <v>30.3</v>
      </c>
      <c r="J58" s="11">
        <v>15.8</v>
      </c>
      <c r="K58" s="131">
        <f t="shared" si="13"/>
        <v>71.3</v>
      </c>
      <c r="L58" s="15">
        <v>14.3</v>
      </c>
      <c r="M58" s="140">
        <f t="shared" si="14"/>
        <v>48.7</v>
      </c>
    </row>
    <row r="59" spans="1:13">
      <c r="A59" s="4">
        <v>9</v>
      </c>
      <c r="B59" s="58">
        <v>33.299999999999997</v>
      </c>
      <c r="C59" s="112">
        <f t="shared" si="11"/>
        <v>83.3</v>
      </c>
      <c r="D59" s="70">
        <v>10</v>
      </c>
      <c r="E59" s="136">
        <f t="shared" si="12"/>
        <v>55</v>
      </c>
      <c r="F59" s="43">
        <v>21.4</v>
      </c>
      <c r="G59" s="137">
        <f t="shared" si="15"/>
        <v>64.3</v>
      </c>
      <c r="H59" s="36">
        <v>19.600000000000001</v>
      </c>
      <c r="I59" s="335">
        <f t="shared" si="16"/>
        <v>49.900000000000006</v>
      </c>
      <c r="J59" s="11">
        <v>3</v>
      </c>
      <c r="K59" s="139">
        <f t="shared" si="13"/>
        <v>74.3</v>
      </c>
      <c r="L59" s="15">
        <v>16.2</v>
      </c>
      <c r="M59" s="140">
        <f t="shared" si="14"/>
        <v>64.900000000000006</v>
      </c>
    </row>
    <row r="60" spans="1:13">
      <c r="A60" s="4">
        <v>10</v>
      </c>
      <c r="B60" s="58">
        <v>16.7</v>
      </c>
      <c r="C60" s="112">
        <f t="shared" si="11"/>
        <v>100</v>
      </c>
      <c r="D60" s="70">
        <v>40</v>
      </c>
      <c r="E60" s="136">
        <f t="shared" si="12"/>
        <v>95</v>
      </c>
      <c r="F60" s="43">
        <v>35.700000000000003</v>
      </c>
      <c r="G60" s="137">
        <f t="shared" si="15"/>
        <v>100</v>
      </c>
      <c r="H60" s="36">
        <v>41.3</v>
      </c>
      <c r="I60" s="138">
        <f t="shared" si="16"/>
        <v>91.2</v>
      </c>
      <c r="J60" s="11">
        <v>21.1</v>
      </c>
      <c r="K60" s="139">
        <f t="shared" si="13"/>
        <v>95.4</v>
      </c>
      <c r="L60" s="15">
        <v>35.1</v>
      </c>
      <c r="M60" s="140">
        <f t="shared" si="14"/>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v>16.7</v>
      </c>
      <c r="C63" s="112">
        <f>B63</f>
        <v>16.7</v>
      </c>
      <c r="D63" s="70">
        <v>10</v>
      </c>
      <c r="E63" s="136">
        <f>D63</f>
        <v>10</v>
      </c>
      <c r="F63" s="43">
        <v>0</v>
      </c>
      <c r="G63" s="137"/>
      <c r="H63" s="36">
        <v>2.2000000000000002</v>
      </c>
      <c r="I63" s="138"/>
      <c r="J63" s="11">
        <v>10.5</v>
      </c>
      <c r="K63" s="139"/>
      <c r="L63" s="15">
        <v>5.7</v>
      </c>
      <c r="M63" s="140">
        <f>L63</f>
        <v>5.7</v>
      </c>
    </row>
    <row r="64" spans="1:13">
      <c r="A64" s="4">
        <v>2</v>
      </c>
      <c r="B64" s="58">
        <v>0</v>
      </c>
      <c r="C64" s="112">
        <f>C63+B64</f>
        <v>16.7</v>
      </c>
      <c r="D64" s="70">
        <v>5</v>
      </c>
      <c r="E64" s="136">
        <f>E63+D64</f>
        <v>15</v>
      </c>
      <c r="F64" s="43">
        <v>0</v>
      </c>
      <c r="G64" s="137"/>
      <c r="H64" s="36">
        <v>0</v>
      </c>
      <c r="I64" s="138"/>
      <c r="J64" s="11">
        <v>5.3</v>
      </c>
      <c r="K64" s="139">
        <f>K63+J64</f>
        <v>5.3</v>
      </c>
      <c r="L64" s="15">
        <v>1.9</v>
      </c>
      <c r="M64" s="140">
        <f>M63+L64</f>
        <v>7.6</v>
      </c>
    </row>
    <row r="65" spans="1:13">
      <c r="A65" s="4">
        <v>3</v>
      </c>
      <c r="B65" s="58">
        <v>0</v>
      </c>
      <c r="C65" s="112">
        <f t="shared" ref="C65:C72" si="17">C64+B65</f>
        <v>16.7</v>
      </c>
      <c r="D65" s="70">
        <v>5</v>
      </c>
      <c r="E65" s="136">
        <f t="shared" ref="E65:E72" si="18">E64+D65</f>
        <v>20</v>
      </c>
      <c r="F65" s="43">
        <v>7.1</v>
      </c>
      <c r="G65" s="137"/>
      <c r="H65" s="36">
        <v>2.2000000000000002</v>
      </c>
      <c r="I65" s="138"/>
      <c r="J65" s="11">
        <v>0</v>
      </c>
      <c r="K65" s="139">
        <f t="shared" ref="K65:K72" si="19">K64+J65</f>
        <v>5.3</v>
      </c>
      <c r="L65" s="15">
        <v>2.9</v>
      </c>
      <c r="M65" s="140">
        <f t="shared" ref="M65:M72" si="20">M64+L65</f>
        <v>10.5</v>
      </c>
    </row>
    <row r="66" spans="1:13">
      <c r="A66" s="4">
        <v>4</v>
      </c>
      <c r="B66" s="58">
        <v>0</v>
      </c>
      <c r="C66" s="112">
        <f t="shared" si="17"/>
        <v>16.7</v>
      </c>
      <c r="D66" s="70">
        <v>0</v>
      </c>
      <c r="E66" s="136">
        <f t="shared" si="18"/>
        <v>20</v>
      </c>
      <c r="F66" s="43">
        <v>0</v>
      </c>
      <c r="G66" s="137"/>
      <c r="H66" s="36">
        <v>2.2000000000000002</v>
      </c>
      <c r="I66" s="138"/>
      <c r="J66" s="11">
        <v>0</v>
      </c>
      <c r="K66" s="139">
        <f t="shared" si="19"/>
        <v>5.3</v>
      </c>
      <c r="L66" s="15">
        <v>1</v>
      </c>
      <c r="M66" s="140">
        <f t="shared" si="20"/>
        <v>11.5</v>
      </c>
    </row>
    <row r="67" spans="1:13">
      <c r="A67" s="4">
        <v>5</v>
      </c>
      <c r="B67" s="58">
        <v>0</v>
      </c>
      <c r="C67" s="112">
        <f t="shared" si="17"/>
        <v>16.7</v>
      </c>
      <c r="D67" s="70">
        <v>0</v>
      </c>
      <c r="E67" s="136">
        <f t="shared" si="18"/>
        <v>20</v>
      </c>
      <c r="F67" s="43">
        <v>7.1</v>
      </c>
      <c r="G67" s="137"/>
      <c r="H67" s="36">
        <v>10.9</v>
      </c>
      <c r="I67" s="138"/>
      <c r="J67" s="11">
        <v>10.5</v>
      </c>
      <c r="K67" s="139">
        <f t="shared" si="19"/>
        <v>15.8</v>
      </c>
      <c r="L67" s="15">
        <v>7.6</v>
      </c>
      <c r="M67" s="140">
        <f t="shared" si="20"/>
        <v>19.100000000000001</v>
      </c>
    </row>
    <row r="68" spans="1:13">
      <c r="A68" s="4">
        <v>6</v>
      </c>
      <c r="B68" s="58">
        <v>16.7</v>
      </c>
      <c r="C68" s="364">
        <f t="shared" si="17"/>
        <v>33.4</v>
      </c>
      <c r="D68" s="70">
        <v>0</v>
      </c>
      <c r="E68" s="136">
        <f t="shared" si="18"/>
        <v>20</v>
      </c>
      <c r="F68" s="43">
        <v>7.1</v>
      </c>
      <c r="G68" s="137"/>
      <c r="H68" s="36">
        <v>4.3</v>
      </c>
      <c r="I68" s="138">
        <f t="shared" ref="I68:I72" si="21">I67+H68</f>
        <v>4.3</v>
      </c>
      <c r="J68" s="11">
        <v>10.5</v>
      </c>
      <c r="K68" s="139">
        <f t="shared" si="19"/>
        <v>26.3</v>
      </c>
      <c r="L68" s="15">
        <v>5.7</v>
      </c>
      <c r="M68" s="140">
        <f t="shared" si="20"/>
        <v>24.8</v>
      </c>
    </row>
    <row r="69" spans="1:13">
      <c r="A69" s="4">
        <v>7</v>
      </c>
      <c r="B69" s="58">
        <v>0</v>
      </c>
      <c r="C69" s="112">
        <f t="shared" si="17"/>
        <v>33.4</v>
      </c>
      <c r="D69" s="70">
        <v>5</v>
      </c>
      <c r="E69" s="136">
        <f t="shared" si="18"/>
        <v>25</v>
      </c>
      <c r="F69" s="43">
        <v>7.1</v>
      </c>
      <c r="G69" s="211">
        <f t="shared" ref="G69:G72" si="22">G68+F69</f>
        <v>7.1</v>
      </c>
      <c r="H69" s="36">
        <v>8.6999999999999993</v>
      </c>
      <c r="I69" s="138">
        <f t="shared" si="21"/>
        <v>13</v>
      </c>
      <c r="J69" s="11">
        <v>10.5</v>
      </c>
      <c r="K69" s="139">
        <f t="shared" si="19"/>
        <v>36.799999999999997</v>
      </c>
      <c r="L69" s="15">
        <v>7.6</v>
      </c>
      <c r="M69" s="140">
        <f t="shared" si="20"/>
        <v>32.4</v>
      </c>
    </row>
    <row r="70" spans="1:13">
      <c r="A70" s="4">
        <v>8</v>
      </c>
      <c r="B70" s="58">
        <v>0</v>
      </c>
      <c r="C70" s="112">
        <f t="shared" si="17"/>
        <v>33.4</v>
      </c>
      <c r="D70" s="70">
        <v>10</v>
      </c>
      <c r="E70" s="210">
        <f t="shared" si="18"/>
        <v>35</v>
      </c>
      <c r="F70" s="43">
        <v>7.4</v>
      </c>
      <c r="G70" s="137">
        <f t="shared" si="22"/>
        <v>14.5</v>
      </c>
      <c r="H70" s="36">
        <v>21.7</v>
      </c>
      <c r="I70" s="367">
        <f t="shared" si="21"/>
        <v>34.700000000000003</v>
      </c>
      <c r="J70" s="11">
        <v>26.3</v>
      </c>
      <c r="K70" s="213">
        <f t="shared" si="19"/>
        <v>63.099999999999994</v>
      </c>
      <c r="L70" s="15">
        <v>17.100000000000001</v>
      </c>
      <c r="M70" s="215">
        <f t="shared" si="20"/>
        <v>49.5</v>
      </c>
    </row>
    <row r="71" spans="1:13">
      <c r="A71" s="4">
        <v>9</v>
      </c>
      <c r="B71" s="58">
        <v>16.600000000000001</v>
      </c>
      <c r="C71" s="209">
        <f t="shared" si="17"/>
        <v>50</v>
      </c>
      <c r="D71" s="70">
        <v>10</v>
      </c>
      <c r="E71" s="136">
        <f t="shared" si="18"/>
        <v>45</v>
      </c>
      <c r="F71" s="43">
        <v>7.1</v>
      </c>
      <c r="G71" s="137">
        <f t="shared" si="22"/>
        <v>21.6</v>
      </c>
      <c r="H71" s="36">
        <v>13</v>
      </c>
      <c r="I71" s="335">
        <f t="shared" si="21"/>
        <v>47.7</v>
      </c>
      <c r="J71" s="11">
        <v>5.3</v>
      </c>
      <c r="K71" s="139">
        <f t="shared" si="19"/>
        <v>68.399999999999991</v>
      </c>
      <c r="L71" s="15">
        <v>10.5</v>
      </c>
      <c r="M71" s="140">
        <f t="shared" si="20"/>
        <v>60</v>
      </c>
    </row>
    <row r="72" spans="1:13">
      <c r="A72" s="4">
        <v>10</v>
      </c>
      <c r="B72" s="58">
        <v>50</v>
      </c>
      <c r="C72" s="112">
        <f t="shared" si="17"/>
        <v>100</v>
      </c>
      <c r="D72" s="70">
        <v>55</v>
      </c>
      <c r="E72" s="136">
        <f t="shared" si="18"/>
        <v>100</v>
      </c>
      <c r="F72" s="43">
        <v>57.1</v>
      </c>
      <c r="G72" s="137">
        <f t="shared" si="22"/>
        <v>78.7</v>
      </c>
      <c r="H72" s="36">
        <v>34.799999999999997</v>
      </c>
      <c r="I72" s="138">
        <f t="shared" si="21"/>
        <v>82.5</v>
      </c>
      <c r="J72" s="11">
        <v>21.1</v>
      </c>
      <c r="K72" s="139">
        <f t="shared" si="19"/>
        <v>89.5</v>
      </c>
      <c r="L72" s="15">
        <v>40</v>
      </c>
      <c r="M72" s="140">
        <f t="shared" si="20"/>
        <v>100</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v>0</v>
      </c>
      <c r="C75" s="112"/>
      <c r="D75" s="70">
        <v>0</v>
      </c>
      <c r="E75" s="136"/>
      <c r="F75" s="43">
        <v>0</v>
      </c>
      <c r="G75" s="137"/>
      <c r="H75" s="36">
        <v>4.5</v>
      </c>
      <c r="I75" s="138"/>
      <c r="J75" s="11">
        <v>0</v>
      </c>
      <c r="K75" s="139"/>
      <c r="L75" s="15">
        <v>1.9</v>
      </c>
      <c r="M75" s="140">
        <f>L75</f>
        <v>1.9</v>
      </c>
    </row>
    <row r="76" spans="1:13">
      <c r="A76" s="4">
        <v>2</v>
      </c>
      <c r="B76" s="58">
        <v>0</v>
      </c>
      <c r="C76" s="112"/>
      <c r="D76" s="70">
        <v>5</v>
      </c>
      <c r="E76" s="136">
        <f>E75+D76</f>
        <v>5</v>
      </c>
      <c r="F76" s="43">
        <v>0</v>
      </c>
      <c r="G76" s="137"/>
      <c r="H76" s="36">
        <v>4.3</v>
      </c>
      <c r="I76" s="138">
        <f>I75+H76</f>
        <v>4.3</v>
      </c>
      <c r="J76" s="11">
        <v>5.2</v>
      </c>
      <c r="K76" s="139">
        <f>K75+J76</f>
        <v>5.2</v>
      </c>
      <c r="L76" s="15">
        <v>3.8</v>
      </c>
      <c r="M76" s="140">
        <f>M75+L76</f>
        <v>5.6999999999999993</v>
      </c>
    </row>
    <row r="77" spans="1:13">
      <c r="A77" s="4">
        <v>3</v>
      </c>
      <c r="B77" s="58">
        <v>0</v>
      </c>
      <c r="C77" s="112">
        <f t="shared" ref="C77:C84" si="23">C76+B77</f>
        <v>0</v>
      </c>
      <c r="D77" s="70">
        <v>0</v>
      </c>
      <c r="E77" s="136">
        <f t="shared" ref="E77:E84" si="24">E76+D77</f>
        <v>5</v>
      </c>
      <c r="F77" s="43">
        <v>7.3</v>
      </c>
      <c r="G77" s="137"/>
      <c r="H77" s="36">
        <v>15.2</v>
      </c>
      <c r="I77" s="138">
        <f t="shared" ref="I77:I84" si="25">I76+H77</f>
        <v>19.5</v>
      </c>
      <c r="J77" s="11">
        <v>10.5</v>
      </c>
      <c r="K77" s="139">
        <f t="shared" ref="K77:K84" si="26">K76+J77</f>
        <v>15.7</v>
      </c>
      <c r="L77" s="15">
        <v>9.5</v>
      </c>
      <c r="M77" s="140">
        <f t="shared" ref="M77:M84" si="27">M76+L77</f>
        <v>15.2</v>
      </c>
    </row>
    <row r="78" spans="1:13">
      <c r="A78" s="4">
        <v>4</v>
      </c>
      <c r="B78" s="58">
        <v>0</v>
      </c>
      <c r="C78" s="112">
        <f t="shared" si="23"/>
        <v>0</v>
      </c>
      <c r="D78" s="70">
        <v>0</v>
      </c>
      <c r="E78" s="136">
        <f t="shared" si="24"/>
        <v>5</v>
      </c>
      <c r="F78" s="43">
        <v>7.1</v>
      </c>
      <c r="G78" s="137"/>
      <c r="H78" s="36">
        <v>4.3</v>
      </c>
      <c r="I78" s="138">
        <f t="shared" si="25"/>
        <v>23.8</v>
      </c>
      <c r="J78" s="11">
        <v>5.3</v>
      </c>
      <c r="K78" s="139">
        <f t="shared" si="26"/>
        <v>21</v>
      </c>
      <c r="L78" s="15">
        <v>3.8</v>
      </c>
      <c r="M78" s="140">
        <f t="shared" si="27"/>
        <v>19</v>
      </c>
    </row>
    <row r="79" spans="1:13">
      <c r="A79" s="4">
        <v>5</v>
      </c>
      <c r="B79" s="58">
        <v>16.600000000000001</v>
      </c>
      <c r="C79" s="112">
        <f t="shared" si="23"/>
        <v>16.600000000000001</v>
      </c>
      <c r="D79" s="70">
        <v>10</v>
      </c>
      <c r="E79" s="136">
        <f t="shared" si="24"/>
        <v>15</v>
      </c>
      <c r="F79" s="43">
        <v>7.1</v>
      </c>
      <c r="G79" s="137"/>
      <c r="H79" s="36">
        <v>17.399999999999999</v>
      </c>
      <c r="I79" s="336">
        <f t="shared" si="25"/>
        <v>41.2</v>
      </c>
      <c r="J79" s="11">
        <v>10.5</v>
      </c>
      <c r="K79" s="139">
        <f t="shared" si="26"/>
        <v>31.5</v>
      </c>
      <c r="L79" s="15">
        <v>13.3</v>
      </c>
      <c r="M79" s="140">
        <f t="shared" si="27"/>
        <v>32.299999999999997</v>
      </c>
    </row>
    <row r="80" spans="1:13">
      <c r="A80" s="4">
        <v>6</v>
      </c>
      <c r="B80" s="58">
        <v>0</v>
      </c>
      <c r="C80" s="111">
        <f t="shared" si="23"/>
        <v>16.600000000000001</v>
      </c>
      <c r="D80" s="70">
        <v>5</v>
      </c>
      <c r="E80" s="136">
        <f t="shared" si="24"/>
        <v>20</v>
      </c>
      <c r="F80" s="43">
        <v>7.1</v>
      </c>
      <c r="G80" s="137"/>
      <c r="H80" s="36">
        <v>1.9</v>
      </c>
      <c r="I80" s="335">
        <f t="shared" si="25"/>
        <v>43.1</v>
      </c>
      <c r="J80" s="11">
        <v>5.3</v>
      </c>
      <c r="K80" s="213">
        <f t="shared" si="26"/>
        <v>36.799999999999997</v>
      </c>
      <c r="L80" s="15">
        <v>7.6</v>
      </c>
      <c r="M80" s="140">
        <f t="shared" si="27"/>
        <v>39.9</v>
      </c>
    </row>
    <row r="81" spans="1:13">
      <c r="A81" s="4">
        <v>7</v>
      </c>
      <c r="B81" s="58">
        <v>16.7</v>
      </c>
      <c r="C81" s="112">
        <f t="shared" si="23"/>
        <v>33.299999999999997</v>
      </c>
      <c r="D81" s="70">
        <v>20</v>
      </c>
      <c r="E81" s="136">
        <f t="shared" si="24"/>
        <v>40</v>
      </c>
      <c r="F81" s="43">
        <v>7.1</v>
      </c>
      <c r="G81" s="339">
        <f t="shared" ref="G81:G84" si="28">G80+F81</f>
        <v>7.1</v>
      </c>
      <c r="H81" s="36">
        <v>15.2</v>
      </c>
      <c r="I81" s="138">
        <f t="shared" si="25"/>
        <v>58.3</v>
      </c>
      <c r="J81" s="11">
        <v>0</v>
      </c>
      <c r="K81" s="131">
        <f t="shared" si="26"/>
        <v>36.799999999999997</v>
      </c>
      <c r="L81" s="15">
        <v>12.4</v>
      </c>
      <c r="M81" s="215">
        <f t="shared" si="27"/>
        <v>52.3</v>
      </c>
    </row>
    <row r="82" spans="1:13">
      <c r="A82" s="4">
        <v>8</v>
      </c>
      <c r="B82" s="58">
        <v>16.7</v>
      </c>
      <c r="C82" s="209">
        <f t="shared" si="23"/>
        <v>50</v>
      </c>
      <c r="D82" s="70">
        <v>15</v>
      </c>
      <c r="E82" s="210">
        <f t="shared" si="24"/>
        <v>55</v>
      </c>
      <c r="F82" s="43">
        <v>28.6</v>
      </c>
      <c r="G82" s="338">
        <f t="shared" si="28"/>
        <v>35.700000000000003</v>
      </c>
      <c r="H82" s="36">
        <v>8.6999999999999993</v>
      </c>
      <c r="I82" s="138">
        <f t="shared" si="25"/>
        <v>67</v>
      </c>
      <c r="J82" s="11">
        <v>26.3</v>
      </c>
      <c r="K82" s="139">
        <f t="shared" si="26"/>
        <v>63.099999999999994</v>
      </c>
      <c r="L82" s="15">
        <v>16.2</v>
      </c>
      <c r="M82" s="140">
        <f t="shared" si="27"/>
        <v>68.5</v>
      </c>
    </row>
    <row r="83" spans="1:13">
      <c r="A83" s="4">
        <v>9</v>
      </c>
      <c r="B83" s="58">
        <v>0</v>
      </c>
      <c r="C83" s="112">
        <f t="shared" si="23"/>
        <v>50</v>
      </c>
      <c r="D83" s="70">
        <v>5</v>
      </c>
      <c r="E83" s="136">
        <f t="shared" si="24"/>
        <v>60</v>
      </c>
      <c r="F83" s="43">
        <v>14.3</v>
      </c>
      <c r="G83" s="137">
        <f t="shared" si="28"/>
        <v>50</v>
      </c>
      <c r="H83" s="36">
        <v>4.3</v>
      </c>
      <c r="I83" s="138">
        <f t="shared" si="25"/>
        <v>71.3</v>
      </c>
      <c r="J83" s="11">
        <v>21.1</v>
      </c>
      <c r="K83" s="139">
        <f t="shared" si="26"/>
        <v>84.199999999999989</v>
      </c>
      <c r="L83" s="15">
        <v>8.6</v>
      </c>
      <c r="M83" s="140">
        <f t="shared" si="27"/>
        <v>77.099999999999994</v>
      </c>
    </row>
    <row r="84" spans="1:13">
      <c r="A84" s="4">
        <v>10</v>
      </c>
      <c r="B84" s="58">
        <v>50</v>
      </c>
      <c r="C84" s="112">
        <f t="shared" si="23"/>
        <v>100</v>
      </c>
      <c r="D84" s="70">
        <v>40</v>
      </c>
      <c r="E84" s="136">
        <f t="shared" si="24"/>
        <v>100</v>
      </c>
      <c r="F84" s="43">
        <v>21.4</v>
      </c>
      <c r="G84" s="137">
        <f t="shared" si="28"/>
        <v>71.400000000000006</v>
      </c>
      <c r="H84" s="36">
        <v>15.2</v>
      </c>
      <c r="I84" s="138">
        <f t="shared" si="25"/>
        <v>86.5</v>
      </c>
      <c r="J84" s="11">
        <v>15.8</v>
      </c>
      <c r="K84" s="139">
        <f t="shared" si="26"/>
        <v>99.999999999999986</v>
      </c>
      <c r="L84" s="15">
        <v>22.9</v>
      </c>
      <c r="M84" s="140">
        <f t="shared" si="27"/>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v>0</v>
      </c>
      <c r="C87" s="112"/>
      <c r="D87" s="70">
        <v>5</v>
      </c>
      <c r="E87" s="136"/>
      <c r="F87" s="43">
        <v>0</v>
      </c>
      <c r="G87" s="137"/>
      <c r="H87" s="36">
        <v>2.2999999999999998</v>
      </c>
      <c r="I87" s="138"/>
      <c r="J87" s="11">
        <v>10.5</v>
      </c>
      <c r="K87" s="139"/>
      <c r="L87" s="15">
        <v>3.8</v>
      </c>
      <c r="M87" s="140"/>
    </row>
    <row r="88" spans="1:13">
      <c r="A88" s="4">
        <v>2</v>
      </c>
      <c r="B88" s="58">
        <v>16.7</v>
      </c>
      <c r="C88" s="112"/>
      <c r="D88" s="70">
        <v>0</v>
      </c>
      <c r="E88" s="136">
        <f>E87+D88</f>
        <v>0</v>
      </c>
      <c r="F88" s="43">
        <v>7.2</v>
      </c>
      <c r="G88" s="137"/>
      <c r="H88" s="36">
        <v>0</v>
      </c>
      <c r="I88" s="138"/>
      <c r="J88" s="11">
        <v>0</v>
      </c>
      <c r="K88" s="139"/>
      <c r="L88" s="15">
        <v>1.9</v>
      </c>
      <c r="M88" s="140">
        <f>M87+L88</f>
        <v>1.9</v>
      </c>
    </row>
    <row r="89" spans="1:13">
      <c r="A89" s="4">
        <v>3</v>
      </c>
      <c r="B89" s="58">
        <v>0</v>
      </c>
      <c r="C89" s="112"/>
      <c r="D89" s="70">
        <v>5</v>
      </c>
      <c r="E89" s="136">
        <f t="shared" ref="E89:E96" si="29">E88+D89</f>
        <v>5</v>
      </c>
      <c r="F89" s="43">
        <v>0</v>
      </c>
      <c r="G89" s="137"/>
      <c r="H89" s="36">
        <v>0</v>
      </c>
      <c r="I89" s="138"/>
      <c r="J89" s="11">
        <v>5.3</v>
      </c>
      <c r="K89" s="139"/>
      <c r="L89" s="15">
        <v>1.9</v>
      </c>
      <c r="M89" s="140">
        <f t="shared" ref="M89:M96" si="30">M88+L89</f>
        <v>3.8</v>
      </c>
    </row>
    <row r="90" spans="1:13">
      <c r="A90" s="4">
        <v>4</v>
      </c>
      <c r="B90" s="58">
        <v>0</v>
      </c>
      <c r="C90" s="112"/>
      <c r="D90" s="70">
        <v>5</v>
      </c>
      <c r="E90" s="136">
        <f t="shared" si="29"/>
        <v>10</v>
      </c>
      <c r="F90" s="43">
        <v>0</v>
      </c>
      <c r="G90" s="137"/>
      <c r="H90" s="36">
        <v>0</v>
      </c>
      <c r="I90" s="138"/>
      <c r="J90" s="11">
        <v>5.3</v>
      </c>
      <c r="K90" s="139"/>
      <c r="L90" s="15">
        <v>1.9</v>
      </c>
      <c r="M90" s="140">
        <f t="shared" si="30"/>
        <v>5.6999999999999993</v>
      </c>
    </row>
    <row r="91" spans="1:13">
      <c r="A91" s="4">
        <v>5</v>
      </c>
      <c r="B91" s="58">
        <v>0</v>
      </c>
      <c r="C91" s="112">
        <f t="shared" ref="C91:C96" si="31">C90+B91</f>
        <v>0</v>
      </c>
      <c r="D91" s="70">
        <v>10</v>
      </c>
      <c r="E91" s="136">
        <f t="shared" si="29"/>
        <v>20</v>
      </c>
      <c r="F91" s="43">
        <v>21.4</v>
      </c>
      <c r="G91" s="137"/>
      <c r="H91" s="36">
        <v>4.3</v>
      </c>
      <c r="I91" s="138"/>
      <c r="J91" s="11">
        <v>10.5</v>
      </c>
      <c r="K91" s="139">
        <f t="shared" ref="K91:K96" si="32">K90+J91</f>
        <v>10.5</v>
      </c>
      <c r="L91" s="15">
        <v>8.6</v>
      </c>
      <c r="M91" s="140">
        <f t="shared" si="30"/>
        <v>14.299999999999999</v>
      </c>
    </row>
    <row r="92" spans="1:13">
      <c r="A92" s="4">
        <v>6</v>
      </c>
      <c r="B92" s="58">
        <v>0</v>
      </c>
      <c r="C92" s="112">
        <f t="shared" si="31"/>
        <v>0</v>
      </c>
      <c r="D92" s="70">
        <v>10</v>
      </c>
      <c r="E92" s="136">
        <f t="shared" si="29"/>
        <v>30</v>
      </c>
      <c r="F92" s="43">
        <v>7.1</v>
      </c>
      <c r="G92" s="339">
        <f t="shared" ref="G92:G96" si="33">G91+F92</f>
        <v>7.1</v>
      </c>
      <c r="H92" s="36">
        <v>2.2000000000000002</v>
      </c>
      <c r="I92" s="138">
        <f t="shared" ref="I92:I96" si="34">I91+H92</f>
        <v>2.2000000000000002</v>
      </c>
      <c r="J92" s="11">
        <v>5.3</v>
      </c>
      <c r="K92" s="131">
        <f t="shared" si="32"/>
        <v>15.8</v>
      </c>
      <c r="L92" s="15">
        <v>4.8</v>
      </c>
      <c r="M92" s="140">
        <f t="shared" si="30"/>
        <v>19.099999999999998</v>
      </c>
    </row>
    <row r="93" spans="1:13">
      <c r="A93" s="4">
        <v>7</v>
      </c>
      <c r="B93" s="58">
        <v>0</v>
      </c>
      <c r="C93" s="364">
        <f t="shared" si="31"/>
        <v>0</v>
      </c>
      <c r="D93" s="70">
        <v>10</v>
      </c>
      <c r="E93" s="210">
        <f t="shared" si="29"/>
        <v>40</v>
      </c>
      <c r="F93" s="43">
        <v>14.3</v>
      </c>
      <c r="G93" s="338">
        <f t="shared" si="33"/>
        <v>21.4</v>
      </c>
      <c r="H93" s="36">
        <v>6.5</v>
      </c>
      <c r="I93" s="138">
        <f t="shared" si="34"/>
        <v>8.6999999999999993</v>
      </c>
      <c r="J93" s="11">
        <v>10.5</v>
      </c>
      <c r="K93" s="139">
        <f t="shared" si="32"/>
        <v>26.3</v>
      </c>
      <c r="L93" s="15">
        <v>8.6</v>
      </c>
      <c r="M93" s="132">
        <f t="shared" si="30"/>
        <v>27.699999999999996</v>
      </c>
    </row>
    <row r="94" spans="1:13">
      <c r="A94" s="4">
        <v>8</v>
      </c>
      <c r="B94" s="58">
        <v>16.7</v>
      </c>
      <c r="C94" s="112">
        <f t="shared" si="31"/>
        <v>16.7</v>
      </c>
      <c r="D94" s="70">
        <v>5</v>
      </c>
      <c r="E94" s="136">
        <f t="shared" si="29"/>
        <v>45</v>
      </c>
      <c r="F94" s="43">
        <v>21.4</v>
      </c>
      <c r="G94" s="137">
        <f t="shared" si="33"/>
        <v>42.8</v>
      </c>
      <c r="H94" s="36">
        <v>23.9</v>
      </c>
      <c r="I94" s="138">
        <f t="shared" si="34"/>
        <v>32.599999999999994</v>
      </c>
      <c r="J94" s="11">
        <v>10.5</v>
      </c>
      <c r="K94" s="213">
        <f t="shared" si="32"/>
        <v>36.799999999999997</v>
      </c>
      <c r="L94" s="15">
        <v>17.100000000000001</v>
      </c>
      <c r="M94" s="214">
        <f t="shared" si="30"/>
        <v>44.8</v>
      </c>
    </row>
    <row r="95" spans="1:13">
      <c r="A95" s="4">
        <v>9</v>
      </c>
      <c r="B95" s="58">
        <v>33.299999999999997</v>
      </c>
      <c r="C95" s="209">
        <f t="shared" si="31"/>
        <v>50</v>
      </c>
      <c r="D95" s="70">
        <v>15</v>
      </c>
      <c r="E95" s="136">
        <f t="shared" si="29"/>
        <v>60</v>
      </c>
      <c r="F95" s="43">
        <v>0</v>
      </c>
      <c r="G95" s="137">
        <f t="shared" si="33"/>
        <v>42.8</v>
      </c>
      <c r="H95" s="36">
        <v>13</v>
      </c>
      <c r="I95" s="212">
        <f t="shared" si="34"/>
        <v>45.599999999999994</v>
      </c>
      <c r="J95" s="11">
        <v>10.5</v>
      </c>
      <c r="K95" s="139">
        <f t="shared" si="32"/>
        <v>47.3</v>
      </c>
      <c r="L95" s="15">
        <v>12.4</v>
      </c>
      <c r="M95" s="140">
        <f t="shared" si="30"/>
        <v>57.199999999999996</v>
      </c>
    </row>
    <row r="96" spans="1:13">
      <c r="A96" s="4">
        <v>10</v>
      </c>
      <c r="B96" s="58">
        <v>33.299999999999997</v>
      </c>
      <c r="C96" s="112">
        <f t="shared" si="31"/>
        <v>83.3</v>
      </c>
      <c r="D96" s="70">
        <v>35</v>
      </c>
      <c r="E96" s="136">
        <f t="shared" si="29"/>
        <v>95</v>
      </c>
      <c r="F96" s="43">
        <v>28.6</v>
      </c>
      <c r="G96" s="137">
        <f t="shared" si="33"/>
        <v>71.400000000000006</v>
      </c>
      <c r="H96" s="36">
        <v>47.8</v>
      </c>
      <c r="I96" s="138">
        <f t="shared" si="34"/>
        <v>93.399999999999991</v>
      </c>
      <c r="J96" s="11">
        <v>31.6</v>
      </c>
      <c r="K96" s="139">
        <f t="shared" si="32"/>
        <v>78.900000000000006</v>
      </c>
      <c r="L96" s="15">
        <v>39</v>
      </c>
      <c r="M96" s="140">
        <f t="shared" si="30"/>
        <v>96.199999999999989</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v>0</v>
      </c>
      <c r="C99" s="112"/>
      <c r="D99" s="70">
        <v>10</v>
      </c>
      <c r="E99" s="136"/>
      <c r="F99" s="43">
        <v>0</v>
      </c>
      <c r="G99" s="137"/>
      <c r="H99" s="36">
        <v>0</v>
      </c>
      <c r="I99" s="138"/>
      <c r="J99" s="11">
        <v>10.5</v>
      </c>
      <c r="K99" s="139">
        <f>J99</f>
        <v>10.5</v>
      </c>
      <c r="L99" s="15">
        <v>3.8</v>
      </c>
      <c r="M99" s="140"/>
    </row>
    <row r="100" spans="1:13">
      <c r="A100" s="4">
        <v>2</v>
      </c>
      <c r="B100" s="58">
        <v>0</v>
      </c>
      <c r="C100" s="112"/>
      <c r="D100" s="70">
        <v>0</v>
      </c>
      <c r="E100" s="136">
        <f>E99+D100</f>
        <v>0</v>
      </c>
      <c r="F100" s="43">
        <v>0</v>
      </c>
      <c r="G100" s="137"/>
      <c r="H100" s="36">
        <v>2.1</v>
      </c>
      <c r="I100" s="138"/>
      <c r="J100" s="11">
        <v>10.5</v>
      </c>
      <c r="K100" s="139">
        <f>K99+J100</f>
        <v>21</v>
      </c>
      <c r="L100" s="15">
        <v>3.8</v>
      </c>
      <c r="M100" s="140">
        <f>M99+L100</f>
        <v>3.8</v>
      </c>
    </row>
    <row r="101" spans="1:13">
      <c r="A101" s="4">
        <v>3</v>
      </c>
      <c r="B101" s="58">
        <v>0</v>
      </c>
      <c r="C101" s="112"/>
      <c r="D101" s="70">
        <v>5</v>
      </c>
      <c r="E101" s="136">
        <f t="shared" ref="E101:E108" si="35">E100+D101</f>
        <v>5</v>
      </c>
      <c r="F101" s="43">
        <v>0</v>
      </c>
      <c r="G101" s="137"/>
      <c r="H101" s="36">
        <v>2.2000000000000002</v>
      </c>
      <c r="I101" s="138"/>
      <c r="J101" s="11">
        <v>0</v>
      </c>
      <c r="K101" s="139">
        <f t="shared" ref="K101:K108" si="36">K100+J101</f>
        <v>21</v>
      </c>
      <c r="L101" s="15">
        <v>1.9</v>
      </c>
      <c r="M101" s="140">
        <f t="shared" ref="M101:M108" si="37">M100+L101</f>
        <v>5.6999999999999993</v>
      </c>
    </row>
    <row r="102" spans="1:13">
      <c r="A102" s="4">
        <v>4</v>
      </c>
      <c r="B102" s="58">
        <v>0</v>
      </c>
      <c r="C102" s="112">
        <f t="shared" ref="C102:C108" si="38">C101+B102</f>
        <v>0</v>
      </c>
      <c r="D102" s="70">
        <v>0</v>
      </c>
      <c r="E102" s="136">
        <f t="shared" si="35"/>
        <v>5</v>
      </c>
      <c r="F102" s="43">
        <v>0</v>
      </c>
      <c r="G102" s="137"/>
      <c r="H102" s="36">
        <v>4.3</v>
      </c>
      <c r="I102" s="138">
        <f t="shared" ref="I102:I108" si="39">I101+H102</f>
        <v>4.3</v>
      </c>
      <c r="J102" s="11">
        <v>0</v>
      </c>
      <c r="K102" s="139">
        <f t="shared" si="36"/>
        <v>21</v>
      </c>
      <c r="L102" s="15">
        <v>1.9</v>
      </c>
      <c r="M102" s="140">
        <f t="shared" si="37"/>
        <v>7.6</v>
      </c>
    </row>
    <row r="103" spans="1:13">
      <c r="A103" s="4">
        <v>5</v>
      </c>
      <c r="B103" s="58">
        <v>33.4</v>
      </c>
      <c r="C103" s="112">
        <f t="shared" si="38"/>
        <v>33.4</v>
      </c>
      <c r="D103" s="70">
        <v>20</v>
      </c>
      <c r="E103" s="136">
        <f t="shared" si="35"/>
        <v>25</v>
      </c>
      <c r="F103" s="43">
        <v>7.2</v>
      </c>
      <c r="G103" s="137"/>
      <c r="H103" s="36">
        <v>2.2000000000000002</v>
      </c>
      <c r="I103" s="138">
        <f t="shared" si="39"/>
        <v>6.5</v>
      </c>
      <c r="J103" s="11">
        <v>15.8</v>
      </c>
      <c r="K103" s="139">
        <f t="shared" si="36"/>
        <v>36.799999999999997</v>
      </c>
      <c r="L103" s="15">
        <v>8.6</v>
      </c>
      <c r="M103" s="140">
        <f t="shared" si="37"/>
        <v>16.2</v>
      </c>
    </row>
    <row r="104" spans="1:13">
      <c r="A104" s="4">
        <v>6</v>
      </c>
      <c r="B104" s="58">
        <v>0</v>
      </c>
      <c r="C104" s="112">
        <f t="shared" si="38"/>
        <v>33.4</v>
      </c>
      <c r="D104" s="70">
        <v>15</v>
      </c>
      <c r="E104" s="136">
        <f t="shared" si="35"/>
        <v>40</v>
      </c>
      <c r="F104" s="43">
        <v>7.1</v>
      </c>
      <c r="G104" s="137"/>
      <c r="H104" s="36">
        <v>2.2000000000000002</v>
      </c>
      <c r="I104" s="138">
        <f t="shared" si="39"/>
        <v>8.6999999999999993</v>
      </c>
      <c r="J104" s="11">
        <v>5.3</v>
      </c>
      <c r="K104" s="139">
        <f t="shared" si="36"/>
        <v>42.099999999999994</v>
      </c>
      <c r="L104" s="15">
        <v>6.7</v>
      </c>
      <c r="M104" s="140">
        <f t="shared" si="37"/>
        <v>22.9</v>
      </c>
    </row>
    <row r="105" spans="1:13">
      <c r="A105" s="4">
        <v>7</v>
      </c>
      <c r="B105" s="58">
        <v>0</v>
      </c>
      <c r="C105" s="112">
        <f t="shared" si="38"/>
        <v>33.4</v>
      </c>
      <c r="D105" s="70">
        <v>5</v>
      </c>
      <c r="E105" s="136">
        <f t="shared" si="35"/>
        <v>45</v>
      </c>
      <c r="F105" s="43">
        <v>14.3</v>
      </c>
      <c r="G105" s="211">
        <f t="shared" ref="G105:G108" si="40">G104+F105</f>
        <v>14.3</v>
      </c>
      <c r="H105" s="36">
        <v>13</v>
      </c>
      <c r="I105" s="138">
        <f t="shared" si="39"/>
        <v>21.7</v>
      </c>
      <c r="J105" s="11">
        <v>5.3</v>
      </c>
      <c r="K105" s="131">
        <f t="shared" si="36"/>
        <v>47.399999999999991</v>
      </c>
      <c r="L105" s="15">
        <v>9.5</v>
      </c>
      <c r="M105" s="140">
        <f t="shared" si="37"/>
        <v>32.4</v>
      </c>
    </row>
    <row r="106" spans="1:13">
      <c r="A106" s="4">
        <v>8</v>
      </c>
      <c r="B106" s="58">
        <v>0</v>
      </c>
      <c r="C106" s="364">
        <f t="shared" si="38"/>
        <v>33.4</v>
      </c>
      <c r="D106" s="70">
        <v>10</v>
      </c>
      <c r="E106" s="210">
        <f t="shared" si="35"/>
        <v>55</v>
      </c>
      <c r="F106" s="43">
        <v>35.700000000000003</v>
      </c>
      <c r="G106" s="137">
        <f t="shared" si="40"/>
        <v>50</v>
      </c>
      <c r="H106" s="36">
        <v>19.600000000000001</v>
      </c>
      <c r="I106" s="212">
        <f t="shared" si="39"/>
        <v>41.3</v>
      </c>
      <c r="J106" s="11">
        <v>15.8</v>
      </c>
      <c r="K106" s="139">
        <f t="shared" si="36"/>
        <v>63.199999999999989</v>
      </c>
      <c r="L106" s="15">
        <v>19.100000000000001</v>
      </c>
      <c r="M106" s="215">
        <f t="shared" si="37"/>
        <v>51.5</v>
      </c>
    </row>
    <row r="107" spans="1:13">
      <c r="A107" s="4">
        <v>9</v>
      </c>
      <c r="B107" s="58">
        <v>33</v>
      </c>
      <c r="C107" s="209">
        <f t="shared" si="38"/>
        <v>66.400000000000006</v>
      </c>
      <c r="D107" s="70">
        <v>5</v>
      </c>
      <c r="E107" s="136">
        <f t="shared" si="35"/>
        <v>60</v>
      </c>
      <c r="F107" s="43">
        <v>14.3</v>
      </c>
      <c r="G107" s="137">
        <f t="shared" si="40"/>
        <v>64.3</v>
      </c>
      <c r="H107" s="36">
        <v>17.399999999999999</v>
      </c>
      <c r="I107" s="138">
        <f t="shared" si="39"/>
        <v>58.699999999999996</v>
      </c>
      <c r="J107" s="11">
        <v>0</v>
      </c>
      <c r="K107" s="213">
        <f t="shared" si="36"/>
        <v>63.199999999999989</v>
      </c>
      <c r="L107" s="15">
        <v>11.4</v>
      </c>
      <c r="M107" s="140">
        <f t="shared" si="37"/>
        <v>62.9</v>
      </c>
    </row>
    <row r="108" spans="1:13">
      <c r="A108" s="4">
        <v>10</v>
      </c>
      <c r="B108" s="58">
        <v>33.299999999999997</v>
      </c>
      <c r="C108" s="112">
        <f t="shared" si="38"/>
        <v>99.7</v>
      </c>
      <c r="D108" s="70">
        <v>30</v>
      </c>
      <c r="E108" s="136">
        <f t="shared" si="35"/>
        <v>90</v>
      </c>
      <c r="F108" s="43">
        <v>21.4</v>
      </c>
      <c r="G108" s="137">
        <f t="shared" si="40"/>
        <v>85.699999999999989</v>
      </c>
      <c r="H108" s="36">
        <v>37</v>
      </c>
      <c r="I108" s="138">
        <f t="shared" si="39"/>
        <v>95.699999999999989</v>
      </c>
      <c r="J108" s="11">
        <v>36.799999999999997</v>
      </c>
      <c r="K108" s="139">
        <f t="shared" si="36"/>
        <v>99.999999999999986</v>
      </c>
      <c r="L108" s="15">
        <v>33.299999999999997</v>
      </c>
      <c r="M108" s="140">
        <f t="shared" si="37"/>
        <v>96.199999999999989</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v>0</v>
      </c>
      <c r="C111" s="112"/>
      <c r="D111" s="70">
        <v>0</v>
      </c>
      <c r="E111" s="136"/>
      <c r="F111" s="43">
        <v>0</v>
      </c>
      <c r="G111" s="137"/>
      <c r="H111" s="36">
        <v>0</v>
      </c>
      <c r="I111" s="138"/>
      <c r="J111" s="11">
        <v>5.0999999999999996</v>
      </c>
      <c r="K111" s="139"/>
      <c r="L111" s="15">
        <v>0.9</v>
      </c>
      <c r="M111" s="135"/>
    </row>
    <row r="112" spans="1:13">
      <c r="A112" s="4">
        <v>2</v>
      </c>
      <c r="B112" s="58">
        <v>0</v>
      </c>
      <c r="C112" s="112"/>
      <c r="D112" s="70">
        <v>0</v>
      </c>
      <c r="E112" s="136"/>
      <c r="F112" s="43">
        <v>0</v>
      </c>
      <c r="G112" s="137"/>
      <c r="H112" s="36">
        <v>0</v>
      </c>
      <c r="I112" s="138"/>
      <c r="J112" s="11">
        <v>0</v>
      </c>
      <c r="K112" s="139"/>
      <c r="L112" s="15">
        <v>0</v>
      </c>
      <c r="M112" s="135"/>
    </row>
    <row r="113" spans="1:13">
      <c r="A113" s="4">
        <v>3</v>
      </c>
      <c r="B113" s="58">
        <v>0</v>
      </c>
      <c r="C113" s="112"/>
      <c r="D113" s="70">
        <v>0</v>
      </c>
      <c r="E113" s="136">
        <f t="shared" ref="E113:E120" si="41">E112+D113</f>
        <v>0</v>
      </c>
      <c r="F113" s="43">
        <v>0</v>
      </c>
      <c r="G113" s="137"/>
      <c r="H113" s="36">
        <v>0</v>
      </c>
      <c r="I113" s="138"/>
      <c r="J113" s="11">
        <v>0</v>
      </c>
      <c r="K113" s="139"/>
      <c r="L113" s="15">
        <v>0</v>
      </c>
      <c r="M113" s="135"/>
    </row>
    <row r="114" spans="1:13">
      <c r="A114" s="4">
        <v>4</v>
      </c>
      <c r="B114" s="58">
        <v>0</v>
      </c>
      <c r="C114" s="112"/>
      <c r="D114" s="70">
        <v>0</v>
      </c>
      <c r="E114" s="136">
        <f t="shared" si="41"/>
        <v>0</v>
      </c>
      <c r="F114" s="43">
        <v>0</v>
      </c>
      <c r="G114" s="137"/>
      <c r="H114" s="36">
        <v>2.2000000000000002</v>
      </c>
      <c r="I114" s="138"/>
      <c r="J114" s="11">
        <v>5.3</v>
      </c>
      <c r="K114" s="139"/>
      <c r="L114" s="15">
        <v>1.9</v>
      </c>
      <c r="M114" s="135"/>
    </row>
    <row r="115" spans="1:13">
      <c r="A115" s="4">
        <v>5</v>
      </c>
      <c r="B115" s="58">
        <v>33.4</v>
      </c>
      <c r="C115" s="112"/>
      <c r="D115" s="70">
        <v>0</v>
      </c>
      <c r="E115" s="136">
        <f t="shared" si="41"/>
        <v>0</v>
      </c>
      <c r="F115" s="43">
        <v>0</v>
      </c>
      <c r="G115" s="137"/>
      <c r="H115" s="36">
        <v>4.3</v>
      </c>
      <c r="I115" s="138">
        <f t="shared" ref="I115:I120" si="42">I114+H115</f>
        <v>4.3</v>
      </c>
      <c r="J115" s="11">
        <v>5.3</v>
      </c>
      <c r="K115" s="139">
        <f t="shared" ref="K115:K120" si="43">K114+J115</f>
        <v>5.3</v>
      </c>
      <c r="L115" s="15">
        <v>4.8</v>
      </c>
      <c r="M115" s="135"/>
    </row>
    <row r="116" spans="1:13">
      <c r="A116" s="4">
        <v>6</v>
      </c>
      <c r="B116" s="58">
        <v>0</v>
      </c>
      <c r="C116" s="112"/>
      <c r="D116" s="70">
        <v>0</v>
      </c>
      <c r="E116" s="136">
        <f t="shared" si="41"/>
        <v>0</v>
      </c>
      <c r="F116" s="43">
        <v>0</v>
      </c>
      <c r="G116" s="137">
        <f t="shared" ref="G116:G120" si="44">G115+F116</f>
        <v>0</v>
      </c>
      <c r="H116" s="36">
        <v>2.2000000000000002</v>
      </c>
      <c r="I116" s="138">
        <f t="shared" si="42"/>
        <v>6.5</v>
      </c>
      <c r="J116" s="11">
        <v>10.5</v>
      </c>
      <c r="K116" s="139">
        <f t="shared" si="43"/>
        <v>15.8</v>
      </c>
      <c r="L116" s="15">
        <v>2.9</v>
      </c>
      <c r="M116" s="135"/>
    </row>
    <row r="117" spans="1:13">
      <c r="A117" s="4">
        <v>7</v>
      </c>
      <c r="B117" s="58">
        <v>0</v>
      </c>
      <c r="C117" s="112"/>
      <c r="D117" s="70">
        <v>0</v>
      </c>
      <c r="E117" s="136">
        <f t="shared" si="41"/>
        <v>0</v>
      </c>
      <c r="F117" s="43">
        <v>7.1</v>
      </c>
      <c r="G117" s="137">
        <f t="shared" si="44"/>
        <v>7.1</v>
      </c>
      <c r="H117" s="36">
        <v>4.3</v>
      </c>
      <c r="I117" s="138">
        <f t="shared" si="42"/>
        <v>10.8</v>
      </c>
      <c r="J117" s="11">
        <v>5.3</v>
      </c>
      <c r="K117" s="139">
        <f t="shared" si="43"/>
        <v>21.1</v>
      </c>
      <c r="L117" s="15">
        <v>3.8</v>
      </c>
      <c r="M117" s="135"/>
    </row>
    <row r="118" spans="1:13">
      <c r="A118" s="4">
        <v>8</v>
      </c>
      <c r="B118" s="58">
        <v>0</v>
      </c>
      <c r="C118" s="112">
        <f t="shared" ref="C118:C120" si="45">C117+B118</f>
        <v>0</v>
      </c>
      <c r="D118" s="70">
        <v>15</v>
      </c>
      <c r="E118" s="210">
        <f t="shared" si="41"/>
        <v>15</v>
      </c>
      <c r="F118" s="43">
        <v>14.3</v>
      </c>
      <c r="G118" s="338">
        <f t="shared" si="44"/>
        <v>21.4</v>
      </c>
      <c r="H118" s="36">
        <v>19.600000000000001</v>
      </c>
      <c r="I118" s="335">
        <f t="shared" si="42"/>
        <v>30.400000000000002</v>
      </c>
      <c r="J118" s="11">
        <v>21.1</v>
      </c>
      <c r="K118" s="213">
        <f t="shared" si="43"/>
        <v>42.2</v>
      </c>
      <c r="L118" s="15">
        <v>17.100000000000001</v>
      </c>
      <c r="M118" s="135"/>
    </row>
    <row r="119" spans="1:13">
      <c r="A119" s="4">
        <v>9</v>
      </c>
      <c r="B119" s="58">
        <v>33.299999999999997</v>
      </c>
      <c r="C119" s="208">
        <f t="shared" si="45"/>
        <v>33.299999999999997</v>
      </c>
      <c r="D119" s="70">
        <v>25</v>
      </c>
      <c r="E119" s="136">
        <f t="shared" si="41"/>
        <v>40</v>
      </c>
      <c r="F119" s="43">
        <v>35.700000000000003</v>
      </c>
      <c r="G119" s="339">
        <f t="shared" si="44"/>
        <v>57.1</v>
      </c>
      <c r="H119" s="36">
        <v>28.3</v>
      </c>
      <c r="I119" s="336">
        <f t="shared" si="42"/>
        <v>58.7</v>
      </c>
      <c r="J119" s="11">
        <v>15.8</v>
      </c>
      <c r="K119" s="139">
        <f t="shared" si="43"/>
        <v>58</v>
      </c>
      <c r="L119" s="15">
        <v>26.7</v>
      </c>
      <c r="M119" s="135"/>
    </row>
    <row r="120" spans="1:13">
      <c r="A120" s="4">
        <v>10</v>
      </c>
      <c r="B120" s="58">
        <v>33.299999999999997</v>
      </c>
      <c r="C120" s="112">
        <f t="shared" si="45"/>
        <v>66.599999999999994</v>
      </c>
      <c r="D120" s="70">
        <v>60</v>
      </c>
      <c r="E120" s="136">
        <f t="shared" si="41"/>
        <v>100</v>
      </c>
      <c r="F120" s="43">
        <v>42.9</v>
      </c>
      <c r="G120" s="137">
        <f t="shared" si="44"/>
        <v>100</v>
      </c>
      <c r="H120" s="36">
        <v>39.1</v>
      </c>
      <c r="I120" s="138">
        <f t="shared" si="42"/>
        <v>97.800000000000011</v>
      </c>
      <c r="J120" s="11">
        <v>31.6</v>
      </c>
      <c r="K120" s="139">
        <f t="shared" si="43"/>
        <v>89.6</v>
      </c>
      <c r="L120" s="15">
        <v>41.9</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0</v>
      </c>
      <c r="C123" s="112">
        <f>B123</f>
        <v>0</v>
      </c>
      <c r="D123" s="70">
        <v>5</v>
      </c>
      <c r="E123" s="136"/>
      <c r="F123" s="43">
        <v>0</v>
      </c>
      <c r="G123" s="137"/>
      <c r="H123" s="36">
        <v>2.2000000000000002</v>
      </c>
      <c r="I123" s="138"/>
      <c r="J123" s="11">
        <v>10.5</v>
      </c>
      <c r="K123" s="139">
        <f>J123</f>
        <v>10.5</v>
      </c>
      <c r="L123" s="15">
        <v>3.8</v>
      </c>
      <c r="M123" s="135"/>
    </row>
    <row r="124" spans="1:13">
      <c r="A124" s="4">
        <v>2</v>
      </c>
      <c r="B124" s="58">
        <v>16.600000000000001</v>
      </c>
      <c r="C124" s="112">
        <f>C123+B124</f>
        <v>16.600000000000001</v>
      </c>
      <c r="D124" s="70">
        <v>0</v>
      </c>
      <c r="E124" s="136">
        <f>E123+D124</f>
        <v>0</v>
      </c>
      <c r="F124" s="43">
        <v>0</v>
      </c>
      <c r="G124" s="137">
        <f>G123+F124</f>
        <v>0</v>
      </c>
      <c r="H124" s="36">
        <v>2.2000000000000002</v>
      </c>
      <c r="I124" s="138"/>
      <c r="J124" s="11">
        <v>10.5</v>
      </c>
      <c r="K124" s="213">
        <f>K123+J124</f>
        <v>21</v>
      </c>
      <c r="L124" s="15">
        <v>3.8</v>
      </c>
      <c r="M124" s="135"/>
    </row>
    <row r="125" spans="1:13">
      <c r="A125" s="4">
        <v>3</v>
      </c>
      <c r="B125" s="58">
        <v>0</v>
      </c>
      <c r="C125" s="112">
        <f t="shared" ref="C125:C132" si="46">C124+B125</f>
        <v>16.600000000000001</v>
      </c>
      <c r="D125" s="70">
        <v>0</v>
      </c>
      <c r="E125" s="136">
        <f t="shared" ref="E125:E132" si="47">E124+D125</f>
        <v>0</v>
      </c>
      <c r="F125" s="43">
        <v>0</v>
      </c>
      <c r="G125" s="137">
        <f t="shared" ref="G125:G132" si="48">G124+F125</f>
        <v>0</v>
      </c>
      <c r="H125" s="36">
        <v>2.2000000000000002</v>
      </c>
      <c r="I125" s="138"/>
      <c r="J125" s="11">
        <v>5.3</v>
      </c>
      <c r="K125" s="139">
        <f t="shared" ref="K125:K132" si="49">K124+J125</f>
        <v>26.3</v>
      </c>
      <c r="L125" s="15">
        <v>1.9</v>
      </c>
      <c r="M125" s="135"/>
    </row>
    <row r="126" spans="1:13">
      <c r="A126" s="4">
        <v>4</v>
      </c>
      <c r="B126" s="58">
        <v>16.7</v>
      </c>
      <c r="C126" s="112">
        <f t="shared" si="46"/>
        <v>33.299999999999997</v>
      </c>
      <c r="D126" s="70">
        <v>10</v>
      </c>
      <c r="E126" s="136">
        <f t="shared" si="47"/>
        <v>10</v>
      </c>
      <c r="F126" s="43">
        <v>7.3</v>
      </c>
      <c r="G126" s="137">
        <f t="shared" si="48"/>
        <v>7.3</v>
      </c>
      <c r="H126" s="36">
        <v>4.3</v>
      </c>
      <c r="I126" s="138">
        <f t="shared" ref="I126:I132" si="50">I125+H126</f>
        <v>4.3</v>
      </c>
      <c r="J126" s="11">
        <v>5.3</v>
      </c>
      <c r="K126" s="139">
        <f t="shared" si="49"/>
        <v>31.6</v>
      </c>
      <c r="L126" s="15">
        <v>6.7</v>
      </c>
      <c r="M126" s="135"/>
    </row>
    <row r="127" spans="1:13">
      <c r="A127" s="4">
        <v>5</v>
      </c>
      <c r="B127" s="58">
        <v>0</v>
      </c>
      <c r="C127" s="112">
        <f t="shared" si="46"/>
        <v>33.299999999999997</v>
      </c>
      <c r="D127" s="70">
        <v>30</v>
      </c>
      <c r="E127" s="136">
        <f t="shared" si="47"/>
        <v>40</v>
      </c>
      <c r="F127" s="43">
        <v>35.700000000000003</v>
      </c>
      <c r="G127" s="137">
        <f t="shared" si="48"/>
        <v>43</v>
      </c>
      <c r="H127" s="36">
        <v>15.2</v>
      </c>
      <c r="I127" s="138">
        <f t="shared" si="50"/>
        <v>19.5</v>
      </c>
      <c r="J127" s="11">
        <v>0</v>
      </c>
      <c r="K127" s="139">
        <f t="shared" si="49"/>
        <v>31.6</v>
      </c>
      <c r="L127" s="15">
        <v>17.100000000000001</v>
      </c>
      <c r="M127" s="135"/>
    </row>
    <row r="128" spans="1:13">
      <c r="A128" s="4">
        <v>6</v>
      </c>
      <c r="B128" s="58">
        <v>0</v>
      </c>
      <c r="C128" s="112">
        <f t="shared" si="46"/>
        <v>33.299999999999997</v>
      </c>
      <c r="D128" s="70">
        <v>0</v>
      </c>
      <c r="E128" s="136">
        <f t="shared" si="47"/>
        <v>40</v>
      </c>
      <c r="F128" s="43">
        <v>0</v>
      </c>
      <c r="G128" s="211">
        <f t="shared" si="48"/>
        <v>43</v>
      </c>
      <c r="H128" s="36">
        <v>8.6999999999999993</v>
      </c>
      <c r="I128" s="336">
        <f t="shared" si="50"/>
        <v>28.2</v>
      </c>
      <c r="J128" s="11">
        <v>15.8</v>
      </c>
      <c r="K128" s="139">
        <f t="shared" si="49"/>
        <v>47.400000000000006</v>
      </c>
      <c r="L128" s="15">
        <v>6.7</v>
      </c>
      <c r="M128" s="135"/>
    </row>
    <row r="129" spans="1:13">
      <c r="A129" s="4">
        <v>7</v>
      </c>
      <c r="B129" s="58">
        <v>0</v>
      </c>
      <c r="C129" s="364">
        <f t="shared" si="46"/>
        <v>33.299999999999997</v>
      </c>
      <c r="D129" s="70">
        <v>5</v>
      </c>
      <c r="E129" s="210">
        <f t="shared" si="47"/>
        <v>45</v>
      </c>
      <c r="F129" s="43">
        <v>21.4</v>
      </c>
      <c r="G129" s="340">
        <f t="shared" si="48"/>
        <v>64.400000000000006</v>
      </c>
      <c r="H129" s="36">
        <v>15.2</v>
      </c>
      <c r="I129" s="335">
        <f t="shared" si="50"/>
        <v>43.4</v>
      </c>
      <c r="J129" s="11">
        <v>10.5</v>
      </c>
      <c r="K129" s="131">
        <f t="shared" si="49"/>
        <v>57.900000000000006</v>
      </c>
      <c r="L129" s="15">
        <v>12.4</v>
      </c>
      <c r="M129" s="135"/>
    </row>
    <row r="130" spans="1:13">
      <c r="A130" s="4">
        <v>8</v>
      </c>
      <c r="B130" s="58">
        <v>16.7</v>
      </c>
      <c r="C130" s="209">
        <f t="shared" si="46"/>
        <v>50</v>
      </c>
      <c r="D130" s="70">
        <v>5</v>
      </c>
      <c r="E130" s="136">
        <f t="shared" si="47"/>
        <v>50</v>
      </c>
      <c r="F130" s="43">
        <v>7.1</v>
      </c>
      <c r="G130" s="137">
        <f t="shared" si="48"/>
        <v>71.5</v>
      </c>
      <c r="H130" s="36">
        <v>30.4</v>
      </c>
      <c r="I130" s="138">
        <f t="shared" si="50"/>
        <v>73.8</v>
      </c>
      <c r="J130" s="11">
        <v>26.3</v>
      </c>
      <c r="K130" s="139">
        <f t="shared" si="49"/>
        <v>84.2</v>
      </c>
      <c r="L130" s="15">
        <v>21</v>
      </c>
      <c r="M130" s="135"/>
    </row>
    <row r="131" spans="1:13">
      <c r="A131" s="4">
        <v>9</v>
      </c>
      <c r="B131" s="58">
        <v>33.299999999999997</v>
      </c>
      <c r="C131" s="112">
        <f t="shared" si="46"/>
        <v>83.3</v>
      </c>
      <c r="D131" s="70">
        <v>15</v>
      </c>
      <c r="E131" s="136">
        <f t="shared" si="47"/>
        <v>65</v>
      </c>
      <c r="F131" s="43">
        <v>7.1</v>
      </c>
      <c r="G131" s="137">
        <f t="shared" si="48"/>
        <v>78.599999999999994</v>
      </c>
      <c r="H131" s="36">
        <v>8.6999999999999993</v>
      </c>
      <c r="I131" s="138">
        <f t="shared" si="50"/>
        <v>82.5</v>
      </c>
      <c r="J131" s="11">
        <v>0</v>
      </c>
      <c r="K131" s="139">
        <f t="shared" si="49"/>
        <v>84.2</v>
      </c>
      <c r="L131" s="15">
        <v>9.5</v>
      </c>
      <c r="M131" s="135"/>
    </row>
    <row r="132" spans="1:13">
      <c r="A132" s="4">
        <v>10</v>
      </c>
      <c r="B132" s="58">
        <v>16.7</v>
      </c>
      <c r="C132" s="112">
        <f t="shared" si="46"/>
        <v>100</v>
      </c>
      <c r="D132" s="70">
        <v>30</v>
      </c>
      <c r="E132" s="136">
        <f t="shared" si="47"/>
        <v>95</v>
      </c>
      <c r="F132" s="43">
        <v>21.4</v>
      </c>
      <c r="G132" s="137">
        <f t="shared" si="48"/>
        <v>100</v>
      </c>
      <c r="H132" s="36">
        <v>10.9</v>
      </c>
      <c r="I132" s="138">
        <f t="shared" si="50"/>
        <v>93.4</v>
      </c>
      <c r="J132" s="11">
        <v>15.8</v>
      </c>
      <c r="K132" s="139">
        <f t="shared" si="49"/>
        <v>100</v>
      </c>
      <c r="L132" s="15">
        <v>17.100000000000001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16.7</v>
      </c>
      <c r="C135" s="112">
        <f>B135</f>
        <v>16.7</v>
      </c>
      <c r="D135" s="70">
        <v>25</v>
      </c>
      <c r="E135" s="136">
        <f>D135</f>
        <v>25</v>
      </c>
      <c r="F135" s="43">
        <v>0</v>
      </c>
      <c r="G135" s="211">
        <f>F135</f>
        <v>0</v>
      </c>
      <c r="H135" s="36">
        <v>26.1</v>
      </c>
      <c r="I135" s="138">
        <f>H135</f>
        <v>26.1</v>
      </c>
      <c r="J135" s="11">
        <v>26.3</v>
      </c>
      <c r="K135" s="139">
        <f>J135</f>
        <v>26.3</v>
      </c>
      <c r="L135" s="15">
        <v>25.8</v>
      </c>
      <c r="M135" s="140">
        <f>L135</f>
        <v>25.8</v>
      </c>
    </row>
    <row r="136" spans="1:13">
      <c r="A136" s="4">
        <v>2</v>
      </c>
      <c r="B136" s="58">
        <v>16.5</v>
      </c>
      <c r="C136" s="112">
        <f>C135+B136</f>
        <v>33.200000000000003</v>
      </c>
      <c r="D136" s="70">
        <v>25</v>
      </c>
      <c r="E136" s="136">
        <f>E135+D136</f>
        <v>50</v>
      </c>
      <c r="F136" s="43">
        <v>0</v>
      </c>
      <c r="G136" s="137">
        <f>G135+F136</f>
        <v>0</v>
      </c>
      <c r="H136" s="36">
        <v>15.3</v>
      </c>
      <c r="I136" s="138">
        <f>I135+H136</f>
        <v>41.400000000000006</v>
      </c>
      <c r="J136" s="11">
        <v>10.5</v>
      </c>
      <c r="K136" s="213">
        <f>K135+J136</f>
        <v>36.799999999999997</v>
      </c>
      <c r="L136" s="15">
        <v>15.2</v>
      </c>
      <c r="M136" s="140">
        <f>M135+L136</f>
        <v>41</v>
      </c>
    </row>
    <row r="137" spans="1:13">
      <c r="A137" s="4">
        <v>3</v>
      </c>
      <c r="B137" s="58">
        <v>0</v>
      </c>
      <c r="C137" s="112">
        <f t="shared" ref="C137:C144" si="51">C136+B137</f>
        <v>33.200000000000003</v>
      </c>
      <c r="D137" s="70">
        <v>15</v>
      </c>
      <c r="E137" s="136">
        <f t="shared" ref="E137:E144" si="52">E136+D137</f>
        <v>65</v>
      </c>
      <c r="F137" s="43">
        <v>0</v>
      </c>
      <c r="G137" s="137">
        <f t="shared" ref="G137:G144" si="53">G136+F137</f>
        <v>0</v>
      </c>
      <c r="H137" s="36">
        <v>4.3</v>
      </c>
      <c r="I137" s="212">
        <f t="shared" ref="I137:I144" si="54">I136+H137</f>
        <v>45.7</v>
      </c>
      <c r="J137" s="11">
        <v>15.8</v>
      </c>
      <c r="K137" s="131">
        <f t="shared" ref="K137:K144" si="55">K136+J137</f>
        <v>52.599999999999994</v>
      </c>
      <c r="L137" s="15">
        <v>8.6</v>
      </c>
      <c r="M137" s="214">
        <f t="shared" ref="M137:M144" si="56">M136+L137</f>
        <v>49.6</v>
      </c>
    </row>
    <row r="138" spans="1:13">
      <c r="A138" s="4">
        <v>4</v>
      </c>
      <c r="B138" s="58">
        <v>16.7</v>
      </c>
      <c r="C138" s="112">
        <f t="shared" si="51"/>
        <v>49.900000000000006</v>
      </c>
      <c r="D138" s="70">
        <v>0</v>
      </c>
      <c r="E138" s="136">
        <f t="shared" si="52"/>
        <v>65</v>
      </c>
      <c r="F138" s="43">
        <v>7.3</v>
      </c>
      <c r="G138" s="137">
        <f t="shared" si="53"/>
        <v>7.3</v>
      </c>
      <c r="H138" s="36">
        <v>8.6999999999999993</v>
      </c>
      <c r="I138" s="138">
        <f t="shared" si="54"/>
        <v>54.400000000000006</v>
      </c>
      <c r="J138" s="11">
        <v>0</v>
      </c>
      <c r="K138" s="139">
        <f t="shared" si="55"/>
        <v>52.599999999999994</v>
      </c>
      <c r="L138" s="15">
        <v>5.7</v>
      </c>
      <c r="M138" s="369">
        <f t="shared" si="56"/>
        <v>55.300000000000004</v>
      </c>
    </row>
    <row r="139" spans="1:13">
      <c r="A139" s="4">
        <v>5</v>
      </c>
      <c r="B139" s="58">
        <v>0</v>
      </c>
      <c r="C139" s="208">
        <f t="shared" si="51"/>
        <v>49.900000000000006</v>
      </c>
      <c r="D139" s="70">
        <v>10</v>
      </c>
      <c r="E139" s="210">
        <f t="shared" si="52"/>
        <v>75</v>
      </c>
      <c r="F139" s="43">
        <v>35.700000000000003</v>
      </c>
      <c r="G139" s="137">
        <f t="shared" si="53"/>
        <v>43</v>
      </c>
      <c r="H139" s="36">
        <v>13</v>
      </c>
      <c r="I139" s="138">
        <f t="shared" si="54"/>
        <v>67.400000000000006</v>
      </c>
      <c r="J139" s="11">
        <v>15.8</v>
      </c>
      <c r="K139" s="139">
        <f t="shared" si="55"/>
        <v>68.399999999999991</v>
      </c>
      <c r="L139" s="15">
        <v>13.3</v>
      </c>
      <c r="M139" s="140">
        <f t="shared" si="56"/>
        <v>68.600000000000009</v>
      </c>
    </row>
    <row r="140" spans="1:13">
      <c r="A140" s="4">
        <v>6</v>
      </c>
      <c r="B140" s="58">
        <v>0</v>
      </c>
      <c r="C140" s="112">
        <f t="shared" si="51"/>
        <v>49.900000000000006</v>
      </c>
      <c r="D140" s="70">
        <v>5</v>
      </c>
      <c r="E140" s="136">
        <f t="shared" si="52"/>
        <v>80</v>
      </c>
      <c r="F140" s="43">
        <v>0</v>
      </c>
      <c r="G140" s="137">
        <f t="shared" si="53"/>
        <v>43</v>
      </c>
      <c r="H140" s="36">
        <v>10.9</v>
      </c>
      <c r="I140" s="138">
        <f t="shared" si="54"/>
        <v>78.300000000000011</v>
      </c>
      <c r="J140" s="11">
        <v>5.3</v>
      </c>
      <c r="K140" s="139">
        <f t="shared" si="55"/>
        <v>73.699999999999989</v>
      </c>
      <c r="L140" s="15">
        <v>7.6</v>
      </c>
      <c r="M140" s="140">
        <f t="shared" si="56"/>
        <v>76.2</v>
      </c>
    </row>
    <row r="141" spans="1:13">
      <c r="A141" s="4">
        <v>7</v>
      </c>
      <c r="B141" s="58">
        <v>16.7</v>
      </c>
      <c r="C141" s="112">
        <f t="shared" si="51"/>
        <v>66.600000000000009</v>
      </c>
      <c r="D141" s="70">
        <v>0</v>
      </c>
      <c r="E141" s="136">
        <f t="shared" si="52"/>
        <v>80</v>
      </c>
      <c r="F141" s="43">
        <v>0</v>
      </c>
      <c r="G141" s="137">
        <f t="shared" si="53"/>
        <v>43</v>
      </c>
      <c r="H141" s="36">
        <v>8.6999999999999993</v>
      </c>
      <c r="I141" s="138">
        <f t="shared" si="54"/>
        <v>87.000000000000014</v>
      </c>
      <c r="J141" s="11">
        <v>10.5</v>
      </c>
      <c r="K141" s="139">
        <f t="shared" si="55"/>
        <v>84.199999999999989</v>
      </c>
      <c r="L141" s="15">
        <v>7.6</v>
      </c>
      <c r="M141" s="140">
        <f t="shared" si="56"/>
        <v>83.8</v>
      </c>
    </row>
    <row r="142" spans="1:13">
      <c r="A142" s="4">
        <v>8</v>
      </c>
      <c r="B142" s="58">
        <v>16.7</v>
      </c>
      <c r="C142" s="112">
        <f t="shared" si="51"/>
        <v>83.300000000000011</v>
      </c>
      <c r="D142" s="70">
        <v>5</v>
      </c>
      <c r="E142" s="136">
        <f t="shared" si="52"/>
        <v>85</v>
      </c>
      <c r="F142" s="43">
        <v>21.4</v>
      </c>
      <c r="G142" s="137">
        <f t="shared" si="53"/>
        <v>64.400000000000006</v>
      </c>
      <c r="H142" s="36">
        <v>2.2000000000000002</v>
      </c>
      <c r="I142" s="138">
        <f t="shared" si="54"/>
        <v>89.200000000000017</v>
      </c>
      <c r="J142" s="11">
        <v>10.5</v>
      </c>
      <c r="K142" s="139">
        <f t="shared" si="55"/>
        <v>94.699999999999989</v>
      </c>
      <c r="L142" s="15">
        <v>5.7</v>
      </c>
      <c r="M142" s="140">
        <f t="shared" si="56"/>
        <v>89.5</v>
      </c>
    </row>
    <row r="143" spans="1:13">
      <c r="A143" s="4">
        <v>9</v>
      </c>
      <c r="B143" s="58">
        <v>0</v>
      </c>
      <c r="C143" s="112">
        <f t="shared" si="51"/>
        <v>83.300000000000011</v>
      </c>
      <c r="D143" s="70">
        <v>5</v>
      </c>
      <c r="E143" s="136">
        <f t="shared" si="52"/>
        <v>90</v>
      </c>
      <c r="F143" s="43">
        <v>7.1</v>
      </c>
      <c r="G143" s="137">
        <f t="shared" si="53"/>
        <v>71.5</v>
      </c>
      <c r="H143" s="36">
        <v>4.3</v>
      </c>
      <c r="I143" s="138">
        <f t="shared" si="54"/>
        <v>93.500000000000014</v>
      </c>
      <c r="J143" s="11">
        <v>0</v>
      </c>
      <c r="K143" s="139">
        <f t="shared" si="55"/>
        <v>94.699999999999989</v>
      </c>
      <c r="L143" s="15">
        <v>3.8</v>
      </c>
      <c r="M143" s="140">
        <f t="shared" si="56"/>
        <v>93.3</v>
      </c>
    </row>
    <row r="144" spans="1:13">
      <c r="A144" s="4">
        <v>10</v>
      </c>
      <c r="B144" s="58">
        <v>16.7</v>
      </c>
      <c r="C144" s="112">
        <f t="shared" si="51"/>
        <v>100.00000000000001</v>
      </c>
      <c r="D144" s="70">
        <v>10</v>
      </c>
      <c r="E144" s="136">
        <f t="shared" si="52"/>
        <v>100</v>
      </c>
      <c r="F144" s="43">
        <v>21.4</v>
      </c>
      <c r="G144" s="137">
        <f t="shared" si="53"/>
        <v>92.9</v>
      </c>
      <c r="H144" s="36">
        <v>6.5</v>
      </c>
      <c r="I144" s="138">
        <f t="shared" si="54"/>
        <v>100.00000000000001</v>
      </c>
      <c r="J144" s="11">
        <v>5.3</v>
      </c>
      <c r="K144" s="139">
        <f t="shared" si="55"/>
        <v>99.999999999999986</v>
      </c>
      <c r="L144" s="15">
        <v>6.7</v>
      </c>
      <c r="M144" s="140">
        <f t="shared" si="56"/>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v>0</v>
      </c>
      <c r="C147" s="112">
        <f>B147</f>
        <v>0</v>
      </c>
      <c r="D147" s="70">
        <v>5</v>
      </c>
      <c r="E147" s="136"/>
      <c r="F147" s="43">
        <v>0</v>
      </c>
      <c r="G147" s="137"/>
      <c r="H147" s="36">
        <v>0</v>
      </c>
      <c r="I147" s="138">
        <f>H147</f>
        <v>0</v>
      </c>
      <c r="J147" s="11">
        <v>0</v>
      </c>
      <c r="K147" s="139">
        <f>J147</f>
        <v>0</v>
      </c>
      <c r="L147" s="15">
        <v>1</v>
      </c>
      <c r="M147" s="140">
        <f>L147</f>
        <v>1</v>
      </c>
    </row>
    <row r="148" spans="1:13">
      <c r="A148" s="4">
        <v>2</v>
      </c>
      <c r="B148" s="58">
        <v>0</v>
      </c>
      <c r="C148" s="112">
        <f>C147+B148</f>
        <v>0</v>
      </c>
      <c r="D148" s="70">
        <v>10</v>
      </c>
      <c r="E148" s="136"/>
      <c r="F148" s="43">
        <v>0</v>
      </c>
      <c r="G148" s="137"/>
      <c r="H148" s="36">
        <v>0</v>
      </c>
      <c r="I148" s="138">
        <f>I147+H148</f>
        <v>0</v>
      </c>
      <c r="J148" s="11">
        <v>0</v>
      </c>
      <c r="K148" s="139">
        <f>K147+J148</f>
        <v>0</v>
      </c>
      <c r="L148" s="15">
        <v>1.8</v>
      </c>
      <c r="M148" s="140">
        <f>M147+L148</f>
        <v>2.8</v>
      </c>
    </row>
    <row r="149" spans="1:13">
      <c r="A149" s="4">
        <v>3</v>
      </c>
      <c r="B149" s="58">
        <v>0</v>
      </c>
      <c r="C149" s="112">
        <f t="shared" ref="C149:C156" si="57">C148+B149</f>
        <v>0</v>
      </c>
      <c r="D149" s="70">
        <v>0</v>
      </c>
      <c r="E149" s="136">
        <f t="shared" ref="E149:E156" si="58">E148+D149</f>
        <v>0</v>
      </c>
      <c r="F149" s="43">
        <v>0</v>
      </c>
      <c r="G149" s="137"/>
      <c r="H149" s="36">
        <v>0</v>
      </c>
      <c r="I149" s="138">
        <f t="shared" ref="I149:I156" si="59">I148+H149</f>
        <v>0</v>
      </c>
      <c r="J149" s="11">
        <v>0</v>
      </c>
      <c r="K149" s="139">
        <f t="shared" ref="K149:K156" si="60">K148+J149</f>
        <v>0</v>
      </c>
      <c r="L149" s="15">
        <v>0</v>
      </c>
      <c r="M149" s="140">
        <f t="shared" ref="M149:M156" si="61">M148+L149</f>
        <v>2.8</v>
      </c>
    </row>
    <row r="150" spans="1:13">
      <c r="A150" s="4">
        <v>4</v>
      </c>
      <c r="B150" s="58">
        <v>0</v>
      </c>
      <c r="C150" s="112">
        <f t="shared" si="57"/>
        <v>0</v>
      </c>
      <c r="D150" s="70">
        <v>5</v>
      </c>
      <c r="E150" s="136">
        <f t="shared" si="58"/>
        <v>5</v>
      </c>
      <c r="F150" s="43">
        <v>0</v>
      </c>
      <c r="G150" s="137">
        <f t="shared" ref="G150:G156" si="62">G149+F150</f>
        <v>0</v>
      </c>
      <c r="H150" s="36">
        <v>0</v>
      </c>
      <c r="I150" s="138">
        <f t="shared" si="59"/>
        <v>0</v>
      </c>
      <c r="J150" s="11">
        <v>0</v>
      </c>
      <c r="K150" s="139">
        <f t="shared" si="60"/>
        <v>0</v>
      </c>
      <c r="L150" s="15">
        <v>1</v>
      </c>
      <c r="M150" s="140">
        <f t="shared" si="61"/>
        <v>3.8</v>
      </c>
    </row>
    <row r="151" spans="1:13">
      <c r="A151" s="4">
        <v>5</v>
      </c>
      <c r="B151" s="58">
        <v>0</v>
      </c>
      <c r="C151" s="112">
        <f t="shared" si="57"/>
        <v>0</v>
      </c>
      <c r="D151" s="70">
        <v>0</v>
      </c>
      <c r="E151" s="136">
        <f t="shared" si="58"/>
        <v>5</v>
      </c>
      <c r="F151" s="43">
        <v>0</v>
      </c>
      <c r="G151" s="137">
        <f t="shared" si="62"/>
        <v>0</v>
      </c>
      <c r="H151" s="36">
        <v>0</v>
      </c>
      <c r="I151" s="138">
        <f t="shared" si="59"/>
        <v>0</v>
      </c>
      <c r="J151" s="11">
        <v>5.3</v>
      </c>
      <c r="K151" s="139">
        <f t="shared" si="60"/>
        <v>5.3</v>
      </c>
      <c r="L151" s="15">
        <v>1</v>
      </c>
      <c r="M151" s="140">
        <f t="shared" si="61"/>
        <v>4.8</v>
      </c>
    </row>
    <row r="152" spans="1:13">
      <c r="A152" s="4">
        <v>6</v>
      </c>
      <c r="B152" s="58">
        <v>0</v>
      </c>
      <c r="C152" s="112">
        <f t="shared" si="57"/>
        <v>0</v>
      </c>
      <c r="D152" s="70">
        <v>5</v>
      </c>
      <c r="E152" s="136">
        <f t="shared" si="58"/>
        <v>10</v>
      </c>
      <c r="F152" s="43">
        <v>7.1</v>
      </c>
      <c r="G152" s="339">
        <f t="shared" si="62"/>
        <v>7.1</v>
      </c>
      <c r="H152" s="36">
        <v>0</v>
      </c>
      <c r="I152" s="138">
        <f t="shared" si="59"/>
        <v>0</v>
      </c>
      <c r="J152" s="11">
        <v>10.5</v>
      </c>
      <c r="K152" s="139">
        <f t="shared" si="60"/>
        <v>15.8</v>
      </c>
      <c r="L152" s="15">
        <v>3.8</v>
      </c>
      <c r="M152" s="140">
        <f t="shared" si="61"/>
        <v>8.6</v>
      </c>
    </row>
    <row r="153" spans="1:13">
      <c r="A153" s="4">
        <v>7</v>
      </c>
      <c r="B153" s="58">
        <v>0</v>
      </c>
      <c r="C153" s="112">
        <f t="shared" si="57"/>
        <v>0</v>
      </c>
      <c r="D153" s="70">
        <v>15</v>
      </c>
      <c r="E153" s="136">
        <f t="shared" si="58"/>
        <v>25</v>
      </c>
      <c r="F153" s="43">
        <v>28.6</v>
      </c>
      <c r="G153" s="137">
        <f t="shared" si="62"/>
        <v>35.700000000000003</v>
      </c>
      <c r="H153" s="36">
        <v>2.1</v>
      </c>
      <c r="I153" s="138">
        <f t="shared" si="59"/>
        <v>2.1</v>
      </c>
      <c r="J153" s="11">
        <v>15.8</v>
      </c>
      <c r="K153" s="131">
        <f t="shared" si="60"/>
        <v>31.6</v>
      </c>
      <c r="L153" s="15">
        <v>10.5</v>
      </c>
      <c r="M153" s="140">
        <f t="shared" si="61"/>
        <v>19.100000000000001</v>
      </c>
    </row>
    <row r="154" spans="1:13">
      <c r="A154" s="4">
        <v>8</v>
      </c>
      <c r="B154" s="58">
        <v>0</v>
      </c>
      <c r="C154" s="364">
        <f t="shared" si="57"/>
        <v>0</v>
      </c>
      <c r="D154" s="70">
        <v>15</v>
      </c>
      <c r="E154" s="210">
        <f t="shared" si="58"/>
        <v>40</v>
      </c>
      <c r="F154" s="43">
        <v>28.6</v>
      </c>
      <c r="G154" s="137">
        <f t="shared" si="62"/>
        <v>64.300000000000011</v>
      </c>
      <c r="H154" s="36">
        <v>2.2000000000000002</v>
      </c>
      <c r="I154" s="138">
        <f t="shared" si="59"/>
        <v>4.3000000000000007</v>
      </c>
      <c r="J154" s="11">
        <v>15.8</v>
      </c>
      <c r="K154" s="213">
        <f t="shared" si="60"/>
        <v>47.400000000000006</v>
      </c>
      <c r="L154" s="15">
        <v>12.4</v>
      </c>
      <c r="M154" s="369">
        <f t="shared" si="61"/>
        <v>31.5</v>
      </c>
    </row>
    <row r="155" spans="1:13">
      <c r="A155" s="4">
        <v>9</v>
      </c>
      <c r="B155" s="58">
        <v>33.299999999999997</v>
      </c>
      <c r="C155" s="209">
        <f t="shared" si="57"/>
        <v>33.299999999999997</v>
      </c>
      <c r="D155" s="70">
        <v>5</v>
      </c>
      <c r="E155" s="136">
        <f t="shared" si="58"/>
        <v>45</v>
      </c>
      <c r="F155" s="43">
        <v>7.1</v>
      </c>
      <c r="G155" s="338">
        <f t="shared" si="62"/>
        <v>71.400000000000006</v>
      </c>
      <c r="H155" s="36">
        <v>17.399999999999999</v>
      </c>
      <c r="I155" s="212">
        <f t="shared" si="59"/>
        <v>21.7</v>
      </c>
      <c r="J155" s="11">
        <v>26.3</v>
      </c>
      <c r="K155" s="139">
        <f t="shared" si="60"/>
        <v>73.7</v>
      </c>
      <c r="L155" s="15">
        <v>11.4</v>
      </c>
      <c r="M155" s="214">
        <f t="shared" si="61"/>
        <v>42.9</v>
      </c>
    </row>
    <row r="156" spans="1:13">
      <c r="A156" s="4">
        <v>10</v>
      </c>
      <c r="B156" s="58">
        <v>33.700000000000003</v>
      </c>
      <c r="C156" s="112">
        <f t="shared" si="57"/>
        <v>67</v>
      </c>
      <c r="D156" s="70">
        <v>40</v>
      </c>
      <c r="E156" s="136">
        <f t="shared" si="58"/>
        <v>85</v>
      </c>
      <c r="F156" s="43">
        <v>28.6</v>
      </c>
      <c r="G156" s="137">
        <f t="shared" si="62"/>
        <v>100</v>
      </c>
      <c r="H156" s="36">
        <v>78.3</v>
      </c>
      <c r="I156" s="138">
        <f t="shared" si="59"/>
        <v>100</v>
      </c>
      <c r="J156" s="11">
        <v>0</v>
      </c>
      <c r="K156" s="139">
        <f t="shared" si="60"/>
        <v>73.7</v>
      </c>
      <c r="L156" s="15">
        <v>57.1</v>
      </c>
      <c r="M156" s="140">
        <f t="shared" si="61"/>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0</v>
      </c>
      <c r="C159" s="112">
        <f>B159</f>
        <v>0</v>
      </c>
      <c r="D159" s="70">
        <v>0</v>
      </c>
      <c r="E159" s="136">
        <f>D159</f>
        <v>0</v>
      </c>
      <c r="F159" s="43">
        <v>0</v>
      </c>
      <c r="G159" s="137"/>
      <c r="H159" s="36">
        <v>0</v>
      </c>
      <c r="I159" s="138"/>
      <c r="J159" s="11">
        <v>0</v>
      </c>
      <c r="K159" s="139"/>
      <c r="L159" s="15">
        <v>0</v>
      </c>
      <c r="M159" s="140"/>
    </row>
    <row r="160" spans="1:13">
      <c r="A160" s="4">
        <v>1</v>
      </c>
      <c r="B160" s="58">
        <v>0</v>
      </c>
      <c r="C160" s="112">
        <f>C159+B160</f>
        <v>0</v>
      </c>
      <c r="D160" s="70">
        <v>15</v>
      </c>
      <c r="E160" s="136">
        <f>E159+D160</f>
        <v>15</v>
      </c>
      <c r="F160" s="43">
        <v>0</v>
      </c>
      <c r="G160" s="137"/>
      <c r="H160" s="36">
        <v>2.2999999999999998</v>
      </c>
      <c r="I160" s="138"/>
      <c r="J160" s="11">
        <v>5.2</v>
      </c>
      <c r="K160" s="139"/>
      <c r="L160" s="15">
        <v>4.5999999999999996</v>
      </c>
      <c r="M160" s="140"/>
    </row>
    <row r="161" spans="1:13">
      <c r="A161" s="4">
        <v>2</v>
      </c>
      <c r="B161" s="58">
        <v>16.600000000000001</v>
      </c>
      <c r="C161" s="112">
        <f t="shared" ref="C161:C169" si="63">C160+B161</f>
        <v>16.600000000000001</v>
      </c>
      <c r="D161" s="70">
        <v>0</v>
      </c>
      <c r="E161" s="136">
        <f t="shared" ref="E161:E169" si="64">E160+D161</f>
        <v>15</v>
      </c>
      <c r="F161" s="43">
        <v>0</v>
      </c>
      <c r="G161" s="137"/>
      <c r="H161" s="36">
        <v>0</v>
      </c>
      <c r="I161" s="138"/>
      <c r="J161" s="11">
        <v>0</v>
      </c>
      <c r="K161" s="139"/>
      <c r="L161" s="15">
        <v>1</v>
      </c>
      <c r="M161" s="140"/>
    </row>
    <row r="162" spans="1:13">
      <c r="A162" s="4">
        <v>3</v>
      </c>
      <c r="B162" s="58">
        <v>0</v>
      </c>
      <c r="C162" s="112">
        <f t="shared" si="63"/>
        <v>16.600000000000001</v>
      </c>
      <c r="D162" s="70">
        <v>5</v>
      </c>
      <c r="E162" s="136">
        <f t="shared" si="64"/>
        <v>20</v>
      </c>
      <c r="F162" s="43">
        <v>0</v>
      </c>
      <c r="G162" s="137"/>
      <c r="H162" s="36">
        <v>0</v>
      </c>
      <c r="I162" s="138"/>
      <c r="J162" s="11">
        <v>5.3</v>
      </c>
      <c r="K162" s="139"/>
      <c r="L162" s="15">
        <v>1.9</v>
      </c>
      <c r="M162" s="140"/>
    </row>
    <row r="163" spans="1:13">
      <c r="A163" s="4">
        <v>4</v>
      </c>
      <c r="B163" s="58">
        <v>16.7</v>
      </c>
      <c r="C163" s="112">
        <f t="shared" si="63"/>
        <v>33.299999999999997</v>
      </c>
      <c r="D163" s="70">
        <v>15</v>
      </c>
      <c r="E163" s="136">
        <f t="shared" si="64"/>
        <v>35</v>
      </c>
      <c r="F163" s="43">
        <v>14.3</v>
      </c>
      <c r="G163" s="338">
        <f t="shared" ref="G163:G169" si="65">G162+F163</f>
        <v>14.3</v>
      </c>
      <c r="H163" s="36">
        <v>4.3</v>
      </c>
      <c r="I163" s="138"/>
      <c r="J163" s="11">
        <v>5.3</v>
      </c>
      <c r="K163" s="139"/>
      <c r="L163" s="15">
        <v>8.6</v>
      </c>
      <c r="M163" s="140"/>
    </row>
    <row r="164" spans="1:13">
      <c r="A164" s="4">
        <v>5</v>
      </c>
      <c r="B164" s="58">
        <v>0</v>
      </c>
      <c r="C164" s="112">
        <f t="shared" si="63"/>
        <v>33.299999999999997</v>
      </c>
      <c r="D164" s="70">
        <v>0</v>
      </c>
      <c r="E164" s="136">
        <f t="shared" si="64"/>
        <v>35</v>
      </c>
      <c r="F164" s="43">
        <v>7.1</v>
      </c>
      <c r="G164" s="137">
        <f t="shared" si="65"/>
        <v>21.4</v>
      </c>
      <c r="H164" s="36">
        <v>6.5</v>
      </c>
      <c r="I164" s="138"/>
      <c r="J164" s="11">
        <v>10.5</v>
      </c>
      <c r="K164" s="139"/>
      <c r="L164" s="15">
        <v>5.7</v>
      </c>
      <c r="M164" s="140"/>
    </row>
    <row r="165" spans="1:13">
      <c r="A165" s="4">
        <v>6</v>
      </c>
      <c r="B165" s="58">
        <v>0</v>
      </c>
      <c r="C165" s="364">
        <f t="shared" si="63"/>
        <v>33.299999999999997</v>
      </c>
      <c r="D165" s="70">
        <v>5</v>
      </c>
      <c r="E165" s="136">
        <f t="shared" si="64"/>
        <v>40</v>
      </c>
      <c r="F165" s="43">
        <v>0</v>
      </c>
      <c r="G165" s="137">
        <f t="shared" si="65"/>
        <v>21.4</v>
      </c>
      <c r="H165" s="36">
        <v>8.6999999999999993</v>
      </c>
      <c r="I165" s="138"/>
      <c r="J165" s="11">
        <v>10.5</v>
      </c>
      <c r="K165" s="139"/>
      <c r="L165" s="15">
        <v>6.7</v>
      </c>
      <c r="M165" s="140"/>
    </row>
    <row r="166" spans="1:13">
      <c r="A166" s="4">
        <v>7</v>
      </c>
      <c r="B166" s="58">
        <v>0</v>
      </c>
      <c r="C166" s="112">
        <f t="shared" si="63"/>
        <v>33.299999999999997</v>
      </c>
      <c r="D166" s="70">
        <v>0</v>
      </c>
      <c r="E166" s="136">
        <f t="shared" si="64"/>
        <v>40</v>
      </c>
      <c r="F166" s="43">
        <v>7.1</v>
      </c>
      <c r="G166" s="137">
        <f t="shared" si="65"/>
        <v>28.5</v>
      </c>
      <c r="H166" s="36">
        <v>6.5</v>
      </c>
      <c r="I166" s="138"/>
      <c r="J166" s="11">
        <v>0</v>
      </c>
      <c r="K166" s="139"/>
      <c r="L166" s="15">
        <v>3.8</v>
      </c>
      <c r="M166" s="140"/>
    </row>
    <row r="167" spans="1:13">
      <c r="A167" s="4">
        <v>8</v>
      </c>
      <c r="B167" s="58">
        <v>16.7</v>
      </c>
      <c r="C167" s="209">
        <f t="shared" si="63"/>
        <v>50</v>
      </c>
      <c r="D167" s="70">
        <v>5</v>
      </c>
      <c r="E167" s="136">
        <f t="shared" si="64"/>
        <v>45</v>
      </c>
      <c r="F167" s="43">
        <v>7.1</v>
      </c>
      <c r="G167" s="137">
        <f t="shared" si="65"/>
        <v>35.6</v>
      </c>
      <c r="H167" s="36">
        <v>8.6999999999999993</v>
      </c>
      <c r="I167" s="130">
        <f t="shared" ref="I167:I169" si="66">I166+H167</f>
        <v>8.6999999999999993</v>
      </c>
      <c r="J167" s="11">
        <v>0</v>
      </c>
      <c r="K167" s="139"/>
      <c r="L167" s="15">
        <v>6.7</v>
      </c>
      <c r="M167" s="140"/>
    </row>
    <row r="168" spans="1:13">
      <c r="A168" s="4">
        <v>9</v>
      </c>
      <c r="B168" s="58">
        <v>16.7</v>
      </c>
      <c r="C168" s="112">
        <f t="shared" si="63"/>
        <v>66.7</v>
      </c>
      <c r="D168" s="70">
        <v>10</v>
      </c>
      <c r="E168" s="210">
        <f t="shared" si="64"/>
        <v>55</v>
      </c>
      <c r="F168" s="43">
        <v>0</v>
      </c>
      <c r="G168" s="339">
        <f t="shared" si="65"/>
        <v>35.6</v>
      </c>
      <c r="H168" s="36">
        <v>4.3</v>
      </c>
      <c r="I168" s="335">
        <f t="shared" si="66"/>
        <v>13</v>
      </c>
      <c r="J168" s="11">
        <v>0</v>
      </c>
      <c r="K168" s="139"/>
      <c r="L168" s="15">
        <v>4.8</v>
      </c>
      <c r="M168" s="140"/>
    </row>
    <row r="169" spans="1:13">
      <c r="A169" s="4" t="s">
        <v>59</v>
      </c>
      <c r="B169" s="58">
        <v>33.299999999999997</v>
      </c>
      <c r="C169" s="112">
        <f t="shared" si="63"/>
        <v>100</v>
      </c>
      <c r="D169" s="70">
        <v>45</v>
      </c>
      <c r="E169" s="136">
        <f t="shared" si="64"/>
        <v>100</v>
      </c>
      <c r="F169" s="43">
        <v>64.400000000000006</v>
      </c>
      <c r="G169" s="137">
        <f t="shared" si="65"/>
        <v>100</v>
      </c>
      <c r="H169" s="36">
        <v>58.7</v>
      </c>
      <c r="I169" s="138">
        <f t="shared" si="66"/>
        <v>71.7</v>
      </c>
      <c r="J169" s="11">
        <v>63.2</v>
      </c>
      <c r="K169" s="139"/>
      <c r="L169" s="15">
        <v>56.2</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v>89.1</v>
      </c>
      <c r="I171" s="138"/>
      <c r="J171" s="11">
        <v>89.5</v>
      </c>
      <c r="K171" s="139"/>
      <c r="L171" s="15">
        <v>91.4</v>
      </c>
      <c r="M171" s="135"/>
    </row>
    <row r="172" spans="1:13">
      <c r="A172" s="4" t="s">
        <v>60</v>
      </c>
      <c r="B172" s="58">
        <v>100</v>
      </c>
      <c r="C172" s="112"/>
      <c r="D172" s="70">
        <v>100</v>
      </c>
      <c r="E172" s="136"/>
      <c r="F172" s="43">
        <v>85.7</v>
      </c>
      <c r="G172" s="137"/>
      <c r="H172" s="36">
        <v>10.9</v>
      </c>
      <c r="I172" s="138"/>
      <c r="J172" s="11">
        <v>10.5</v>
      </c>
      <c r="K172" s="139"/>
      <c r="L172" s="15">
        <v>8.6</v>
      </c>
      <c r="M172" s="135"/>
    </row>
    <row r="173" spans="1:13">
      <c r="A173" s="4" t="s">
        <v>8</v>
      </c>
      <c r="B173" s="58"/>
      <c r="C173" s="112"/>
      <c r="D173" s="70"/>
      <c r="E173" s="136"/>
      <c r="F173" s="43">
        <v>14.3</v>
      </c>
      <c r="G173" s="137"/>
      <c r="H173" s="36"/>
      <c r="I173" s="138"/>
      <c r="J173" s="11"/>
      <c r="K173" s="139"/>
      <c r="L173" s="15"/>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33.299999999999997</v>
      </c>
      <c r="C181" s="112"/>
      <c r="D181" s="70">
        <v>15</v>
      </c>
      <c r="E181" s="136"/>
      <c r="F181" s="43">
        <v>35.700000000000003</v>
      </c>
      <c r="G181" s="137"/>
      <c r="H181" s="36">
        <v>19.600000000000001</v>
      </c>
      <c r="I181" s="138"/>
      <c r="J181" s="11">
        <v>26.3</v>
      </c>
      <c r="K181" s="139"/>
      <c r="L181" s="15">
        <v>22.9</v>
      </c>
      <c r="M181" s="135"/>
    </row>
    <row r="182" spans="1:13">
      <c r="A182" s="4" t="s">
        <v>65</v>
      </c>
      <c r="B182" s="58"/>
      <c r="C182" s="112"/>
      <c r="D182" s="70">
        <v>10</v>
      </c>
      <c r="E182" s="136"/>
      <c r="F182" s="43">
        <v>21.4</v>
      </c>
      <c r="G182" s="137"/>
      <c r="H182" s="36">
        <v>4.3</v>
      </c>
      <c r="I182" s="138"/>
      <c r="J182" s="11">
        <v>21.1</v>
      </c>
      <c r="K182" s="139"/>
      <c r="L182" s="15">
        <v>16.2</v>
      </c>
      <c r="M182" s="135"/>
    </row>
    <row r="183" spans="1:13">
      <c r="A183" s="4" t="s">
        <v>66</v>
      </c>
      <c r="B183" s="58"/>
      <c r="C183" s="112"/>
      <c r="D183" s="70">
        <v>15</v>
      </c>
      <c r="E183" s="136"/>
      <c r="F183" s="43">
        <v>14.3</v>
      </c>
      <c r="G183" s="137"/>
      <c r="H183" s="36">
        <v>15.2</v>
      </c>
      <c r="I183" s="138"/>
      <c r="J183" s="11">
        <v>21.1</v>
      </c>
      <c r="K183" s="139"/>
      <c r="L183" s="15">
        <v>15.2</v>
      </c>
      <c r="M183" s="135"/>
    </row>
    <row r="184" spans="1:13">
      <c r="A184" s="4" t="s">
        <v>67</v>
      </c>
      <c r="B184" s="58"/>
      <c r="C184" s="112"/>
      <c r="D184" s="70"/>
      <c r="E184" s="136"/>
      <c r="F184" s="43">
        <v>7.1</v>
      </c>
      <c r="G184" s="137"/>
      <c r="H184" s="36"/>
      <c r="I184" s="138"/>
      <c r="J184" s="11"/>
      <c r="K184" s="139"/>
      <c r="L184" s="15">
        <v>1</v>
      </c>
      <c r="M184" s="135"/>
    </row>
    <row r="185" spans="1:13">
      <c r="A185" s="4" t="s">
        <v>68</v>
      </c>
      <c r="B185" s="58">
        <v>16.7</v>
      </c>
      <c r="C185" s="112"/>
      <c r="D185" s="70">
        <v>20</v>
      </c>
      <c r="E185" s="136"/>
      <c r="F185" s="43"/>
      <c r="G185" s="137"/>
      <c r="H185" s="36">
        <v>47.8</v>
      </c>
      <c r="I185" s="138"/>
      <c r="J185" s="11">
        <v>21.1</v>
      </c>
      <c r="K185" s="139"/>
      <c r="L185" s="15">
        <v>29.5</v>
      </c>
      <c r="M185" s="135"/>
    </row>
    <row r="186" spans="1:13">
      <c r="A186" s="4" t="s">
        <v>69</v>
      </c>
      <c r="B186" s="58">
        <v>33.299999999999997</v>
      </c>
      <c r="C186" s="112"/>
      <c r="D186" s="70">
        <v>10</v>
      </c>
      <c r="E186" s="136"/>
      <c r="F186" s="43">
        <v>14.3</v>
      </c>
      <c r="G186" s="137"/>
      <c r="H186" s="36">
        <v>10.9</v>
      </c>
      <c r="I186" s="138"/>
      <c r="J186" s="11">
        <v>5.3</v>
      </c>
      <c r="K186" s="139"/>
      <c r="L186" s="15">
        <v>11.4</v>
      </c>
      <c r="M186" s="135"/>
    </row>
    <row r="187" spans="1:13">
      <c r="A187" s="4" t="s">
        <v>75</v>
      </c>
      <c r="B187" s="58">
        <v>16.7</v>
      </c>
      <c r="C187" s="112"/>
      <c r="D187" s="70"/>
      <c r="E187" s="136"/>
      <c r="F187" s="43">
        <v>7.2</v>
      </c>
      <c r="G187" s="137"/>
      <c r="H187" s="36">
        <v>2.2000000000000002</v>
      </c>
      <c r="I187" s="138"/>
      <c r="J187" s="11">
        <v>5.0999999999999996</v>
      </c>
      <c r="K187" s="139"/>
      <c r="L187" s="15">
        <v>3.8</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50</v>
      </c>
      <c r="C190" s="112"/>
      <c r="D190" s="70">
        <v>45</v>
      </c>
      <c r="E190" s="136"/>
      <c r="F190" s="43">
        <v>50</v>
      </c>
      <c r="G190" s="137"/>
      <c r="H190" s="36">
        <v>45.7</v>
      </c>
      <c r="I190" s="138"/>
      <c r="J190" s="11">
        <v>63.2</v>
      </c>
      <c r="K190" s="139"/>
      <c r="L190" s="15">
        <v>49.5</v>
      </c>
      <c r="M190" s="135"/>
    </row>
    <row r="191" spans="1:13">
      <c r="A191" s="4" t="s">
        <v>8</v>
      </c>
      <c r="B191" s="58">
        <v>50</v>
      </c>
      <c r="C191" s="112"/>
      <c r="D191" s="70">
        <v>55</v>
      </c>
      <c r="E191" s="136"/>
      <c r="F191" s="43">
        <v>50</v>
      </c>
      <c r="G191" s="137"/>
      <c r="H191" s="36">
        <v>54.3</v>
      </c>
      <c r="I191" s="138"/>
      <c r="J191" s="11">
        <v>36.799999999999997</v>
      </c>
      <c r="K191" s="139"/>
      <c r="L191" s="15">
        <v>50.5</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33.299999999999997</v>
      </c>
      <c r="C194" s="112"/>
      <c r="D194" s="70">
        <v>5</v>
      </c>
      <c r="E194" s="136"/>
      <c r="F194" s="43">
        <v>7.2</v>
      </c>
      <c r="G194" s="137"/>
      <c r="H194" s="36">
        <v>0</v>
      </c>
      <c r="I194" s="138"/>
      <c r="J194" s="11">
        <v>5.3</v>
      </c>
      <c r="K194" s="139"/>
      <c r="L194" s="15">
        <v>4.8</v>
      </c>
      <c r="M194" s="135"/>
    </row>
    <row r="195" spans="1:13">
      <c r="A195" s="4" t="s">
        <v>60</v>
      </c>
      <c r="B195" s="58">
        <v>16.7</v>
      </c>
      <c r="C195" s="112"/>
      <c r="D195" s="70">
        <v>30</v>
      </c>
      <c r="E195" s="136"/>
      <c r="F195" s="43">
        <v>35.700000000000003</v>
      </c>
      <c r="G195" s="137"/>
      <c r="H195" s="36">
        <v>39.1</v>
      </c>
      <c r="I195" s="138"/>
      <c r="J195" s="11">
        <v>42.1</v>
      </c>
      <c r="K195" s="139"/>
      <c r="L195" s="15">
        <v>36.200000000000003</v>
      </c>
      <c r="M195" s="135"/>
    </row>
    <row r="196" spans="1:13">
      <c r="A196" s="4" t="s">
        <v>8</v>
      </c>
      <c r="B196" s="58">
        <v>33.299999999999997</v>
      </c>
      <c r="C196" s="112"/>
      <c r="D196" s="70">
        <v>40</v>
      </c>
      <c r="E196" s="136"/>
      <c r="F196" s="43">
        <v>35.700000000000003</v>
      </c>
      <c r="G196" s="137"/>
      <c r="H196" s="36">
        <v>52.2</v>
      </c>
      <c r="I196" s="138"/>
      <c r="J196" s="11">
        <v>36.799999999999997</v>
      </c>
      <c r="K196" s="139"/>
      <c r="L196" s="15">
        <v>43.8</v>
      </c>
      <c r="M196" s="135"/>
    </row>
    <row r="197" spans="1:13">
      <c r="A197" s="4" t="s">
        <v>71</v>
      </c>
      <c r="B197" s="58">
        <v>16.7</v>
      </c>
      <c r="C197" s="112"/>
      <c r="D197" s="70">
        <v>25</v>
      </c>
      <c r="E197" s="136"/>
      <c r="F197" s="43">
        <v>21.4</v>
      </c>
      <c r="G197" s="137"/>
      <c r="H197" s="36">
        <v>8.6999999999999993</v>
      </c>
      <c r="I197" s="138"/>
      <c r="J197" s="11">
        <v>15.8</v>
      </c>
      <c r="K197" s="139"/>
      <c r="L197" s="15">
        <v>15.2</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0</v>
      </c>
      <c r="C200" s="112">
        <f>B200</f>
        <v>0</v>
      </c>
      <c r="D200" s="70">
        <v>10</v>
      </c>
      <c r="E200" s="136">
        <f>D200</f>
        <v>10</v>
      </c>
      <c r="F200" s="43">
        <v>0</v>
      </c>
      <c r="G200" s="137"/>
      <c r="H200" s="36">
        <v>21.7</v>
      </c>
      <c r="I200" s="138">
        <f>H200</f>
        <v>21.7</v>
      </c>
      <c r="J200" s="11">
        <v>0</v>
      </c>
      <c r="K200" s="139">
        <f>J200</f>
        <v>0</v>
      </c>
      <c r="L200" s="15">
        <v>11.4</v>
      </c>
      <c r="M200" s="140">
        <f>L200</f>
        <v>11.4</v>
      </c>
    </row>
    <row r="201" spans="1:13">
      <c r="A201" s="4" t="s">
        <v>78</v>
      </c>
      <c r="B201" s="58">
        <v>0</v>
      </c>
      <c r="C201" s="112">
        <f t="shared" ref="C201:C208" si="67">C200+B201</f>
        <v>0</v>
      </c>
      <c r="D201" s="70">
        <v>10</v>
      </c>
      <c r="E201" s="136">
        <f t="shared" ref="E201:E208" si="68">E200+D201</f>
        <v>20</v>
      </c>
      <c r="F201" s="43">
        <v>28.6</v>
      </c>
      <c r="G201" s="137"/>
      <c r="H201" s="36">
        <v>6.5</v>
      </c>
      <c r="I201" s="336">
        <f t="shared" ref="I201:I208" si="69">I200+H201</f>
        <v>28.2</v>
      </c>
      <c r="J201" s="11">
        <v>15.8</v>
      </c>
      <c r="K201" s="139">
        <f t="shared" ref="K201:K208" si="70">K200+J201</f>
        <v>15.8</v>
      </c>
      <c r="L201" s="15">
        <v>11.4</v>
      </c>
      <c r="M201" s="140">
        <f t="shared" ref="M201:M208" si="71">M200+L201</f>
        <v>22.8</v>
      </c>
    </row>
    <row r="202" spans="1:13">
      <c r="A202" s="4" t="s">
        <v>79</v>
      </c>
      <c r="B202" s="58">
        <v>0</v>
      </c>
      <c r="C202" s="112">
        <f t="shared" si="67"/>
        <v>0</v>
      </c>
      <c r="D202" s="70">
        <v>20</v>
      </c>
      <c r="E202" s="136">
        <f t="shared" si="68"/>
        <v>40</v>
      </c>
      <c r="F202" s="43">
        <v>0</v>
      </c>
      <c r="G202" s="340">
        <f t="shared" ref="G202:G208" si="72">G201+F202</f>
        <v>0</v>
      </c>
      <c r="H202" s="36">
        <v>13</v>
      </c>
      <c r="I202" s="335">
        <f t="shared" si="69"/>
        <v>41.2</v>
      </c>
      <c r="J202" s="11">
        <v>10.5</v>
      </c>
      <c r="K202" s="213">
        <f t="shared" si="70"/>
        <v>26.3</v>
      </c>
      <c r="L202" s="15">
        <v>11.4</v>
      </c>
      <c r="M202" s="140">
        <f t="shared" si="71"/>
        <v>34.200000000000003</v>
      </c>
    </row>
    <row r="203" spans="1:13">
      <c r="A203" s="4" t="s">
        <v>80</v>
      </c>
      <c r="B203" s="58">
        <v>0</v>
      </c>
      <c r="C203" s="364">
        <f t="shared" si="67"/>
        <v>0</v>
      </c>
      <c r="D203" s="70">
        <v>5</v>
      </c>
      <c r="E203" s="365">
        <f t="shared" si="68"/>
        <v>45</v>
      </c>
      <c r="F203" s="43">
        <v>28.6</v>
      </c>
      <c r="G203" s="137">
        <f t="shared" si="72"/>
        <v>28.6</v>
      </c>
      <c r="H203" s="36">
        <v>28.3</v>
      </c>
      <c r="I203" s="138">
        <f t="shared" si="69"/>
        <v>69.5</v>
      </c>
      <c r="J203" s="11">
        <v>26.3</v>
      </c>
      <c r="K203" s="139">
        <f t="shared" si="70"/>
        <v>52.6</v>
      </c>
      <c r="L203" s="15">
        <v>21.9</v>
      </c>
      <c r="M203" s="214">
        <f t="shared" si="71"/>
        <v>56.1</v>
      </c>
    </row>
    <row r="204" spans="1:13">
      <c r="A204" s="4" t="s">
        <v>81</v>
      </c>
      <c r="B204" s="58">
        <v>16.7</v>
      </c>
      <c r="C204" s="112">
        <f t="shared" si="67"/>
        <v>16.7</v>
      </c>
      <c r="D204" s="70">
        <v>20</v>
      </c>
      <c r="E204" s="366">
        <f t="shared" si="68"/>
        <v>65</v>
      </c>
      <c r="F204" s="43">
        <v>14.3</v>
      </c>
      <c r="G204" s="211">
        <f t="shared" si="72"/>
        <v>42.900000000000006</v>
      </c>
      <c r="H204" s="36">
        <v>10.9</v>
      </c>
      <c r="I204" s="138">
        <f t="shared" si="69"/>
        <v>80.400000000000006</v>
      </c>
      <c r="J204" s="11">
        <v>15.8</v>
      </c>
      <c r="K204" s="139">
        <f t="shared" si="70"/>
        <v>68.400000000000006</v>
      </c>
      <c r="L204" s="15">
        <v>14.3</v>
      </c>
      <c r="M204" s="132">
        <f t="shared" si="71"/>
        <v>70.400000000000006</v>
      </c>
    </row>
    <row r="205" spans="1:13">
      <c r="A205" s="4" t="s">
        <v>82</v>
      </c>
      <c r="B205" s="58">
        <v>16.7</v>
      </c>
      <c r="C205" s="209">
        <f t="shared" si="67"/>
        <v>33.4</v>
      </c>
      <c r="D205" s="70">
        <v>0</v>
      </c>
      <c r="E205" s="136">
        <f t="shared" si="68"/>
        <v>65</v>
      </c>
      <c r="F205" s="43">
        <v>21.4</v>
      </c>
      <c r="G205" s="137">
        <f t="shared" si="72"/>
        <v>64.300000000000011</v>
      </c>
      <c r="H205" s="36">
        <v>8.6999999999999993</v>
      </c>
      <c r="I205" s="138">
        <f t="shared" si="69"/>
        <v>89.100000000000009</v>
      </c>
      <c r="J205" s="11">
        <v>15.8</v>
      </c>
      <c r="K205" s="139">
        <f t="shared" si="70"/>
        <v>84.2</v>
      </c>
      <c r="L205" s="15">
        <v>10.5</v>
      </c>
      <c r="M205" s="140">
        <f t="shared" si="71"/>
        <v>80.900000000000006</v>
      </c>
    </row>
    <row r="206" spans="1:13">
      <c r="A206" s="4" t="s">
        <v>83</v>
      </c>
      <c r="B206" s="58">
        <v>33.299999999999997</v>
      </c>
      <c r="C206" s="112">
        <f t="shared" si="67"/>
        <v>66.699999999999989</v>
      </c>
      <c r="D206" s="70">
        <v>15</v>
      </c>
      <c r="E206" s="136">
        <f t="shared" si="68"/>
        <v>80</v>
      </c>
      <c r="F206" s="43">
        <v>7.1</v>
      </c>
      <c r="G206" s="137">
        <f t="shared" si="72"/>
        <v>71.400000000000006</v>
      </c>
      <c r="H206" s="36">
        <v>10.9</v>
      </c>
      <c r="I206" s="138">
        <f t="shared" si="69"/>
        <v>100.00000000000001</v>
      </c>
      <c r="J206" s="11">
        <v>10.5</v>
      </c>
      <c r="K206" s="139">
        <f t="shared" si="70"/>
        <v>94.7</v>
      </c>
      <c r="L206" s="15">
        <v>12.4</v>
      </c>
      <c r="M206" s="140">
        <f t="shared" si="71"/>
        <v>93.300000000000011</v>
      </c>
    </row>
    <row r="207" spans="1:13">
      <c r="A207" s="4" t="s">
        <v>84</v>
      </c>
      <c r="B207" s="58">
        <v>0</v>
      </c>
      <c r="C207" s="112">
        <f t="shared" si="67"/>
        <v>66.699999999999989</v>
      </c>
      <c r="D207" s="70">
        <v>15</v>
      </c>
      <c r="E207" s="136">
        <f t="shared" si="68"/>
        <v>95</v>
      </c>
      <c r="F207" s="43">
        <v>0</v>
      </c>
      <c r="G207" s="137">
        <f t="shared" si="72"/>
        <v>71.400000000000006</v>
      </c>
      <c r="H207" s="36">
        <v>0</v>
      </c>
      <c r="I207" s="138">
        <f t="shared" si="69"/>
        <v>100.00000000000001</v>
      </c>
      <c r="J207" s="11">
        <v>0</v>
      </c>
      <c r="K207" s="139">
        <f t="shared" si="70"/>
        <v>94.7</v>
      </c>
      <c r="L207" s="15">
        <v>2.9</v>
      </c>
      <c r="M207" s="140">
        <f t="shared" si="71"/>
        <v>96.200000000000017</v>
      </c>
    </row>
    <row r="208" spans="1:13">
      <c r="A208" s="4" t="s">
        <v>85</v>
      </c>
      <c r="B208" s="58">
        <v>33.299999999999997</v>
      </c>
      <c r="C208" s="112">
        <f t="shared" si="67"/>
        <v>99.999999999999986</v>
      </c>
      <c r="D208" s="70">
        <v>5</v>
      </c>
      <c r="E208" s="136">
        <f t="shared" si="68"/>
        <v>100</v>
      </c>
      <c r="F208" s="43">
        <v>0</v>
      </c>
      <c r="G208" s="137">
        <f t="shared" si="72"/>
        <v>71.400000000000006</v>
      </c>
      <c r="H208" s="36">
        <v>0</v>
      </c>
      <c r="I208" s="138">
        <f t="shared" si="69"/>
        <v>100.00000000000001</v>
      </c>
      <c r="J208" s="11">
        <v>5.3</v>
      </c>
      <c r="K208" s="139">
        <f t="shared" si="70"/>
        <v>100</v>
      </c>
      <c r="L208" s="15">
        <v>3.8</v>
      </c>
      <c r="M208" s="140">
        <f t="shared" si="71"/>
        <v>100.00000000000001</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v>0</v>
      </c>
      <c r="C211" s="112"/>
      <c r="D211" s="70">
        <v>15</v>
      </c>
      <c r="E211" s="136">
        <f>D211</f>
        <v>15</v>
      </c>
      <c r="F211" s="43">
        <v>7.1</v>
      </c>
      <c r="G211" s="137"/>
      <c r="H211" s="36">
        <v>2.2000000000000002</v>
      </c>
      <c r="I211" s="138">
        <f>H211</f>
        <v>2.2000000000000002</v>
      </c>
      <c r="J211" s="11">
        <v>0</v>
      </c>
      <c r="K211" s="139">
        <f>J211</f>
        <v>0</v>
      </c>
      <c r="L211" s="15">
        <v>5.7</v>
      </c>
      <c r="M211" s="140">
        <f>L211</f>
        <v>5.7</v>
      </c>
    </row>
    <row r="212" spans="1:13">
      <c r="A212" s="4" t="s">
        <v>78</v>
      </c>
      <c r="B212" s="58">
        <v>0</v>
      </c>
      <c r="C212" s="112"/>
      <c r="D212" s="70">
        <v>15</v>
      </c>
      <c r="E212" s="136">
        <f>E211+D212</f>
        <v>30</v>
      </c>
      <c r="F212" s="43">
        <v>7.1</v>
      </c>
      <c r="G212" s="137"/>
      <c r="H212" s="36">
        <v>10.9</v>
      </c>
      <c r="I212" s="138">
        <f>I211+H212</f>
        <v>13.100000000000001</v>
      </c>
      <c r="J212" s="11">
        <v>15.8</v>
      </c>
      <c r="K212" s="139">
        <f>K211+J212</f>
        <v>15.8</v>
      </c>
      <c r="L212" s="15">
        <v>10.5</v>
      </c>
      <c r="M212" s="140">
        <f>M211+L212</f>
        <v>16.2</v>
      </c>
    </row>
    <row r="213" spans="1:13">
      <c r="A213" s="4" t="s">
        <v>79</v>
      </c>
      <c r="B213" s="58">
        <v>16.7</v>
      </c>
      <c r="C213" s="112">
        <f t="shared" ref="C213:C218" si="73">C212+B213</f>
        <v>16.7</v>
      </c>
      <c r="D213" s="70">
        <v>0</v>
      </c>
      <c r="E213" s="136">
        <f t="shared" ref="E213:E219" si="74">E212+D213</f>
        <v>30</v>
      </c>
      <c r="F213" s="43">
        <v>0</v>
      </c>
      <c r="G213" s="340">
        <f t="shared" ref="G213:G219" si="75">G212+F213</f>
        <v>0</v>
      </c>
      <c r="H213" s="36">
        <v>26.1</v>
      </c>
      <c r="I213" s="138">
        <f t="shared" ref="I213:I219" si="76">I212+H213</f>
        <v>39.200000000000003</v>
      </c>
      <c r="J213" s="11">
        <v>10.5</v>
      </c>
      <c r="K213" s="139">
        <f t="shared" ref="K213:K219" si="77">K212+J213</f>
        <v>26.3</v>
      </c>
      <c r="L213" s="15">
        <v>13.3</v>
      </c>
      <c r="M213" s="140">
        <f t="shared" ref="M213:M219" si="78">M212+L213</f>
        <v>29.5</v>
      </c>
    </row>
    <row r="214" spans="1:13">
      <c r="A214" s="4" t="s">
        <v>80</v>
      </c>
      <c r="B214" s="58">
        <v>0</v>
      </c>
      <c r="C214" s="112">
        <f t="shared" si="73"/>
        <v>16.7</v>
      </c>
      <c r="D214" s="70">
        <v>0</v>
      </c>
      <c r="E214" s="136">
        <f t="shared" si="74"/>
        <v>30</v>
      </c>
      <c r="F214" s="43">
        <v>0</v>
      </c>
      <c r="G214" s="137">
        <f t="shared" si="75"/>
        <v>0</v>
      </c>
      <c r="H214" s="36">
        <v>8.6999999999999993</v>
      </c>
      <c r="I214" s="212">
        <f t="shared" si="76"/>
        <v>47.900000000000006</v>
      </c>
      <c r="J214" s="11">
        <v>26.3</v>
      </c>
      <c r="K214" s="139">
        <f t="shared" si="77"/>
        <v>52.6</v>
      </c>
      <c r="L214" s="15">
        <v>3.8</v>
      </c>
      <c r="M214" s="140">
        <f t="shared" si="78"/>
        <v>33.299999999999997</v>
      </c>
    </row>
    <row r="215" spans="1:13">
      <c r="A215" s="4" t="s">
        <v>81</v>
      </c>
      <c r="B215" s="58">
        <v>0</v>
      </c>
      <c r="C215" s="112">
        <f t="shared" si="73"/>
        <v>16.7</v>
      </c>
      <c r="D215" s="70">
        <v>10</v>
      </c>
      <c r="E215" s="136">
        <f t="shared" si="74"/>
        <v>40</v>
      </c>
      <c r="F215" s="43">
        <v>0</v>
      </c>
      <c r="G215" s="137">
        <f t="shared" si="75"/>
        <v>0</v>
      </c>
      <c r="H215" s="36">
        <v>15.2</v>
      </c>
      <c r="I215" s="138">
        <f t="shared" si="76"/>
        <v>63.100000000000009</v>
      </c>
      <c r="J215" s="11">
        <v>15.8</v>
      </c>
      <c r="K215" s="139">
        <f t="shared" si="77"/>
        <v>68.400000000000006</v>
      </c>
      <c r="L215" s="15">
        <v>8.6</v>
      </c>
      <c r="M215" s="140">
        <f t="shared" si="78"/>
        <v>41.9</v>
      </c>
    </row>
    <row r="216" spans="1:13">
      <c r="A216" s="4" t="s">
        <v>82</v>
      </c>
      <c r="B216" s="58">
        <v>0</v>
      </c>
      <c r="C216" s="112">
        <f t="shared" si="73"/>
        <v>16.7</v>
      </c>
      <c r="D216" s="70">
        <v>10</v>
      </c>
      <c r="E216" s="365">
        <f t="shared" si="74"/>
        <v>50</v>
      </c>
      <c r="F216" s="43">
        <v>42.9</v>
      </c>
      <c r="G216" s="339">
        <f t="shared" si="75"/>
        <v>42.9</v>
      </c>
      <c r="H216" s="36">
        <v>6.5</v>
      </c>
      <c r="I216" s="138">
        <f t="shared" si="76"/>
        <v>69.600000000000009</v>
      </c>
      <c r="J216" s="11">
        <v>15.8</v>
      </c>
      <c r="K216" s="139">
        <f t="shared" si="77"/>
        <v>84.2</v>
      </c>
      <c r="L216" s="15">
        <v>14.3</v>
      </c>
      <c r="M216" s="214">
        <f t="shared" si="78"/>
        <v>56.2</v>
      </c>
    </row>
    <row r="217" spans="1:13">
      <c r="A217" s="4" t="s">
        <v>83</v>
      </c>
      <c r="B217" s="58">
        <v>16.7</v>
      </c>
      <c r="C217" s="208">
        <f t="shared" si="73"/>
        <v>33.4</v>
      </c>
      <c r="D217" s="70">
        <v>25</v>
      </c>
      <c r="E217" s="366">
        <f t="shared" si="74"/>
        <v>75</v>
      </c>
      <c r="F217" s="43">
        <v>0</v>
      </c>
      <c r="G217" s="338">
        <f t="shared" si="75"/>
        <v>42.9</v>
      </c>
      <c r="H217" s="36">
        <v>13</v>
      </c>
      <c r="I217" s="138">
        <f t="shared" si="76"/>
        <v>82.600000000000009</v>
      </c>
      <c r="J217" s="11">
        <v>10.5</v>
      </c>
      <c r="K217" s="213">
        <f t="shared" si="77"/>
        <v>94.7</v>
      </c>
      <c r="L217" s="15">
        <v>14.3</v>
      </c>
      <c r="M217" s="369">
        <f t="shared" si="78"/>
        <v>70.5</v>
      </c>
    </row>
    <row r="218" spans="1:13">
      <c r="A218" s="4" t="s">
        <v>84</v>
      </c>
      <c r="B218" s="58">
        <v>33.299999999999997</v>
      </c>
      <c r="C218" s="112">
        <f t="shared" si="73"/>
        <v>66.699999999999989</v>
      </c>
      <c r="D218" s="70">
        <v>20</v>
      </c>
      <c r="E218" s="136">
        <f t="shared" si="74"/>
        <v>95</v>
      </c>
      <c r="F218" s="43">
        <v>28.6</v>
      </c>
      <c r="G218" s="137">
        <f t="shared" si="75"/>
        <v>71.5</v>
      </c>
      <c r="H218" s="36">
        <v>8.6999999999999993</v>
      </c>
      <c r="I218" s="138">
        <f t="shared" si="76"/>
        <v>91.300000000000011</v>
      </c>
      <c r="J218" s="11">
        <v>0</v>
      </c>
      <c r="K218" s="139">
        <f t="shared" si="77"/>
        <v>94.7</v>
      </c>
      <c r="L218" s="15">
        <v>16.2</v>
      </c>
      <c r="M218" s="140">
        <f t="shared" si="78"/>
        <v>86.7</v>
      </c>
    </row>
    <row r="219" spans="1:13">
      <c r="A219" s="4" t="s">
        <v>85</v>
      </c>
      <c r="B219" s="58">
        <v>33.299999999999997</v>
      </c>
      <c r="C219" s="112">
        <f>C218+B219</f>
        <v>99.999999999999986</v>
      </c>
      <c r="D219" s="70">
        <v>5</v>
      </c>
      <c r="E219" s="136">
        <f t="shared" si="74"/>
        <v>100</v>
      </c>
      <c r="F219" s="43">
        <v>14.3</v>
      </c>
      <c r="G219" s="137">
        <f t="shared" si="75"/>
        <v>85.8</v>
      </c>
      <c r="H219" s="36">
        <v>8.6999999999999993</v>
      </c>
      <c r="I219" s="138">
        <f t="shared" si="76"/>
        <v>100.00000000000001</v>
      </c>
      <c r="J219" s="11">
        <v>5.3</v>
      </c>
      <c r="K219" s="139">
        <f t="shared" si="77"/>
        <v>100</v>
      </c>
      <c r="L219" s="15">
        <v>13.3</v>
      </c>
      <c r="M219" s="140">
        <f t="shared" si="78"/>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50</v>
      </c>
      <c r="C222" s="112"/>
      <c r="D222" s="70">
        <v>35</v>
      </c>
      <c r="E222" s="136">
        <f>D222</f>
        <v>35</v>
      </c>
      <c r="F222" s="43">
        <v>14.4</v>
      </c>
      <c r="G222" s="137"/>
      <c r="H222" s="36">
        <v>13.1</v>
      </c>
      <c r="I222" s="138">
        <f>H222</f>
        <v>13.1</v>
      </c>
      <c r="J222" s="11">
        <v>5.3</v>
      </c>
      <c r="K222" s="139">
        <f>J222</f>
        <v>5.3</v>
      </c>
      <c r="L222" s="15">
        <v>20.8</v>
      </c>
      <c r="M222" s="140">
        <f>L222</f>
        <v>20.8</v>
      </c>
    </row>
    <row r="223" spans="1:13">
      <c r="A223" s="6">
        <v>0.05</v>
      </c>
      <c r="B223" s="58">
        <v>0</v>
      </c>
      <c r="C223" s="112">
        <f>C222+B223</f>
        <v>0</v>
      </c>
      <c r="D223" s="70">
        <v>10</v>
      </c>
      <c r="E223" s="136">
        <f>E222+D223</f>
        <v>45</v>
      </c>
      <c r="F223" s="43">
        <v>35.700000000000003</v>
      </c>
      <c r="G223" s="137"/>
      <c r="H223" s="36">
        <v>13</v>
      </c>
      <c r="I223" s="337">
        <f>I222+H223</f>
        <v>26.1</v>
      </c>
      <c r="J223" s="11">
        <v>10.5</v>
      </c>
      <c r="K223" s="139">
        <f>K222+J223</f>
        <v>15.8</v>
      </c>
      <c r="L223" s="15">
        <v>13.3</v>
      </c>
      <c r="M223" s="140">
        <f>M222+L223</f>
        <v>34.1</v>
      </c>
    </row>
    <row r="224" spans="1:13">
      <c r="A224" s="6">
        <v>0.06</v>
      </c>
      <c r="B224" s="58">
        <v>0</v>
      </c>
      <c r="C224" s="364">
        <f t="shared" ref="C224:C230" si="79">C223+B224</f>
        <v>0</v>
      </c>
      <c r="D224" s="70">
        <v>5</v>
      </c>
      <c r="E224" s="210">
        <f t="shared" ref="E224:E230" si="80">E223+D224</f>
        <v>50</v>
      </c>
      <c r="F224" s="43">
        <v>14.3</v>
      </c>
      <c r="G224" s="137">
        <f t="shared" ref="G224:G230" si="81">G223+F224</f>
        <v>14.3</v>
      </c>
      <c r="H224" s="36">
        <v>8.6999999999999993</v>
      </c>
      <c r="I224" s="336">
        <f t="shared" ref="I224:I230" si="82">I223+H224</f>
        <v>34.799999999999997</v>
      </c>
      <c r="J224" s="11">
        <v>5.3</v>
      </c>
      <c r="K224" s="131">
        <f t="shared" ref="K224:K230" si="83">K223+J224</f>
        <v>21.1</v>
      </c>
      <c r="L224" s="15">
        <v>10.5</v>
      </c>
      <c r="M224" s="215">
        <f t="shared" ref="M224:M230" si="84">M223+L224</f>
        <v>44.6</v>
      </c>
    </row>
    <row r="225" spans="1:13">
      <c r="A225" s="6">
        <v>7.0000000000000007E-2</v>
      </c>
      <c r="B225" s="58">
        <v>16.7</v>
      </c>
      <c r="C225" s="112">
        <f t="shared" si="79"/>
        <v>16.7</v>
      </c>
      <c r="D225" s="70">
        <v>10</v>
      </c>
      <c r="E225" s="136">
        <f t="shared" si="80"/>
        <v>60</v>
      </c>
      <c r="F225" s="43">
        <v>7.1</v>
      </c>
      <c r="G225" s="339">
        <f t="shared" si="81"/>
        <v>21.4</v>
      </c>
      <c r="H225" s="36">
        <v>15.2</v>
      </c>
      <c r="I225" s="335">
        <f t="shared" si="82"/>
        <v>50</v>
      </c>
      <c r="J225" s="11">
        <v>0</v>
      </c>
      <c r="K225" s="213">
        <f t="shared" si="83"/>
        <v>21.1</v>
      </c>
      <c r="L225" s="15">
        <v>12.4</v>
      </c>
      <c r="M225" s="140">
        <f t="shared" si="84"/>
        <v>57</v>
      </c>
    </row>
    <row r="226" spans="1:13">
      <c r="A226" s="6">
        <v>0.08</v>
      </c>
      <c r="B226" s="58">
        <v>0</v>
      </c>
      <c r="C226" s="112">
        <f t="shared" si="79"/>
        <v>16.7</v>
      </c>
      <c r="D226" s="70">
        <v>5</v>
      </c>
      <c r="E226" s="136">
        <f t="shared" si="80"/>
        <v>65</v>
      </c>
      <c r="F226" s="43">
        <v>7.1</v>
      </c>
      <c r="G226" s="137">
        <f t="shared" si="81"/>
        <v>28.5</v>
      </c>
      <c r="H226" s="36">
        <v>19.600000000000001</v>
      </c>
      <c r="I226" s="138">
        <f t="shared" si="82"/>
        <v>69.599999999999994</v>
      </c>
      <c r="J226" s="11">
        <v>0</v>
      </c>
      <c r="K226" s="139">
        <f t="shared" si="83"/>
        <v>21.1</v>
      </c>
      <c r="L226" s="15">
        <v>10.5</v>
      </c>
      <c r="M226" s="140">
        <f t="shared" si="84"/>
        <v>67.5</v>
      </c>
    </row>
    <row r="227" spans="1:13">
      <c r="A227" s="6">
        <v>0.09</v>
      </c>
      <c r="B227" s="58">
        <v>33.299999999999997</v>
      </c>
      <c r="C227" s="112">
        <f t="shared" si="79"/>
        <v>50</v>
      </c>
      <c r="D227" s="70">
        <v>5</v>
      </c>
      <c r="E227" s="136">
        <f t="shared" si="80"/>
        <v>70</v>
      </c>
      <c r="F227" s="43">
        <v>0</v>
      </c>
      <c r="G227" s="137">
        <f t="shared" si="81"/>
        <v>28.5</v>
      </c>
      <c r="H227" s="36">
        <v>4.3</v>
      </c>
      <c r="I227" s="138">
        <f t="shared" si="82"/>
        <v>73.899999999999991</v>
      </c>
      <c r="J227" s="11">
        <v>21.1</v>
      </c>
      <c r="K227" s="139">
        <f t="shared" si="83"/>
        <v>42.2</v>
      </c>
      <c r="L227" s="15">
        <v>4.8</v>
      </c>
      <c r="M227" s="140">
        <f t="shared" si="84"/>
        <v>72.3</v>
      </c>
    </row>
    <row r="228" spans="1:13">
      <c r="A228" s="6">
        <v>0.1</v>
      </c>
      <c r="B228" s="58">
        <v>0</v>
      </c>
      <c r="C228" s="112">
        <f t="shared" si="79"/>
        <v>50</v>
      </c>
      <c r="D228" s="70">
        <v>25</v>
      </c>
      <c r="E228" s="136">
        <f t="shared" si="80"/>
        <v>95</v>
      </c>
      <c r="F228" s="43">
        <v>14.3</v>
      </c>
      <c r="G228" s="137">
        <f t="shared" si="81"/>
        <v>42.8</v>
      </c>
      <c r="H228" s="36">
        <v>26.1</v>
      </c>
      <c r="I228" s="138">
        <f t="shared" si="82"/>
        <v>100</v>
      </c>
      <c r="J228" s="11">
        <v>15.8</v>
      </c>
      <c r="K228" s="139">
        <f t="shared" si="83"/>
        <v>58</v>
      </c>
      <c r="L228" s="15">
        <v>24.8</v>
      </c>
      <c r="M228" s="140">
        <f t="shared" si="84"/>
        <v>97.1</v>
      </c>
    </row>
    <row r="229" spans="1:13">
      <c r="A229" s="6">
        <v>0.11</v>
      </c>
      <c r="B229" s="58">
        <v>0</v>
      </c>
      <c r="C229" s="209">
        <f t="shared" si="79"/>
        <v>50</v>
      </c>
      <c r="D229" s="70">
        <v>0</v>
      </c>
      <c r="E229" s="136">
        <f t="shared" si="80"/>
        <v>95</v>
      </c>
      <c r="F229" s="43">
        <v>0</v>
      </c>
      <c r="G229" s="338">
        <f t="shared" si="81"/>
        <v>42.8</v>
      </c>
      <c r="H229" s="36">
        <v>0</v>
      </c>
      <c r="I229" s="138">
        <f t="shared" si="82"/>
        <v>100</v>
      </c>
      <c r="J229" s="11">
        <v>15.8</v>
      </c>
      <c r="K229" s="139">
        <f t="shared" si="83"/>
        <v>73.8</v>
      </c>
      <c r="L229" s="15">
        <v>0</v>
      </c>
      <c r="M229" s="140">
        <f t="shared" si="84"/>
        <v>97.1</v>
      </c>
    </row>
    <row r="230" spans="1:13">
      <c r="A230" s="4" t="s">
        <v>96</v>
      </c>
      <c r="B230" s="58">
        <v>0</v>
      </c>
      <c r="C230" s="112">
        <f t="shared" si="79"/>
        <v>50</v>
      </c>
      <c r="D230" s="70">
        <v>5</v>
      </c>
      <c r="E230" s="136">
        <f t="shared" si="80"/>
        <v>100</v>
      </c>
      <c r="F230" s="43">
        <v>7.1</v>
      </c>
      <c r="G230" s="137">
        <f t="shared" si="81"/>
        <v>49.9</v>
      </c>
      <c r="H230" s="36">
        <v>0</v>
      </c>
      <c r="I230" s="138">
        <f t="shared" si="82"/>
        <v>100</v>
      </c>
      <c r="J230" s="11">
        <v>26.2</v>
      </c>
      <c r="K230" s="139">
        <f t="shared" si="83"/>
        <v>100</v>
      </c>
      <c r="L230" s="15">
        <v>2.9</v>
      </c>
      <c r="M230" s="140">
        <f t="shared" si="84"/>
        <v>100</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50</v>
      </c>
      <c r="C233" s="112">
        <f>B233</f>
        <v>50</v>
      </c>
      <c r="D233" s="70">
        <v>25</v>
      </c>
      <c r="E233" s="136">
        <f>D233</f>
        <v>25</v>
      </c>
      <c r="F233" s="43">
        <v>28.7</v>
      </c>
      <c r="G233" s="340">
        <f>F233</f>
        <v>28.7</v>
      </c>
      <c r="H233" s="36">
        <v>32.700000000000003</v>
      </c>
      <c r="I233" s="130">
        <f>H233</f>
        <v>32.700000000000003</v>
      </c>
      <c r="J233" s="11"/>
      <c r="K233" s="139">
        <f>J233</f>
        <v>0</v>
      </c>
      <c r="L233" s="15">
        <v>34.299999999999997</v>
      </c>
      <c r="M233" s="140">
        <f>L233</f>
        <v>34.299999999999997</v>
      </c>
    </row>
    <row r="234" spans="1:13">
      <c r="A234" s="6">
        <v>0.04</v>
      </c>
      <c r="B234" s="58">
        <v>0</v>
      </c>
      <c r="C234" s="112">
        <f>C233+B234</f>
        <v>50</v>
      </c>
      <c r="D234" s="70">
        <v>0</v>
      </c>
      <c r="E234" s="136">
        <f>E233+D234</f>
        <v>25</v>
      </c>
      <c r="F234" s="43">
        <v>28.6</v>
      </c>
      <c r="G234" s="338">
        <f>G233+F234</f>
        <v>57.3</v>
      </c>
      <c r="H234" s="36">
        <v>8.6999999999999993</v>
      </c>
      <c r="I234" s="138">
        <f>I233+H234</f>
        <v>41.400000000000006</v>
      </c>
      <c r="J234" s="11">
        <v>47.2</v>
      </c>
      <c r="K234" s="139">
        <f>K233+J234</f>
        <v>47.2</v>
      </c>
      <c r="L234" s="15">
        <v>7.6</v>
      </c>
      <c r="M234" s="140">
        <f>M233+L234</f>
        <v>41.9</v>
      </c>
    </row>
    <row r="235" spans="1:13">
      <c r="A235" s="6">
        <v>0.05</v>
      </c>
      <c r="B235" s="58">
        <v>0</v>
      </c>
      <c r="C235" s="112">
        <f t="shared" ref="C235:C243" si="85">C234+B235</f>
        <v>50</v>
      </c>
      <c r="D235" s="70">
        <v>5</v>
      </c>
      <c r="E235" s="136">
        <f t="shared" ref="E235:E243" si="86">E234+D235</f>
        <v>30</v>
      </c>
      <c r="F235" s="43">
        <v>7.1</v>
      </c>
      <c r="G235" s="137">
        <f t="shared" ref="G235:G243" si="87">G234+F235</f>
        <v>64.399999999999991</v>
      </c>
      <c r="H235" s="36">
        <v>13</v>
      </c>
      <c r="I235" s="335">
        <f t="shared" ref="I235:I243" si="88">I234+H235</f>
        <v>54.400000000000006</v>
      </c>
      <c r="J235" s="11">
        <v>0</v>
      </c>
      <c r="K235" s="139">
        <f t="shared" ref="K235:K243" si="89">K234+J235</f>
        <v>47.2</v>
      </c>
      <c r="L235" s="15">
        <v>7.6</v>
      </c>
      <c r="M235" s="214">
        <f t="shared" ref="M235:M243" si="90">M234+L235</f>
        <v>49.5</v>
      </c>
    </row>
    <row r="236" spans="1:13">
      <c r="A236" s="6">
        <v>0.06</v>
      </c>
      <c r="B236" s="58">
        <v>0</v>
      </c>
      <c r="C236" s="209">
        <f t="shared" si="85"/>
        <v>50</v>
      </c>
      <c r="D236" s="70">
        <v>5</v>
      </c>
      <c r="E236" s="136">
        <f t="shared" si="86"/>
        <v>35</v>
      </c>
      <c r="F236" s="43">
        <v>14.3</v>
      </c>
      <c r="G236" s="339">
        <f t="shared" si="87"/>
        <v>78.699999999999989</v>
      </c>
      <c r="H236" s="36">
        <v>8.6999999999999993</v>
      </c>
      <c r="I236" s="138">
        <f t="shared" si="88"/>
        <v>63.100000000000009</v>
      </c>
      <c r="J236" s="11">
        <v>0</v>
      </c>
      <c r="K236" s="139">
        <f t="shared" si="89"/>
        <v>47.2</v>
      </c>
      <c r="L236" s="15">
        <v>7.6</v>
      </c>
      <c r="M236" s="140">
        <f t="shared" si="90"/>
        <v>57.1</v>
      </c>
    </row>
    <row r="237" spans="1:13">
      <c r="A237" s="6">
        <v>7.0000000000000007E-2</v>
      </c>
      <c r="B237" s="58">
        <v>16.7</v>
      </c>
      <c r="C237" s="364">
        <f t="shared" si="85"/>
        <v>66.7</v>
      </c>
      <c r="D237" s="70">
        <v>5</v>
      </c>
      <c r="E237" s="136">
        <f t="shared" si="86"/>
        <v>40</v>
      </c>
      <c r="F237" s="43">
        <v>7.1</v>
      </c>
      <c r="G237" s="137">
        <f t="shared" si="87"/>
        <v>85.799999999999983</v>
      </c>
      <c r="H237" s="36">
        <v>8.6999999999999993</v>
      </c>
      <c r="I237" s="138">
        <f t="shared" si="88"/>
        <v>71.800000000000011</v>
      </c>
      <c r="J237" s="11">
        <v>5.3</v>
      </c>
      <c r="K237" s="139">
        <f t="shared" si="89"/>
        <v>52.5</v>
      </c>
      <c r="L237" s="15">
        <v>7.6</v>
      </c>
      <c r="M237" s="140">
        <f t="shared" si="90"/>
        <v>64.7</v>
      </c>
    </row>
    <row r="238" spans="1:13">
      <c r="A238" s="6">
        <v>0.08</v>
      </c>
      <c r="B238" s="58">
        <v>0</v>
      </c>
      <c r="C238" s="112">
        <f t="shared" si="85"/>
        <v>66.7</v>
      </c>
      <c r="D238" s="70">
        <v>5</v>
      </c>
      <c r="E238" s="136">
        <f t="shared" si="86"/>
        <v>45</v>
      </c>
      <c r="F238" s="43">
        <v>0</v>
      </c>
      <c r="G238" s="137">
        <f t="shared" si="87"/>
        <v>85.799999999999983</v>
      </c>
      <c r="H238" s="36">
        <v>13</v>
      </c>
      <c r="I238" s="138">
        <f t="shared" si="88"/>
        <v>84.800000000000011</v>
      </c>
      <c r="J238" s="11">
        <v>5.3</v>
      </c>
      <c r="K238" s="213">
        <f t="shared" si="89"/>
        <v>57.8</v>
      </c>
      <c r="L238" s="15">
        <v>6.7</v>
      </c>
      <c r="M238" s="369">
        <f t="shared" si="90"/>
        <v>71.400000000000006</v>
      </c>
    </row>
    <row r="239" spans="1:13">
      <c r="A239" s="6">
        <v>0.09</v>
      </c>
      <c r="B239" s="58">
        <v>33.299999999999997</v>
      </c>
      <c r="C239" s="112">
        <f t="shared" si="85"/>
        <v>100</v>
      </c>
      <c r="D239" s="70">
        <v>0</v>
      </c>
      <c r="E239" s="210">
        <f t="shared" si="86"/>
        <v>45</v>
      </c>
      <c r="F239" s="43">
        <v>7.1</v>
      </c>
      <c r="G239" s="137">
        <f t="shared" si="87"/>
        <v>92.899999999999977</v>
      </c>
      <c r="H239" s="36">
        <v>0</v>
      </c>
      <c r="I239" s="138">
        <f t="shared" si="88"/>
        <v>84.800000000000011</v>
      </c>
      <c r="J239" s="11">
        <v>0</v>
      </c>
      <c r="K239" s="131">
        <f t="shared" si="89"/>
        <v>57.8</v>
      </c>
      <c r="L239" s="15">
        <v>2.9</v>
      </c>
      <c r="M239" s="140">
        <f t="shared" si="90"/>
        <v>74.300000000000011</v>
      </c>
    </row>
    <row r="240" spans="1:13">
      <c r="A240" s="6">
        <v>0.1</v>
      </c>
      <c r="B240" s="58">
        <v>0</v>
      </c>
      <c r="C240" s="112">
        <f t="shared" si="85"/>
        <v>100</v>
      </c>
      <c r="D240" s="70">
        <v>25</v>
      </c>
      <c r="E240" s="136">
        <f t="shared" si="86"/>
        <v>70</v>
      </c>
      <c r="F240" s="43">
        <v>0</v>
      </c>
      <c r="G240" s="137">
        <f t="shared" si="87"/>
        <v>92.899999999999977</v>
      </c>
      <c r="H240" s="36">
        <v>6.5</v>
      </c>
      <c r="I240" s="138">
        <f t="shared" si="88"/>
        <v>91.300000000000011</v>
      </c>
      <c r="J240" s="11">
        <v>0</v>
      </c>
      <c r="K240" s="139">
        <f t="shared" si="89"/>
        <v>57.8</v>
      </c>
      <c r="L240" s="15">
        <v>11.4</v>
      </c>
      <c r="M240" s="140">
        <f t="shared" si="90"/>
        <v>85.700000000000017</v>
      </c>
    </row>
    <row r="241" spans="1:13">
      <c r="A241" s="6">
        <v>0.11</v>
      </c>
      <c r="B241" s="58">
        <v>0</v>
      </c>
      <c r="C241" s="112">
        <f t="shared" si="85"/>
        <v>100</v>
      </c>
      <c r="D241" s="70">
        <v>5</v>
      </c>
      <c r="E241" s="136">
        <f t="shared" si="86"/>
        <v>75</v>
      </c>
      <c r="F241" s="43">
        <v>0</v>
      </c>
      <c r="G241" s="137">
        <f t="shared" si="87"/>
        <v>92.899999999999977</v>
      </c>
      <c r="H241" s="36">
        <v>0</v>
      </c>
      <c r="I241" s="138">
        <f t="shared" si="88"/>
        <v>91.300000000000011</v>
      </c>
      <c r="J241" s="11">
        <v>21.1</v>
      </c>
      <c r="K241" s="139">
        <f t="shared" si="89"/>
        <v>78.900000000000006</v>
      </c>
      <c r="L241" s="15">
        <v>1</v>
      </c>
      <c r="M241" s="140">
        <f t="shared" si="90"/>
        <v>86.700000000000017</v>
      </c>
    </row>
    <row r="242" spans="1:13">
      <c r="A242" s="6">
        <v>0.12</v>
      </c>
      <c r="B242" s="58">
        <v>0</v>
      </c>
      <c r="C242" s="112">
        <f t="shared" si="85"/>
        <v>100</v>
      </c>
      <c r="D242" s="70">
        <v>5</v>
      </c>
      <c r="E242" s="136">
        <f t="shared" si="86"/>
        <v>80</v>
      </c>
      <c r="F242" s="43">
        <v>0</v>
      </c>
      <c r="G242" s="137">
        <f t="shared" si="87"/>
        <v>92.899999999999977</v>
      </c>
      <c r="H242" s="36">
        <v>2.2000000000000002</v>
      </c>
      <c r="I242" s="138">
        <f t="shared" si="88"/>
        <v>93.500000000000014</v>
      </c>
      <c r="J242" s="11">
        <v>0</v>
      </c>
      <c r="K242" s="139">
        <f t="shared" si="89"/>
        <v>78.900000000000006</v>
      </c>
      <c r="L242" s="15">
        <v>1.9</v>
      </c>
      <c r="M242" s="140">
        <f t="shared" si="90"/>
        <v>88.600000000000023</v>
      </c>
    </row>
    <row r="243" spans="1:13">
      <c r="A243" s="4" t="s">
        <v>87</v>
      </c>
      <c r="B243" s="58">
        <v>0</v>
      </c>
      <c r="C243" s="112">
        <f t="shared" si="85"/>
        <v>100</v>
      </c>
      <c r="D243" s="70">
        <v>20</v>
      </c>
      <c r="E243" s="136">
        <f t="shared" si="86"/>
        <v>100</v>
      </c>
      <c r="F243" s="43">
        <v>7.1</v>
      </c>
      <c r="G243" s="137">
        <f t="shared" si="87"/>
        <v>99.999999999999972</v>
      </c>
      <c r="H243" s="36">
        <v>6.5</v>
      </c>
      <c r="I243" s="138">
        <f t="shared" si="88"/>
        <v>100.00000000000001</v>
      </c>
      <c r="J243" s="11">
        <v>0</v>
      </c>
      <c r="K243" s="139">
        <f t="shared" si="89"/>
        <v>78.900000000000006</v>
      </c>
      <c r="L243" s="15">
        <v>11.4</v>
      </c>
      <c r="M243" s="140">
        <f t="shared" si="90"/>
        <v>100.00000000000003</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v>0</v>
      </c>
      <c r="C246" s="112">
        <f>B246</f>
        <v>0</v>
      </c>
      <c r="D246" s="70">
        <v>5</v>
      </c>
      <c r="E246" s="136">
        <f>D246</f>
        <v>5</v>
      </c>
      <c r="F246" s="43">
        <v>0</v>
      </c>
      <c r="G246" s="137"/>
      <c r="H246" s="36">
        <v>0</v>
      </c>
      <c r="I246" s="138">
        <f>H246</f>
        <v>0</v>
      </c>
      <c r="J246" s="11">
        <v>5.3</v>
      </c>
      <c r="K246" s="139">
        <f>J246</f>
        <v>5.3</v>
      </c>
      <c r="L246" s="15">
        <v>1.9</v>
      </c>
      <c r="M246" s="140">
        <f>L246</f>
        <v>1.9</v>
      </c>
    </row>
    <row r="247" spans="1:13">
      <c r="A247" s="4" t="s">
        <v>15</v>
      </c>
      <c r="B247" s="58">
        <v>0</v>
      </c>
      <c r="C247" s="112">
        <f>C246+B247</f>
        <v>0</v>
      </c>
      <c r="D247" s="70">
        <v>5</v>
      </c>
      <c r="E247" s="136">
        <f>E246+D247</f>
        <v>10</v>
      </c>
      <c r="F247" s="43">
        <v>7.1</v>
      </c>
      <c r="G247" s="137"/>
      <c r="H247" s="36">
        <v>10.9</v>
      </c>
      <c r="I247" s="138">
        <f>I246+H247</f>
        <v>10.9</v>
      </c>
      <c r="J247" s="11">
        <v>15.8</v>
      </c>
      <c r="K247" s="213">
        <f>K246+J247</f>
        <v>21.1</v>
      </c>
      <c r="L247" s="15">
        <v>9.5</v>
      </c>
      <c r="M247" s="140">
        <f>M246+L247</f>
        <v>11.4</v>
      </c>
    </row>
    <row r="248" spans="1:13">
      <c r="A248" s="4" t="s">
        <v>16</v>
      </c>
      <c r="B248" s="58">
        <v>50</v>
      </c>
      <c r="C248" s="208">
        <f>C247+B248</f>
        <v>50</v>
      </c>
      <c r="D248" s="70">
        <v>55</v>
      </c>
      <c r="E248" s="210">
        <f>E247+D248</f>
        <v>65</v>
      </c>
      <c r="F248" s="43">
        <v>28.6</v>
      </c>
      <c r="G248" s="339">
        <f>G247+F248</f>
        <v>28.6</v>
      </c>
      <c r="H248" s="36">
        <v>47.8</v>
      </c>
      <c r="I248" s="212">
        <f>I247+H248</f>
        <v>58.699999999999996</v>
      </c>
      <c r="J248" s="11">
        <v>36.799999999999997</v>
      </c>
      <c r="K248" s="139">
        <f>K247+J248</f>
        <v>57.9</v>
      </c>
      <c r="L248" s="15">
        <v>44.8</v>
      </c>
      <c r="M248" s="215">
        <f>M247+L248</f>
        <v>56.199999999999996</v>
      </c>
    </row>
    <row r="249" spans="1:13">
      <c r="A249" s="4" t="s">
        <v>17</v>
      </c>
      <c r="B249" s="58">
        <v>33.299999999999997</v>
      </c>
      <c r="C249" s="112">
        <f>C248+B249</f>
        <v>83.3</v>
      </c>
      <c r="D249" s="70">
        <v>30</v>
      </c>
      <c r="E249" s="136">
        <f>E248+D249</f>
        <v>95</v>
      </c>
      <c r="F249" s="43">
        <v>5</v>
      </c>
      <c r="G249" s="137">
        <f>G248+F249</f>
        <v>33.6</v>
      </c>
      <c r="H249" s="36">
        <v>34.799999999999997</v>
      </c>
      <c r="I249" s="138">
        <f>I248+H249</f>
        <v>93.5</v>
      </c>
      <c r="J249" s="11">
        <v>15.8</v>
      </c>
      <c r="K249" s="139">
        <f>K248+J249</f>
        <v>73.7</v>
      </c>
      <c r="L249" s="15">
        <v>32.4</v>
      </c>
      <c r="M249" s="140">
        <f>M248+L249</f>
        <v>88.6</v>
      </c>
    </row>
    <row r="250" spans="1:13">
      <c r="A250" s="4" t="s">
        <v>18</v>
      </c>
      <c r="B250" s="58">
        <v>16.7</v>
      </c>
      <c r="C250" s="112">
        <f>C249+B250</f>
        <v>100</v>
      </c>
      <c r="D250" s="70">
        <v>5</v>
      </c>
      <c r="E250" s="136">
        <f>E249+D250</f>
        <v>100</v>
      </c>
      <c r="F250" s="43">
        <v>14.3</v>
      </c>
      <c r="G250" s="338">
        <f>G249+F250</f>
        <v>47.900000000000006</v>
      </c>
      <c r="H250" s="36">
        <v>6.5</v>
      </c>
      <c r="I250" s="138">
        <f>I249+H250</f>
        <v>100</v>
      </c>
      <c r="J250" s="11">
        <v>26.3</v>
      </c>
      <c r="K250" s="139">
        <f>K249+J250</f>
        <v>100</v>
      </c>
      <c r="L250" s="15">
        <v>11.4</v>
      </c>
      <c r="M250" s="140">
        <f>M249+L250</f>
        <v>100</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v>0</v>
      </c>
      <c r="C253" s="112"/>
      <c r="D253" s="70">
        <v>10</v>
      </c>
      <c r="E253" s="136">
        <f>D253</f>
        <v>10</v>
      </c>
      <c r="F253" s="43">
        <v>0</v>
      </c>
      <c r="G253" s="137"/>
      <c r="H253" s="36">
        <v>2.1</v>
      </c>
      <c r="I253" s="138">
        <f>H253</f>
        <v>2.1</v>
      </c>
      <c r="J253" s="11">
        <v>5.2</v>
      </c>
      <c r="K253" s="139">
        <f>J253</f>
        <v>5.2</v>
      </c>
      <c r="L253" s="15">
        <v>3.8</v>
      </c>
      <c r="M253" s="140">
        <f>L253</f>
        <v>3.8</v>
      </c>
    </row>
    <row r="254" spans="1:13">
      <c r="A254" s="4" t="s">
        <v>20</v>
      </c>
      <c r="B254" s="58">
        <v>33.299999999999997</v>
      </c>
      <c r="C254" s="208">
        <f>C253+B254</f>
        <v>33.299999999999997</v>
      </c>
      <c r="D254" s="70">
        <v>40</v>
      </c>
      <c r="E254" s="210">
        <f>E253+D254</f>
        <v>50</v>
      </c>
      <c r="F254" s="43">
        <v>14.3</v>
      </c>
      <c r="G254" s="339">
        <f>G253+F254</f>
        <v>14.3</v>
      </c>
      <c r="H254" s="36">
        <v>19.600000000000001</v>
      </c>
      <c r="I254" s="138">
        <f>I253+H254</f>
        <v>21.700000000000003</v>
      </c>
      <c r="J254" s="11">
        <v>26.3</v>
      </c>
      <c r="K254" s="213">
        <f>K253+J254</f>
        <v>31.5</v>
      </c>
      <c r="L254" s="15">
        <v>24.8</v>
      </c>
      <c r="M254" s="215">
        <f>M253+L254</f>
        <v>28.6</v>
      </c>
    </row>
    <row r="255" spans="1:13">
      <c r="A255" s="4" t="s">
        <v>21</v>
      </c>
      <c r="B255" s="58">
        <v>33.299999999999997</v>
      </c>
      <c r="C255" s="112">
        <f>C254+B255</f>
        <v>66.599999999999994</v>
      </c>
      <c r="D255" s="70">
        <v>40</v>
      </c>
      <c r="E255" s="136">
        <f>E254+D255</f>
        <v>90</v>
      </c>
      <c r="F255" s="43">
        <v>35.700000000000003</v>
      </c>
      <c r="G255" s="338">
        <f>G254+F255</f>
        <v>50</v>
      </c>
      <c r="H255" s="36">
        <v>58.7</v>
      </c>
      <c r="I255" s="212">
        <f>I254+H255</f>
        <v>80.400000000000006</v>
      </c>
      <c r="J255" s="11">
        <v>31.6</v>
      </c>
      <c r="K255" s="139">
        <f>K254+J255</f>
        <v>63.1</v>
      </c>
      <c r="L255" s="15">
        <v>45.7</v>
      </c>
      <c r="M255" s="140">
        <f>M254+L255</f>
        <v>74.300000000000011</v>
      </c>
    </row>
    <row r="256" spans="1:13">
      <c r="A256" s="4" t="s">
        <v>22</v>
      </c>
      <c r="B256" s="58">
        <v>16.7</v>
      </c>
      <c r="C256" s="112">
        <f>C255+B256</f>
        <v>83.3</v>
      </c>
      <c r="D256" s="70">
        <v>10</v>
      </c>
      <c r="E256" s="136">
        <f>E255+D256</f>
        <v>100</v>
      </c>
      <c r="F256" s="43">
        <v>35.700000000000003</v>
      </c>
      <c r="G256" s="137">
        <f>G255+F256</f>
        <v>85.7</v>
      </c>
      <c r="H256" s="36">
        <v>17.399999999999999</v>
      </c>
      <c r="I256" s="138">
        <f>I255+H256</f>
        <v>97.800000000000011</v>
      </c>
      <c r="J256" s="11">
        <v>21.1</v>
      </c>
      <c r="K256" s="139">
        <f>K255+J256</f>
        <v>84.2</v>
      </c>
      <c r="L256" s="15">
        <v>19</v>
      </c>
      <c r="M256" s="140">
        <f>M255+L256</f>
        <v>93.300000000000011</v>
      </c>
    </row>
    <row r="257" spans="1:13">
      <c r="A257" s="4" t="s">
        <v>23</v>
      </c>
      <c r="B257" s="58">
        <v>16.7</v>
      </c>
      <c r="C257" s="112">
        <f>C256+B257</f>
        <v>100</v>
      </c>
      <c r="D257" s="70">
        <v>0</v>
      </c>
      <c r="E257" s="136">
        <f>E256+D257</f>
        <v>100</v>
      </c>
      <c r="F257" s="43">
        <v>14.3</v>
      </c>
      <c r="G257" s="137">
        <f>G256+F257</f>
        <v>100</v>
      </c>
      <c r="H257" s="36">
        <v>2.2000000000000002</v>
      </c>
      <c r="I257" s="138">
        <f>I256+H257</f>
        <v>100.00000000000001</v>
      </c>
      <c r="J257" s="11">
        <v>15.8</v>
      </c>
      <c r="K257" s="139">
        <f>K256+J257</f>
        <v>100</v>
      </c>
      <c r="L257" s="15">
        <v>6.7</v>
      </c>
      <c r="M257" s="140">
        <f>M256+L257</f>
        <v>100.00000000000001</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0</v>
      </c>
      <c r="C260" s="112">
        <f>B260</f>
        <v>0</v>
      </c>
      <c r="D260" s="70">
        <v>0</v>
      </c>
      <c r="E260" s="136">
        <f>D260</f>
        <v>0</v>
      </c>
      <c r="F260" s="43">
        <v>0</v>
      </c>
      <c r="G260" s="137"/>
      <c r="H260" s="36">
        <v>4.4000000000000004</v>
      </c>
      <c r="I260" s="138">
        <f>H260</f>
        <v>4.4000000000000004</v>
      </c>
      <c r="J260" s="11">
        <v>10.5</v>
      </c>
      <c r="K260" s="139">
        <f>J260</f>
        <v>10.5</v>
      </c>
      <c r="L260" s="15">
        <v>3.7</v>
      </c>
      <c r="M260" s="153">
        <f>L260</f>
        <v>3.7</v>
      </c>
    </row>
    <row r="261" spans="1:13">
      <c r="A261" s="4" t="s">
        <v>60</v>
      </c>
      <c r="B261" s="58">
        <v>33.299999999999997</v>
      </c>
      <c r="C261" s="208">
        <f>C260+B261</f>
        <v>33.299999999999997</v>
      </c>
      <c r="D261" s="70">
        <v>25</v>
      </c>
      <c r="E261" s="366">
        <f>E260+D261</f>
        <v>25</v>
      </c>
      <c r="F261" s="43">
        <v>28.6</v>
      </c>
      <c r="G261" s="339">
        <f>G260+F261</f>
        <v>28.6</v>
      </c>
      <c r="H261" s="36">
        <v>6.5</v>
      </c>
      <c r="I261" s="337">
        <f>I260+H261</f>
        <v>10.9</v>
      </c>
      <c r="J261" s="11">
        <v>15.8</v>
      </c>
      <c r="K261" s="213">
        <f>K260+J261</f>
        <v>26.3</v>
      </c>
      <c r="L261" s="15">
        <v>16.2</v>
      </c>
      <c r="M261" s="369">
        <f>M260+L261</f>
        <v>19.899999999999999</v>
      </c>
    </row>
    <row r="262" spans="1:13">
      <c r="A262" s="4" t="s">
        <v>89</v>
      </c>
      <c r="B262" s="58">
        <v>33.299999999999997</v>
      </c>
      <c r="C262" s="112">
        <f>C261+B262</f>
        <v>66.599999999999994</v>
      </c>
      <c r="D262" s="70">
        <v>30</v>
      </c>
      <c r="E262" s="365">
        <f>E261+D262</f>
        <v>55</v>
      </c>
      <c r="F262" s="43">
        <v>21.4</v>
      </c>
      <c r="G262" s="338">
        <f>G261+F262</f>
        <v>50</v>
      </c>
      <c r="H262" s="36">
        <v>13</v>
      </c>
      <c r="I262" s="212">
        <f>I261+H262</f>
        <v>23.9</v>
      </c>
      <c r="J262" s="11">
        <v>26.3</v>
      </c>
      <c r="K262" s="139">
        <f>K261+J262</f>
        <v>52.6</v>
      </c>
      <c r="L262" s="15">
        <v>21</v>
      </c>
      <c r="M262" s="368">
        <f>M261+L262</f>
        <v>40.9</v>
      </c>
    </row>
    <row r="263" spans="1:13">
      <c r="A263" s="4" t="s">
        <v>8</v>
      </c>
      <c r="B263" s="58">
        <v>16.7</v>
      </c>
      <c r="C263" s="112">
        <f>C262+B263</f>
        <v>83.3</v>
      </c>
      <c r="D263" s="70">
        <v>40</v>
      </c>
      <c r="E263" s="136">
        <f>E262+D263</f>
        <v>95</v>
      </c>
      <c r="F263" s="43">
        <v>28.6</v>
      </c>
      <c r="G263" s="137">
        <f>G262+F263</f>
        <v>78.599999999999994</v>
      </c>
      <c r="H263" s="36">
        <v>69.599999999999994</v>
      </c>
      <c r="I263" s="138">
        <f>I262+H263</f>
        <v>93.5</v>
      </c>
      <c r="J263" s="11">
        <v>31.6</v>
      </c>
      <c r="K263" s="139">
        <f>K262+J263</f>
        <v>84.2</v>
      </c>
      <c r="L263" s="15">
        <v>48.6</v>
      </c>
      <c r="M263" s="153">
        <f>M262+L263</f>
        <v>89.5</v>
      </c>
    </row>
    <row r="264" spans="1:13">
      <c r="A264" s="4" t="s">
        <v>98</v>
      </c>
      <c r="B264" s="58">
        <v>16.7</v>
      </c>
      <c r="C264" s="112">
        <f>C263+B264</f>
        <v>100</v>
      </c>
      <c r="D264" s="70">
        <v>5</v>
      </c>
      <c r="E264" s="136">
        <f>E263+D264</f>
        <v>100</v>
      </c>
      <c r="F264" s="43">
        <v>21.4</v>
      </c>
      <c r="G264" s="137">
        <f>G263+F264</f>
        <v>100</v>
      </c>
      <c r="H264" s="36">
        <v>6.5</v>
      </c>
      <c r="I264" s="138">
        <f>I263+H264</f>
        <v>100</v>
      </c>
      <c r="J264" s="11">
        <v>15.8</v>
      </c>
      <c r="K264" s="139">
        <f>K263+J264</f>
        <v>100</v>
      </c>
      <c r="L264" s="15">
        <v>10.5</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v>0</v>
      </c>
      <c r="C267" s="112"/>
      <c r="D267" s="70">
        <v>0</v>
      </c>
      <c r="E267" s="136">
        <f>D267</f>
        <v>0</v>
      </c>
      <c r="F267" s="43">
        <v>0</v>
      </c>
      <c r="G267" s="137"/>
      <c r="H267" s="36">
        <v>0</v>
      </c>
      <c r="I267" s="138"/>
      <c r="J267" s="11">
        <v>5.3</v>
      </c>
      <c r="K267" s="139">
        <f>J267</f>
        <v>5.3</v>
      </c>
      <c r="L267" s="15">
        <v>1</v>
      </c>
      <c r="M267" s="153">
        <f>L267</f>
        <v>1</v>
      </c>
    </row>
    <row r="268" spans="1:13">
      <c r="A268" s="4" t="s">
        <v>60</v>
      </c>
      <c r="B268" s="58">
        <v>0</v>
      </c>
      <c r="C268" s="112">
        <f>C267+B268</f>
        <v>0</v>
      </c>
      <c r="D268" s="70">
        <v>15</v>
      </c>
      <c r="E268" s="136">
        <f>E267+D268</f>
        <v>15</v>
      </c>
      <c r="F268" s="43">
        <v>14.3</v>
      </c>
      <c r="G268" s="137"/>
      <c r="H268" s="36">
        <v>4.3</v>
      </c>
      <c r="I268" s="138"/>
      <c r="J268" s="11">
        <v>5.3</v>
      </c>
      <c r="K268" s="131">
        <f>K267+J268</f>
        <v>10.6</v>
      </c>
      <c r="L268" s="15">
        <v>7.6</v>
      </c>
      <c r="M268" s="153">
        <f>M267+L268</f>
        <v>8.6</v>
      </c>
    </row>
    <row r="269" spans="1:13">
      <c r="A269" s="4" t="s">
        <v>89</v>
      </c>
      <c r="B269" s="58">
        <v>16.7</v>
      </c>
      <c r="C269" s="364">
        <f>C268+B269</f>
        <v>16.7</v>
      </c>
      <c r="D269" s="70">
        <v>35</v>
      </c>
      <c r="E269" s="210">
        <f>E268+D269</f>
        <v>50</v>
      </c>
      <c r="F269" s="43">
        <v>21.4</v>
      </c>
      <c r="G269" s="211">
        <f>G268+F269</f>
        <v>21.4</v>
      </c>
      <c r="H269" s="36">
        <v>13.1</v>
      </c>
      <c r="I269" s="212">
        <f>I268+H269</f>
        <v>13.1</v>
      </c>
      <c r="J269" s="11">
        <v>21</v>
      </c>
      <c r="K269" s="213">
        <f>K268+J269</f>
        <v>31.6</v>
      </c>
      <c r="L269" s="15">
        <v>20</v>
      </c>
      <c r="M269" s="215">
        <f>M268+L269</f>
        <v>28.6</v>
      </c>
    </row>
    <row r="270" spans="1:13">
      <c r="A270" s="4" t="s">
        <v>8</v>
      </c>
      <c r="B270" s="58">
        <v>50</v>
      </c>
      <c r="C270" s="209">
        <f>C269+B270</f>
        <v>66.7</v>
      </c>
      <c r="D270" s="70">
        <v>45</v>
      </c>
      <c r="E270" s="136">
        <f>E269+D270</f>
        <v>95</v>
      </c>
      <c r="F270" s="43">
        <v>50</v>
      </c>
      <c r="G270" s="137">
        <f>G269+F270</f>
        <v>71.400000000000006</v>
      </c>
      <c r="H270" s="36">
        <v>71.7</v>
      </c>
      <c r="I270" s="138">
        <f>I269+H270</f>
        <v>84.8</v>
      </c>
      <c r="J270" s="11">
        <v>52.6</v>
      </c>
      <c r="K270" s="139">
        <f>K269+J270</f>
        <v>84.2</v>
      </c>
      <c r="L270" s="15">
        <v>59</v>
      </c>
      <c r="M270" s="153">
        <f>M269+L270</f>
        <v>87.6</v>
      </c>
    </row>
    <row r="271" spans="1:13">
      <c r="A271" s="4" t="s">
        <v>98</v>
      </c>
      <c r="B271" s="58">
        <v>33.299999999999997</v>
      </c>
      <c r="C271" s="112">
        <f>C270+B271</f>
        <v>100</v>
      </c>
      <c r="D271" s="70">
        <v>5</v>
      </c>
      <c r="E271" s="136">
        <f>E270+D271</f>
        <v>100</v>
      </c>
      <c r="F271" s="43">
        <v>14.3</v>
      </c>
      <c r="G271" s="137">
        <f>G270+F271</f>
        <v>85.7</v>
      </c>
      <c r="H271" s="36">
        <v>10.9</v>
      </c>
      <c r="I271" s="138">
        <f>I270+H271</f>
        <v>95.7</v>
      </c>
      <c r="J271" s="11">
        <v>15.8</v>
      </c>
      <c r="K271" s="139">
        <f>K270+J271</f>
        <v>100</v>
      </c>
      <c r="L271" s="15">
        <v>12.4</v>
      </c>
      <c r="M271" s="153">
        <f>M270+L271</f>
        <v>100</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v>0</v>
      </c>
      <c r="C274" s="112"/>
      <c r="D274" s="70">
        <v>5</v>
      </c>
      <c r="E274" s="136">
        <f>D274</f>
        <v>5</v>
      </c>
      <c r="F274" s="43">
        <v>0</v>
      </c>
      <c r="G274" s="137"/>
      <c r="H274" s="36">
        <v>2.2000000000000002</v>
      </c>
      <c r="I274" s="138"/>
      <c r="J274" s="11">
        <v>10.5</v>
      </c>
      <c r="K274" s="139">
        <f>J274</f>
        <v>10.5</v>
      </c>
      <c r="L274" s="15">
        <v>3.9</v>
      </c>
      <c r="M274" s="153">
        <f>L274</f>
        <v>3.9</v>
      </c>
    </row>
    <row r="275" spans="1:13">
      <c r="A275" s="4" t="s">
        <v>60</v>
      </c>
      <c r="B275" s="58">
        <v>0</v>
      </c>
      <c r="C275" s="112">
        <f>C274+B275</f>
        <v>0</v>
      </c>
      <c r="D275" s="70">
        <v>20</v>
      </c>
      <c r="E275" s="136">
        <f>E274+D275</f>
        <v>25</v>
      </c>
      <c r="F275" s="43">
        <v>28.6</v>
      </c>
      <c r="G275" s="137">
        <f>G274+F275</f>
        <v>28.6</v>
      </c>
      <c r="H275" s="36">
        <v>13</v>
      </c>
      <c r="I275" s="138"/>
      <c r="J275" s="11">
        <v>5.3</v>
      </c>
      <c r="K275" s="213">
        <f>K274+J275</f>
        <v>15.8</v>
      </c>
      <c r="L275" s="15">
        <v>14.3</v>
      </c>
      <c r="M275" s="153">
        <f>M274+L275</f>
        <v>18.2</v>
      </c>
    </row>
    <row r="276" spans="1:13">
      <c r="A276" s="4" t="s">
        <v>89</v>
      </c>
      <c r="B276" s="58">
        <v>16.600000000000001</v>
      </c>
      <c r="C276" s="208">
        <f>C275+B276</f>
        <v>16.600000000000001</v>
      </c>
      <c r="D276" s="70">
        <v>15</v>
      </c>
      <c r="E276" s="210">
        <f>E275+D276</f>
        <v>40</v>
      </c>
      <c r="F276" s="43">
        <v>7.1</v>
      </c>
      <c r="G276" s="338">
        <f>G275+F276</f>
        <v>35.700000000000003</v>
      </c>
      <c r="H276" s="36">
        <v>10.9</v>
      </c>
      <c r="I276" s="138"/>
      <c r="J276" s="11">
        <v>21.1</v>
      </c>
      <c r="K276" s="139">
        <f>K275+J276</f>
        <v>36.900000000000006</v>
      </c>
      <c r="L276" s="15">
        <v>13.3</v>
      </c>
      <c r="M276" s="215">
        <f>M275+L276</f>
        <v>31.5</v>
      </c>
    </row>
    <row r="277" spans="1:13">
      <c r="A277" s="4" t="s">
        <v>8</v>
      </c>
      <c r="B277" s="58">
        <v>66.7</v>
      </c>
      <c r="C277" s="112">
        <f>C276+B277</f>
        <v>83.300000000000011</v>
      </c>
      <c r="D277" s="70">
        <v>45</v>
      </c>
      <c r="E277" s="136">
        <f>E276+D277</f>
        <v>85</v>
      </c>
      <c r="F277" s="43">
        <v>50</v>
      </c>
      <c r="G277" s="339">
        <f>G276+F277</f>
        <v>85.7</v>
      </c>
      <c r="H277" s="36">
        <v>54.3</v>
      </c>
      <c r="I277" s="212">
        <f>I276+H277</f>
        <v>54.3</v>
      </c>
      <c r="J277" s="11">
        <v>36.799999999999997</v>
      </c>
      <c r="K277" s="139">
        <f>K276+J277</f>
        <v>73.7</v>
      </c>
      <c r="L277" s="15">
        <v>49.5</v>
      </c>
      <c r="M277" s="153">
        <f>M276+L277</f>
        <v>81</v>
      </c>
    </row>
    <row r="278" spans="1:13" ht="13.5" thickBot="1">
      <c r="A278" s="4" t="s">
        <v>90</v>
      </c>
      <c r="B278" s="63">
        <v>16.7</v>
      </c>
      <c r="C278" s="114">
        <f>C277+B278</f>
        <v>100.00000000000001</v>
      </c>
      <c r="D278" s="75">
        <v>15</v>
      </c>
      <c r="E278" s="145">
        <f>E277+D278</f>
        <v>100</v>
      </c>
      <c r="F278" s="48">
        <v>14.3</v>
      </c>
      <c r="G278" s="146">
        <f>G277+F278</f>
        <v>100</v>
      </c>
      <c r="H278" s="38">
        <v>19.600000000000001</v>
      </c>
      <c r="I278" s="148">
        <f>I277+H278</f>
        <v>73.900000000000006</v>
      </c>
      <c r="J278" s="13">
        <v>26.3</v>
      </c>
      <c r="K278" s="150">
        <f>K277+J278</f>
        <v>100</v>
      </c>
      <c r="L278" s="161">
        <v>19</v>
      </c>
      <c r="M278" s="154">
        <f>M277+L278</f>
        <v>100</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58.300000000000004</v>
      </c>
      <c r="C280" s="21"/>
      <c r="D280" s="10">
        <f>E297/E296*100</f>
        <v>70</v>
      </c>
      <c r="E280" s="21"/>
      <c r="F280" s="10">
        <f>G297/G296*100</f>
        <v>55.29032258064516</v>
      </c>
      <c r="G280" s="21"/>
      <c r="H280" s="10">
        <f>I297/I296*100</f>
        <v>68.5</v>
      </c>
      <c r="I280" s="9"/>
      <c r="J280" s="10">
        <f>K297/K296*100</f>
        <v>55.249999999999986</v>
      </c>
      <c r="K280" s="9"/>
      <c r="L280" s="10">
        <f>M297/M296*100</f>
        <v>62.400000000000013</v>
      </c>
      <c r="M280" s="9"/>
    </row>
    <row r="281" spans="1:13" hidden="1">
      <c r="A281" s="3"/>
      <c r="B281" s="3"/>
      <c r="C281" s="9">
        <v>6</v>
      </c>
      <c r="D281" s="3"/>
      <c r="E281" s="9">
        <v>20</v>
      </c>
      <c r="F281" s="2"/>
      <c r="G281" s="9">
        <v>14</v>
      </c>
      <c r="H281" s="8"/>
      <c r="I281" s="9">
        <v>46</v>
      </c>
      <c r="J281" s="8"/>
      <c r="K281" s="9">
        <v>19</v>
      </c>
      <c r="L281" s="8"/>
      <c r="M281" s="9">
        <v>29</v>
      </c>
    </row>
    <row r="282" spans="1:13" hidden="1">
      <c r="A282" s="5"/>
      <c r="B282" s="5"/>
      <c r="C282" s="9">
        <f>B246*C$281/100</f>
        <v>0</v>
      </c>
      <c r="D282" s="5"/>
      <c r="E282" s="9">
        <f>D246*E$281/100</f>
        <v>1</v>
      </c>
      <c r="F282" s="20"/>
      <c r="G282" s="9">
        <f>F246*G$281/100</f>
        <v>0</v>
      </c>
      <c r="H282" s="8"/>
      <c r="I282" s="9">
        <f>H246*I$281/100</f>
        <v>0</v>
      </c>
      <c r="J282" s="8"/>
      <c r="K282" s="9">
        <f>J246*K$281/100</f>
        <v>1.0070000000000001</v>
      </c>
      <c r="L282" s="8"/>
      <c r="M282" s="9">
        <f>L246*M$281/100</f>
        <v>0.55099999999999993</v>
      </c>
    </row>
    <row r="283" spans="1:13" hidden="1">
      <c r="A283" s="4"/>
      <c r="B283" s="4"/>
      <c r="C283" s="9">
        <f>B247*C$281/100</f>
        <v>0</v>
      </c>
      <c r="D283" s="4"/>
      <c r="E283" s="9">
        <f>D247*E$281/100</f>
        <v>1</v>
      </c>
      <c r="F283" s="2"/>
      <c r="G283" s="9">
        <f>F247*G$281/100</f>
        <v>0.99399999999999988</v>
      </c>
      <c r="H283" s="8"/>
      <c r="I283" s="9">
        <f>H247*I$281/100</f>
        <v>5.0140000000000002</v>
      </c>
      <c r="J283" s="8"/>
      <c r="K283" s="9">
        <f>J247*K$281/100</f>
        <v>3.0019999999999998</v>
      </c>
      <c r="L283" s="8"/>
      <c r="M283" s="9">
        <f>L247*M$281/100</f>
        <v>2.7549999999999999</v>
      </c>
    </row>
    <row r="284" spans="1:13" hidden="1">
      <c r="A284" s="4"/>
      <c r="B284" s="4"/>
      <c r="C284" s="9">
        <f>B248*C$281/100</f>
        <v>3</v>
      </c>
      <c r="D284" s="4"/>
      <c r="E284" s="9">
        <f>D248*E$281/100</f>
        <v>11</v>
      </c>
      <c r="F284" s="2"/>
      <c r="G284" s="9">
        <f>F248*G$281/100</f>
        <v>4.0040000000000004</v>
      </c>
      <c r="H284" s="8"/>
      <c r="I284" s="9">
        <f>H248*I$281/100</f>
        <v>21.987999999999996</v>
      </c>
      <c r="J284" s="8"/>
      <c r="K284" s="9">
        <f>J248*K$281/100</f>
        <v>6.9919999999999991</v>
      </c>
      <c r="L284" s="8"/>
      <c r="M284" s="9">
        <f>L248*M$281/100</f>
        <v>12.991999999999997</v>
      </c>
    </row>
    <row r="285" spans="1:13" hidden="1">
      <c r="C285" s="9">
        <f>B249*C$281/100</f>
        <v>1.9979999999999998</v>
      </c>
      <c r="E285" s="9">
        <f>D249*E$281/100</f>
        <v>6</v>
      </c>
      <c r="F285" s="1"/>
      <c r="G285" s="9">
        <f>F249*G$281/100</f>
        <v>0.7</v>
      </c>
      <c r="H285" s="9"/>
      <c r="I285" s="9">
        <f>H249*I$281/100</f>
        <v>16.007999999999999</v>
      </c>
      <c r="J285" s="9"/>
      <c r="K285" s="9">
        <f>J249*K$281/100</f>
        <v>3.0019999999999998</v>
      </c>
      <c r="L285" s="9"/>
      <c r="M285" s="9">
        <f>L249*M$281/100</f>
        <v>9.395999999999999</v>
      </c>
    </row>
    <row r="286" spans="1:13" hidden="1">
      <c r="C286" s="9">
        <f>B250*C$281/100</f>
        <v>1.0019999999999998</v>
      </c>
      <c r="E286" s="9">
        <f>D250*E$281/100</f>
        <v>1</v>
      </c>
      <c r="F286" s="1"/>
      <c r="G286" s="9">
        <f>F250*G$281/100</f>
        <v>2.0020000000000002</v>
      </c>
      <c r="H286" s="9"/>
      <c r="I286" s="9">
        <f>H250*I$281/100</f>
        <v>2.99</v>
      </c>
      <c r="J286" s="9"/>
      <c r="K286" s="9">
        <f>J250*K$281/100</f>
        <v>4.9969999999999999</v>
      </c>
      <c r="L286" s="9"/>
      <c r="M286" s="9">
        <f>L250*M$281/100</f>
        <v>3.306</v>
      </c>
    </row>
    <row r="287" spans="1:13" hidden="1">
      <c r="C287" s="9"/>
      <c r="E287" s="9"/>
      <c r="F287" s="1"/>
      <c r="G287" s="9"/>
      <c r="H287" s="9"/>
      <c r="I287" s="9"/>
      <c r="J287" s="9"/>
      <c r="K287" s="9"/>
      <c r="L287" s="9"/>
      <c r="M287" s="9"/>
    </row>
    <row r="288" spans="1:13" hidden="1">
      <c r="C288" s="9"/>
      <c r="E288" s="9"/>
      <c r="F288" s="1"/>
      <c r="G288" s="9"/>
      <c r="H288" s="9"/>
      <c r="I288" s="9"/>
      <c r="J288" s="9"/>
      <c r="K288" s="9"/>
      <c r="L288" s="9"/>
      <c r="M288" s="9"/>
    </row>
    <row r="289" spans="1:13" hidden="1">
      <c r="C289" s="9"/>
      <c r="E289" s="9"/>
      <c r="F289" s="1"/>
      <c r="G289" s="9"/>
      <c r="H289" s="9"/>
      <c r="I289" s="9"/>
      <c r="J289" s="9"/>
      <c r="K289" s="9"/>
      <c r="L289" s="9"/>
      <c r="M289" s="9"/>
    </row>
    <row r="290" spans="1:13" hidden="1">
      <c r="C290" s="9">
        <f>B253*C$281/100</f>
        <v>0</v>
      </c>
      <c r="E290" s="9">
        <f>D253*E$281/100</f>
        <v>2</v>
      </c>
      <c r="F290" s="1"/>
      <c r="G290" s="9">
        <f>F253*G$281/100</f>
        <v>0</v>
      </c>
      <c r="H290" s="9"/>
      <c r="I290" s="9">
        <f>H253*I$281/100</f>
        <v>0.96600000000000008</v>
      </c>
      <c r="J290" s="9"/>
      <c r="K290" s="9">
        <f>J253*K$281/100</f>
        <v>0.98799999999999999</v>
      </c>
      <c r="L290" s="9"/>
      <c r="M290" s="9">
        <f>L253*M$281/100</f>
        <v>1.1019999999999999</v>
      </c>
    </row>
    <row r="291" spans="1:13" hidden="1">
      <c r="C291" s="9">
        <f>B254*C$281/100</f>
        <v>1.9979999999999998</v>
      </c>
      <c r="E291" s="9">
        <f>D254*E$281/100</f>
        <v>8</v>
      </c>
      <c r="F291" s="1"/>
      <c r="G291" s="9">
        <f>F254*G$281/100</f>
        <v>2.0020000000000002</v>
      </c>
      <c r="H291" s="9"/>
      <c r="I291" s="9">
        <f>H254*I$281/100</f>
        <v>9.016</v>
      </c>
      <c r="J291" s="9"/>
      <c r="K291" s="9">
        <f>J254*K$281/100</f>
        <v>4.9969999999999999</v>
      </c>
      <c r="L291" s="9"/>
      <c r="M291" s="9">
        <f>L254*M$281/100</f>
        <v>7.1920000000000002</v>
      </c>
    </row>
    <row r="292" spans="1:13" hidden="1">
      <c r="C292" s="9">
        <f>B255*C$281/100</f>
        <v>1.9979999999999998</v>
      </c>
      <c r="E292" s="9">
        <f>D255*E$281/100</f>
        <v>8</v>
      </c>
      <c r="F292" s="1"/>
      <c r="G292" s="9">
        <f>F255*G$281/100</f>
        <v>4.9980000000000011</v>
      </c>
      <c r="H292" s="9"/>
      <c r="I292" s="9">
        <f>H255*I$281/100</f>
        <v>27.002000000000002</v>
      </c>
      <c r="J292" s="9"/>
      <c r="K292" s="9">
        <f>J255*K$281/100</f>
        <v>6.0039999999999996</v>
      </c>
      <c r="L292" s="9"/>
      <c r="M292" s="9">
        <f>L255*M$281/100</f>
        <v>13.253000000000002</v>
      </c>
    </row>
    <row r="293" spans="1:13" hidden="1">
      <c r="C293" s="9">
        <f>B256*C$281/100</f>
        <v>1.0019999999999998</v>
      </c>
      <c r="E293" s="9">
        <f>D256*E$281/100</f>
        <v>2</v>
      </c>
      <c r="F293" s="1"/>
      <c r="G293" s="9">
        <f>F256*G$281/100</f>
        <v>4.9980000000000011</v>
      </c>
      <c r="H293" s="9"/>
      <c r="I293" s="9">
        <f>H256*I$281/100</f>
        <v>8.0039999999999996</v>
      </c>
      <c r="J293" s="9"/>
      <c r="K293" s="9">
        <f>J256*K$281/100</f>
        <v>4.0090000000000003</v>
      </c>
      <c r="L293" s="9"/>
      <c r="M293" s="9">
        <f>L256*M$281/100</f>
        <v>5.51</v>
      </c>
    </row>
    <row r="294" spans="1:13" hidden="1">
      <c r="C294" s="9">
        <f>B257*C$281/100</f>
        <v>1.0019999999999998</v>
      </c>
      <c r="E294" s="9">
        <f>D257*E$281/100</f>
        <v>0</v>
      </c>
      <c r="F294" s="1"/>
      <c r="G294" s="9">
        <f>F257*G$281/100</f>
        <v>2.0020000000000002</v>
      </c>
      <c r="H294" s="9"/>
      <c r="I294" s="9">
        <f>H257*I$281/100</f>
        <v>1.012</v>
      </c>
      <c r="J294" s="9"/>
      <c r="K294" s="9">
        <f>J257*K$281/100</f>
        <v>3.0019999999999998</v>
      </c>
      <c r="L294" s="9"/>
      <c r="M294" s="9">
        <f>L257*M$281/100</f>
        <v>1.9430000000000001</v>
      </c>
    </row>
    <row r="295" spans="1:13" hidden="1">
      <c r="C295" s="9"/>
      <c r="E295" s="9"/>
      <c r="F295" s="1"/>
      <c r="G295" s="9"/>
      <c r="H295" s="9"/>
      <c r="I295" s="9"/>
      <c r="J295" s="9"/>
      <c r="K295" s="9"/>
      <c r="L295" s="9"/>
      <c r="M295" s="9"/>
    </row>
    <row r="296" spans="1:13" hidden="1">
      <c r="C296" s="9">
        <f>SUM(C282:C294)</f>
        <v>11.999999999999996</v>
      </c>
      <c r="E296" s="9">
        <f>SUM(E282:E294)</f>
        <v>40</v>
      </c>
      <c r="F296" s="1"/>
      <c r="G296" s="9">
        <f>SUM(G282:G294)</f>
        <v>21.700000000000003</v>
      </c>
      <c r="H296" s="9"/>
      <c r="I296" s="9">
        <f>SUM(I282:I294)</f>
        <v>92</v>
      </c>
      <c r="J296" s="9"/>
      <c r="K296" s="9">
        <f>SUM(K282:K294)</f>
        <v>38</v>
      </c>
      <c r="L296" s="9"/>
      <c r="M296" s="9">
        <f>SUM(M282:M294)</f>
        <v>57.999999999999993</v>
      </c>
    </row>
    <row r="297" spans="1:13" hidden="1">
      <c r="C297" s="9">
        <f>C283+C284+C291+C292</f>
        <v>6.9959999999999987</v>
      </c>
      <c r="E297" s="9">
        <f>E283+E284+E291+E292</f>
        <v>28</v>
      </c>
      <c r="F297" s="1"/>
      <c r="G297" s="9">
        <f>G283+G284+G291+G292</f>
        <v>11.998000000000001</v>
      </c>
      <c r="H297" s="9"/>
      <c r="I297" s="9">
        <f>I283+I284+I291+I292</f>
        <v>63.019999999999996</v>
      </c>
      <c r="J297" s="9"/>
      <c r="K297" s="9">
        <f>K283+K284+K291+K292</f>
        <v>20.994999999999997</v>
      </c>
      <c r="L297" s="9"/>
      <c r="M297" s="9">
        <f>M283+M284+M291+M292</f>
        <v>36.192</v>
      </c>
    </row>
    <row r="298" spans="1:13">
      <c r="F298" s="1"/>
      <c r="G298" s="1"/>
      <c r="H298" s="1"/>
      <c r="I298" s="1"/>
      <c r="J298" s="1"/>
      <c r="K298" s="1"/>
      <c r="L298" s="1"/>
      <c r="M298" s="1"/>
    </row>
    <row r="299" spans="1:13">
      <c r="A299" s="22" t="s">
        <v>101</v>
      </c>
      <c r="F299" s="1"/>
      <c r="G299" s="1"/>
      <c r="H299" s="1"/>
      <c r="I299" s="1"/>
      <c r="J299" s="1"/>
      <c r="K299" s="1"/>
      <c r="L299" s="1"/>
      <c r="M299" s="1"/>
    </row>
    <row r="300" spans="1:13">
      <c r="F300" s="1"/>
      <c r="G300" s="1"/>
      <c r="H300" s="1"/>
      <c r="I300" s="1"/>
      <c r="J300" s="1"/>
      <c r="K300" s="1"/>
      <c r="L300" s="1"/>
      <c r="M300" s="1"/>
    </row>
    <row r="301" spans="1:13">
      <c r="F301" s="1"/>
      <c r="G301" s="1"/>
      <c r="H301" s="1"/>
      <c r="I301" s="1"/>
      <c r="J301" s="1"/>
      <c r="K301" s="1"/>
      <c r="L301" s="1"/>
      <c r="M301" s="1"/>
    </row>
    <row r="302" spans="1:13">
      <c r="F302" s="1"/>
      <c r="G302" s="1"/>
      <c r="H302" s="1"/>
      <c r="I302" s="1"/>
      <c r="J302" s="1"/>
      <c r="K302" s="9"/>
      <c r="L302" s="1"/>
      <c r="M302" s="1"/>
    </row>
    <row r="303" spans="1:13">
      <c r="F303" s="1"/>
      <c r="G303" s="1"/>
      <c r="H303" s="1"/>
      <c r="I303" s="1"/>
      <c r="J303" s="1"/>
      <c r="K303" s="9"/>
      <c r="L303" s="9"/>
      <c r="M303" s="1"/>
    </row>
    <row r="304" spans="1:13">
      <c r="F304" s="1"/>
      <c r="G304" s="1"/>
      <c r="H304" s="1"/>
      <c r="I304" s="1"/>
      <c r="J304" s="1"/>
      <c r="K304" s="9"/>
      <c r="L304" s="9"/>
      <c r="M304" s="1"/>
    </row>
    <row r="305" spans="6:13">
      <c r="F305" s="1"/>
      <c r="G305" s="1"/>
      <c r="H305" s="1"/>
      <c r="I305" s="1"/>
      <c r="J305" s="1"/>
      <c r="K305" s="9"/>
      <c r="L305" s="9"/>
      <c r="M305" s="1"/>
    </row>
    <row r="306" spans="6:13">
      <c r="F306" s="1"/>
      <c r="G306" s="1"/>
      <c r="H306" s="1"/>
      <c r="I306" s="1"/>
      <c r="J306" s="1"/>
      <c r="K306" s="1"/>
      <c r="L306" s="1"/>
      <c r="M306" s="1"/>
    </row>
    <row r="307" spans="6:13">
      <c r="F307" s="1"/>
      <c r="G307" s="1"/>
      <c r="H307" s="1"/>
      <c r="I307" s="1"/>
      <c r="J307" s="1"/>
      <c r="K307" s="1"/>
      <c r="L307" s="1"/>
      <c r="M307" s="1"/>
    </row>
    <row r="308" spans="6:13">
      <c r="F308" s="1"/>
      <c r="G308" s="1"/>
      <c r="H308" s="1"/>
      <c r="I308" s="1"/>
      <c r="J308" s="1"/>
      <c r="K308" s="1"/>
      <c r="L308" s="1"/>
      <c r="M308" s="1"/>
    </row>
    <row r="309" spans="6:13">
      <c r="F309" s="1"/>
      <c r="G309" s="1"/>
      <c r="H309" s="1"/>
      <c r="I309" s="1"/>
      <c r="J309" s="1"/>
      <c r="K309" s="1"/>
      <c r="L309" s="1"/>
      <c r="M309" s="1"/>
    </row>
    <row r="310" spans="6:13">
      <c r="F310" s="1"/>
      <c r="G310" s="1"/>
      <c r="H310" s="1"/>
      <c r="I310" s="1"/>
      <c r="J310" s="1"/>
      <c r="K310" s="1"/>
      <c r="L310" s="1"/>
      <c r="M310" s="1"/>
    </row>
    <row r="311" spans="6:13">
      <c r="F311" s="1"/>
      <c r="G311" s="1"/>
      <c r="H311" s="1"/>
      <c r="I311" s="1"/>
      <c r="J311" s="1"/>
      <c r="K311" s="1"/>
      <c r="L311" s="1"/>
      <c r="M311" s="1"/>
    </row>
    <row r="312" spans="6:13">
      <c r="F312" s="1"/>
      <c r="G312" s="1"/>
      <c r="H312" s="1"/>
      <c r="I312" s="1"/>
      <c r="J312" s="1"/>
      <c r="K312" s="1"/>
      <c r="L312" s="1"/>
      <c r="M312" s="1"/>
    </row>
    <row r="313" spans="6:13">
      <c r="F313" s="1"/>
      <c r="G313" s="1"/>
      <c r="H313" s="1"/>
      <c r="I313" s="1"/>
      <c r="J313" s="1"/>
      <c r="K313" s="1"/>
      <c r="L313" s="1"/>
      <c r="M313" s="1"/>
    </row>
    <row r="314" spans="6:13">
      <c r="F314" s="1"/>
      <c r="G314" s="1"/>
      <c r="H314" s="1"/>
      <c r="I314" s="1"/>
      <c r="J314" s="1"/>
      <c r="K314" s="1"/>
      <c r="L314" s="1"/>
      <c r="M314" s="1"/>
    </row>
    <row r="315" spans="6:13">
      <c r="F315" s="1"/>
      <c r="G315" s="1"/>
      <c r="H315" s="1"/>
      <c r="I315" s="1"/>
      <c r="J315" s="1"/>
      <c r="K315" s="1"/>
      <c r="L315" s="1"/>
      <c r="M315" s="1"/>
    </row>
    <row r="316" spans="6:13">
      <c r="F316" s="1"/>
      <c r="G316" s="1"/>
      <c r="H316" s="1"/>
      <c r="I316" s="1"/>
      <c r="J316" s="1"/>
      <c r="K316" s="1"/>
      <c r="L316" s="1"/>
      <c r="M316" s="1"/>
    </row>
    <row r="317" spans="6:13">
      <c r="F317" s="1"/>
      <c r="G317" s="1"/>
      <c r="H317" s="1"/>
      <c r="I317" s="1"/>
      <c r="J317" s="1"/>
      <c r="K317" s="1"/>
      <c r="L317" s="1"/>
      <c r="M317" s="1"/>
    </row>
    <row r="318" spans="6:13">
      <c r="F318" s="1"/>
      <c r="G318" s="1"/>
      <c r="H318" s="1"/>
      <c r="I318" s="1"/>
      <c r="J318" s="1"/>
      <c r="K318" s="1"/>
      <c r="L318" s="1"/>
      <c r="M318" s="1"/>
    </row>
    <row r="319" spans="6:13">
      <c r="F319" s="1"/>
      <c r="G319" s="1"/>
      <c r="H319" s="1"/>
      <c r="I319" s="1"/>
      <c r="J319" s="1"/>
      <c r="K319" s="1"/>
      <c r="L319" s="1"/>
      <c r="M319" s="1"/>
    </row>
    <row r="320" spans="6:13">
      <c r="F320" s="1"/>
      <c r="G320" s="1"/>
      <c r="H320" s="1"/>
      <c r="I320" s="1"/>
      <c r="J320" s="1"/>
      <c r="K320" s="1"/>
      <c r="L320" s="1"/>
      <c r="M320" s="1"/>
    </row>
    <row r="321" spans="6:13">
      <c r="F321" s="1"/>
      <c r="G321" s="1"/>
      <c r="H321" s="1"/>
      <c r="I321" s="1"/>
      <c r="J321" s="1"/>
      <c r="K321" s="1"/>
      <c r="L321" s="1"/>
      <c r="M321" s="1"/>
    </row>
    <row r="322" spans="6:13">
      <c r="F322" s="1"/>
      <c r="G322" s="1"/>
      <c r="H322" s="1"/>
      <c r="I322" s="1"/>
      <c r="J322" s="1"/>
      <c r="K322" s="1"/>
      <c r="L322" s="1"/>
      <c r="M322" s="1"/>
    </row>
    <row r="323" spans="6:13">
      <c r="F323" s="1"/>
      <c r="G323" s="1"/>
      <c r="H323" s="1"/>
      <c r="I323" s="1"/>
      <c r="J323" s="1"/>
      <c r="K323" s="1"/>
      <c r="L323" s="1"/>
      <c r="M323" s="1"/>
    </row>
    <row r="324" spans="6:13">
      <c r="F324" s="1"/>
      <c r="G324" s="1"/>
      <c r="H324" s="1"/>
      <c r="I324" s="1"/>
      <c r="J324" s="1"/>
      <c r="K324" s="1"/>
      <c r="L324" s="1"/>
      <c r="M324" s="1"/>
    </row>
    <row r="325" spans="6:13">
      <c r="F325" s="1"/>
      <c r="G325" s="1"/>
      <c r="H325" s="1"/>
      <c r="I325" s="1"/>
      <c r="J325" s="1"/>
      <c r="K325" s="1"/>
      <c r="L325" s="1"/>
      <c r="M325" s="1"/>
    </row>
    <row r="326" spans="6:13">
      <c r="F326" s="1"/>
      <c r="G326" s="1"/>
      <c r="H326" s="1"/>
      <c r="I326" s="1"/>
      <c r="J326" s="1"/>
      <c r="K326" s="1"/>
      <c r="L326" s="1"/>
      <c r="M326" s="1"/>
    </row>
    <row r="327" spans="6:13">
      <c r="F327" s="1"/>
      <c r="G327" s="1"/>
      <c r="H327" s="1"/>
      <c r="I327" s="1"/>
      <c r="J327" s="1"/>
      <c r="K327" s="1"/>
      <c r="L327" s="1"/>
      <c r="M327" s="1"/>
    </row>
    <row r="328" spans="6:13">
      <c r="F328" s="1"/>
      <c r="G328" s="1"/>
      <c r="H328" s="1"/>
      <c r="I328" s="1"/>
      <c r="J328" s="1"/>
      <c r="K328" s="1"/>
      <c r="L328" s="1"/>
      <c r="M328" s="1"/>
    </row>
    <row r="329" spans="6:13">
      <c r="F329" s="1"/>
      <c r="G329" s="1"/>
      <c r="H329" s="1"/>
      <c r="I329" s="1"/>
      <c r="J329" s="1"/>
      <c r="K329" s="1"/>
      <c r="L329" s="1"/>
      <c r="M329" s="1"/>
    </row>
  </sheetData>
  <mergeCells count="7">
    <mergeCell ref="A1:M1"/>
    <mergeCell ref="B2:C2"/>
    <mergeCell ref="D2:E2"/>
    <mergeCell ref="F2:G2"/>
    <mergeCell ref="H2:I2"/>
    <mergeCell ref="J2:K2"/>
    <mergeCell ref="L2:M2"/>
  </mergeCell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dimension ref="A1:M330"/>
  <sheetViews>
    <sheetView workbookViewId="0">
      <selection sqref="A1:M1"/>
    </sheetView>
  </sheetViews>
  <sheetFormatPr defaultRowHeight="12.75"/>
  <cols>
    <col min="1" max="1" width="45.42578125" customWidth="1"/>
    <col min="2" max="2" width="11.42578125" customWidth="1"/>
    <col min="4" max="4" width="11.7109375" customWidth="1"/>
    <col min="7" max="7" width="16.7109375" customWidth="1"/>
    <col min="9" max="9" width="17" customWidth="1"/>
  </cols>
  <sheetData>
    <row r="1" spans="1:13" ht="33" customHeight="1" thickBot="1">
      <c r="A1" s="396">
        <v>2012</v>
      </c>
      <c r="B1" s="397"/>
      <c r="C1" s="397"/>
      <c r="D1" s="397"/>
      <c r="E1" s="397"/>
      <c r="F1" s="397"/>
      <c r="G1" s="397"/>
      <c r="H1" s="397"/>
      <c r="I1" s="397"/>
      <c r="J1" s="397"/>
      <c r="K1" s="397"/>
      <c r="L1" s="397"/>
      <c r="M1" s="397"/>
    </row>
    <row r="2" spans="1:13" ht="18">
      <c r="A2" s="169"/>
      <c r="B2" s="421" t="s">
        <v>109</v>
      </c>
      <c r="C2" s="422"/>
      <c r="D2" s="423" t="s">
        <v>110</v>
      </c>
      <c r="E2" s="424"/>
      <c r="F2" s="425" t="s">
        <v>158</v>
      </c>
      <c r="G2" s="426"/>
      <c r="H2" s="435" t="s">
        <v>112</v>
      </c>
      <c r="I2" s="436"/>
      <c r="J2" s="429" t="s">
        <v>122</v>
      </c>
      <c r="K2" s="430"/>
      <c r="L2" s="431" t="s">
        <v>123</v>
      </c>
      <c r="M2" s="432"/>
    </row>
    <row r="3" spans="1:13" ht="39" thickBot="1">
      <c r="A3" s="170"/>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c r="E5" s="71"/>
      <c r="F5" s="43"/>
      <c r="G5" s="44"/>
      <c r="H5" s="36"/>
      <c r="I5" s="37"/>
      <c r="J5" s="11"/>
      <c r="K5" s="12"/>
      <c r="L5" s="15">
        <f>(0.08*B5+0.57*D5+0.06*F5+0.03*H5+0.03*J5)/77*100</f>
        <v>0</v>
      </c>
      <c r="M5" s="16"/>
    </row>
    <row r="6" spans="1:13">
      <c r="A6" s="4" t="s">
        <v>54</v>
      </c>
      <c r="B6" s="58"/>
      <c r="C6" s="59"/>
      <c r="D6" s="70"/>
      <c r="E6" s="71"/>
      <c r="F6" s="43"/>
      <c r="G6" s="44"/>
      <c r="H6" s="36"/>
      <c r="I6" s="37"/>
      <c r="J6" s="11">
        <v>5.9</v>
      </c>
      <c r="K6" s="12"/>
      <c r="L6" s="15">
        <f t="shared" ref="L6:L69" si="1">(0.08*B6+0.57*D6+0.06*F6+0.03*H6+0.03*J6)/77*100</f>
        <v>0.22987012987012986</v>
      </c>
      <c r="M6" s="16"/>
    </row>
    <row r="7" spans="1:13">
      <c r="A7" s="4" t="s">
        <v>26</v>
      </c>
      <c r="B7" s="58"/>
      <c r="C7" s="59"/>
      <c r="D7" s="70"/>
      <c r="E7" s="71"/>
      <c r="F7" s="43"/>
      <c r="G7" s="44"/>
      <c r="H7" s="36"/>
      <c r="I7" s="37"/>
      <c r="J7" s="11"/>
      <c r="K7" s="12"/>
      <c r="L7" s="15">
        <f t="shared" si="1"/>
        <v>0</v>
      </c>
      <c r="M7" s="16"/>
    </row>
    <row r="8" spans="1:13">
      <c r="A8" s="4" t="s">
        <v>27</v>
      </c>
      <c r="B8" s="58"/>
      <c r="C8" s="59"/>
      <c r="D8" s="70"/>
      <c r="E8" s="71"/>
      <c r="F8" s="43"/>
      <c r="G8" s="44"/>
      <c r="H8" s="36"/>
      <c r="I8" s="37"/>
      <c r="J8" s="11"/>
      <c r="K8" s="12"/>
      <c r="L8" s="15">
        <f t="shared" si="1"/>
        <v>0</v>
      </c>
      <c r="M8" s="16"/>
    </row>
    <row r="9" spans="1:13">
      <c r="A9" s="4" t="s">
        <v>28</v>
      </c>
      <c r="B9" s="58"/>
      <c r="C9" s="59"/>
      <c r="D9" s="70">
        <v>2.7</v>
      </c>
      <c r="E9" s="71"/>
      <c r="F9" s="43"/>
      <c r="G9" s="44"/>
      <c r="H9" s="36"/>
      <c r="I9" s="37"/>
      <c r="J9" s="11"/>
      <c r="K9" s="12"/>
      <c r="L9" s="15">
        <f t="shared" si="1"/>
        <v>1.9987012987012986</v>
      </c>
      <c r="M9" s="16"/>
    </row>
    <row r="10" spans="1:13">
      <c r="A10" s="4" t="s">
        <v>29</v>
      </c>
      <c r="B10" s="58"/>
      <c r="C10" s="59"/>
      <c r="D10" s="70"/>
      <c r="E10" s="71"/>
      <c r="F10" s="43"/>
      <c r="G10" s="44"/>
      <c r="H10" s="36"/>
      <c r="I10" s="37"/>
      <c r="J10" s="11"/>
      <c r="K10" s="12"/>
      <c r="L10" s="15">
        <f t="shared" si="1"/>
        <v>0</v>
      </c>
      <c r="M10" s="16"/>
    </row>
    <row r="11" spans="1:13">
      <c r="A11" s="4" t="s">
        <v>30</v>
      </c>
      <c r="B11" s="58"/>
      <c r="C11" s="59"/>
      <c r="D11" s="70"/>
      <c r="E11" s="71"/>
      <c r="F11" s="43">
        <v>40</v>
      </c>
      <c r="G11" s="44"/>
      <c r="H11" s="36"/>
      <c r="I11" s="37"/>
      <c r="J11" s="11">
        <v>11.7</v>
      </c>
      <c r="K11" s="12"/>
      <c r="L11" s="15">
        <f t="shared" si="1"/>
        <v>3.5727272727272728</v>
      </c>
      <c r="M11" s="16"/>
    </row>
    <row r="12" spans="1:13">
      <c r="A12" s="4" t="s">
        <v>31</v>
      </c>
      <c r="B12" s="58">
        <v>9.1</v>
      </c>
      <c r="C12" s="59"/>
      <c r="D12" s="70">
        <v>8.1</v>
      </c>
      <c r="E12" s="71"/>
      <c r="F12" s="43">
        <v>20</v>
      </c>
      <c r="G12" s="44"/>
      <c r="H12" s="36"/>
      <c r="I12" s="37"/>
      <c r="J12" s="11">
        <v>5.9</v>
      </c>
      <c r="K12" s="12"/>
      <c r="L12" s="15">
        <f t="shared" si="1"/>
        <v>8.7298701298701271</v>
      </c>
      <c r="M12" s="16"/>
    </row>
    <row r="13" spans="1:13">
      <c r="A13" s="4" t="s">
        <v>32</v>
      </c>
      <c r="B13" s="58">
        <v>18.2</v>
      </c>
      <c r="C13" s="59"/>
      <c r="D13" s="70">
        <v>8.1</v>
      </c>
      <c r="E13" s="71"/>
      <c r="F13" s="43"/>
      <c r="G13" s="44"/>
      <c r="H13" s="36">
        <v>60</v>
      </c>
      <c r="I13" s="37"/>
      <c r="J13" s="11">
        <v>23.5</v>
      </c>
      <c r="K13" s="12"/>
      <c r="L13" s="15">
        <f t="shared" si="1"/>
        <v>11.140259740259738</v>
      </c>
      <c r="M13" s="16"/>
    </row>
    <row r="14" spans="1:13">
      <c r="A14" s="4" t="s">
        <v>33</v>
      </c>
      <c r="B14" s="58"/>
      <c r="C14" s="59"/>
      <c r="D14" s="70">
        <v>10.8</v>
      </c>
      <c r="E14" s="71"/>
      <c r="F14" s="43"/>
      <c r="G14" s="44"/>
      <c r="H14" s="36"/>
      <c r="I14" s="37"/>
      <c r="J14" s="11">
        <v>5.9</v>
      </c>
      <c r="K14" s="12"/>
      <c r="L14" s="15">
        <f t="shared" si="1"/>
        <v>8.2246753246753244</v>
      </c>
      <c r="M14" s="16"/>
    </row>
    <row r="15" spans="1:13">
      <c r="A15" s="4" t="s">
        <v>34</v>
      </c>
      <c r="B15" s="58"/>
      <c r="C15" s="59"/>
      <c r="D15" s="70"/>
      <c r="E15" s="71"/>
      <c r="F15" s="43"/>
      <c r="G15" s="44"/>
      <c r="H15" s="36"/>
      <c r="I15" s="37"/>
      <c r="J15" s="11"/>
      <c r="K15" s="12"/>
      <c r="L15" s="15">
        <f t="shared" si="1"/>
        <v>0</v>
      </c>
      <c r="M15" s="16"/>
    </row>
    <row r="16" spans="1:13">
      <c r="A16" s="4" t="s">
        <v>35</v>
      </c>
      <c r="B16" s="58"/>
      <c r="C16" s="59"/>
      <c r="D16" s="70">
        <v>8.1</v>
      </c>
      <c r="E16" s="71"/>
      <c r="F16" s="43"/>
      <c r="G16" s="44"/>
      <c r="H16" s="36"/>
      <c r="I16" s="37"/>
      <c r="J16" s="11"/>
      <c r="K16" s="12"/>
      <c r="L16" s="15">
        <f t="shared" si="1"/>
        <v>5.9961038961038948</v>
      </c>
      <c r="M16" s="16"/>
    </row>
    <row r="17" spans="1:13">
      <c r="A17" s="4" t="s">
        <v>36</v>
      </c>
      <c r="B17" s="58"/>
      <c r="C17" s="59"/>
      <c r="D17" s="70">
        <v>5.5</v>
      </c>
      <c r="E17" s="71"/>
      <c r="F17" s="43"/>
      <c r="G17" s="44"/>
      <c r="H17" s="36"/>
      <c r="I17" s="37"/>
      <c r="J17" s="11"/>
      <c r="K17" s="12"/>
      <c r="L17" s="15">
        <f t="shared" si="1"/>
        <v>4.0714285714285712</v>
      </c>
      <c r="M17" s="16"/>
    </row>
    <row r="18" spans="1:13">
      <c r="A18" s="4" t="s">
        <v>37</v>
      </c>
      <c r="B18" s="58">
        <v>9.1</v>
      </c>
      <c r="C18" s="59"/>
      <c r="D18" s="70"/>
      <c r="E18" s="71"/>
      <c r="F18" s="43">
        <v>20</v>
      </c>
      <c r="G18" s="44"/>
      <c r="H18" s="36"/>
      <c r="I18" s="37"/>
      <c r="J18" s="11"/>
      <c r="K18" s="12"/>
      <c r="L18" s="15">
        <f t="shared" si="1"/>
        <v>2.5038961038961038</v>
      </c>
      <c r="M18" s="16"/>
    </row>
    <row r="19" spans="1:13">
      <c r="A19" s="4" t="s">
        <v>38</v>
      </c>
      <c r="B19" s="58"/>
      <c r="C19" s="59"/>
      <c r="D19" s="70"/>
      <c r="E19" s="71"/>
      <c r="F19" s="43"/>
      <c r="G19" s="44"/>
      <c r="H19" s="36"/>
      <c r="I19" s="37"/>
      <c r="J19" s="11">
        <v>5.9</v>
      </c>
      <c r="K19" s="12"/>
      <c r="L19" s="15">
        <f t="shared" si="1"/>
        <v>0.22987012987012986</v>
      </c>
      <c r="M19" s="16"/>
    </row>
    <row r="20" spans="1:13">
      <c r="A20" s="4" t="s">
        <v>39</v>
      </c>
      <c r="B20" s="58"/>
      <c r="C20" s="59"/>
      <c r="D20" s="70">
        <v>2.7</v>
      </c>
      <c r="E20" s="71"/>
      <c r="F20" s="43"/>
      <c r="G20" s="44"/>
      <c r="H20" s="36"/>
      <c r="I20" s="37"/>
      <c r="J20" s="11">
        <v>5.9</v>
      </c>
      <c r="K20" s="12"/>
      <c r="L20" s="15">
        <f t="shared" si="1"/>
        <v>2.2285714285714282</v>
      </c>
      <c r="M20" s="16"/>
    </row>
    <row r="21" spans="1:13">
      <c r="A21" s="4" t="s">
        <v>40</v>
      </c>
      <c r="B21" s="58">
        <v>9</v>
      </c>
      <c r="C21" s="59"/>
      <c r="D21" s="70">
        <v>21.6</v>
      </c>
      <c r="E21" s="71"/>
      <c r="F21" s="43"/>
      <c r="G21" s="44"/>
      <c r="H21" s="36">
        <v>20</v>
      </c>
      <c r="I21" s="37"/>
      <c r="J21" s="11"/>
      <c r="K21" s="12"/>
      <c r="L21" s="15">
        <f t="shared" si="1"/>
        <v>17.703896103896103</v>
      </c>
      <c r="M21" s="16"/>
    </row>
    <row r="22" spans="1:13">
      <c r="A22" s="4" t="s">
        <v>41</v>
      </c>
      <c r="B22" s="58"/>
      <c r="C22" s="59"/>
      <c r="D22" s="70"/>
      <c r="E22" s="71"/>
      <c r="F22" s="43"/>
      <c r="G22" s="44"/>
      <c r="H22" s="36"/>
      <c r="I22" s="37"/>
      <c r="J22" s="11"/>
      <c r="K22" s="12"/>
      <c r="L22" s="15">
        <f t="shared" si="1"/>
        <v>0</v>
      </c>
      <c r="M22" s="16"/>
    </row>
    <row r="23" spans="1:13">
      <c r="A23" s="4" t="s">
        <v>42</v>
      </c>
      <c r="B23" s="58"/>
      <c r="C23" s="59"/>
      <c r="D23" s="70"/>
      <c r="E23" s="71"/>
      <c r="F23" s="43"/>
      <c r="G23" s="44"/>
      <c r="H23" s="36"/>
      <c r="I23" s="37"/>
      <c r="J23" s="11"/>
      <c r="K23" s="12"/>
      <c r="L23" s="15">
        <f t="shared" si="1"/>
        <v>0</v>
      </c>
      <c r="M23" s="16"/>
    </row>
    <row r="24" spans="1:13">
      <c r="A24" s="4" t="s">
        <v>43</v>
      </c>
      <c r="B24" s="58"/>
      <c r="C24" s="59"/>
      <c r="D24" s="70">
        <v>2.7</v>
      </c>
      <c r="E24" s="71"/>
      <c r="F24" s="43"/>
      <c r="G24" s="44"/>
      <c r="H24" s="36"/>
      <c r="I24" s="37"/>
      <c r="J24" s="11"/>
      <c r="K24" s="12"/>
      <c r="L24" s="15">
        <f t="shared" si="1"/>
        <v>1.9987012987012986</v>
      </c>
      <c r="M24" s="16"/>
    </row>
    <row r="25" spans="1:13">
      <c r="A25" s="4" t="s">
        <v>44</v>
      </c>
      <c r="B25" s="58"/>
      <c r="C25" s="59"/>
      <c r="D25" s="70">
        <v>5.4</v>
      </c>
      <c r="E25" s="71"/>
      <c r="F25" s="43">
        <v>20</v>
      </c>
      <c r="G25" s="44"/>
      <c r="H25" s="36"/>
      <c r="I25" s="37"/>
      <c r="J25" s="11"/>
      <c r="K25" s="12"/>
      <c r="L25" s="15">
        <f t="shared" si="1"/>
        <v>5.5558441558441549</v>
      </c>
      <c r="M25" s="16"/>
    </row>
    <row r="26" spans="1:13">
      <c r="A26" s="4" t="s">
        <v>45</v>
      </c>
      <c r="B26" s="58">
        <v>9.1</v>
      </c>
      <c r="C26" s="59"/>
      <c r="D26" s="70">
        <v>5.4</v>
      </c>
      <c r="E26" s="71"/>
      <c r="F26" s="43"/>
      <c r="G26" s="44"/>
      <c r="H26" s="36"/>
      <c r="I26" s="37"/>
      <c r="J26" s="11"/>
      <c r="K26" s="12"/>
      <c r="L26" s="15">
        <f t="shared" si="1"/>
        <v>4.9428571428571422</v>
      </c>
      <c r="M26" s="16"/>
    </row>
    <row r="27" spans="1:13">
      <c r="A27" s="4" t="s">
        <v>46</v>
      </c>
      <c r="B27" s="58"/>
      <c r="C27" s="59"/>
      <c r="D27" s="70"/>
      <c r="E27" s="71"/>
      <c r="F27" s="43"/>
      <c r="G27" s="44"/>
      <c r="H27" s="36"/>
      <c r="I27" s="37"/>
      <c r="J27" s="11">
        <v>5.9</v>
      </c>
      <c r="K27" s="12"/>
      <c r="L27" s="15">
        <f t="shared" si="1"/>
        <v>0.22987012987012986</v>
      </c>
      <c r="M27" s="16"/>
    </row>
    <row r="28" spans="1:13">
      <c r="A28" s="4" t="s">
        <v>47</v>
      </c>
      <c r="B28" s="58">
        <v>45.5</v>
      </c>
      <c r="C28" s="59"/>
      <c r="D28" s="70">
        <v>18.899999999999999</v>
      </c>
      <c r="E28" s="71"/>
      <c r="F28" s="43"/>
      <c r="G28" s="44"/>
      <c r="H28" s="36">
        <v>20</v>
      </c>
      <c r="I28" s="37"/>
      <c r="J28" s="11">
        <v>29.4</v>
      </c>
      <c r="K28" s="12"/>
      <c r="L28" s="15">
        <f t="shared" si="1"/>
        <v>20.642857142857139</v>
      </c>
      <c r="M28" s="16"/>
    </row>
    <row r="29" spans="1:13">
      <c r="A29" s="3"/>
      <c r="B29" s="58"/>
      <c r="C29" s="59"/>
      <c r="D29" s="70"/>
      <c r="E29" s="71"/>
      <c r="F29" s="43"/>
      <c r="G29" s="44"/>
      <c r="H29" s="36"/>
      <c r="I29" s="37"/>
      <c r="J29" s="11"/>
      <c r="K29" s="12"/>
      <c r="L29" s="15"/>
      <c r="M29" s="16"/>
    </row>
    <row r="30" spans="1:13">
      <c r="A30" s="3" t="s">
        <v>156</v>
      </c>
      <c r="B30" s="58"/>
      <c r="C30" s="59"/>
      <c r="D30" s="70"/>
      <c r="E30" s="71"/>
      <c r="F30" s="43"/>
      <c r="G30" s="44"/>
      <c r="H30" s="36"/>
      <c r="I30" s="37"/>
      <c r="J30" s="11"/>
      <c r="K30" s="12"/>
      <c r="L30" s="15"/>
      <c r="M30" s="16"/>
    </row>
    <row r="31" spans="1:13">
      <c r="A31" s="4" t="s">
        <v>99</v>
      </c>
      <c r="B31" s="58">
        <v>72.7</v>
      </c>
      <c r="C31" s="208">
        <f>B31</f>
        <v>72.7</v>
      </c>
      <c r="D31" s="70">
        <v>56.8</v>
      </c>
      <c r="E31" s="210">
        <f>D31</f>
        <v>56.8</v>
      </c>
      <c r="F31" s="43">
        <v>40</v>
      </c>
      <c r="G31" s="211">
        <f>F31</f>
        <v>40</v>
      </c>
      <c r="H31" s="36">
        <v>100</v>
      </c>
      <c r="I31" s="212">
        <f>H31</f>
        <v>100</v>
      </c>
      <c r="J31" s="11">
        <v>47</v>
      </c>
      <c r="K31" s="213">
        <f>J31</f>
        <v>47</v>
      </c>
      <c r="L31" s="15">
        <f t="shared" si="1"/>
        <v>58.444155844155844</v>
      </c>
      <c r="M31" s="215">
        <f>L31</f>
        <v>58.444155844155844</v>
      </c>
    </row>
    <row r="32" spans="1:13">
      <c r="A32" s="4" t="s">
        <v>52</v>
      </c>
      <c r="B32" s="58">
        <v>18.2</v>
      </c>
      <c r="C32" s="111">
        <f>C31+B32</f>
        <v>90.9</v>
      </c>
      <c r="D32" s="70">
        <v>27</v>
      </c>
      <c r="E32" s="128">
        <f>E31+D32</f>
        <v>83.8</v>
      </c>
      <c r="F32" s="43">
        <v>20</v>
      </c>
      <c r="G32" s="129">
        <f>G31+F32</f>
        <v>60</v>
      </c>
      <c r="H32" s="36"/>
      <c r="I32" s="130">
        <f>I31+H32</f>
        <v>100</v>
      </c>
      <c r="J32" s="11">
        <v>47.1</v>
      </c>
      <c r="K32" s="131">
        <f>K31+J32</f>
        <v>94.1</v>
      </c>
      <c r="L32" s="15">
        <f t="shared" si="1"/>
        <v>25.271428571428572</v>
      </c>
      <c r="M32" s="140">
        <f>M31+L32</f>
        <v>83.715584415584416</v>
      </c>
    </row>
    <row r="33" spans="1:13">
      <c r="A33" s="4" t="s">
        <v>48</v>
      </c>
      <c r="B33" s="58">
        <v>9.1</v>
      </c>
      <c r="C33" s="111">
        <f>C32+B33</f>
        <v>100</v>
      </c>
      <c r="D33" s="70">
        <v>5.4</v>
      </c>
      <c r="E33" s="128">
        <f>E32+D33</f>
        <v>89.2</v>
      </c>
      <c r="F33" s="43"/>
      <c r="G33" s="129">
        <f t="shared" ref="G33:G36" si="2">G32+F33</f>
        <v>60</v>
      </c>
      <c r="H33" s="36"/>
      <c r="I33" s="130">
        <f t="shared" ref="I33:I36" si="3">I32+H33</f>
        <v>100</v>
      </c>
      <c r="J33" s="11"/>
      <c r="K33" s="131">
        <f t="shared" ref="K33:K36" si="4">K32+J33</f>
        <v>94.1</v>
      </c>
      <c r="L33" s="15">
        <f t="shared" si="1"/>
        <v>4.9428571428571422</v>
      </c>
      <c r="M33" s="132">
        <f>M32+L33</f>
        <v>88.658441558441552</v>
      </c>
    </row>
    <row r="34" spans="1:13">
      <c r="A34" s="4" t="s">
        <v>49</v>
      </c>
      <c r="B34" s="58"/>
      <c r="C34" s="111">
        <f>C33+B34</f>
        <v>100</v>
      </c>
      <c r="D34" s="70">
        <v>2.7</v>
      </c>
      <c r="E34" s="128">
        <f>E33+D34</f>
        <v>91.9</v>
      </c>
      <c r="F34" s="43"/>
      <c r="G34" s="129">
        <f t="shared" si="2"/>
        <v>60</v>
      </c>
      <c r="H34" s="36"/>
      <c r="I34" s="130">
        <f t="shared" si="3"/>
        <v>100</v>
      </c>
      <c r="J34" s="11">
        <v>5.9</v>
      </c>
      <c r="K34" s="131">
        <f t="shared" si="4"/>
        <v>100</v>
      </c>
      <c r="L34" s="15">
        <f t="shared" si="1"/>
        <v>2.2285714285714282</v>
      </c>
      <c r="M34" s="132">
        <f t="shared" ref="M34:M36" si="5">M33+L34</f>
        <v>90.88701298701298</v>
      </c>
    </row>
    <row r="35" spans="1:13">
      <c r="A35" s="4" t="s">
        <v>50</v>
      </c>
      <c r="B35" s="58"/>
      <c r="C35" s="111">
        <f>C34+B35</f>
        <v>100</v>
      </c>
      <c r="D35" s="70">
        <v>2.7</v>
      </c>
      <c r="E35" s="128">
        <f>E34+D35</f>
        <v>94.600000000000009</v>
      </c>
      <c r="F35" s="43">
        <v>20</v>
      </c>
      <c r="G35" s="129">
        <f t="shared" si="2"/>
        <v>80</v>
      </c>
      <c r="H35" s="36"/>
      <c r="I35" s="130">
        <f t="shared" si="3"/>
        <v>100</v>
      </c>
      <c r="J35" s="11"/>
      <c r="K35" s="131">
        <f t="shared" si="4"/>
        <v>100</v>
      </c>
      <c r="L35" s="15">
        <f t="shared" si="1"/>
        <v>3.5571428571428574</v>
      </c>
      <c r="M35" s="132">
        <f t="shared" si="5"/>
        <v>94.444155844155844</v>
      </c>
    </row>
    <row r="36" spans="1:13">
      <c r="A36" s="4" t="s">
        <v>51</v>
      </c>
      <c r="B36" s="58"/>
      <c r="C36" s="111">
        <f>C35+B36</f>
        <v>100</v>
      </c>
      <c r="D36" s="70">
        <v>5.4</v>
      </c>
      <c r="E36" s="128">
        <f>E35+D36</f>
        <v>100.00000000000001</v>
      </c>
      <c r="F36" s="43">
        <v>20</v>
      </c>
      <c r="G36" s="129">
        <f t="shared" si="2"/>
        <v>100</v>
      </c>
      <c r="H36" s="36"/>
      <c r="I36" s="130">
        <f t="shared" si="3"/>
        <v>100</v>
      </c>
      <c r="J36" s="11"/>
      <c r="K36" s="131">
        <f t="shared" si="4"/>
        <v>100</v>
      </c>
      <c r="L36" s="15">
        <f t="shared" si="1"/>
        <v>5.5558441558441549</v>
      </c>
      <c r="M36" s="132">
        <f t="shared" si="5"/>
        <v>100</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11.7</v>
      </c>
      <c r="C39" s="112">
        <f>B39</f>
        <v>11.7</v>
      </c>
      <c r="D39" s="70">
        <v>2.8</v>
      </c>
      <c r="E39" s="136">
        <f>D39</f>
        <v>2.8</v>
      </c>
      <c r="F39" s="43"/>
      <c r="G39" s="137"/>
      <c r="H39" s="36"/>
      <c r="I39" s="138"/>
      <c r="J39" s="11">
        <v>11.8</v>
      </c>
      <c r="K39" s="139">
        <f>J39</f>
        <v>11.8</v>
      </c>
      <c r="L39" s="15">
        <f t="shared" si="1"/>
        <v>3.7480519480519483</v>
      </c>
      <c r="M39" s="140">
        <f>L39</f>
        <v>3.7480519480519483</v>
      </c>
    </row>
    <row r="40" spans="1:13">
      <c r="A40" s="4">
        <v>2</v>
      </c>
      <c r="B40" s="58"/>
      <c r="C40" s="112">
        <f>C39+B40</f>
        <v>11.7</v>
      </c>
      <c r="D40" s="70">
        <v>10.8</v>
      </c>
      <c r="E40" s="136">
        <f>E39+D40</f>
        <v>13.600000000000001</v>
      </c>
      <c r="F40" s="43">
        <v>20</v>
      </c>
      <c r="G40" s="137">
        <f>G39+F40</f>
        <v>20</v>
      </c>
      <c r="H40" s="36"/>
      <c r="I40" s="138"/>
      <c r="J40" s="11">
        <v>11.8</v>
      </c>
      <c r="K40" s="139">
        <f>K39+J40</f>
        <v>23.6</v>
      </c>
      <c r="L40" s="15">
        <f t="shared" si="1"/>
        <v>10.012987012987013</v>
      </c>
      <c r="M40" s="140">
        <f>M39+L40</f>
        <v>13.761038961038961</v>
      </c>
    </row>
    <row r="41" spans="1:13">
      <c r="A41" s="4">
        <v>3</v>
      </c>
      <c r="B41" s="58"/>
      <c r="C41" s="112">
        <f t="shared" ref="C41:C48" si="6">C40+B41</f>
        <v>11.7</v>
      </c>
      <c r="D41" s="70">
        <v>5.4</v>
      </c>
      <c r="E41" s="136">
        <f t="shared" ref="E41:E48" si="7">E40+D41</f>
        <v>19</v>
      </c>
      <c r="F41" s="43"/>
      <c r="G41" s="137">
        <f t="shared" ref="G41:G48" si="8">G40+F41</f>
        <v>20</v>
      </c>
      <c r="H41" s="36">
        <v>20</v>
      </c>
      <c r="I41" s="138">
        <f t="shared" ref="I41:I48" si="9">I40+H41</f>
        <v>20</v>
      </c>
      <c r="J41" s="11"/>
      <c r="K41" s="139">
        <f t="shared" ref="K41:K48" si="10">K40+J41</f>
        <v>23.6</v>
      </c>
      <c r="L41" s="15">
        <f t="shared" si="1"/>
        <v>4.7766233766233759</v>
      </c>
      <c r="M41" s="140">
        <f t="shared" ref="M41:M48" si="11">M40+L41</f>
        <v>18.537662337662336</v>
      </c>
    </row>
    <row r="42" spans="1:13">
      <c r="A42" s="4">
        <v>4</v>
      </c>
      <c r="B42" s="58">
        <v>5.9</v>
      </c>
      <c r="C42" s="112">
        <f t="shared" si="6"/>
        <v>17.600000000000001</v>
      </c>
      <c r="D42" s="70">
        <v>2.7</v>
      </c>
      <c r="E42" s="136">
        <f t="shared" si="7"/>
        <v>21.7</v>
      </c>
      <c r="F42" s="43"/>
      <c r="G42" s="137">
        <f t="shared" si="8"/>
        <v>20</v>
      </c>
      <c r="H42" s="36">
        <v>20</v>
      </c>
      <c r="I42" s="335">
        <f t="shared" si="9"/>
        <v>40</v>
      </c>
      <c r="J42" s="11">
        <v>17.600000000000001</v>
      </c>
      <c r="K42" s="139">
        <f t="shared" si="10"/>
        <v>41.2</v>
      </c>
      <c r="L42" s="15">
        <f t="shared" si="1"/>
        <v>4.0766233766233766</v>
      </c>
      <c r="M42" s="140">
        <f t="shared" si="11"/>
        <v>22.614285714285714</v>
      </c>
    </row>
    <row r="43" spans="1:13">
      <c r="A43" s="4">
        <v>5</v>
      </c>
      <c r="B43" s="58">
        <v>11.8</v>
      </c>
      <c r="C43" s="112">
        <f t="shared" si="6"/>
        <v>29.400000000000002</v>
      </c>
      <c r="D43" s="70">
        <v>13.5</v>
      </c>
      <c r="E43" s="136">
        <f t="shared" si="7"/>
        <v>35.200000000000003</v>
      </c>
      <c r="F43" s="43">
        <v>40</v>
      </c>
      <c r="G43" s="211">
        <f t="shared" si="8"/>
        <v>60</v>
      </c>
      <c r="H43" s="36"/>
      <c r="I43" s="336">
        <f t="shared" si="9"/>
        <v>40</v>
      </c>
      <c r="J43" s="11">
        <v>5.9</v>
      </c>
      <c r="K43" s="213">
        <f t="shared" si="10"/>
        <v>47.1</v>
      </c>
      <c r="L43" s="15">
        <f t="shared" si="1"/>
        <v>14.566233766233767</v>
      </c>
      <c r="M43" s="140">
        <f t="shared" si="11"/>
        <v>37.180519480519479</v>
      </c>
    </row>
    <row r="44" spans="1:13">
      <c r="A44" s="4">
        <v>6</v>
      </c>
      <c r="B44" s="58">
        <v>5.9</v>
      </c>
      <c r="C44" s="112">
        <f t="shared" si="6"/>
        <v>35.300000000000004</v>
      </c>
      <c r="D44" s="70">
        <v>5.4</v>
      </c>
      <c r="E44" s="210">
        <f t="shared" si="7"/>
        <v>40.6</v>
      </c>
      <c r="F44" s="43"/>
      <c r="G44" s="137">
        <f t="shared" si="8"/>
        <v>60</v>
      </c>
      <c r="H44" s="36"/>
      <c r="I44" s="138">
        <f t="shared" si="9"/>
        <v>40</v>
      </c>
      <c r="J44" s="11">
        <v>5.9</v>
      </c>
      <c r="K44" s="131">
        <f t="shared" si="10"/>
        <v>53</v>
      </c>
      <c r="L44" s="15">
        <f t="shared" si="1"/>
        <v>4.8402597402597403</v>
      </c>
      <c r="M44" s="215">
        <f t="shared" si="11"/>
        <v>42.020779220779218</v>
      </c>
    </row>
    <row r="45" spans="1:13">
      <c r="A45" s="4">
        <v>7</v>
      </c>
      <c r="B45" s="58">
        <v>17.600000000000001</v>
      </c>
      <c r="C45" s="208">
        <f t="shared" si="6"/>
        <v>52.900000000000006</v>
      </c>
      <c r="D45" s="70">
        <v>2.7</v>
      </c>
      <c r="E45" s="136">
        <f t="shared" si="7"/>
        <v>43.300000000000004</v>
      </c>
      <c r="F45" s="43">
        <v>20</v>
      </c>
      <c r="G45" s="137">
        <f t="shared" si="8"/>
        <v>80</v>
      </c>
      <c r="H45" s="36">
        <v>40</v>
      </c>
      <c r="I45" s="138">
        <f t="shared" si="9"/>
        <v>80</v>
      </c>
      <c r="J45" s="11">
        <v>11.8</v>
      </c>
      <c r="K45" s="139">
        <f t="shared" si="10"/>
        <v>64.8</v>
      </c>
      <c r="L45" s="15">
        <f t="shared" si="1"/>
        <v>7.4038961038961046</v>
      </c>
      <c r="M45" s="140">
        <f t="shared" si="11"/>
        <v>49.42467532467532</v>
      </c>
    </row>
    <row r="46" spans="1:13">
      <c r="A46" s="4">
        <v>8</v>
      </c>
      <c r="B46" s="58">
        <v>35.299999999999997</v>
      </c>
      <c r="C46" s="112">
        <f t="shared" si="6"/>
        <v>88.2</v>
      </c>
      <c r="D46" s="70">
        <v>29.7</v>
      </c>
      <c r="E46" s="136">
        <f t="shared" si="7"/>
        <v>73</v>
      </c>
      <c r="F46" s="43">
        <v>20</v>
      </c>
      <c r="G46" s="137">
        <f t="shared" si="8"/>
        <v>100</v>
      </c>
      <c r="H46" s="36"/>
      <c r="I46" s="138">
        <f t="shared" si="9"/>
        <v>80</v>
      </c>
      <c r="J46" s="11">
        <v>17.600000000000001</v>
      </c>
      <c r="K46" s="139">
        <f t="shared" si="10"/>
        <v>82.4</v>
      </c>
      <c r="L46" s="15">
        <f t="shared" si="1"/>
        <v>27.897402597402593</v>
      </c>
      <c r="M46" s="140">
        <f t="shared" si="11"/>
        <v>77.322077922077909</v>
      </c>
    </row>
    <row r="47" spans="1:13">
      <c r="A47" s="4">
        <v>9</v>
      </c>
      <c r="B47" s="58"/>
      <c r="C47" s="112">
        <f t="shared" si="6"/>
        <v>88.2</v>
      </c>
      <c r="D47" s="70">
        <v>10.8</v>
      </c>
      <c r="E47" s="136">
        <f t="shared" si="7"/>
        <v>83.8</v>
      </c>
      <c r="F47" s="43"/>
      <c r="G47" s="137">
        <f t="shared" si="8"/>
        <v>100</v>
      </c>
      <c r="H47" s="36"/>
      <c r="I47" s="138">
        <f t="shared" si="9"/>
        <v>80</v>
      </c>
      <c r="J47" s="11"/>
      <c r="K47" s="139">
        <f t="shared" si="10"/>
        <v>82.4</v>
      </c>
      <c r="L47" s="15">
        <f t="shared" si="1"/>
        <v>7.9948051948051946</v>
      </c>
      <c r="M47" s="140">
        <f t="shared" si="11"/>
        <v>85.316883116883105</v>
      </c>
    </row>
    <row r="48" spans="1:13">
      <c r="A48" s="4">
        <v>10</v>
      </c>
      <c r="B48" s="58">
        <v>11.8</v>
      </c>
      <c r="C48" s="112">
        <f t="shared" si="6"/>
        <v>100</v>
      </c>
      <c r="D48" s="70">
        <v>16.2</v>
      </c>
      <c r="E48" s="136">
        <f t="shared" si="7"/>
        <v>100</v>
      </c>
      <c r="F48" s="43"/>
      <c r="G48" s="137">
        <f t="shared" si="8"/>
        <v>100</v>
      </c>
      <c r="H48" s="36">
        <v>20</v>
      </c>
      <c r="I48" s="138">
        <f t="shared" si="9"/>
        <v>100</v>
      </c>
      <c r="J48" s="11">
        <v>17.600000000000001</v>
      </c>
      <c r="K48" s="139">
        <f t="shared" si="10"/>
        <v>100</v>
      </c>
      <c r="L48" s="15">
        <f t="shared" si="1"/>
        <v>14.683116883116881</v>
      </c>
      <c r="M48" s="140">
        <f t="shared" si="11"/>
        <v>99.999999999999986</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v>18.100000000000001</v>
      </c>
      <c r="C51" s="112">
        <f>B51</f>
        <v>18.100000000000001</v>
      </c>
      <c r="D51" s="70"/>
      <c r="E51" s="136"/>
      <c r="F51" s="43"/>
      <c r="G51" s="137"/>
      <c r="H51" s="36"/>
      <c r="I51" s="138"/>
      <c r="J51" s="11">
        <v>5.9</v>
      </c>
      <c r="K51" s="139">
        <f>J51</f>
        <v>5.9</v>
      </c>
      <c r="L51" s="15">
        <f t="shared" si="1"/>
        <v>2.1103896103896109</v>
      </c>
      <c r="M51" s="140">
        <f>L51</f>
        <v>2.1103896103896109</v>
      </c>
    </row>
    <row r="52" spans="1:13">
      <c r="A52" s="4">
        <v>2</v>
      </c>
      <c r="B52" s="58">
        <v>18.2</v>
      </c>
      <c r="C52" s="112">
        <f>C51+B52</f>
        <v>36.299999999999997</v>
      </c>
      <c r="D52" s="70">
        <v>13.5</v>
      </c>
      <c r="E52" s="136">
        <f>E51+D52</f>
        <v>13.5</v>
      </c>
      <c r="F52" s="43"/>
      <c r="G52" s="137"/>
      <c r="H52" s="36"/>
      <c r="I52" s="138"/>
      <c r="J52" s="11">
        <v>11.8</v>
      </c>
      <c r="K52" s="139">
        <f>K51+J52</f>
        <v>17.700000000000003</v>
      </c>
      <c r="L52" s="15">
        <f t="shared" si="1"/>
        <v>12.344155844155843</v>
      </c>
      <c r="M52" s="140">
        <f>M51+L52</f>
        <v>14.454545454545453</v>
      </c>
    </row>
    <row r="53" spans="1:13">
      <c r="A53" s="4">
        <v>3</v>
      </c>
      <c r="B53" s="58">
        <v>9.1</v>
      </c>
      <c r="C53" s="112">
        <f t="shared" ref="C53:C60" si="12">C52+B53</f>
        <v>45.4</v>
      </c>
      <c r="D53" s="70">
        <v>8.1</v>
      </c>
      <c r="E53" s="136">
        <f t="shared" ref="E53:E60" si="13">E52+D53</f>
        <v>21.6</v>
      </c>
      <c r="F53" s="43"/>
      <c r="G53" s="137"/>
      <c r="H53" s="36"/>
      <c r="I53" s="138"/>
      <c r="J53" s="11">
        <v>11.8</v>
      </c>
      <c r="K53" s="139">
        <f t="shared" ref="K53:K60" si="14">K52+J53</f>
        <v>29.500000000000004</v>
      </c>
      <c r="L53" s="15">
        <f t="shared" si="1"/>
        <v>7.4012987012987006</v>
      </c>
      <c r="M53" s="140">
        <f t="shared" ref="M53:M60" si="15">M52+L53</f>
        <v>21.855844155844153</v>
      </c>
    </row>
    <row r="54" spans="1:13">
      <c r="A54" s="4">
        <v>4</v>
      </c>
      <c r="B54" s="58"/>
      <c r="C54" s="112">
        <f t="shared" si="12"/>
        <v>45.4</v>
      </c>
      <c r="D54" s="70">
        <v>2.7</v>
      </c>
      <c r="E54" s="136">
        <f t="shared" si="13"/>
        <v>24.3</v>
      </c>
      <c r="F54" s="43">
        <v>20</v>
      </c>
      <c r="G54" s="137">
        <f t="shared" ref="G54:G60" si="16">G53+F54</f>
        <v>20</v>
      </c>
      <c r="H54" s="36">
        <v>40</v>
      </c>
      <c r="I54" s="138">
        <f t="shared" ref="I54:I60" si="17">I53+H54</f>
        <v>40</v>
      </c>
      <c r="J54" s="11">
        <v>11.8</v>
      </c>
      <c r="K54" s="139">
        <f t="shared" si="14"/>
        <v>41.300000000000004</v>
      </c>
      <c r="L54" s="15">
        <f t="shared" si="1"/>
        <v>5.5753246753246755</v>
      </c>
      <c r="M54" s="140">
        <f t="shared" si="15"/>
        <v>27.431168831168829</v>
      </c>
    </row>
    <row r="55" spans="1:13">
      <c r="A55" s="4">
        <v>5</v>
      </c>
      <c r="B55" s="58">
        <v>9.1</v>
      </c>
      <c r="C55" s="112">
        <f t="shared" si="12"/>
        <v>54.5</v>
      </c>
      <c r="D55" s="70">
        <v>8.1</v>
      </c>
      <c r="E55" s="136">
        <f t="shared" si="13"/>
        <v>32.4</v>
      </c>
      <c r="F55" s="43">
        <v>20</v>
      </c>
      <c r="G55" s="137">
        <f t="shared" si="16"/>
        <v>40</v>
      </c>
      <c r="H55" s="36"/>
      <c r="I55" s="138">
        <f t="shared" si="17"/>
        <v>40</v>
      </c>
      <c r="J55" s="11">
        <v>11.8</v>
      </c>
      <c r="K55" s="213">
        <f t="shared" si="14"/>
        <v>53.100000000000009</v>
      </c>
      <c r="L55" s="15">
        <f t="shared" si="1"/>
        <v>8.9597402597402596</v>
      </c>
      <c r="M55" s="140">
        <f t="shared" si="15"/>
        <v>36.390909090909091</v>
      </c>
    </row>
    <row r="56" spans="1:13">
      <c r="A56" s="4">
        <v>6</v>
      </c>
      <c r="B56" s="58">
        <v>9.1</v>
      </c>
      <c r="C56" s="112">
        <f t="shared" si="12"/>
        <v>63.6</v>
      </c>
      <c r="D56" s="70">
        <v>2.7</v>
      </c>
      <c r="E56" s="136">
        <f t="shared" si="13"/>
        <v>35.1</v>
      </c>
      <c r="F56" s="43">
        <v>20</v>
      </c>
      <c r="G56" s="211">
        <f t="shared" si="16"/>
        <v>60</v>
      </c>
      <c r="H56" s="36"/>
      <c r="I56" s="138">
        <f t="shared" si="17"/>
        <v>40</v>
      </c>
      <c r="J56" s="11"/>
      <c r="K56" s="139">
        <f t="shared" si="14"/>
        <v>53.100000000000009</v>
      </c>
      <c r="L56" s="15">
        <f t="shared" si="1"/>
        <v>4.5025974025974014</v>
      </c>
      <c r="M56" s="140">
        <f t="shared" si="15"/>
        <v>40.893506493506493</v>
      </c>
    </row>
    <row r="57" spans="1:13">
      <c r="A57" s="4">
        <v>7</v>
      </c>
      <c r="B57" s="58">
        <v>9.1</v>
      </c>
      <c r="C57" s="208">
        <f t="shared" si="12"/>
        <v>72.7</v>
      </c>
      <c r="D57" s="70">
        <v>8.1999999999999993</v>
      </c>
      <c r="E57" s="210">
        <f t="shared" si="13"/>
        <v>43.3</v>
      </c>
      <c r="F57" s="43">
        <v>20</v>
      </c>
      <c r="G57" s="137">
        <f t="shared" si="16"/>
        <v>80</v>
      </c>
      <c r="H57" s="36"/>
      <c r="I57" s="138">
        <f t="shared" si="17"/>
        <v>40</v>
      </c>
      <c r="J57" s="11">
        <v>5.8</v>
      </c>
      <c r="K57" s="139">
        <f t="shared" si="14"/>
        <v>58.900000000000006</v>
      </c>
      <c r="L57" s="15">
        <f t="shared" si="1"/>
        <v>8.7999999999999989</v>
      </c>
      <c r="M57" s="215">
        <f t="shared" si="15"/>
        <v>49.69350649350649</v>
      </c>
    </row>
    <row r="58" spans="1:13">
      <c r="A58" s="4">
        <v>8</v>
      </c>
      <c r="B58" s="58"/>
      <c r="C58" s="112">
        <f t="shared" si="12"/>
        <v>72.7</v>
      </c>
      <c r="D58" s="70">
        <v>13.5</v>
      </c>
      <c r="E58" s="136">
        <f t="shared" si="13"/>
        <v>56.8</v>
      </c>
      <c r="F58" s="43"/>
      <c r="G58" s="137">
        <f t="shared" si="16"/>
        <v>80</v>
      </c>
      <c r="H58" s="36"/>
      <c r="I58" s="212">
        <f t="shared" si="17"/>
        <v>40</v>
      </c>
      <c r="J58" s="11">
        <v>17.600000000000001</v>
      </c>
      <c r="K58" s="131">
        <f t="shared" si="14"/>
        <v>76.5</v>
      </c>
      <c r="L58" s="15">
        <f t="shared" si="1"/>
        <v>10.679220779220779</v>
      </c>
      <c r="M58" s="140">
        <f t="shared" si="15"/>
        <v>60.372727272727268</v>
      </c>
    </row>
    <row r="59" spans="1:13">
      <c r="A59" s="4">
        <v>9</v>
      </c>
      <c r="B59" s="58"/>
      <c r="C59" s="112">
        <f t="shared" si="12"/>
        <v>72.7</v>
      </c>
      <c r="D59" s="70">
        <v>13.5</v>
      </c>
      <c r="E59" s="136">
        <f t="shared" si="13"/>
        <v>70.3</v>
      </c>
      <c r="F59" s="43"/>
      <c r="G59" s="137">
        <f t="shared" si="16"/>
        <v>80</v>
      </c>
      <c r="H59" s="36">
        <v>40</v>
      </c>
      <c r="I59" s="138">
        <f t="shared" si="17"/>
        <v>80</v>
      </c>
      <c r="J59" s="11"/>
      <c r="K59" s="139">
        <f t="shared" si="14"/>
        <v>76.5</v>
      </c>
      <c r="L59" s="15">
        <f t="shared" si="1"/>
        <v>11.551948051948051</v>
      </c>
      <c r="M59" s="140">
        <f t="shared" si="15"/>
        <v>71.92467532467532</v>
      </c>
    </row>
    <row r="60" spans="1:13">
      <c r="A60" s="4">
        <v>10</v>
      </c>
      <c r="B60" s="58">
        <v>27.3</v>
      </c>
      <c r="C60" s="112">
        <f t="shared" si="12"/>
        <v>100</v>
      </c>
      <c r="D60" s="70">
        <v>29.7</v>
      </c>
      <c r="E60" s="136">
        <f t="shared" si="13"/>
        <v>100</v>
      </c>
      <c r="F60" s="43">
        <v>20</v>
      </c>
      <c r="G60" s="137">
        <f t="shared" si="16"/>
        <v>100</v>
      </c>
      <c r="H60" s="36">
        <v>20</v>
      </c>
      <c r="I60" s="138">
        <f t="shared" si="17"/>
        <v>100</v>
      </c>
      <c r="J60" s="11">
        <v>23.5</v>
      </c>
      <c r="K60" s="139">
        <f t="shared" si="14"/>
        <v>100</v>
      </c>
      <c r="L60" s="15">
        <f t="shared" si="1"/>
        <v>28.075324675324676</v>
      </c>
      <c r="M60" s="140">
        <f t="shared" si="15"/>
        <v>100</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v>9</v>
      </c>
      <c r="C63" s="112">
        <f>B63</f>
        <v>9</v>
      </c>
      <c r="D63" s="70">
        <v>2.8</v>
      </c>
      <c r="E63" s="136">
        <f>D63</f>
        <v>2.8</v>
      </c>
      <c r="F63" s="43"/>
      <c r="G63" s="137"/>
      <c r="H63" s="36"/>
      <c r="I63" s="138"/>
      <c r="J63" s="11"/>
      <c r="K63" s="139"/>
      <c r="L63" s="15">
        <f t="shared" si="1"/>
        <v>3.0077922077922077</v>
      </c>
      <c r="M63" s="140">
        <f>L63</f>
        <v>3.0077922077922077</v>
      </c>
    </row>
    <row r="64" spans="1:13">
      <c r="A64" s="4">
        <v>2</v>
      </c>
      <c r="B64" s="58"/>
      <c r="C64" s="112">
        <f>C63+B64</f>
        <v>9</v>
      </c>
      <c r="D64" s="70">
        <v>5.4</v>
      </c>
      <c r="E64" s="136">
        <f>E63+D64</f>
        <v>8.1999999999999993</v>
      </c>
      <c r="F64" s="43"/>
      <c r="G64" s="137"/>
      <c r="H64" s="36"/>
      <c r="I64" s="138"/>
      <c r="J64" s="11">
        <v>5.8</v>
      </c>
      <c r="K64" s="139">
        <f>K63+J64</f>
        <v>5.8</v>
      </c>
      <c r="L64" s="15">
        <f t="shared" si="1"/>
        <v>4.2233766233766223</v>
      </c>
      <c r="M64" s="140">
        <f>M63+L64</f>
        <v>7.23116883116883</v>
      </c>
    </row>
    <row r="65" spans="1:13">
      <c r="A65" s="4">
        <v>3</v>
      </c>
      <c r="B65" s="58"/>
      <c r="C65" s="112">
        <f t="shared" ref="C65:C72" si="18">C64+B65</f>
        <v>9</v>
      </c>
      <c r="D65" s="70">
        <v>2.7</v>
      </c>
      <c r="E65" s="136">
        <f t="shared" ref="E65:E72" si="19">E64+D65</f>
        <v>10.899999999999999</v>
      </c>
      <c r="F65" s="43"/>
      <c r="G65" s="137"/>
      <c r="H65" s="36"/>
      <c r="I65" s="138"/>
      <c r="J65" s="11"/>
      <c r="K65" s="139">
        <f t="shared" ref="K65:K72" si="20">K64+J65</f>
        <v>5.8</v>
      </c>
      <c r="L65" s="15">
        <f t="shared" si="1"/>
        <v>1.9987012987012986</v>
      </c>
      <c r="M65" s="140">
        <f t="shared" ref="M65:M72" si="21">M64+L65</f>
        <v>9.2298701298701289</v>
      </c>
    </row>
    <row r="66" spans="1:13">
      <c r="A66" s="4">
        <v>4</v>
      </c>
      <c r="B66" s="58"/>
      <c r="C66" s="112">
        <f t="shared" si="18"/>
        <v>9</v>
      </c>
      <c r="D66" s="70"/>
      <c r="E66" s="136">
        <f t="shared" si="19"/>
        <v>10.899999999999999</v>
      </c>
      <c r="F66" s="43"/>
      <c r="G66" s="137"/>
      <c r="H66" s="36"/>
      <c r="I66" s="138"/>
      <c r="J66" s="11">
        <v>11.8</v>
      </c>
      <c r="K66" s="139">
        <f t="shared" si="20"/>
        <v>17.600000000000001</v>
      </c>
      <c r="L66" s="15">
        <f t="shared" si="1"/>
        <v>0.45974025974025973</v>
      </c>
      <c r="M66" s="140">
        <f t="shared" si="21"/>
        <v>9.6896103896103885</v>
      </c>
    </row>
    <row r="67" spans="1:13">
      <c r="A67" s="4">
        <v>5</v>
      </c>
      <c r="B67" s="58">
        <v>27.3</v>
      </c>
      <c r="C67" s="112">
        <f t="shared" si="18"/>
        <v>36.299999999999997</v>
      </c>
      <c r="D67" s="70">
        <v>8.1</v>
      </c>
      <c r="E67" s="136">
        <f t="shared" si="19"/>
        <v>19</v>
      </c>
      <c r="F67" s="43"/>
      <c r="G67" s="137"/>
      <c r="H67" s="36"/>
      <c r="I67" s="138"/>
      <c r="J67" s="11">
        <v>11.8</v>
      </c>
      <c r="K67" s="139">
        <f t="shared" si="20"/>
        <v>29.400000000000002</v>
      </c>
      <c r="L67" s="15">
        <f t="shared" si="1"/>
        <v>9.2922077922077921</v>
      </c>
      <c r="M67" s="140">
        <f t="shared" si="21"/>
        <v>18.981818181818181</v>
      </c>
    </row>
    <row r="68" spans="1:13">
      <c r="A68" s="4">
        <v>6</v>
      </c>
      <c r="B68" s="58"/>
      <c r="C68" s="208">
        <f t="shared" si="18"/>
        <v>36.299999999999997</v>
      </c>
      <c r="D68" s="70">
        <v>16.2</v>
      </c>
      <c r="E68" s="136">
        <f t="shared" si="19"/>
        <v>35.200000000000003</v>
      </c>
      <c r="F68" s="43"/>
      <c r="G68" s="137"/>
      <c r="H68" s="36">
        <v>20</v>
      </c>
      <c r="I68" s="138">
        <f t="shared" ref="I68:I72" si="22">I67+H68</f>
        <v>20</v>
      </c>
      <c r="J68" s="11">
        <v>5.9</v>
      </c>
      <c r="K68" s="139">
        <f t="shared" si="20"/>
        <v>35.300000000000004</v>
      </c>
      <c r="L68" s="15">
        <f t="shared" si="1"/>
        <v>13.001298701298698</v>
      </c>
      <c r="M68" s="140">
        <f t="shared" si="21"/>
        <v>31.983116883116878</v>
      </c>
    </row>
    <row r="69" spans="1:13">
      <c r="A69" s="4">
        <v>7</v>
      </c>
      <c r="B69" s="58"/>
      <c r="C69" s="112">
        <f t="shared" si="18"/>
        <v>36.299999999999997</v>
      </c>
      <c r="D69" s="70"/>
      <c r="E69" s="136">
        <f t="shared" si="19"/>
        <v>35.200000000000003</v>
      </c>
      <c r="F69" s="43">
        <v>60</v>
      </c>
      <c r="G69" s="211">
        <f t="shared" ref="G69:G72" si="23">G68+F69</f>
        <v>60</v>
      </c>
      <c r="H69" s="36"/>
      <c r="I69" s="138">
        <f t="shared" si="22"/>
        <v>20</v>
      </c>
      <c r="J69" s="11">
        <v>5.9</v>
      </c>
      <c r="K69" s="139">
        <f t="shared" si="20"/>
        <v>41.2</v>
      </c>
      <c r="L69" s="15">
        <f t="shared" si="1"/>
        <v>4.9051948051948049</v>
      </c>
      <c r="M69" s="140">
        <f t="shared" si="21"/>
        <v>36.888311688311681</v>
      </c>
    </row>
    <row r="70" spans="1:13">
      <c r="A70" s="4">
        <v>8</v>
      </c>
      <c r="B70" s="58">
        <v>18.2</v>
      </c>
      <c r="C70" s="112">
        <f t="shared" si="18"/>
        <v>54.5</v>
      </c>
      <c r="D70" s="70">
        <v>13.5</v>
      </c>
      <c r="E70" s="210">
        <f t="shared" si="19"/>
        <v>48.7</v>
      </c>
      <c r="F70" s="43"/>
      <c r="G70" s="137">
        <f t="shared" si="23"/>
        <v>60</v>
      </c>
      <c r="H70" s="36">
        <v>20</v>
      </c>
      <c r="I70" s="212">
        <f t="shared" si="22"/>
        <v>40</v>
      </c>
      <c r="J70" s="11">
        <v>17.600000000000001</v>
      </c>
      <c r="K70" s="213">
        <f t="shared" si="20"/>
        <v>58.800000000000004</v>
      </c>
      <c r="L70" s="15">
        <f t="shared" ref="L70:L132" si="24">(0.08*B70+0.57*D70+0.06*F70+0.03*H70+0.03*J70)/77*100</f>
        <v>13.349350649350649</v>
      </c>
      <c r="M70" s="215">
        <f t="shared" si="21"/>
        <v>50.237662337662329</v>
      </c>
    </row>
    <row r="71" spans="1:13">
      <c r="A71" s="4">
        <v>9</v>
      </c>
      <c r="B71" s="58">
        <v>18.2</v>
      </c>
      <c r="C71" s="112">
        <f t="shared" si="18"/>
        <v>72.7</v>
      </c>
      <c r="D71" s="70">
        <v>16.2</v>
      </c>
      <c r="E71" s="136">
        <f t="shared" si="19"/>
        <v>64.900000000000006</v>
      </c>
      <c r="F71" s="43"/>
      <c r="G71" s="137">
        <f t="shared" si="23"/>
        <v>60</v>
      </c>
      <c r="H71" s="36">
        <v>20</v>
      </c>
      <c r="I71" s="138">
        <f t="shared" si="22"/>
        <v>60</v>
      </c>
      <c r="J71" s="11">
        <v>5.9</v>
      </c>
      <c r="K71" s="139">
        <f t="shared" si="20"/>
        <v>64.7</v>
      </c>
      <c r="L71" s="15">
        <f t="shared" si="24"/>
        <v>14.892207792207786</v>
      </c>
      <c r="M71" s="140">
        <f t="shared" si="21"/>
        <v>65.129870129870113</v>
      </c>
    </row>
    <row r="72" spans="1:13">
      <c r="A72" s="4">
        <v>10</v>
      </c>
      <c r="B72" s="58">
        <v>27.3</v>
      </c>
      <c r="C72" s="112">
        <f t="shared" si="18"/>
        <v>100</v>
      </c>
      <c r="D72" s="70">
        <v>35.1</v>
      </c>
      <c r="E72" s="136">
        <f t="shared" si="19"/>
        <v>100</v>
      </c>
      <c r="F72" s="43">
        <v>40</v>
      </c>
      <c r="G72" s="137">
        <f t="shared" si="23"/>
        <v>100</v>
      </c>
      <c r="H72" s="36">
        <v>40</v>
      </c>
      <c r="I72" s="138">
        <f t="shared" si="22"/>
        <v>100</v>
      </c>
      <c r="J72" s="11">
        <v>35.299999999999997</v>
      </c>
      <c r="K72" s="139">
        <f t="shared" si="20"/>
        <v>100</v>
      </c>
      <c r="L72" s="15">
        <f t="shared" si="24"/>
        <v>34.870129870129865</v>
      </c>
      <c r="M72" s="140">
        <f t="shared" si="21"/>
        <v>99.999999999999972</v>
      </c>
    </row>
    <row r="73" spans="1:13">
      <c r="A73" s="3"/>
      <c r="B73" s="58"/>
      <c r="C73" s="113"/>
      <c r="D73" s="70"/>
      <c r="E73" s="141"/>
      <c r="F73" s="43"/>
      <c r="G73" s="142"/>
      <c r="H73" s="36" t="s">
        <v>157</v>
      </c>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c r="C75" s="112"/>
      <c r="D75" s="70"/>
      <c r="E75" s="136"/>
      <c r="F75" s="43"/>
      <c r="G75" s="137"/>
      <c r="H75" s="36"/>
      <c r="I75" s="138"/>
      <c r="J75" s="11"/>
      <c r="K75" s="139"/>
      <c r="L75" s="15">
        <f t="shared" si="24"/>
        <v>0</v>
      </c>
      <c r="M75" s="140">
        <f>L75</f>
        <v>0</v>
      </c>
    </row>
    <row r="76" spans="1:13">
      <c r="A76" s="4">
        <v>2</v>
      </c>
      <c r="B76" s="58"/>
      <c r="C76" s="112"/>
      <c r="D76" s="70">
        <v>2.7</v>
      </c>
      <c r="E76" s="136">
        <f>E75+D76</f>
        <v>2.7</v>
      </c>
      <c r="F76" s="43"/>
      <c r="G76" s="137"/>
      <c r="H76" s="36">
        <v>20</v>
      </c>
      <c r="I76" s="138">
        <f>I75+H76</f>
        <v>20</v>
      </c>
      <c r="J76" s="11">
        <v>5.8</v>
      </c>
      <c r="K76" s="139">
        <f>K75+J76</f>
        <v>5.8</v>
      </c>
      <c r="L76" s="15">
        <f t="shared" si="24"/>
        <v>3.0038961038961034</v>
      </c>
      <c r="M76" s="140">
        <f>M75+L76</f>
        <v>3.0038961038961034</v>
      </c>
    </row>
    <row r="77" spans="1:13">
      <c r="A77" s="4">
        <v>3</v>
      </c>
      <c r="B77" s="58">
        <v>9.1</v>
      </c>
      <c r="C77" s="112">
        <f t="shared" ref="C77:C84" si="25">C76+B77</f>
        <v>9.1</v>
      </c>
      <c r="D77" s="70">
        <v>2.7</v>
      </c>
      <c r="E77" s="136">
        <f t="shared" ref="E77:E84" si="26">E76+D77</f>
        <v>5.4</v>
      </c>
      <c r="F77" s="43"/>
      <c r="G77" s="137"/>
      <c r="H77" s="36"/>
      <c r="I77" s="138">
        <f t="shared" ref="I77:I84" si="27">I76+H77</f>
        <v>20</v>
      </c>
      <c r="J77" s="11">
        <v>5.9</v>
      </c>
      <c r="K77" s="139">
        <f t="shared" ref="K77:K84" si="28">K76+J77</f>
        <v>11.7</v>
      </c>
      <c r="L77" s="15">
        <f t="shared" si="24"/>
        <v>3.1740259740259744</v>
      </c>
      <c r="M77" s="140">
        <f t="shared" ref="M77:M84" si="29">M76+L77</f>
        <v>6.1779220779220783</v>
      </c>
    </row>
    <row r="78" spans="1:13">
      <c r="A78" s="4">
        <v>4</v>
      </c>
      <c r="B78" s="58"/>
      <c r="C78" s="112">
        <f t="shared" si="25"/>
        <v>9.1</v>
      </c>
      <c r="D78" s="70">
        <v>2.7</v>
      </c>
      <c r="E78" s="136">
        <f t="shared" si="26"/>
        <v>8.1000000000000014</v>
      </c>
      <c r="F78" s="43"/>
      <c r="G78" s="137"/>
      <c r="H78" s="36"/>
      <c r="I78" s="138">
        <f t="shared" si="27"/>
        <v>20</v>
      </c>
      <c r="J78" s="11">
        <v>5.9</v>
      </c>
      <c r="K78" s="139">
        <f t="shared" si="28"/>
        <v>17.600000000000001</v>
      </c>
      <c r="L78" s="15">
        <f t="shared" si="24"/>
        <v>2.2285714285714282</v>
      </c>
      <c r="M78" s="140">
        <f t="shared" si="29"/>
        <v>8.406493506493506</v>
      </c>
    </row>
    <row r="79" spans="1:13">
      <c r="A79" s="4">
        <v>5</v>
      </c>
      <c r="B79" s="58">
        <v>18.2</v>
      </c>
      <c r="C79" s="112">
        <f t="shared" si="25"/>
        <v>27.299999999999997</v>
      </c>
      <c r="D79" s="70"/>
      <c r="E79" s="136">
        <f t="shared" si="26"/>
        <v>8.1000000000000014</v>
      </c>
      <c r="F79" s="43"/>
      <c r="G79" s="137"/>
      <c r="H79" s="36">
        <v>40</v>
      </c>
      <c r="I79" s="212">
        <f t="shared" si="27"/>
        <v>60</v>
      </c>
      <c r="J79" s="11">
        <v>23.5</v>
      </c>
      <c r="K79" s="139">
        <f t="shared" si="28"/>
        <v>41.1</v>
      </c>
      <c r="L79" s="15">
        <f t="shared" si="24"/>
        <v>4.3649350649350644</v>
      </c>
      <c r="M79" s="140">
        <f t="shared" si="29"/>
        <v>12.77142857142857</v>
      </c>
    </row>
    <row r="80" spans="1:13">
      <c r="A80" s="4">
        <v>6</v>
      </c>
      <c r="B80" s="58">
        <v>9.1</v>
      </c>
      <c r="C80" s="111">
        <f t="shared" si="25"/>
        <v>36.4</v>
      </c>
      <c r="D80" s="70">
        <v>8.1</v>
      </c>
      <c r="E80" s="136">
        <f t="shared" si="26"/>
        <v>16.200000000000003</v>
      </c>
      <c r="F80" s="43"/>
      <c r="G80" s="137"/>
      <c r="H80" s="36"/>
      <c r="I80" s="138">
        <f t="shared" si="27"/>
        <v>60</v>
      </c>
      <c r="J80" s="11">
        <v>11.8</v>
      </c>
      <c r="K80" s="213">
        <f t="shared" si="28"/>
        <v>52.900000000000006</v>
      </c>
      <c r="L80" s="15">
        <f t="shared" si="24"/>
        <v>7.4012987012987006</v>
      </c>
      <c r="M80" s="140">
        <f t="shared" si="29"/>
        <v>20.172727272727272</v>
      </c>
    </row>
    <row r="81" spans="1:13">
      <c r="A81" s="4">
        <v>7</v>
      </c>
      <c r="B81" s="58"/>
      <c r="C81" s="112">
        <f t="shared" si="25"/>
        <v>36.4</v>
      </c>
      <c r="D81" s="70">
        <v>10.8</v>
      </c>
      <c r="E81" s="136">
        <f t="shared" si="26"/>
        <v>27.000000000000004</v>
      </c>
      <c r="F81" s="43">
        <v>20</v>
      </c>
      <c r="G81" s="339">
        <f t="shared" ref="G81:G84" si="30">G80+F81</f>
        <v>20</v>
      </c>
      <c r="H81" s="36"/>
      <c r="I81" s="138">
        <f t="shared" si="27"/>
        <v>60</v>
      </c>
      <c r="J81" s="11">
        <v>17.600000000000001</v>
      </c>
      <c r="K81" s="131">
        <f t="shared" si="28"/>
        <v>70.5</v>
      </c>
      <c r="L81" s="15">
        <f t="shared" si="24"/>
        <v>10.238961038961039</v>
      </c>
      <c r="M81" s="215">
        <f t="shared" si="29"/>
        <v>30.411688311688309</v>
      </c>
    </row>
    <row r="82" spans="1:13">
      <c r="A82" s="4">
        <v>8</v>
      </c>
      <c r="B82" s="58">
        <v>9</v>
      </c>
      <c r="C82" s="209">
        <f t="shared" si="25"/>
        <v>45.4</v>
      </c>
      <c r="D82" s="70">
        <v>16.2</v>
      </c>
      <c r="E82" s="210">
        <f t="shared" si="26"/>
        <v>43.2</v>
      </c>
      <c r="F82" s="43">
        <v>40</v>
      </c>
      <c r="G82" s="338">
        <f t="shared" si="30"/>
        <v>60</v>
      </c>
      <c r="H82" s="36">
        <v>20</v>
      </c>
      <c r="I82" s="138">
        <f t="shared" si="27"/>
        <v>80</v>
      </c>
      <c r="J82" s="11">
        <v>11.8</v>
      </c>
      <c r="K82" s="139">
        <f t="shared" si="28"/>
        <v>82.3</v>
      </c>
      <c r="L82" s="15">
        <f t="shared" si="24"/>
        <v>17.283116883116882</v>
      </c>
      <c r="M82" s="140">
        <f t="shared" si="29"/>
        <v>47.694805194805191</v>
      </c>
    </row>
    <row r="83" spans="1:13">
      <c r="A83" s="4">
        <v>9</v>
      </c>
      <c r="B83" s="58">
        <v>6.4</v>
      </c>
      <c r="C83" s="112">
        <f t="shared" si="25"/>
        <v>51.8</v>
      </c>
      <c r="D83" s="70">
        <v>13.6</v>
      </c>
      <c r="E83" s="136">
        <f t="shared" si="26"/>
        <v>56.800000000000004</v>
      </c>
      <c r="F83" s="43">
        <v>20</v>
      </c>
      <c r="G83" s="137">
        <f t="shared" si="30"/>
        <v>80</v>
      </c>
      <c r="H83" s="36">
        <v>20</v>
      </c>
      <c r="I83" s="138">
        <f t="shared" si="27"/>
        <v>100</v>
      </c>
      <c r="J83" s="11">
        <v>11.8</v>
      </c>
      <c r="K83" s="139">
        <f t="shared" si="28"/>
        <v>94.1</v>
      </c>
      <c r="L83" s="15">
        <f t="shared" si="24"/>
        <v>13.529870129870128</v>
      </c>
      <c r="M83" s="140">
        <f t="shared" si="29"/>
        <v>61.224675324675317</v>
      </c>
    </row>
    <row r="84" spans="1:13">
      <c r="A84" s="4">
        <v>10</v>
      </c>
      <c r="B84" s="58">
        <v>18.2</v>
      </c>
      <c r="C84" s="112">
        <f t="shared" si="25"/>
        <v>70</v>
      </c>
      <c r="D84" s="70">
        <v>48.2</v>
      </c>
      <c r="E84" s="136">
        <f t="shared" si="26"/>
        <v>105</v>
      </c>
      <c r="F84" s="43">
        <v>20</v>
      </c>
      <c r="G84" s="137">
        <f t="shared" si="30"/>
        <v>100</v>
      </c>
      <c r="H84" s="36"/>
      <c r="I84" s="138">
        <f t="shared" si="27"/>
        <v>100</v>
      </c>
      <c r="J84" s="11">
        <v>5.9</v>
      </c>
      <c r="K84" s="139">
        <f t="shared" si="28"/>
        <v>100</v>
      </c>
      <c r="L84" s="15">
        <f t="shared" si="24"/>
        <v>39.359740259740256</v>
      </c>
      <c r="M84" s="140">
        <f t="shared" si="29"/>
        <v>100.58441558441558</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c r="C87" s="112"/>
      <c r="D87" s="70"/>
      <c r="E87" s="136"/>
      <c r="F87" s="43"/>
      <c r="G87" s="137"/>
      <c r="H87" s="36"/>
      <c r="I87" s="138"/>
      <c r="J87" s="11"/>
      <c r="K87" s="139"/>
      <c r="L87" s="15"/>
      <c r="M87" s="140"/>
    </row>
    <row r="88" spans="1:13">
      <c r="A88" s="4">
        <v>2</v>
      </c>
      <c r="B88" s="58"/>
      <c r="C88" s="112"/>
      <c r="D88" s="70">
        <v>5.5</v>
      </c>
      <c r="E88" s="136">
        <f>E87+D88</f>
        <v>5.5</v>
      </c>
      <c r="F88" s="43"/>
      <c r="G88" s="137"/>
      <c r="H88" s="36"/>
      <c r="I88" s="138"/>
      <c r="J88" s="11"/>
      <c r="K88" s="139"/>
      <c r="L88" s="15">
        <f t="shared" si="24"/>
        <v>4.0714285714285712</v>
      </c>
      <c r="M88" s="140">
        <f>M87+L88</f>
        <v>4.0714285714285712</v>
      </c>
    </row>
    <row r="89" spans="1:13">
      <c r="A89" s="4">
        <v>3</v>
      </c>
      <c r="B89" s="58"/>
      <c r="C89" s="112"/>
      <c r="D89" s="70">
        <v>5.4</v>
      </c>
      <c r="E89" s="136">
        <f t="shared" ref="E89:E96" si="31">E88+D89</f>
        <v>10.9</v>
      </c>
      <c r="F89" s="43"/>
      <c r="G89" s="137"/>
      <c r="H89" s="36"/>
      <c r="I89" s="138"/>
      <c r="J89" s="11"/>
      <c r="K89" s="139"/>
      <c r="L89" s="15">
        <f t="shared" si="24"/>
        <v>3.9974025974025973</v>
      </c>
      <c r="M89" s="140">
        <f t="shared" ref="M89:M96" si="32">M88+L89</f>
        <v>8.0688311688311689</v>
      </c>
    </row>
    <row r="90" spans="1:13">
      <c r="A90" s="4">
        <v>4</v>
      </c>
      <c r="B90" s="58"/>
      <c r="C90" s="112"/>
      <c r="D90" s="70">
        <v>2.7</v>
      </c>
      <c r="E90" s="136">
        <f t="shared" si="31"/>
        <v>13.600000000000001</v>
      </c>
      <c r="F90" s="43"/>
      <c r="G90" s="137"/>
      <c r="H90" s="36"/>
      <c r="I90" s="138"/>
      <c r="J90" s="11"/>
      <c r="K90" s="139"/>
      <c r="L90" s="15">
        <f t="shared" si="24"/>
        <v>1.9987012987012986</v>
      </c>
      <c r="M90" s="140">
        <f t="shared" si="32"/>
        <v>10.067532467532468</v>
      </c>
    </row>
    <row r="91" spans="1:13">
      <c r="A91" s="4">
        <v>5</v>
      </c>
      <c r="B91" s="58">
        <v>9</v>
      </c>
      <c r="C91" s="112">
        <f t="shared" ref="C91:C96" si="33">C90+B91</f>
        <v>9</v>
      </c>
      <c r="D91" s="70"/>
      <c r="E91" s="136">
        <f t="shared" si="31"/>
        <v>13.600000000000001</v>
      </c>
      <c r="F91" s="43"/>
      <c r="G91" s="137"/>
      <c r="H91" s="36"/>
      <c r="I91" s="138"/>
      <c r="J91" s="11">
        <v>11.8</v>
      </c>
      <c r="K91" s="139">
        <f t="shared" ref="K91:K96" si="34">K90+J91</f>
        <v>11.8</v>
      </c>
      <c r="L91" s="15">
        <f t="shared" si="24"/>
        <v>1.3948051948051945</v>
      </c>
      <c r="M91" s="140">
        <f t="shared" si="32"/>
        <v>11.462337662337662</v>
      </c>
    </row>
    <row r="92" spans="1:13">
      <c r="A92" s="4">
        <v>6</v>
      </c>
      <c r="B92" s="58"/>
      <c r="C92" s="112">
        <f t="shared" si="33"/>
        <v>9</v>
      </c>
      <c r="D92" s="70">
        <v>5.4</v>
      </c>
      <c r="E92" s="136">
        <f t="shared" si="31"/>
        <v>19</v>
      </c>
      <c r="F92" s="43">
        <v>20</v>
      </c>
      <c r="G92" s="339">
        <f t="shared" ref="G92:G96" si="35">G91+F92</f>
        <v>20</v>
      </c>
      <c r="H92" s="36">
        <v>20</v>
      </c>
      <c r="I92" s="138">
        <f t="shared" ref="I92:I96" si="36">I91+H92</f>
        <v>20</v>
      </c>
      <c r="J92" s="11">
        <v>5.9</v>
      </c>
      <c r="K92" s="131">
        <f t="shared" si="34"/>
        <v>17.700000000000003</v>
      </c>
      <c r="L92" s="15">
        <f t="shared" si="24"/>
        <v>6.5649350649350637</v>
      </c>
      <c r="M92" s="140">
        <f t="shared" si="32"/>
        <v>18.027272727272724</v>
      </c>
    </row>
    <row r="93" spans="1:13">
      <c r="A93" s="4">
        <v>7</v>
      </c>
      <c r="B93" s="58">
        <v>18.2</v>
      </c>
      <c r="C93" s="208">
        <f t="shared" si="33"/>
        <v>27.2</v>
      </c>
      <c r="D93" s="70">
        <v>10.8</v>
      </c>
      <c r="E93" s="210">
        <f t="shared" si="31"/>
        <v>29.8</v>
      </c>
      <c r="F93" s="43">
        <v>20</v>
      </c>
      <c r="G93" s="338">
        <f t="shared" si="35"/>
        <v>40</v>
      </c>
      <c r="H93" s="36"/>
      <c r="I93" s="138">
        <f t="shared" si="36"/>
        <v>20</v>
      </c>
      <c r="J93" s="11">
        <v>5.9</v>
      </c>
      <c r="K93" s="139">
        <f t="shared" si="34"/>
        <v>23.6</v>
      </c>
      <c r="L93" s="15">
        <f t="shared" si="24"/>
        <v>11.674025974025973</v>
      </c>
      <c r="M93" s="215">
        <f t="shared" si="32"/>
        <v>29.701298701298697</v>
      </c>
    </row>
    <row r="94" spans="1:13">
      <c r="A94" s="4">
        <v>8</v>
      </c>
      <c r="B94" s="58">
        <v>27.3</v>
      </c>
      <c r="C94" s="112">
        <f t="shared" si="33"/>
        <v>54.5</v>
      </c>
      <c r="D94" s="70">
        <v>21.6</v>
      </c>
      <c r="E94" s="136">
        <f t="shared" si="31"/>
        <v>51.400000000000006</v>
      </c>
      <c r="F94" s="43">
        <v>40</v>
      </c>
      <c r="G94" s="137">
        <f t="shared" si="35"/>
        <v>80</v>
      </c>
      <c r="H94" s="36"/>
      <c r="I94" s="138">
        <f t="shared" si="36"/>
        <v>20</v>
      </c>
      <c r="J94" s="11">
        <v>23.5</v>
      </c>
      <c r="K94" s="213">
        <f t="shared" si="34"/>
        <v>47.1</v>
      </c>
      <c r="L94" s="15">
        <f t="shared" si="24"/>
        <v>22.858441558441552</v>
      </c>
      <c r="M94" s="140">
        <f t="shared" si="32"/>
        <v>52.559740259740252</v>
      </c>
    </row>
    <row r="95" spans="1:13">
      <c r="A95" s="4">
        <v>9</v>
      </c>
      <c r="B95" s="58">
        <v>18.2</v>
      </c>
      <c r="C95" s="112">
        <f t="shared" si="33"/>
        <v>72.7</v>
      </c>
      <c r="D95" s="70">
        <v>29.7</v>
      </c>
      <c r="E95" s="136">
        <f t="shared" si="31"/>
        <v>81.100000000000009</v>
      </c>
      <c r="F95" s="43"/>
      <c r="G95" s="137">
        <f t="shared" si="35"/>
        <v>80</v>
      </c>
      <c r="H95" s="36">
        <v>40</v>
      </c>
      <c r="I95" s="212">
        <f t="shared" si="36"/>
        <v>60</v>
      </c>
      <c r="J95" s="11">
        <v>23.5</v>
      </c>
      <c r="K95" s="139">
        <f t="shared" si="34"/>
        <v>70.599999999999994</v>
      </c>
      <c r="L95" s="15">
        <f t="shared" si="24"/>
        <v>26.350649350649348</v>
      </c>
      <c r="M95" s="140">
        <f t="shared" si="32"/>
        <v>78.910389610389601</v>
      </c>
    </row>
    <row r="96" spans="1:13">
      <c r="A96" s="4">
        <v>10</v>
      </c>
      <c r="B96" s="58">
        <v>27</v>
      </c>
      <c r="C96" s="112">
        <f t="shared" si="33"/>
        <v>99.7</v>
      </c>
      <c r="D96" s="70">
        <v>18.899999999999999</v>
      </c>
      <c r="E96" s="136">
        <f t="shared" si="31"/>
        <v>100</v>
      </c>
      <c r="F96" s="43">
        <v>20</v>
      </c>
      <c r="G96" s="137">
        <f t="shared" si="35"/>
        <v>100</v>
      </c>
      <c r="H96" s="36">
        <v>40</v>
      </c>
      <c r="I96" s="138">
        <f t="shared" si="36"/>
        <v>100</v>
      </c>
      <c r="J96" s="11">
        <v>29.4</v>
      </c>
      <c r="K96" s="139">
        <f t="shared" si="34"/>
        <v>100</v>
      </c>
      <c r="L96" s="15">
        <f t="shared" si="24"/>
        <v>21.058441558441555</v>
      </c>
      <c r="M96" s="140">
        <f t="shared" si="32"/>
        <v>99.968831168831159</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c r="D99" s="70"/>
      <c r="E99" s="136"/>
      <c r="F99" s="43"/>
      <c r="G99" s="137"/>
      <c r="H99" s="36"/>
      <c r="I99" s="138"/>
      <c r="J99" s="11">
        <v>5.9</v>
      </c>
      <c r="K99" s="139">
        <f>J99</f>
        <v>5.9</v>
      </c>
      <c r="L99" s="15">
        <f t="shared" si="24"/>
        <v>0.22987012987012986</v>
      </c>
      <c r="M99" s="140"/>
    </row>
    <row r="100" spans="1:13">
      <c r="A100" s="4">
        <v>2</v>
      </c>
      <c r="B100" s="58"/>
      <c r="C100" s="112"/>
      <c r="D100" s="70">
        <v>2.8</v>
      </c>
      <c r="E100" s="136">
        <f>E99+D100</f>
        <v>2.8</v>
      </c>
      <c r="F100" s="43"/>
      <c r="G100" s="137"/>
      <c r="H100" s="36"/>
      <c r="I100" s="138"/>
      <c r="J100" s="11"/>
      <c r="K100" s="139">
        <f>K99+J100</f>
        <v>5.9</v>
      </c>
      <c r="L100" s="15">
        <f t="shared" si="24"/>
        <v>2.0727272727272728</v>
      </c>
      <c r="M100" s="140">
        <f>M99+L100</f>
        <v>2.0727272727272728</v>
      </c>
    </row>
    <row r="101" spans="1:13">
      <c r="A101" s="4">
        <v>3</v>
      </c>
      <c r="B101" s="58"/>
      <c r="C101" s="112"/>
      <c r="D101" s="70">
        <v>2.7</v>
      </c>
      <c r="E101" s="136">
        <f t="shared" ref="E101:E108" si="37">E100+D101</f>
        <v>5.5</v>
      </c>
      <c r="F101" s="43"/>
      <c r="G101" s="137"/>
      <c r="H101" s="36"/>
      <c r="I101" s="138"/>
      <c r="J101" s="11"/>
      <c r="K101" s="139">
        <f t="shared" ref="K101:K108" si="38">K100+J101</f>
        <v>5.9</v>
      </c>
      <c r="L101" s="15">
        <f t="shared" si="24"/>
        <v>1.9987012987012986</v>
      </c>
      <c r="M101" s="140">
        <f t="shared" ref="M101:M108" si="39">M100+L101</f>
        <v>4.0714285714285712</v>
      </c>
    </row>
    <row r="102" spans="1:13">
      <c r="A102" s="4">
        <v>4</v>
      </c>
      <c r="B102" s="58">
        <v>9</v>
      </c>
      <c r="C102" s="112">
        <f t="shared" ref="C102:C108" si="40">C101+B102</f>
        <v>9</v>
      </c>
      <c r="D102" s="70">
        <v>8.1</v>
      </c>
      <c r="E102" s="136">
        <f t="shared" si="37"/>
        <v>13.6</v>
      </c>
      <c r="F102" s="43"/>
      <c r="G102" s="137"/>
      <c r="H102" s="36">
        <v>20</v>
      </c>
      <c r="I102" s="138">
        <f t="shared" ref="I102:I108" si="41">I101+H102</f>
        <v>20</v>
      </c>
      <c r="J102" s="11">
        <v>5.9</v>
      </c>
      <c r="K102" s="139">
        <f t="shared" si="38"/>
        <v>11.8</v>
      </c>
      <c r="L102" s="15">
        <f t="shared" si="24"/>
        <v>7.9402597402597381</v>
      </c>
      <c r="M102" s="140">
        <f t="shared" si="39"/>
        <v>12.01168831168831</v>
      </c>
    </row>
    <row r="103" spans="1:13">
      <c r="A103" s="4">
        <v>5</v>
      </c>
      <c r="B103" s="58">
        <v>9.1</v>
      </c>
      <c r="C103" s="112">
        <f t="shared" si="40"/>
        <v>18.100000000000001</v>
      </c>
      <c r="D103" s="70">
        <v>5.4</v>
      </c>
      <c r="E103" s="136">
        <f t="shared" si="37"/>
        <v>19</v>
      </c>
      <c r="F103" s="43"/>
      <c r="G103" s="137"/>
      <c r="H103" s="36"/>
      <c r="I103" s="138">
        <f t="shared" si="41"/>
        <v>20</v>
      </c>
      <c r="J103" s="11"/>
      <c r="K103" s="139">
        <f t="shared" si="38"/>
        <v>11.8</v>
      </c>
      <c r="L103" s="15">
        <f t="shared" si="24"/>
        <v>4.9428571428571422</v>
      </c>
      <c r="M103" s="140">
        <f t="shared" si="39"/>
        <v>16.954545454545453</v>
      </c>
    </row>
    <row r="104" spans="1:13">
      <c r="A104" s="4">
        <v>6</v>
      </c>
      <c r="B104" s="58">
        <v>9.1</v>
      </c>
      <c r="C104" s="112">
        <f t="shared" si="40"/>
        <v>27.200000000000003</v>
      </c>
      <c r="D104" s="70"/>
      <c r="E104" s="136">
        <f t="shared" si="37"/>
        <v>19</v>
      </c>
      <c r="F104" s="43"/>
      <c r="G104" s="137"/>
      <c r="H104" s="36">
        <v>40</v>
      </c>
      <c r="I104" s="335">
        <f t="shared" si="41"/>
        <v>60</v>
      </c>
      <c r="J104" s="11"/>
      <c r="K104" s="139">
        <f t="shared" si="38"/>
        <v>11.8</v>
      </c>
      <c r="L104" s="15">
        <f t="shared" si="24"/>
        <v>2.5038961038961038</v>
      </c>
      <c r="M104" s="140">
        <f t="shared" si="39"/>
        <v>19.458441558441557</v>
      </c>
    </row>
    <row r="105" spans="1:13">
      <c r="A105" s="4">
        <v>7</v>
      </c>
      <c r="B105" s="58">
        <v>18.2</v>
      </c>
      <c r="C105" s="112">
        <f t="shared" si="40"/>
        <v>45.400000000000006</v>
      </c>
      <c r="D105" s="70">
        <v>5.4</v>
      </c>
      <c r="E105" s="136">
        <f t="shared" si="37"/>
        <v>24.4</v>
      </c>
      <c r="F105" s="43">
        <v>40</v>
      </c>
      <c r="G105" s="211">
        <f t="shared" ref="G105:G108" si="42">G104+F105</f>
        <v>40</v>
      </c>
      <c r="H105" s="36">
        <v>20</v>
      </c>
      <c r="I105" s="138">
        <f t="shared" si="41"/>
        <v>80</v>
      </c>
      <c r="J105" s="11">
        <v>17.600000000000001</v>
      </c>
      <c r="K105" s="131">
        <f t="shared" si="38"/>
        <v>29.400000000000002</v>
      </c>
      <c r="L105" s="15">
        <f t="shared" si="24"/>
        <v>10.47012987012987</v>
      </c>
      <c r="M105" s="140">
        <f t="shared" si="39"/>
        <v>29.928571428571427</v>
      </c>
    </row>
    <row r="106" spans="1:13">
      <c r="A106" s="4">
        <v>8</v>
      </c>
      <c r="B106" s="58">
        <v>18.2</v>
      </c>
      <c r="C106" s="208">
        <f t="shared" si="40"/>
        <v>63.600000000000009</v>
      </c>
      <c r="D106" s="70">
        <v>27</v>
      </c>
      <c r="E106" s="210">
        <f t="shared" si="37"/>
        <v>51.4</v>
      </c>
      <c r="F106" s="43">
        <v>20</v>
      </c>
      <c r="G106" s="137">
        <f t="shared" si="42"/>
        <v>60</v>
      </c>
      <c r="H106" s="36"/>
      <c r="I106" s="130">
        <f t="shared" si="41"/>
        <v>80</v>
      </c>
      <c r="J106" s="11">
        <v>11.8</v>
      </c>
      <c r="K106" s="139">
        <f t="shared" si="38"/>
        <v>41.2</v>
      </c>
      <c r="L106" s="15">
        <f t="shared" si="24"/>
        <v>23.896103896103892</v>
      </c>
      <c r="M106" s="215">
        <f t="shared" si="39"/>
        <v>53.824675324675319</v>
      </c>
    </row>
    <row r="107" spans="1:13">
      <c r="A107" s="4">
        <v>9</v>
      </c>
      <c r="B107" s="58">
        <v>9.1</v>
      </c>
      <c r="C107" s="112">
        <f t="shared" si="40"/>
        <v>72.7</v>
      </c>
      <c r="D107" s="70">
        <v>21.6</v>
      </c>
      <c r="E107" s="136">
        <f t="shared" si="37"/>
        <v>73</v>
      </c>
      <c r="F107" s="43"/>
      <c r="G107" s="137">
        <f t="shared" si="42"/>
        <v>60</v>
      </c>
      <c r="H107" s="36">
        <v>20</v>
      </c>
      <c r="I107" s="138">
        <f t="shared" si="41"/>
        <v>100</v>
      </c>
      <c r="J107" s="11">
        <v>17.600000000000001</v>
      </c>
      <c r="K107" s="213">
        <f t="shared" si="38"/>
        <v>58.800000000000004</v>
      </c>
      <c r="L107" s="15">
        <f t="shared" si="24"/>
        <v>18.399999999999999</v>
      </c>
      <c r="M107" s="140">
        <f t="shared" si="39"/>
        <v>72.224675324675317</v>
      </c>
    </row>
    <row r="108" spans="1:13">
      <c r="A108" s="4">
        <v>10</v>
      </c>
      <c r="B108" s="58">
        <v>27.3</v>
      </c>
      <c r="C108" s="112">
        <f t="shared" si="40"/>
        <v>100</v>
      </c>
      <c r="D108" s="70">
        <v>27</v>
      </c>
      <c r="E108" s="136">
        <f t="shared" si="37"/>
        <v>100</v>
      </c>
      <c r="F108" s="43">
        <v>40</v>
      </c>
      <c r="G108" s="137">
        <f t="shared" si="42"/>
        <v>100</v>
      </c>
      <c r="H108" s="36"/>
      <c r="I108" s="138">
        <f t="shared" si="41"/>
        <v>100</v>
      </c>
      <c r="J108" s="11">
        <v>41.2</v>
      </c>
      <c r="K108" s="139">
        <f t="shared" si="38"/>
        <v>100</v>
      </c>
      <c r="L108" s="15">
        <f t="shared" si="24"/>
        <v>27.54545454545454</v>
      </c>
      <c r="M108" s="140">
        <f t="shared" si="39"/>
        <v>99.770129870129864</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c r="D111" s="70"/>
      <c r="E111" s="136"/>
      <c r="F111" s="43"/>
      <c r="G111" s="137"/>
      <c r="H111" s="36"/>
      <c r="I111" s="138"/>
      <c r="J111" s="11"/>
      <c r="K111" s="139"/>
      <c r="L111" s="15"/>
      <c r="M111" s="135"/>
    </row>
    <row r="112" spans="1:13">
      <c r="A112" s="4">
        <v>2</v>
      </c>
      <c r="B112" s="58"/>
      <c r="C112" s="112"/>
      <c r="D112" s="70"/>
      <c r="E112" s="136"/>
      <c r="F112" s="43"/>
      <c r="G112" s="137"/>
      <c r="H112" s="36"/>
      <c r="I112" s="138"/>
      <c r="J112" s="11"/>
      <c r="K112" s="139"/>
      <c r="L112" s="15"/>
      <c r="M112" s="135"/>
    </row>
    <row r="113" spans="1:13">
      <c r="A113" s="4">
        <v>3</v>
      </c>
      <c r="B113" s="58"/>
      <c r="C113" s="112"/>
      <c r="D113" s="70">
        <v>5.5</v>
      </c>
      <c r="E113" s="136">
        <f t="shared" ref="E113:E120" si="43">E112+D113</f>
        <v>5.5</v>
      </c>
      <c r="F113" s="43"/>
      <c r="G113" s="137"/>
      <c r="H113" s="36"/>
      <c r="I113" s="138"/>
      <c r="J113" s="11"/>
      <c r="K113" s="139"/>
      <c r="L113" s="15">
        <f t="shared" si="24"/>
        <v>4.0714285714285712</v>
      </c>
      <c r="M113" s="135"/>
    </row>
    <row r="114" spans="1:13">
      <c r="A114" s="4">
        <v>4</v>
      </c>
      <c r="B114" s="58"/>
      <c r="C114" s="112"/>
      <c r="D114" s="70"/>
      <c r="E114" s="136">
        <f t="shared" si="43"/>
        <v>5.5</v>
      </c>
      <c r="F114" s="43"/>
      <c r="G114" s="137"/>
      <c r="H114" s="36"/>
      <c r="I114" s="138"/>
      <c r="J114" s="11"/>
      <c r="K114" s="139"/>
      <c r="L114" s="15"/>
      <c r="M114" s="135"/>
    </row>
    <row r="115" spans="1:13">
      <c r="A115" s="4">
        <v>5</v>
      </c>
      <c r="B115" s="58"/>
      <c r="C115" s="112"/>
      <c r="D115" s="70"/>
      <c r="E115" s="136">
        <f t="shared" si="43"/>
        <v>5.5</v>
      </c>
      <c r="F115" s="43"/>
      <c r="G115" s="137"/>
      <c r="H115" s="36">
        <v>20</v>
      </c>
      <c r="I115" s="138">
        <f t="shared" ref="I115:I120" si="44">I114+H115</f>
        <v>20</v>
      </c>
      <c r="J115" s="11">
        <v>17.7</v>
      </c>
      <c r="K115" s="139">
        <f t="shared" ref="K115:K120" si="45">K114+J115</f>
        <v>17.7</v>
      </c>
      <c r="L115" s="15">
        <f t="shared" si="24"/>
        <v>1.4688311688311686</v>
      </c>
      <c r="M115" s="135"/>
    </row>
    <row r="116" spans="1:13">
      <c r="A116" s="4">
        <v>6</v>
      </c>
      <c r="B116" s="58"/>
      <c r="C116" s="112"/>
      <c r="D116" s="70"/>
      <c r="E116" s="136">
        <f t="shared" si="43"/>
        <v>5.5</v>
      </c>
      <c r="F116" s="43">
        <v>20</v>
      </c>
      <c r="G116" s="137">
        <f t="shared" ref="G116:G120" si="46">G115+F116</f>
        <v>20</v>
      </c>
      <c r="H116" s="36"/>
      <c r="I116" s="138">
        <f t="shared" si="44"/>
        <v>20</v>
      </c>
      <c r="J116" s="11"/>
      <c r="K116" s="139">
        <f t="shared" si="45"/>
        <v>17.7</v>
      </c>
      <c r="L116" s="15"/>
      <c r="M116" s="135"/>
    </row>
    <row r="117" spans="1:13">
      <c r="A117" s="4">
        <v>7</v>
      </c>
      <c r="B117" s="58"/>
      <c r="C117" s="112"/>
      <c r="D117" s="70">
        <v>13.5</v>
      </c>
      <c r="E117" s="136">
        <f t="shared" si="43"/>
        <v>19</v>
      </c>
      <c r="F117" s="43"/>
      <c r="G117" s="137">
        <f t="shared" si="46"/>
        <v>20</v>
      </c>
      <c r="H117" s="36"/>
      <c r="I117" s="138">
        <f t="shared" si="44"/>
        <v>20</v>
      </c>
      <c r="J117" s="11">
        <v>17.600000000000001</v>
      </c>
      <c r="K117" s="139">
        <f t="shared" si="45"/>
        <v>35.299999999999997</v>
      </c>
      <c r="L117" s="15">
        <f t="shared" si="24"/>
        <v>10.679220779220779</v>
      </c>
      <c r="M117" s="135"/>
    </row>
    <row r="118" spans="1:13">
      <c r="A118" s="4">
        <v>8</v>
      </c>
      <c r="B118" s="58">
        <v>18.2</v>
      </c>
      <c r="C118" s="112">
        <f t="shared" ref="C118:C120" si="47">C117+B118</f>
        <v>18.2</v>
      </c>
      <c r="D118" s="70">
        <v>18.899999999999999</v>
      </c>
      <c r="E118" s="210">
        <f t="shared" si="43"/>
        <v>37.9</v>
      </c>
      <c r="F118" s="43">
        <v>20</v>
      </c>
      <c r="G118" s="338">
        <f t="shared" si="46"/>
        <v>40</v>
      </c>
      <c r="H118" s="36">
        <v>40</v>
      </c>
      <c r="I118" s="335">
        <f t="shared" si="44"/>
        <v>60</v>
      </c>
      <c r="J118" s="11">
        <v>11.8</v>
      </c>
      <c r="K118" s="213">
        <f t="shared" si="45"/>
        <v>47.099999999999994</v>
      </c>
      <c r="L118" s="15">
        <f t="shared" si="24"/>
        <v>19.458441558441553</v>
      </c>
      <c r="M118" s="135"/>
    </row>
    <row r="119" spans="1:13">
      <c r="A119" s="4">
        <v>9</v>
      </c>
      <c r="B119" s="58">
        <v>18.2</v>
      </c>
      <c r="C119" s="208">
        <f t="shared" si="47"/>
        <v>36.4</v>
      </c>
      <c r="D119" s="70">
        <v>13.5</v>
      </c>
      <c r="E119" s="136">
        <f t="shared" si="43"/>
        <v>51.4</v>
      </c>
      <c r="F119" s="43">
        <v>20</v>
      </c>
      <c r="G119" s="339">
        <f t="shared" si="46"/>
        <v>60</v>
      </c>
      <c r="H119" s="36">
        <v>40</v>
      </c>
      <c r="I119" s="336">
        <f t="shared" si="44"/>
        <v>100</v>
      </c>
      <c r="J119" s="11">
        <v>17.600000000000001</v>
      </c>
      <c r="K119" s="139">
        <f t="shared" si="45"/>
        <v>64.699999999999989</v>
      </c>
      <c r="L119" s="15">
        <f t="shared" si="24"/>
        <v>15.687012987012986</v>
      </c>
      <c r="M119" s="135"/>
    </row>
    <row r="120" spans="1:13">
      <c r="A120" s="4">
        <v>10</v>
      </c>
      <c r="B120" s="58">
        <v>63.6</v>
      </c>
      <c r="C120" s="112">
        <f t="shared" si="47"/>
        <v>100</v>
      </c>
      <c r="D120" s="70">
        <v>48.6</v>
      </c>
      <c r="E120" s="136">
        <f t="shared" si="43"/>
        <v>100</v>
      </c>
      <c r="F120" s="43">
        <v>40</v>
      </c>
      <c r="G120" s="137">
        <f t="shared" si="46"/>
        <v>100</v>
      </c>
      <c r="H120" s="36"/>
      <c r="I120" s="138">
        <f t="shared" si="44"/>
        <v>100</v>
      </c>
      <c r="J120" s="11">
        <v>35.299999999999997</v>
      </c>
      <c r="K120" s="139">
        <f t="shared" si="45"/>
        <v>99.999999999999986</v>
      </c>
      <c r="L120" s="15">
        <f t="shared" si="24"/>
        <v>47.076623376623374</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9.1</v>
      </c>
      <c r="C123" s="112">
        <f>B123</f>
        <v>9.1</v>
      </c>
      <c r="D123" s="70"/>
      <c r="E123" s="136"/>
      <c r="F123" s="43"/>
      <c r="G123" s="137"/>
      <c r="H123" s="36"/>
      <c r="I123" s="138"/>
      <c r="J123" s="11">
        <v>35.299999999999997</v>
      </c>
      <c r="K123" s="139">
        <f>J123</f>
        <v>35.299999999999997</v>
      </c>
      <c r="L123" s="15">
        <f t="shared" si="24"/>
        <v>2.3207792207792211</v>
      </c>
      <c r="M123" s="135"/>
    </row>
    <row r="124" spans="1:13">
      <c r="A124" s="4">
        <v>2</v>
      </c>
      <c r="B124" s="58">
        <v>9.1</v>
      </c>
      <c r="C124" s="112">
        <f>C123+B124</f>
        <v>18.2</v>
      </c>
      <c r="D124" s="70">
        <v>2.7</v>
      </c>
      <c r="E124" s="136">
        <f>E123+D124</f>
        <v>2.7</v>
      </c>
      <c r="F124" s="43">
        <v>20</v>
      </c>
      <c r="G124" s="137">
        <f>G123+F124</f>
        <v>20</v>
      </c>
      <c r="H124" s="36"/>
      <c r="I124" s="138"/>
      <c r="J124" s="11">
        <v>17.600000000000001</v>
      </c>
      <c r="K124" s="213">
        <f>K123+J124</f>
        <v>52.9</v>
      </c>
      <c r="L124" s="15">
        <f t="shared" si="24"/>
        <v>5.1883116883116882</v>
      </c>
      <c r="M124" s="135"/>
    </row>
    <row r="125" spans="1:13">
      <c r="A125" s="4">
        <v>3</v>
      </c>
      <c r="B125" s="58"/>
      <c r="C125" s="112">
        <f t="shared" ref="C125:C132" si="48">C124+B125</f>
        <v>18.2</v>
      </c>
      <c r="D125" s="70"/>
      <c r="E125" s="136">
        <f t="shared" ref="E125:E132" si="49">E124+D125</f>
        <v>2.7</v>
      </c>
      <c r="F125" s="43"/>
      <c r="G125" s="137">
        <f t="shared" ref="G125:G132" si="50">G124+F125</f>
        <v>20</v>
      </c>
      <c r="H125" s="36"/>
      <c r="I125" s="138"/>
      <c r="J125" s="11"/>
      <c r="K125" s="139">
        <f t="shared" ref="K125:K132" si="51">K124+J125</f>
        <v>52.9</v>
      </c>
      <c r="L125" s="15">
        <f t="shared" si="24"/>
        <v>0</v>
      </c>
      <c r="M125" s="135"/>
    </row>
    <row r="126" spans="1:13">
      <c r="A126" s="4">
        <v>4</v>
      </c>
      <c r="B126" s="58">
        <v>18.2</v>
      </c>
      <c r="C126" s="112">
        <f t="shared" si="48"/>
        <v>36.4</v>
      </c>
      <c r="D126" s="70">
        <v>5.4</v>
      </c>
      <c r="E126" s="136">
        <f t="shared" si="49"/>
        <v>8.1000000000000014</v>
      </c>
      <c r="F126" s="43"/>
      <c r="G126" s="137">
        <f t="shared" si="50"/>
        <v>20</v>
      </c>
      <c r="H126" s="36">
        <v>20</v>
      </c>
      <c r="I126" s="138">
        <f t="shared" ref="I126:I132" si="52">I125+H126</f>
        <v>20</v>
      </c>
      <c r="J126" s="11"/>
      <c r="K126" s="139">
        <f t="shared" si="51"/>
        <v>52.9</v>
      </c>
      <c r="L126" s="15">
        <f t="shared" si="24"/>
        <v>6.6675324675324665</v>
      </c>
      <c r="M126" s="135"/>
    </row>
    <row r="127" spans="1:13">
      <c r="A127" s="4">
        <v>5</v>
      </c>
      <c r="B127" s="58">
        <v>9.1</v>
      </c>
      <c r="C127" s="112">
        <f t="shared" si="48"/>
        <v>45.5</v>
      </c>
      <c r="D127" s="70">
        <v>13.5</v>
      </c>
      <c r="E127" s="136">
        <f t="shared" si="49"/>
        <v>21.6</v>
      </c>
      <c r="F127" s="43"/>
      <c r="G127" s="137">
        <f t="shared" si="50"/>
        <v>20</v>
      </c>
      <c r="H127" s="36">
        <v>20</v>
      </c>
      <c r="I127" s="335">
        <f t="shared" si="52"/>
        <v>40</v>
      </c>
      <c r="J127" s="11">
        <v>29.4</v>
      </c>
      <c r="K127" s="139">
        <f t="shared" si="51"/>
        <v>82.3</v>
      </c>
      <c r="L127" s="15">
        <f t="shared" si="24"/>
        <v>12.863636363636363</v>
      </c>
      <c r="M127" s="135"/>
    </row>
    <row r="128" spans="1:13">
      <c r="A128" s="4">
        <v>6</v>
      </c>
      <c r="B128" s="58">
        <v>9.1</v>
      </c>
      <c r="C128" s="112">
        <f t="shared" si="48"/>
        <v>54.6</v>
      </c>
      <c r="D128" s="70">
        <v>10.8</v>
      </c>
      <c r="E128" s="136">
        <f t="shared" si="49"/>
        <v>32.400000000000006</v>
      </c>
      <c r="F128" s="43"/>
      <c r="G128" s="211">
        <f t="shared" si="50"/>
        <v>20</v>
      </c>
      <c r="H128" s="36"/>
      <c r="I128" s="336">
        <f t="shared" si="52"/>
        <v>40</v>
      </c>
      <c r="J128" s="11"/>
      <c r="K128" s="139">
        <f t="shared" si="51"/>
        <v>82.3</v>
      </c>
      <c r="L128" s="15">
        <f t="shared" si="24"/>
        <v>8.9402597402597408</v>
      </c>
      <c r="M128" s="135"/>
    </row>
    <row r="129" spans="1:13">
      <c r="A129" s="4">
        <v>7</v>
      </c>
      <c r="B129" s="58">
        <v>9.1</v>
      </c>
      <c r="C129" s="208">
        <f t="shared" si="48"/>
        <v>63.7</v>
      </c>
      <c r="D129" s="70">
        <v>10.8</v>
      </c>
      <c r="E129" s="210">
        <f t="shared" si="49"/>
        <v>43.2</v>
      </c>
      <c r="F129" s="43">
        <v>80</v>
      </c>
      <c r="G129" s="340">
        <f t="shared" si="50"/>
        <v>100</v>
      </c>
      <c r="H129" s="36">
        <v>40</v>
      </c>
      <c r="I129" s="138">
        <f t="shared" si="52"/>
        <v>80</v>
      </c>
      <c r="J129" s="11">
        <v>5.9</v>
      </c>
      <c r="K129" s="131">
        <f t="shared" si="51"/>
        <v>88.2</v>
      </c>
      <c r="L129" s="15">
        <f t="shared" si="24"/>
        <v>16.96233766233766</v>
      </c>
      <c r="M129" s="135"/>
    </row>
    <row r="130" spans="1:13">
      <c r="A130" s="4">
        <v>8</v>
      </c>
      <c r="B130" s="58">
        <v>9</v>
      </c>
      <c r="C130" s="112">
        <f t="shared" si="48"/>
        <v>72.7</v>
      </c>
      <c r="D130" s="70">
        <v>29.7</v>
      </c>
      <c r="E130" s="136">
        <f t="shared" si="49"/>
        <v>72.900000000000006</v>
      </c>
      <c r="F130" s="43"/>
      <c r="G130" s="137">
        <f t="shared" si="50"/>
        <v>100</v>
      </c>
      <c r="H130" s="36">
        <v>20</v>
      </c>
      <c r="I130" s="138">
        <f t="shared" si="52"/>
        <v>100</v>
      </c>
      <c r="J130" s="11"/>
      <c r="K130" s="139">
        <f t="shared" si="51"/>
        <v>88.2</v>
      </c>
      <c r="L130" s="15">
        <f t="shared" si="24"/>
        <v>23.7</v>
      </c>
      <c r="M130" s="135"/>
    </row>
    <row r="131" spans="1:13">
      <c r="A131" s="4">
        <v>9</v>
      </c>
      <c r="B131" s="58">
        <v>18.2</v>
      </c>
      <c r="C131" s="112">
        <f t="shared" si="48"/>
        <v>90.9</v>
      </c>
      <c r="D131" s="70">
        <v>10.9</v>
      </c>
      <c r="E131" s="136">
        <f t="shared" si="49"/>
        <v>83.800000000000011</v>
      </c>
      <c r="F131" s="43"/>
      <c r="G131" s="137">
        <f t="shared" si="50"/>
        <v>100</v>
      </c>
      <c r="H131" s="36"/>
      <c r="I131" s="138">
        <f t="shared" si="52"/>
        <v>100</v>
      </c>
      <c r="J131" s="11">
        <v>11.8</v>
      </c>
      <c r="K131" s="139">
        <f t="shared" si="51"/>
        <v>100</v>
      </c>
      <c r="L131" s="15">
        <f t="shared" si="24"/>
        <v>10.419480519480519</v>
      </c>
      <c r="M131" s="135"/>
    </row>
    <row r="132" spans="1:13">
      <c r="A132" s="4">
        <v>10</v>
      </c>
      <c r="B132" s="58">
        <v>9.1</v>
      </c>
      <c r="C132" s="112">
        <f t="shared" si="48"/>
        <v>100</v>
      </c>
      <c r="D132" s="70">
        <v>16.2</v>
      </c>
      <c r="E132" s="136">
        <f t="shared" si="49"/>
        <v>100.00000000000001</v>
      </c>
      <c r="F132" s="43"/>
      <c r="G132" s="137">
        <f t="shared" si="50"/>
        <v>100</v>
      </c>
      <c r="H132" s="36"/>
      <c r="I132" s="138">
        <f t="shared" si="52"/>
        <v>100</v>
      </c>
      <c r="J132" s="11"/>
      <c r="K132" s="139">
        <f t="shared" si="51"/>
        <v>100</v>
      </c>
      <c r="L132" s="15">
        <f t="shared" si="24"/>
        <v>12.937662337662333</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27.2</v>
      </c>
      <c r="C135" s="112">
        <f>B135</f>
        <v>27.2</v>
      </c>
      <c r="D135" s="70">
        <v>19</v>
      </c>
      <c r="E135" s="136">
        <f>D135</f>
        <v>19</v>
      </c>
      <c r="F135" s="43">
        <v>60</v>
      </c>
      <c r="G135" s="211">
        <f>F135</f>
        <v>60</v>
      </c>
      <c r="H135" s="36">
        <v>20</v>
      </c>
      <c r="I135" s="138">
        <f>H135</f>
        <v>20</v>
      </c>
      <c r="J135" s="11">
        <v>35.299999999999997</v>
      </c>
      <c r="K135" s="139">
        <f>J135</f>
        <v>35.299999999999997</v>
      </c>
      <c r="L135" s="15">
        <f t="shared" ref="L135:L197" si="53">(0.08*B135+0.57*D135+0.06*F135+0.03*H135+0.03*J135)/77*100</f>
        <v>23.720779220779225</v>
      </c>
      <c r="M135" s="140">
        <f>L135</f>
        <v>23.720779220779225</v>
      </c>
    </row>
    <row r="136" spans="1:13">
      <c r="A136" s="4">
        <v>2</v>
      </c>
      <c r="B136" s="58">
        <v>18.2</v>
      </c>
      <c r="C136" s="112">
        <f>C135+B136</f>
        <v>45.4</v>
      </c>
      <c r="D136" s="70">
        <v>16.2</v>
      </c>
      <c r="E136" s="136">
        <f>E135+D136</f>
        <v>35.200000000000003</v>
      </c>
      <c r="F136" s="43">
        <v>20</v>
      </c>
      <c r="G136" s="137">
        <f>G135+F136</f>
        <v>80</v>
      </c>
      <c r="H136" s="36">
        <v>20</v>
      </c>
      <c r="I136" s="335">
        <f>I135+H136</f>
        <v>40</v>
      </c>
      <c r="J136" s="11">
        <v>17.600000000000001</v>
      </c>
      <c r="K136" s="213">
        <f>K135+J136</f>
        <v>52.9</v>
      </c>
      <c r="L136" s="15">
        <f t="shared" si="53"/>
        <v>16.906493506493504</v>
      </c>
      <c r="M136" s="140">
        <f>M135+L136</f>
        <v>40.627272727272725</v>
      </c>
    </row>
    <row r="137" spans="1:13">
      <c r="A137" s="4">
        <v>3</v>
      </c>
      <c r="B137" s="58">
        <v>9.1</v>
      </c>
      <c r="C137" s="112">
        <f t="shared" ref="C137:C144" si="54">C136+B137</f>
        <v>54.5</v>
      </c>
      <c r="D137" s="70">
        <v>18.899999999999999</v>
      </c>
      <c r="E137" s="136">
        <f t="shared" ref="E137:E144" si="55">E136+D137</f>
        <v>54.1</v>
      </c>
      <c r="F137" s="43">
        <v>20</v>
      </c>
      <c r="G137" s="137">
        <f t="shared" ref="G137:G144" si="56">G136+F137</f>
        <v>100</v>
      </c>
      <c r="H137" s="36">
        <v>20</v>
      </c>
      <c r="I137" s="336">
        <f t="shared" ref="I137:I144" si="57">I136+H137</f>
        <v>60</v>
      </c>
      <c r="J137" s="11"/>
      <c r="K137" s="131">
        <f t="shared" ref="K137:K144" si="58">K136+J137</f>
        <v>52.9</v>
      </c>
      <c r="L137" s="15">
        <f t="shared" si="53"/>
        <v>17.274025974025971</v>
      </c>
      <c r="M137" s="140">
        <f t="shared" ref="M137:M144" si="59">M136+L137</f>
        <v>57.9012987012987</v>
      </c>
    </row>
    <row r="138" spans="1:13">
      <c r="A138" s="4">
        <v>4</v>
      </c>
      <c r="B138" s="58"/>
      <c r="C138" s="112">
        <f t="shared" si="54"/>
        <v>54.5</v>
      </c>
      <c r="D138" s="70">
        <v>5.4</v>
      </c>
      <c r="E138" s="136">
        <f t="shared" si="55"/>
        <v>59.5</v>
      </c>
      <c r="F138" s="43"/>
      <c r="G138" s="137">
        <f t="shared" si="56"/>
        <v>100</v>
      </c>
      <c r="H138" s="36">
        <v>20</v>
      </c>
      <c r="I138" s="138">
        <f t="shared" si="57"/>
        <v>80</v>
      </c>
      <c r="J138" s="11"/>
      <c r="K138" s="139">
        <f t="shared" si="58"/>
        <v>52.9</v>
      </c>
      <c r="L138" s="15">
        <f t="shared" si="53"/>
        <v>4.7766233766233759</v>
      </c>
      <c r="M138" s="215">
        <f t="shared" si="59"/>
        <v>62.677922077922076</v>
      </c>
    </row>
    <row r="139" spans="1:13">
      <c r="A139" s="4">
        <v>5</v>
      </c>
      <c r="B139" s="58"/>
      <c r="C139" s="208">
        <f t="shared" si="54"/>
        <v>54.5</v>
      </c>
      <c r="D139" s="70">
        <v>13.5</v>
      </c>
      <c r="E139" s="210">
        <f t="shared" si="55"/>
        <v>73</v>
      </c>
      <c r="F139" s="43"/>
      <c r="G139" s="137">
        <f t="shared" si="56"/>
        <v>100</v>
      </c>
      <c r="H139" s="36">
        <v>20</v>
      </c>
      <c r="I139" s="138">
        <f t="shared" si="57"/>
        <v>100</v>
      </c>
      <c r="J139" s="11">
        <v>29.4</v>
      </c>
      <c r="K139" s="139">
        <f t="shared" si="58"/>
        <v>82.3</v>
      </c>
      <c r="L139" s="15">
        <f t="shared" si="53"/>
        <v>11.918181818181818</v>
      </c>
      <c r="M139" s="140">
        <f t="shared" si="59"/>
        <v>74.596103896103898</v>
      </c>
    </row>
    <row r="140" spans="1:13">
      <c r="A140" s="4">
        <v>6</v>
      </c>
      <c r="B140" s="58">
        <v>9.1</v>
      </c>
      <c r="C140" s="112">
        <f t="shared" si="54"/>
        <v>63.6</v>
      </c>
      <c r="D140" s="70">
        <v>2.7</v>
      </c>
      <c r="E140" s="136">
        <f t="shared" si="55"/>
        <v>75.7</v>
      </c>
      <c r="F140" s="43"/>
      <c r="G140" s="137">
        <f t="shared" si="56"/>
        <v>100</v>
      </c>
      <c r="H140" s="36"/>
      <c r="I140" s="138">
        <f t="shared" si="57"/>
        <v>100</v>
      </c>
      <c r="J140" s="11"/>
      <c r="K140" s="139">
        <f t="shared" si="58"/>
        <v>82.3</v>
      </c>
      <c r="L140" s="15">
        <f t="shared" si="53"/>
        <v>2.9441558441558437</v>
      </c>
      <c r="M140" s="140">
        <f t="shared" si="59"/>
        <v>77.540259740259742</v>
      </c>
    </row>
    <row r="141" spans="1:13">
      <c r="A141" s="4">
        <v>7</v>
      </c>
      <c r="B141" s="58">
        <v>18.2</v>
      </c>
      <c r="C141" s="112">
        <f t="shared" si="54"/>
        <v>81.8</v>
      </c>
      <c r="D141" s="70">
        <v>8.1</v>
      </c>
      <c r="E141" s="136">
        <f t="shared" si="55"/>
        <v>83.8</v>
      </c>
      <c r="F141" s="43"/>
      <c r="G141" s="137">
        <f t="shared" si="56"/>
        <v>100</v>
      </c>
      <c r="H141" s="36"/>
      <c r="I141" s="138">
        <f t="shared" si="57"/>
        <v>100</v>
      </c>
      <c r="J141" s="11">
        <v>5.9</v>
      </c>
      <c r="K141" s="139">
        <f t="shared" si="58"/>
        <v>88.2</v>
      </c>
      <c r="L141" s="15">
        <f t="shared" si="53"/>
        <v>8.1168831168831144</v>
      </c>
      <c r="M141" s="140">
        <f t="shared" si="59"/>
        <v>85.657142857142858</v>
      </c>
    </row>
    <row r="142" spans="1:13">
      <c r="A142" s="4">
        <v>8</v>
      </c>
      <c r="B142" s="58"/>
      <c r="C142" s="112">
        <f t="shared" si="54"/>
        <v>81.8</v>
      </c>
      <c r="D142" s="70">
        <v>10.8</v>
      </c>
      <c r="E142" s="136">
        <f t="shared" si="55"/>
        <v>94.6</v>
      </c>
      <c r="F142" s="43"/>
      <c r="G142" s="137">
        <f t="shared" si="56"/>
        <v>100</v>
      </c>
      <c r="H142" s="36"/>
      <c r="I142" s="138">
        <f t="shared" si="57"/>
        <v>100</v>
      </c>
      <c r="J142" s="11"/>
      <c r="K142" s="139">
        <f t="shared" si="58"/>
        <v>88.2</v>
      </c>
      <c r="L142" s="15">
        <f t="shared" si="53"/>
        <v>7.9948051948051946</v>
      </c>
      <c r="M142" s="140">
        <f t="shared" si="59"/>
        <v>93.651948051948054</v>
      </c>
    </row>
    <row r="143" spans="1:13">
      <c r="A143" s="4">
        <v>9</v>
      </c>
      <c r="B143" s="58">
        <v>18.2</v>
      </c>
      <c r="C143" s="112">
        <f t="shared" si="54"/>
        <v>100</v>
      </c>
      <c r="D143" s="70">
        <v>2.7</v>
      </c>
      <c r="E143" s="136">
        <f t="shared" si="55"/>
        <v>97.3</v>
      </c>
      <c r="F143" s="43"/>
      <c r="G143" s="137">
        <f t="shared" si="56"/>
        <v>100</v>
      </c>
      <c r="H143" s="36"/>
      <c r="I143" s="138">
        <f t="shared" si="57"/>
        <v>100</v>
      </c>
      <c r="J143" s="11">
        <v>11.8</v>
      </c>
      <c r="K143" s="139">
        <f t="shared" si="58"/>
        <v>100</v>
      </c>
      <c r="L143" s="15">
        <f t="shared" si="53"/>
        <v>4.3493506493506491</v>
      </c>
      <c r="M143" s="140">
        <f t="shared" si="59"/>
        <v>98.001298701298708</v>
      </c>
    </row>
    <row r="144" spans="1:13">
      <c r="A144" s="4">
        <v>10</v>
      </c>
      <c r="B144" s="58"/>
      <c r="C144" s="112">
        <f t="shared" si="54"/>
        <v>100</v>
      </c>
      <c r="D144" s="70">
        <v>2.7</v>
      </c>
      <c r="E144" s="136">
        <f t="shared" si="55"/>
        <v>100</v>
      </c>
      <c r="F144" s="43"/>
      <c r="G144" s="137">
        <f t="shared" si="56"/>
        <v>100</v>
      </c>
      <c r="H144" s="36"/>
      <c r="I144" s="138">
        <f t="shared" si="57"/>
        <v>100</v>
      </c>
      <c r="J144" s="11"/>
      <c r="K144" s="139">
        <f t="shared" si="58"/>
        <v>100</v>
      </c>
      <c r="L144" s="15">
        <f t="shared" si="53"/>
        <v>1.9987012987012986</v>
      </c>
      <c r="M144" s="140">
        <f t="shared" si="59"/>
        <v>100</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v>9.1</v>
      </c>
      <c r="C147" s="112">
        <f>B147</f>
        <v>9.1</v>
      </c>
      <c r="D147" s="70"/>
      <c r="E147" s="136"/>
      <c r="F147" s="43"/>
      <c r="G147" s="137"/>
      <c r="H147" s="36"/>
      <c r="I147" s="138">
        <f>H147</f>
        <v>0</v>
      </c>
      <c r="J147" s="11"/>
      <c r="K147" s="139">
        <f>J147</f>
        <v>0</v>
      </c>
      <c r="L147" s="15">
        <f t="shared" si="53"/>
        <v>0.94545454545454555</v>
      </c>
      <c r="M147" s="140">
        <f>L147</f>
        <v>0.94545454545454555</v>
      </c>
    </row>
    <row r="148" spans="1:13">
      <c r="A148" s="4">
        <v>2</v>
      </c>
      <c r="B148" s="58"/>
      <c r="C148" s="112">
        <f>C147+B148</f>
        <v>9.1</v>
      </c>
      <c r="D148" s="70"/>
      <c r="E148" s="136"/>
      <c r="F148" s="43">
        <v>20</v>
      </c>
      <c r="G148" s="137"/>
      <c r="H148" s="36"/>
      <c r="I148" s="138">
        <f>I147+H148</f>
        <v>0</v>
      </c>
      <c r="J148" s="11"/>
      <c r="K148" s="139">
        <f>K147+J148</f>
        <v>0</v>
      </c>
      <c r="L148" s="15">
        <f t="shared" si="53"/>
        <v>1.5584415584415585</v>
      </c>
      <c r="M148" s="140">
        <f>M147+L148</f>
        <v>2.5038961038961043</v>
      </c>
    </row>
    <row r="149" spans="1:13">
      <c r="A149" s="4">
        <v>3</v>
      </c>
      <c r="B149" s="58"/>
      <c r="C149" s="112">
        <f t="shared" ref="C149:C156" si="60">C148+B149</f>
        <v>9.1</v>
      </c>
      <c r="D149" s="70">
        <v>5.5</v>
      </c>
      <c r="E149" s="136">
        <f t="shared" ref="E149:E156" si="61">E148+D149</f>
        <v>5.5</v>
      </c>
      <c r="F149" s="43"/>
      <c r="G149" s="137"/>
      <c r="H149" s="36"/>
      <c r="I149" s="138">
        <f t="shared" ref="I149:I156" si="62">I148+H149</f>
        <v>0</v>
      </c>
      <c r="J149" s="11"/>
      <c r="K149" s="139">
        <f t="shared" ref="K149:K156" si="63">K148+J149</f>
        <v>0</v>
      </c>
      <c r="L149" s="15">
        <f t="shared" si="53"/>
        <v>4.0714285714285712</v>
      </c>
      <c r="M149" s="140">
        <f t="shared" ref="M149:M156" si="64">M148+L149</f>
        <v>6.5753246753246755</v>
      </c>
    </row>
    <row r="150" spans="1:13">
      <c r="A150" s="4">
        <v>4</v>
      </c>
      <c r="B150" s="58"/>
      <c r="C150" s="112">
        <f t="shared" si="60"/>
        <v>9.1</v>
      </c>
      <c r="D150" s="70">
        <v>2.7</v>
      </c>
      <c r="E150" s="136">
        <f t="shared" si="61"/>
        <v>8.1999999999999993</v>
      </c>
      <c r="F150" s="43">
        <v>20</v>
      </c>
      <c r="G150" s="137">
        <f t="shared" ref="G150:G156" si="65">G149+F150</f>
        <v>20</v>
      </c>
      <c r="H150" s="36"/>
      <c r="I150" s="138">
        <f t="shared" si="62"/>
        <v>0</v>
      </c>
      <c r="J150" s="11"/>
      <c r="K150" s="139">
        <f t="shared" si="63"/>
        <v>0</v>
      </c>
      <c r="L150" s="15">
        <f t="shared" si="53"/>
        <v>3.5571428571428574</v>
      </c>
      <c r="M150" s="140">
        <f t="shared" si="64"/>
        <v>10.132467532467533</v>
      </c>
    </row>
    <row r="151" spans="1:13">
      <c r="A151" s="4">
        <v>5</v>
      </c>
      <c r="B151" s="58">
        <v>18.2</v>
      </c>
      <c r="C151" s="112">
        <f t="shared" si="60"/>
        <v>27.299999999999997</v>
      </c>
      <c r="D151" s="70">
        <v>5.4</v>
      </c>
      <c r="E151" s="136">
        <f t="shared" si="61"/>
        <v>13.6</v>
      </c>
      <c r="F151" s="43"/>
      <c r="G151" s="137">
        <f t="shared" si="65"/>
        <v>20</v>
      </c>
      <c r="H151" s="36"/>
      <c r="I151" s="138">
        <f t="shared" si="62"/>
        <v>0</v>
      </c>
      <c r="J151" s="11"/>
      <c r="K151" s="139">
        <f t="shared" si="63"/>
        <v>0</v>
      </c>
      <c r="L151" s="15">
        <f t="shared" si="53"/>
        <v>5.8883116883116875</v>
      </c>
      <c r="M151" s="140">
        <f t="shared" si="64"/>
        <v>16.020779220779222</v>
      </c>
    </row>
    <row r="152" spans="1:13">
      <c r="A152" s="4">
        <v>6</v>
      </c>
      <c r="B152" s="58">
        <v>9.1</v>
      </c>
      <c r="C152" s="112">
        <f t="shared" si="60"/>
        <v>36.4</v>
      </c>
      <c r="D152" s="70">
        <v>5.4</v>
      </c>
      <c r="E152" s="136">
        <f t="shared" si="61"/>
        <v>19</v>
      </c>
      <c r="F152" s="43"/>
      <c r="G152" s="339">
        <f t="shared" si="65"/>
        <v>20</v>
      </c>
      <c r="H152" s="36"/>
      <c r="I152" s="138">
        <f t="shared" si="62"/>
        <v>0</v>
      </c>
      <c r="J152" s="11">
        <v>11.8</v>
      </c>
      <c r="K152" s="139">
        <f t="shared" si="63"/>
        <v>11.8</v>
      </c>
      <c r="L152" s="15">
        <f t="shared" si="53"/>
        <v>5.4025974025974026</v>
      </c>
      <c r="M152" s="140">
        <f t="shared" si="64"/>
        <v>21.423376623376626</v>
      </c>
    </row>
    <row r="153" spans="1:13">
      <c r="A153" s="4">
        <v>7</v>
      </c>
      <c r="B153" s="58"/>
      <c r="C153" s="112">
        <f t="shared" si="60"/>
        <v>36.4</v>
      </c>
      <c r="D153" s="70">
        <v>10.8</v>
      </c>
      <c r="E153" s="136">
        <f t="shared" si="61"/>
        <v>29.8</v>
      </c>
      <c r="F153" s="43"/>
      <c r="G153" s="137">
        <f t="shared" si="65"/>
        <v>20</v>
      </c>
      <c r="H153" s="36">
        <v>20</v>
      </c>
      <c r="I153" s="138">
        <f t="shared" si="62"/>
        <v>20</v>
      </c>
      <c r="J153" s="11">
        <v>5.9</v>
      </c>
      <c r="K153" s="131">
        <f t="shared" si="63"/>
        <v>17.700000000000003</v>
      </c>
      <c r="L153" s="15">
        <f t="shared" si="53"/>
        <v>9.0038961038961034</v>
      </c>
      <c r="M153" s="140">
        <f t="shared" si="64"/>
        <v>30.427272727272729</v>
      </c>
    </row>
    <row r="154" spans="1:13">
      <c r="A154" s="4">
        <v>8</v>
      </c>
      <c r="B154" s="58"/>
      <c r="C154" s="208">
        <f t="shared" si="60"/>
        <v>36.4</v>
      </c>
      <c r="D154" s="70">
        <v>18.899999999999999</v>
      </c>
      <c r="E154" s="210">
        <f t="shared" si="61"/>
        <v>48.7</v>
      </c>
      <c r="F154" s="43"/>
      <c r="G154" s="137">
        <f t="shared" si="65"/>
        <v>20</v>
      </c>
      <c r="H154" s="36">
        <v>40</v>
      </c>
      <c r="I154" s="335">
        <f t="shared" si="62"/>
        <v>60</v>
      </c>
      <c r="J154" s="11">
        <v>23.5</v>
      </c>
      <c r="K154" s="213">
        <f t="shared" si="63"/>
        <v>41.2</v>
      </c>
      <c r="L154" s="15">
        <f t="shared" si="53"/>
        <v>16.464935064935059</v>
      </c>
      <c r="M154" s="215">
        <f t="shared" si="64"/>
        <v>46.892207792207785</v>
      </c>
    </row>
    <row r="155" spans="1:13">
      <c r="A155" s="4">
        <v>9</v>
      </c>
      <c r="B155" s="58">
        <v>18.2</v>
      </c>
      <c r="C155" s="112">
        <f t="shared" si="60"/>
        <v>54.599999999999994</v>
      </c>
      <c r="D155" s="70">
        <v>27</v>
      </c>
      <c r="E155" s="136">
        <f t="shared" si="61"/>
        <v>75.7</v>
      </c>
      <c r="F155" s="43"/>
      <c r="G155" s="338">
        <f t="shared" si="65"/>
        <v>20</v>
      </c>
      <c r="H155" s="36">
        <v>20</v>
      </c>
      <c r="I155" s="336">
        <f t="shared" si="62"/>
        <v>80</v>
      </c>
      <c r="J155" s="11">
        <v>17.600000000000001</v>
      </c>
      <c r="K155" s="139">
        <f t="shared" si="63"/>
        <v>58.800000000000004</v>
      </c>
      <c r="L155" s="15">
        <f t="shared" si="53"/>
        <v>23.342857142857142</v>
      </c>
      <c r="M155" s="140">
        <f t="shared" si="64"/>
        <v>70.235064935064926</v>
      </c>
    </row>
    <row r="156" spans="1:13">
      <c r="A156" s="4">
        <v>10</v>
      </c>
      <c r="B156" s="58">
        <v>45.5</v>
      </c>
      <c r="C156" s="112">
        <f t="shared" si="60"/>
        <v>100.1</v>
      </c>
      <c r="D156" s="70">
        <v>24.3</v>
      </c>
      <c r="E156" s="136">
        <f t="shared" si="61"/>
        <v>100</v>
      </c>
      <c r="F156" s="43">
        <v>60</v>
      </c>
      <c r="G156" s="137">
        <f t="shared" si="65"/>
        <v>80</v>
      </c>
      <c r="H156" s="36">
        <v>20</v>
      </c>
      <c r="I156" s="138">
        <f t="shared" si="62"/>
        <v>100</v>
      </c>
      <c r="J156" s="11">
        <v>41.2</v>
      </c>
      <c r="K156" s="139">
        <f t="shared" si="63"/>
        <v>100</v>
      </c>
      <c r="L156" s="15">
        <f t="shared" si="53"/>
        <v>29.775324675324676</v>
      </c>
      <c r="M156" s="140">
        <f t="shared" si="64"/>
        <v>100.01038961038961</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9.1</v>
      </c>
      <c r="C159" s="112">
        <f>B159</f>
        <v>9.1</v>
      </c>
      <c r="D159" s="70">
        <v>8.1</v>
      </c>
      <c r="E159" s="136">
        <f>D159</f>
        <v>8.1</v>
      </c>
      <c r="F159" s="43"/>
      <c r="G159" s="137"/>
      <c r="H159" s="36"/>
      <c r="I159" s="138"/>
      <c r="J159" s="11">
        <v>5.9</v>
      </c>
      <c r="K159" s="139"/>
      <c r="L159" s="15">
        <f t="shared" si="53"/>
        <v>7.171428571428569</v>
      </c>
      <c r="M159" s="140"/>
    </row>
    <row r="160" spans="1:13">
      <c r="A160" s="4">
        <v>1</v>
      </c>
      <c r="B160" s="58"/>
      <c r="C160" s="112">
        <f>C159+B160</f>
        <v>9.1</v>
      </c>
      <c r="D160" s="70">
        <v>5.4</v>
      </c>
      <c r="E160" s="136">
        <f>E159+D160</f>
        <v>13.5</v>
      </c>
      <c r="F160" s="43"/>
      <c r="G160" s="137"/>
      <c r="H160" s="36"/>
      <c r="I160" s="138"/>
      <c r="J160" s="11"/>
      <c r="K160" s="139"/>
      <c r="L160" s="15">
        <f t="shared" si="53"/>
        <v>3.9974025974025973</v>
      </c>
      <c r="M160" s="140"/>
    </row>
    <row r="161" spans="1:13">
      <c r="A161" s="4">
        <v>2</v>
      </c>
      <c r="B161" s="58"/>
      <c r="C161" s="112">
        <f t="shared" ref="C161:C169" si="66">C160+B161</f>
        <v>9.1</v>
      </c>
      <c r="D161" s="70">
        <v>5.4</v>
      </c>
      <c r="E161" s="136">
        <f t="shared" ref="E161:E169" si="67">E160+D161</f>
        <v>18.899999999999999</v>
      </c>
      <c r="F161" s="43"/>
      <c r="G161" s="137"/>
      <c r="H161" s="36"/>
      <c r="I161" s="138"/>
      <c r="J161" s="11">
        <v>5.9</v>
      </c>
      <c r="K161" s="139"/>
      <c r="L161" s="15">
        <f t="shared" si="53"/>
        <v>4.2272727272727275</v>
      </c>
      <c r="M161" s="140"/>
    </row>
    <row r="162" spans="1:13">
      <c r="A162" s="4">
        <v>3</v>
      </c>
      <c r="B162" s="58"/>
      <c r="C162" s="112">
        <f t="shared" si="66"/>
        <v>9.1</v>
      </c>
      <c r="D162" s="70">
        <v>2.7</v>
      </c>
      <c r="E162" s="136">
        <f t="shared" si="67"/>
        <v>21.599999999999998</v>
      </c>
      <c r="F162" s="43"/>
      <c r="G162" s="137"/>
      <c r="H162" s="36"/>
      <c r="I162" s="138"/>
      <c r="J162" s="11"/>
      <c r="K162" s="139"/>
      <c r="L162" s="15">
        <f t="shared" si="53"/>
        <v>1.9987012987012986</v>
      </c>
      <c r="M162" s="140"/>
    </row>
    <row r="163" spans="1:13">
      <c r="A163" s="4">
        <v>4</v>
      </c>
      <c r="B163" s="58"/>
      <c r="C163" s="112">
        <f t="shared" si="66"/>
        <v>9.1</v>
      </c>
      <c r="D163" s="70">
        <v>5.4</v>
      </c>
      <c r="E163" s="136">
        <f t="shared" si="67"/>
        <v>27</v>
      </c>
      <c r="F163" s="43">
        <v>20</v>
      </c>
      <c r="G163" s="338">
        <f t="shared" ref="G163:G169" si="68">G162+F163</f>
        <v>20</v>
      </c>
      <c r="H163" s="36"/>
      <c r="I163" s="138"/>
      <c r="J163" s="11"/>
      <c r="K163" s="139"/>
      <c r="L163" s="15">
        <f t="shared" si="53"/>
        <v>5.5558441558441549</v>
      </c>
      <c r="M163" s="140"/>
    </row>
    <row r="164" spans="1:13">
      <c r="A164" s="4">
        <v>5</v>
      </c>
      <c r="B164" s="58"/>
      <c r="C164" s="112">
        <f t="shared" si="66"/>
        <v>9.1</v>
      </c>
      <c r="D164" s="70">
        <v>2.7</v>
      </c>
      <c r="E164" s="136">
        <f t="shared" si="67"/>
        <v>29.7</v>
      </c>
      <c r="F164" s="43"/>
      <c r="G164" s="137">
        <f t="shared" si="68"/>
        <v>20</v>
      </c>
      <c r="H164" s="36"/>
      <c r="I164" s="138"/>
      <c r="J164" s="11">
        <v>5.9</v>
      </c>
      <c r="K164" s="139"/>
      <c r="L164" s="15">
        <f t="shared" si="53"/>
        <v>2.2285714285714282</v>
      </c>
      <c r="M164" s="140"/>
    </row>
    <row r="165" spans="1:13">
      <c r="A165" s="4">
        <v>6</v>
      </c>
      <c r="B165" s="58"/>
      <c r="C165" s="208">
        <f t="shared" si="66"/>
        <v>9.1</v>
      </c>
      <c r="D165" s="70">
        <v>2.7</v>
      </c>
      <c r="E165" s="136">
        <f t="shared" si="67"/>
        <v>32.4</v>
      </c>
      <c r="F165" s="43"/>
      <c r="G165" s="137">
        <f t="shared" si="68"/>
        <v>20</v>
      </c>
      <c r="H165" s="36"/>
      <c r="I165" s="138"/>
      <c r="J165" s="11"/>
      <c r="K165" s="139"/>
      <c r="L165" s="15">
        <f t="shared" si="53"/>
        <v>1.9987012987012986</v>
      </c>
      <c r="M165" s="140"/>
    </row>
    <row r="166" spans="1:13">
      <c r="A166" s="4">
        <v>7</v>
      </c>
      <c r="B166" s="58">
        <v>18.2</v>
      </c>
      <c r="C166" s="112">
        <f t="shared" si="66"/>
        <v>27.299999999999997</v>
      </c>
      <c r="D166" s="70"/>
      <c r="E166" s="136">
        <f t="shared" si="67"/>
        <v>32.4</v>
      </c>
      <c r="F166" s="43"/>
      <c r="G166" s="137">
        <f t="shared" si="68"/>
        <v>20</v>
      </c>
      <c r="H166" s="36"/>
      <c r="I166" s="138"/>
      <c r="J166" s="11">
        <v>17.600000000000001</v>
      </c>
      <c r="K166" s="139"/>
      <c r="L166" s="15">
        <f t="shared" si="53"/>
        <v>2.5766233766233766</v>
      </c>
      <c r="M166" s="140"/>
    </row>
    <row r="167" spans="1:13">
      <c r="A167" s="4">
        <v>8</v>
      </c>
      <c r="B167" s="58"/>
      <c r="C167" s="112">
        <f t="shared" si="66"/>
        <v>27.299999999999997</v>
      </c>
      <c r="D167" s="70">
        <v>2.7</v>
      </c>
      <c r="E167" s="136">
        <f t="shared" si="67"/>
        <v>35.1</v>
      </c>
      <c r="F167" s="43"/>
      <c r="G167" s="137">
        <f t="shared" si="68"/>
        <v>20</v>
      </c>
      <c r="H167" s="36">
        <v>20</v>
      </c>
      <c r="I167" s="212">
        <f t="shared" ref="I167:I169" si="69">I166+H167</f>
        <v>20</v>
      </c>
      <c r="J167" s="11"/>
      <c r="K167" s="139"/>
      <c r="L167" s="15">
        <f t="shared" si="53"/>
        <v>2.7779220779220775</v>
      </c>
      <c r="M167" s="140"/>
    </row>
    <row r="168" spans="1:13">
      <c r="A168" s="4">
        <v>9</v>
      </c>
      <c r="B168" s="58">
        <v>9.1</v>
      </c>
      <c r="C168" s="112">
        <f t="shared" si="66"/>
        <v>36.4</v>
      </c>
      <c r="D168" s="70"/>
      <c r="E168" s="210">
        <f t="shared" si="67"/>
        <v>35.1</v>
      </c>
      <c r="F168" s="43"/>
      <c r="G168" s="339">
        <f t="shared" si="68"/>
        <v>20</v>
      </c>
      <c r="H168" s="36"/>
      <c r="I168" s="138">
        <f t="shared" si="69"/>
        <v>20</v>
      </c>
      <c r="J168" s="11"/>
      <c r="K168" s="139"/>
      <c r="L168" s="15">
        <f t="shared" si="53"/>
        <v>0.94545454545454555</v>
      </c>
      <c r="M168" s="140"/>
    </row>
    <row r="169" spans="1:13">
      <c r="A169" s="4" t="s">
        <v>59</v>
      </c>
      <c r="B169" s="58">
        <v>63.6</v>
      </c>
      <c r="C169" s="112">
        <f t="shared" si="66"/>
        <v>100</v>
      </c>
      <c r="D169" s="70">
        <v>64.900000000000006</v>
      </c>
      <c r="E169" s="136">
        <f t="shared" si="67"/>
        <v>100</v>
      </c>
      <c r="F169" s="43">
        <v>80</v>
      </c>
      <c r="G169" s="137">
        <f t="shared" si="68"/>
        <v>100</v>
      </c>
      <c r="H169" s="36">
        <v>80</v>
      </c>
      <c r="I169" s="138">
        <f t="shared" si="69"/>
        <v>100</v>
      </c>
      <c r="J169" s="11">
        <v>64.7</v>
      </c>
      <c r="K169" s="139"/>
      <c r="L169" s="15">
        <f t="shared" si="53"/>
        <v>66.522077922077926</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90.9</v>
      </c>
      <c r="C172" s="112"/>
      <c r="D172" s="70">
        <v>97.3</v>
      </c>
      <c r="E172" s="136"/>
      <c r="F172" s="43">
        <v>100</v>
      </c>
      <c r="G172" s="137"/>
      <c r="H172" s="36">
        <v>100</v>
      </c>
      <c r="I172" s="138"/>
      <c r="J172" s="11">
        <v>100</v>
      </c>
      <c r="K172" s="139"/>
      <c r="L172" s="15">
        <f t="shared" si="53"/>
        <v>97.055844155844142</v>
      </c>
      <c r="M172" s="135"/>
    </row>
    <row r="173" spans="1:13">
      <c r="A173" s="4" t="s">
        <v>8</v>
      </c>
      <c r="B173" s="58">
        <v>9.1</v>
      </c>
      <c r="C173" s="112"/>
      <c r="D173" s="70">
        <v>2.7</v>
      </c>
      <c r="E173" s="136"/>
      <c r="F173" s="43"/>
      <c r="G173" s="137"/>
      <c r="H173" s="36"/>
      <c r="I173" s="138"/>
      <c r="J173" s="11"/>
      <c r="K173" s="139"/>
      <c r="L173" s="15">
        <f t="shared" si="53"/>
        <v>2.9441558441558437</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f t="shared" si="53"/>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36.4</v>
      </c>
      <c r="C181" s="112"/>
      <c r="D181" s="70">
        <v>10.8</v>
      </c>
      <c r="E181" s="136"/>
      <c r="F181" s="43">
        <v>20</v>
      </c>
      <c r="G181" s="137"/>
      <c r="H181" s="36"/>
      <c r="I181" s="138"/>
      <c r="J181" s="11">
        <v>23.5</v>
      </c>
      <c r="K181" s="139"/>
      <c r="L181" s="15">
        <f t="shared" si="53"/>
        <v>14.250649350649351</v>
      </c>
      <c r="M181" s="135"/>
    </row>
    <row r="182" spans="1:13">
      <c r="A182" s="4" t="s">
        <v>65</v>
      </c>
      <c r="B182" s="58">
        <v>9</v>
      </c>
      <c r="C182" s="112"/>
      <c r="D182" s="70">
        <v>24.3</v>
      </c>
      <c r="E182" s="136"/>
      <c r="F182" s="43">
        <v>40</v>
      </c>
      <c r="G182" s="137"/>
      <c r="H182" s="36">
        <v>20</v>
      </c>
      <c r="I182" s="138"/>
      <c r="J182" s="11">
        <v>23.6</v>
      </c>
      <c r="K182" s="139"/>
      <c r="L182" s="15">
        <f t="shared" si="53"/>
        <v>23.73896103896104</v>
      </c>
      <c r="M182" s="135"/>
    </row>
    <row r="183" spans="1:13">
      <c r="A183" s="4" t="s">
        <v>66</v>
      </c>
      <c r="B183" s="58"/>
      <c r="C183" s="112"/>
      <c r="D183" s="70">
        <v>8.1</v>
      </c>
      <c r="E183" s="136"/>
      <c r="F183" s="43">
        <v>20</v>
      </c>
      <c r="G183" s="137"/>
      <c r="H183" s="36"/>
      <c r="I183" s="138"/>
      <c r="J183" s="11">
        <v>17.600000000000001</v>
      </c>
      <c r="K183" s="139"/>
      <c r="L183" s="15">
        <f t="shared" si="53"/>
        <v>8.2402597402597397</v>
      </c>
      <c r="M183" s="135"/>
    </row>
    <row r="184" spans="1:13">
      <c r="A184" s="4" t="s">
        <v>67</v>
      </c>
      <c r="B184" s="58">
        <v>18.2</v>
      </c>
      <c r="C184" s="112"/>
      <c r="D184" s="70">
        <v>8.1</v>
      </c>
      <c r="E184" s="136"/>
      <c r="F184" s="43">
        <v>20</v>
      </c>
      <c r="G184" s="137"/>
      <c r="H184" s="36"/>
      <c r="I184" s="138"/>
      <c r="J184" s="11">
        <v>17.600000000000001</v>
      </c>
      <c r="K184" s="139"/>
      <c r="L184" s="15">
        <f t="shared" si="53"/>
        <v>10.13116883116883</v>
      </c>
      <c r="M184" s="135"/>
    </row>
    <row r="185" spans="1:13">
      <c r="A185" s="4" t="s">
        <v>68</v>
      </c>
      <c r="B185" s="58">
        <v>9.1</v>
      </c>
      <c r="C185" s="112"/>
      <c r="D185" s="70">
        <v>8.1</v>
      </c>
      <c r="E185" s="136"/>
      <c r="F185" s="43"/>
      <c r="G185" s="137"/>
      <c r="H185" s="36">
        <v>40</v>
      </c>
      <c r="I185" s="138"/>
      <c r="J185" s="11">
        <v>5.9</v>
      </c>
      <c r="K185" s="139"/>
      <c r="L185" s="15">
        <f t="shared" si="53"/>
        <v>8.7298701298701271</v>
      </c>
      <c r="M185" s="135"/>
    </row>
    <row r="186" spans="1:13">
      <c r="A186" s="4" t="s">
        <v>69</v>
      </c>
      <c r="B186" s="58">
        <v>27.3</v>
      </c>
      <c r="C186" s="112"/>
      <c r="D186" s="70">
        <v>37.799999999999997</v>
      </c>
      <c r="E186" s="136"/>
      <c r="F186" s="43"/>
      <c r="G186" s="137"/>
      <c r="H186" s="36">
        <v>40</v>
      </c>
      <c r="I186" s="138"/>
      <c r="J186" s="11">
        <v>11.8</v>
      </c>
      <c r="K186" s="139"/>
      <c r="L186" s="15">
        <f t="shared" si="53"/>
        <v>32.836363636363629</v>
      </c>
      <c r="M186" s="135"/>
    </row>
    <row r="187" spans="1:13">
      <c r="A187" s="4" t="s">
        <v>75</v>
      </c>
      <c r="B187" s="58"/>
      <c r="C187" s="112"/>
      <c r="D187" s="70">
        <v>2.8</v>
      </c>
      <c r="E187" s="136"/>
      <c r="F187" s="43"/>
      <c r="G187" s="137"/>
      <c r="H187" s="36"/>
      <c r="I187" s="138"/>
      <c r="J187" s="11"/>
      <c r="K187" s="139"/>
      <c r="L187" s="15">
        <f t="shared" si="53"/>
        <v>2.0727272727272728</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72.7</v>
      </c>
      <c r="C190" s="112"/>
      <c r="D190" s="70">
        <v>67.599999999999994</v>
      </c>
      <c r="E190" s="136"/>
      <c r="F190" s="43">
        <v>80</v>
      </c>
      <c r="G190" s="137"/>
      <c r="H190" s="36">
        <v>20</v>
      </c>
      <c r="I190" s="138"/>
      <c r="J190" s="11">
        <v>82.4</v>
      </c>
      <c r="K190" s="139"/>
      <c r="L190" s="15">
        <f t="shared" si="53"/>
        <v>67.818181818181827</v>
      </c>
      <c r="M190" s="135"/>
    </row>
    <row r="191" spans="1:13">
      <c r="A191" s="4" t="s">
        <v>8</v>
      </c>
      <c r="B191" s="58">
        <v>27.3</v>
      </c>
      <c r="C191" s="112"/>
      <c r="D191" s="70">
        <v>32.4</v>
      </c>
      <c r="E191" s="136"/>
      <c r="F191" s="43">
        <v>20</v>
      </c>
      <c r="G191" s="137"/>
      <c r="H191" s="36">
        <v>80</v>
      </c>
      <c r="I191" s="138"/>
      <c r="J191" s="11">
        <v>17.600000000000001</v>
      </c>
      <c r="K191" s="139"/>
      <c r="L191" s="15">
        <f t="shared" si="53"/>
        <v>32.181818181818173</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18.100000000000001</v>
      </c>
      <c r="C194" s="112"/>
      <c r="D194" s="70">
        <v>16.3</v>
      </c>
      <c r="E194" s="136"/>
      <c r="F194" s="43"/>
      <c r="G194" s="137"/>
      <c r="H194" s="36"/>
      <c r="I194" s="138"/>
      <c r="J194" s="11">
        <v>11.8</v>
      </c>
      <c r="K194" s="139"/>
      <c r="L194" s="15">
        <f t="shared" si="53"/>
        <v>14.406493506493506</v>
      </c>
      <c r="M194" s="135"/>
    </row>
    <row r="195" spans="1:13">
      <c r="A195" s="4" t="s">
        <v>60</v>
      </c>
      <c r="B195" s="58">
        <v>45.5</v>
      </c>
      <c r="C195" s="112"/>
      <c r="D195" s="70">
        <v>35.1</v>
      </c>
      <c r="E195" s="136"/>
      <c r="F195" s="43">
        <v>60</v>
      </c>
      <c r="G195" s="137"/>
      <c r="H195" s="36">
        <v>25</v>
      </c>
      <c r="I195" s="138"/>
      <c r="J195" s="11">
        <v>58.8</v>
      </c>
      <c r="K195" s="139"/>
      <c r="L195" s="15">
        <f t="shared" si="53"/>
        <v>38.650649350649353</v>
      </c>
      <c r="M195" s="135"/>
    </row>
    <row r="196" spans="1:13">
      <c r="A196" s="4" t="s">
        <v>8</v>
      </c>
      <c r="B196" s="58">
        <v>18.2</v>
      </c>
      <c r="C196" s="112"/>
      <c r="D196" s="70">
        <v>35.1</v>
      </c>
      <c r="E196" s="136"/>
      <c r="F196" s="43">
        <v>40</v>
      </c>
      <c r="G196" s="137"/>
      <c r="H196" s="36">
        <v>50</v>
      </c>
      <c r="I196" s="138"/>
      <c r="J196" s="11">
        <v>29.4</v>
      </c>
      <c r="K196" s="139"/>
      <c r="L196" s="15">
        <f t="shared" si="53"/>
        <v>34.084415584415581</v>
      </c>
      <c r="M196" s="135"/>
    </row>
    <row r="197" spans="1:13">
      <c r="A197" s="4" t="s">
        <v>71</v>
      </c>
      <c r="B197" s="58">
        <v>18.2</v>
      </c>
      <c r="C197" s="112"/>
      <c r="D197" s="70">
        <v>13.5</v>
      </c>
      <c r="E197" s="136"/>
      <c r="F197" s="43"/>
      <c r="G197" s="137"/>
      <c r="H197" s="36">
        <v>25</v>
      </c>
      <c r="I197" s="138"/>
      <c r="J197" s="11"/>
      <c r="K197" s="139"/>
      <c r="L197" s="15">
        <f t="shared" si="53"/>
        <v>12.858441558441559</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27.2</v>
      </c>
      <c r="C200" s="112">
        <f>B200</f>
        <v>27.2</v>
      </c>
      <c r="D200" s="70">
        <v>8.1</v>
      </c>
      <c r="E200" s="136">
        <f>D200</f>
        <v>8.1</v>
      </c>
      <c r="F200" s="43"/>
      <c r="G200" s="137"/>
      <c r="H200" s="36"/>
      <c r="I200" s="138">
        <f>H200</f>
        <v>0</v>
      </c>
      <c r="J200" s="11">
        <v>11.7</v>
      </c>
      <c r="K200" s="139">
        <f>J200</f>
        <v>11.7</v>
      </c>
      <c r="L200" s="15">
        <f t="shared" ref="L200:L263" si="70">(0.08*B200+0.57*D200+0.06*F200+0.03*H200+0.03*J200)/77*100</f>
        <v>9.2779220779220761</v>
      </c>
      <c r="M200" s="140">
        <f>L200</f>
        <v>9.2779220779220761</v>
      </c>
    </row>
    <row r="201" spans="1:13">
      <c r="A201" s="4" t="s">
        <v>78</v>
      </c>
      <c r="B201" s="58">
        <v>9.1</v>
      </c>
      <c r="C201" s="112">
        <f t="shared" ref="C201:C208" si="71">C200+B201</f>
        <v>36.299999999999997</v>
      </c>
      <c r="D201" s="70">
        <v>13.5</v>
      </c>
      <c r="E201" s="136">
        <f t="shared" ref="E201:E208" si="72">E200+D201</f>
        <v>21.6</v>
      </c>
      <c r="F201" s="43"/>
      <c r="G201" s="137"/>
      <c r="H201" s="36"/>
      <c r="I201" s="336">
        <f t="shared" ref="I201:I208" si="73">I200+H201</f>
        <v>0</v>
      </c>
      <c r="J201" s="11">
        <v>5.9</v>
      </c>
      <c r="K201" s="139">
        <f t="shared" ref="K201:K208" si="74">K200+J201</f>
        <v>17.600000000000001</v>
      </c>
      <c r="L201" s="15">
        <f t="shared" si="70"/>
        <v>11.168831168831169</v>
      </c>
      <c r="M201" s="140">
        <f t="shared" ref="M201:M208" si="75">M200+L201</f>
        <v>20.446753246753246</v>
      </c>
    </row>
    <row r="202" spans="1:13">
      <c r="A202" s="4" t="s">
        <v>79</v>
      </c>
      <c r="B202" s="58">
        <v>0</v>
      </c>
      <c r="C202" s="112">
        <f t="shared" si="71"/>
        <v>36.299999999999997</v>
      </c>
      <c r="D202" s="70">
        <v>13.5</v>
      </c>
      <c r="E202" s="136">
        <f t="shared" si="72"/>
        <v>35.1</v>
      </c>
      <c r="F202" s="43">
        <v>20</v>
      </c>
      <c r="G202" s="340">
        <f t="shared" ref="G202:G208" si="76">G201+F202</f>
        <v>20</v>
      </c>
      <c r="H202" s="36">
        <v>40</v>
      </c>
      <c r="I202" s="335">
        <f t="shared" si="73"/>
        <v>40</v>
      </c>
      <c r="J202" s="11">
        <v>23.5</v>
      </c>
      <c r="K202" s="213">
        <f t="shared" si="74"/>
        <v>41.1</v>
      </c>
      <c r="L202" s="15">
        <f t="shared" si="70"/>
        <v>14.025974025974024</v>
      </c>
      <c r="M202" s="140">
        <f t="shared" si="75"/>
        <v>34.472727272727269</v>
      </c>
    </row>
    <row r="203" spans="1:13">
      <c r="A203" s="4" t="s">
        <v>80</v>
      </c>
      <c r="B203" s="58">
        <v>9.1</v>
      </c>
      <c r="C203" s="208">
        <f t="shared" si="71"/>
        <v>45.4</v>
      </c>
      <c r="D203" s="70">
        <v>8.1999999999999993</v>
      </c>
      <c r="E203" s="136">
        <f t="shared" si="72"/>
        <v>43.3</v>
      </c>
      <c r="F203" s="43"/>
      <c r="G203" s="137">
        <f t="shared" si="76"/>
        <v>20</v>
      </c>
      <c r="H203" s="36">
        <v>20</v>
      </c>
      <c r="I203" s="138">
        <f t="shared" si="73"/>
        <v>60</v>
      </c>
      <c r="J203" s="11">
        <v>23.5</v>
      </c>
      <c r="K203" s="139">
        <f t="shared" si="74"/>
        <v>64.599999999999994</v>
      </c>
      <c r="L203" s="15">
        <f t="shared" si="70"/>
        <v>8.7103896103896084</v>
      </c>
      <c r="M203" s="140">
        <f t="shared" si="75"/>
        <v>43.183116883116881</v>
      </c>
    </row>
    <row r="204" spans="1:13">
      <c r="A204" s="4" t="s">
        <v>81</v>
      </c>
      <c r="B204" s="58">
        <v>9.1</v>
      </c>
      <c r="C204" s="112">
        <f t="shared" si="71"/>
        <v>54.5</v>
      </c>
      <c r="D204" s="70">
        <v>18.899999999999999</v>
      </c>
      <c r="E204" s="210">
        <f t="shared" si="72"/>
        <v>62.199999999999996</v>
      </c>
      <c r="F204" s="43"/>
      <c r="G204" s="339">
        <f t="shared" si="76"/>
        <v>20</v>
      </c>
      <c r="H204" s="36"/>
      <c r="I204" s="138">
        <f t="shared" si="73"/>
        <v>60</v>
      </c>
      <c r="J204" s="11">
        <v>5.9</v>
      </c>
      <c r="K204" s="139">
        <f t="shared" si="74"/>
        <v>70.5</v>
      </c>
      <c r="L204" s="15">
        <f t="shared" si="70"/>
        <v>15.166233766233765</v>
      </c>
      <c r="M204" s="215">
        <f t="shared" si="75"/>
        <v>58.349350649350647</v>
      </c>
    </row>
    <row r="205" spans="1:13">
      <c r="A205" s="4" t="s">
        <v>82</v>
      </c>
      <c r="B205" s="58">
        <v>18.2</v>
      </c>
      <c r="C205" s="112">
        <f t="shared" si="71"/>
        <v>72.7</v>
      </c>
      <c r="D205" s="70">
        <v>8.1</v>
      </c>
      <c r="E205" s="136">
        <f t="shared" si="72"/>
        <v>70.3</v>
      </c>
      <c r="F205" s="43"/>
      <c r="G205" s="137">
        <f t="shared" si="76"/>
        <v>20</v>
      </c>
      <c r="H205" s="36">
        <v>20</v>
      </c>
      <c r="I205" s="138">
        <f t="shared" si="73"/>
        <v>80</v>
      </c>
      <c r="J205" s="11">
        <v>11.8</v>
      </c>
      <c r="K205" s="139">
        <f t="shared" si="74"/>
        <v>82.3</v>
      </c>
      <c r="L205" s="15">
        <f t="shared" si="70"/>
        <v>9.1259740259740241</v>
      </c>
      <c r="M205" s="140">
        <f t="shared" si="75"/>
        <v>67.475324675324671</v>
      </c>
    </row>
    <row r="206" spans="1:13">
      <c r="A206" s="4" t="s">
        <v>83</v>
      </c>
      <c r="B206" s="58">
        <v>9.1</v>
      </c>
      <c r="C206" s="112">
        <f t="shared" si="71"/>
        <v>81.8</v>
      </c>
      <c r="D206" s="70">
        <v>18.899999999999999</v>
      </c>
      <c r="E206" s="136">
        <f t="shared" si="72"/>
        <v>89.199999999999989</v>
      </c>
      <c r="F206" s="43">
        <v>40</v>
      </c>
      <c r="G206" s="338">
        <f t="shared" si="76"/>
        <v>60</v>
      </c>
      <c r="H206" s="36">
        <v>20</v>
      </c>
      <c r="I206" s="138">
        <f t="shared" si="73"/>
        <v>100</v>
      </c>
      <c r="J206" s="11">
        <v>11.8</v>
      </c>
      <c r="K206" s="139">
        <f t="shared" si="74"/>
        <v>94.1</v>
      </c>
      <c r="L206" s="15">
        <f t="shared" si="70"/>
        <v>19.292207792207787</v>
      </c>
      <c r="M206" s="140">
        <f t="shared" si="75"/>
        <v>86.767532467532462</v>
      </c>
    </row>
    <row r="207" spans="1:13">
      <c r="A207" s="4" t="s">
        <v>84</v>
      </c>
      <c r="B207" s="58">
        <v>9.1</v>
      </c>
      <c r="C207" s="112">
        <f t="shared" si="71"/>
        <v>90.899999999999991</v>
      </c>
      <c r="D207" s="70">
        <v>8.1</v>
      </c>
      <c r="E207" s="136">
        <f t="shared" si="72"/>
        <v>97.299999999999983</v>
      </c>
      <c r="F207" s="43">
        <v>40</v>
      </c>
      <c r="G207" s="137">
        <f t="shared" si="76"/>
        <v>100</v>
      </c>
      <c r="H207" s="36"/>
      <c r="I207" s="138">
        <f t="shared" si="73"/>
        <v>100</v>
      </c>
      <c r="J207" s="11">
        <v>5.9</v>
      </c>
      <c r="K207" s="139">
        <f t="shared" si="74"/>
        <v>100</v>
      </c>
      <c r="L207" s="15">
        <f t="shared" si="70"/>
        <v>10.288311688311687</v>
      </c>
      <c r="M207" s="140">
        <f t="shared" si="75"/>
        <v>97.055844155844142</v>
      </c>
    </row>
    <row r="208" spans="1:13">
      <c r="A208" s="4" t="s">
        <v>85</v>
      </c>
      <c r="B208" s="58">
        <v>9.1</v>
      </c>
      <c r="C208" s="112">
        <f t="shared" si="71"/>
        <v>99.999999999999986</v>
      </c>
      <c r="D208" s="70">
        <v>2.7</v>
      </c>
      <c r="E208" s="136">
        <f t="shared" si="72"/>
        <v>99.999999999999986</v>
      </c>
      <c r="F208" s="43"/>
      <c r="G208" s="137">
        <f t="shared" si="76"/>
        <v>100</v>
      </c>
      <c r="H208" s="36"/>
      <c r="I208" s="138">
        <f t="shared" si="73"/>
        <v>100</v>
      </c>
      <c r="J208" s="11"/>
      <c r="K208" s="139">
        <f t="shared" si="74"/>
        <v>100</v>
      </c>
      <c r="L208" s="15">
        <f t="shared" si="70"/>
        <v>2.9441558441558437</v>
      </c>
      <c r="M208" s="140">
        <f t="shared" si="75"/>
        <v>99.999999999999986</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c r="C211" s="112"/>
      <c r="D211" s="70">
        <v>2.8</v>
      </c>
      <c r="E211" s="136">
        <f>D211</f>
        <v>2.8</v>
      </c>
      <c r="F211" s="43"/>
      <c r="G211" s="137"/>
      <c r="H211" s="36"/>
      <c r="I211" s="138">
        <f>H211</f>
        <v>0</v>
      </c>
      <c r="J211" s="11"/>
      <c r="K211" s="139">
        <f>J211</f>
        <v>0</v>
      </c>
      <c r="L211" s="15">
        <f t="shared" si="70"/>
        <v>2.0727272727272728</v>
      </c>
      <c r="M211" s="140">
        <f>L211</f>
        <v>2.0727272727272728</v>
      </c>
    </row>
    <row r="212" spans="1:13">
      <c r="A212" s="4" t="s">
        <v>78</v>
      </c>
      <c r="B212" s="58"/>
      <c r="C212" s="112"/>
      <c r="D212" s="70">
        <v>2.7</v>
      </c>
      <c r="E212" s="136">
        <f>E211+D212</f>
        <v>5.5</v>
      </c>
      <c r="F212" s="43"/>
      <c r="G212" s="137"/>
      <c r="H212" s="36">
        <v>20</v>
      </c>
      <c r="I212" s="138">
        <f>I211+H212</f>
        <v>20</v>
      </c>
      <c r="J212" s="11">
        <v>5.8</v>
      </c>
      <c r="K212" s="139">
        <f>K211+J212</f>
        <v>5.8</v>
      </c>
      <c r="L212" s="15">
        <f t="shared" si="70"/>
        <v>3.0038961038961034</v>
      </c>
      <c r="M212" s="140">
        <f>M211+L212</f>
        <v>5.0766233766233757</v>
      </c>
    </row>
    <row r="213" spans="1:13">
      <c r="A213" s="4" t="s">
        <v>79</v>
      </c>
      <c r="B213" s="58">
        <v>9.1</v>
      </c>
      <c r="C213" s="112">
        <f t="shared" ref="C213:C218" si="77">C212+B213</f>
        <v>9.1</v>
      </c>
      <c r="D213" s="70">
        <v>13.5</v>
      </c>
      <c r="E213" s="136">
        <f t="shared" ref="E213:E219" si="78">E212+D213</f>
        <v>19</v>
      </c>
      <c r="F213" s="43">
        <v>20</v>
      </c>
      <c r="G213" s="340">
        <f t="shared" ref="G213:G219" si="79">G212+F213</f>
        <v>20</v>
      </c>
      <c r="H213" s="36"/>
      <c r="I213" s="138">
        <f t="shared" ref="I213:I219" si="80">I212+H213</f>
        <v>20</v>
      </c>
      <c r="J213" s="11"/>
      <c r="K213" s="139">
        <f t="shared" ref="K213:K219" si="81">K212+J213</f>
        <v>5.8</v>
      </c>
      <c r="L213" s="15">
        <f t="shared" si="70"/>
        <v>12.497402597402596</v>
      </c>
      <c r="M213" s="140">
        <f t="shared" ref="M213:M219" si="82">M212+L213</f>
        <v>17.574025974025972</v>
      </c>
    </row>
    <row r="214" spans="1:13">
      <c r="A214" s="4" t="s">
        <v>80</v>
      </c>
      <c r="B214" s="58"/>
      <c r="C214" s="112">
        <f t="shared" si="77"/>
        <v>9.1</v>
      </c>
      <c r="D214" s="70"/>
      <c r="E214" s="136">
        <f t="shared" si="78"/>
        <v>19</v>
      </c>
      <c r="F214" s="43"/>
      <c r="G214" s="137">
        <f t="shared" si="79"/>
        <v>20</v>
      </c>
      <c r="H214" s="36">
        <v>20</v>
      </c>
      <c r="I214" s="212">
        <f t="shared" si="80"/>
        <v>40</v>
      </c>
      <c r="J214" s="11">
        <v>5.9</v>
      </c>
      <c r="K214" s="139">
        <f t="shared" si="81"/>
        <v>11.7</v>
      </c>
      <c r="L214" s="15">
        <f t="shared" si="70"/>
        <v>1.009090909090909</v>
      </c>
      <c r="M214" s="140">
        <f t="shared" si="82"/>
        <v>18.58311688311688</v>
      </c>
    </row>
    <row r="215" spans="1:13">
      <c r="A215" s="4" t="s">
        <v>81</v>
      </c>
      <c r="B215" s="58"/>
      <c r="C215" s="112">
        <f t="shared" si="77"/>
        <v>9.1</v>
      </c>
      <c r="D215" s="70">
        <v>13.5</v>
      </c>
      <c r="E215" s="136">
        <f t="shared" si="78"/>
        <v>32.5</v>
      </c>
      <c r="F215" s="43"/>
      <c r="G215" s="137">
        <f t="shared" si="79"/>
        <v>20</v>
      </c>
      <c r="H215" s="36"/>
      <c r="I215" s="138">
        <f t="shared" si="80"/>
        <v>40</v>
      </c>
      <c r="J215" s="11">
        <v>11.8</v>
      </c>
      <c r="K215" s="139">
        <f t="shared" si="81"/>
        <v>23.5</v>
      </c>
      <c r="L215" s="15">
        <f t="shared" si="70"/>
        <v>10.453246753246754</v>
      </c>
      <c r="M215" s="140">
        <f t="shared" si="82"/>
        <v>29.036363636363632</v>
      </c>
    </row>
    <row r="216" spans="1:13">
      <c r="A216" s="4" t="s">
        <v>82</v>
      </c>
      <c r="B216" s="58">
        <v>18.2</v>
      </c>
      <c r="C216" s="112">
        <f t="shared" si="77"/>
        <v>27.299999999999997</v>
      </c>
      <c r="D216" s="70">
        <v>5.4</v>
      </c>
      <c r="E216" s="136">
        <f t="shared" si="78"/>
        <v>37.9</v>
      </c>
      <c r="F216" s="43"/>
      <c r="G216" s="339">
        <f t="shared" si="79"/>
        <v>20</v>
      </c>
      <c r="H216" s="36"/>
      <c r="I216" s="138">
        <f t="shared" si="80"/>
        <v>40</v>
      </c>
      <c r="J216" s="11">
        <v>17.600000000000001</v>
      </c>
      <c r="K216" s="139">
        <f t="shared" si="81"/>
        <v>41.1</v>
      </c>
      <c r="L216" s="15">
        <f t="shared" si="70"/>
        <v>6.5740259740259734</v>
      </c>
      <c r="M216" s="140">
        <f t="shared" si="82"/>
        <v>35.610389610389603</v>
      </c>
    </row>
    <row r="217" spans="1:13">
      <c r="A217" s="4" t="s">
        <v>83</v>
      </c>
      <c r="B217" s="58">
        <v>9.1</v>
      </c>
      <c r="C217" s="208">
        <f t="shared" si="77"/>
        <v>36.4</v>
      </c>
      <c r="D217" s="70">
        <v>18.899999999999999</v>
      </c>
      <c r="E217" s="210">
        <f t="shared" si="78"/>
        <v>56.8</v>
      </c>
      <c r="F217" s="43">
        <v>40</v>
      </c>
      <c r="G217" s="338">
        <f t="shared" si="79"/>
        <v>60</v>
      </c>
      <c r="H217" s="36">
        <v>60</v>
      </c>
      <c r="I217" s="138">
        <f t="shared" si="80"/>
        <v>100</v>
      </c>
      <c r="J217" s="11">
        <v>5.9</v>
      </c>
      <c r="K217" s="213">
        <f t="shared" si="81"/>
        <v>47</v>
      </c>
      <c r="L217" s="15">
        <f t="shared" si="70"/>
        <v>20.620779220779216</v>
      </c>
      <c r="M217" s="215">
        <f t="shared" si="82"/>
        <v>56.231168831168816</v>
      </c>
    </row>
    <row r="218" spans="1:13">
      <c r="A218" s="4" t="s">
        <v>84</v>
      </c>
      <c r="B218" s="58">
        <v>27.2</v>
      </c>
      <c r="C218" s="112">
        <f t="shared" si="77"/>
        <v>63.599999999999994</v>
      </c>
      <c r="D218" s="70">
        <v>27</v>
      </c>
      <c r="E218" s="136">
        <f t="shared" si="78"/>
        <v>83.8</v>
      </c>
      <c r="F218" s="43">
        <v>20</v>
      </c>
      <c r="G218" s="137">
        <f t="shared" si="79"/>
        <v>80</v>
      </c>
      <c r="H218" s="36"/>
      <c r="I218" s="138">
        <f t="shared" si="80"/>
        <v>100</v>
      </c>
      <c r="J218" s="11">
        <v>41.2</v>
      </c>
      <c r="K218" s="139">
        <f t="shared" si="81"/>
        <v>88.2</v>
      </c>
      <c r="L218" s="15">
        <f t="shared" si="70"/>
        <v>25.976623376623376</v>
      </c>
      <c r="M218" s="140">
        <f t="shared" si="82"/>
        <v>82.207792207792195</v>
      </c>
    </row>
    <row r="219" spans="1:13">
      <c r="A219" s="4" t="s">
        <v>85</v>
      </c>
      <c r="B219" s="58">
        <v>36.4</v>
      </c>
      <c r="C219" s="112">
        <f>C218+B219</f>
        <v>100</v>
      </c>
      <c r="D219" s="70">
        <v>16.2</v>
      </c>
      <c r="E219" s="136">
        <f t="shared" si="78"/>
        <v>100</v>
      </c>
      <c r="F219" s="43">
        <v>20</v>
      </c>
      <c r="G219" s="137">
        <f t="shared" si="79"/>
        <v>100</v>
      </c>
      <c r="H219" s="36"/>
      <c r="I219" s="138">
        <f t="shared" si="80"/>
        <v>100</v>
      </c>
      <c r="J219" s="11">
        <v>11.8</v>
      </c>
      <c r="K219" s="139">
        <f t="shared" si="81"/>
        <v>100</v>
      </c>
      <c r="L219" s="15">
        <f t="shared" si="70"/>
        <v>17.792207792207787</v>
      </c>
      <c r="M219" s="140">
        <f t="shared" si="82"/>
        <v>99.999999999999986</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c r="C222" s="112"/>
      <c r="D222" s="70">
        <v>10.9</v>
      </c>
      <c r="E222" s="136">
        <f>D222</f>
        <v>10.9</v>
      </c>
      <c r="F222" s="43"/>
      <c r="G222" s="137"/>
      <c r="H222" s="36">
        <v>40</v>
      </c>
      <c r="I222" s="335">
        <f>H222</f>
        <v>40</v>
      </c>
      <c r="J222" s="11"/>
      <c r="K222" s="139">
        <f>J222</f>
        <v>0</v>
      </c>
      <c r="L222" s="15">
        <f t="shared" si="70"/>
        <v>9.627272727272727</v>
      </c>
      <c r="M222" s="140">
        <f>L222</f>
        <v>9.627272727272727</v>
      </c>
    </row>
    <row r="223" spans="1:13">
      <c r="A223" s="6">
        <v>0.05</v>
      </c>
      <c r="B223" s="58">
        <v>27.3</v>
      </c>
      <c r="C223" s="112">
        <f>C222+B223</f>
        <v>27.3</v>
      </c>
      <c r="D223" s="70">
        <v>5.4</v>
      </c>
      <c r="E223" s="136">
        <f>E222+D223</f>
        <v>16.3</v>
      </c>
      <c r="F223" s="43"/>
      <c r="G223" s="137"/>
      <c r="H223" s="36">
        <v>20</v>
      </c>
      <c r="I223" s="337">
        <f>I222+H223</f>
        <v>60</v>
      </c>
      <c r="J223" s="11"/>
      <c r="K223" s="139">
        <f>K222+J223</f>
        <v>0</v>
      </c>
      <c r="L223" s="15">
        <f t="shared" si="70"/>
        <v>7.6129870129870127</v>
      </c>
      <c r="M223" s="140">
        <f>M222+L223</f>
        <v>17.240259740259738</v>
      </c>
    </row>
    <row r="224" spans="1:13">
      <c r="A224" s="6">
        <v>0.06</v>
      </c>
      <c r="B224" s="58">
        <v>27.3</v>
      </c>
      <c r="C224" s="208">
        <f t="shared" ref="C224:C230" si="83">C223+B224</f>
        <v>54.6</v>
      </c>
      <c r="D224" s="70">
        <v>24.3</v>
      </c>
      <c r="E224" s="210">
        <f t="shared" ref="E224:E230" si="84">E223+D224</f>
        <v>40.6</v>
      </c>
      <c r="F224" s="43">
        <v>20</v>
      </c>
      <c r="G224" s="137">
        <f t="shared" ref="G224:G230" si="85">G223+F224</f>
        <v>20</v>
      </c>
      <c r="H224" s="36">
        <v>20</v>
      </c>
      <c r="I224" s="336">
        <f t="shared" ref="I224:I230" si="86">I223+H224</f>
        <v>80</v>
      </c>
      <c r="J224" s="11">
        <v>11.8</v>
      </c>
      <c r="K224" s="131">
        <f t="shared" ref="K224:K230" si="87">K223+J224</f>
        <v>11.8</v>
      </c>
      <c r="L224" s="15">
        <f t="shared" si="70"/>
        <v>23.622077922077921</v>
      </c>
      <c r="M224" s="215">
        <f t="shared" ref="M224:M230" si="88">M223+L224</f>
        <v>40.862337662337659</v>
      </c>
    </row>
    <row r="225" spans="1:13">
      <c r="A225" s="6">
        <v>7.0000000000000007E-2</v>
      </c>
      <c r="B225" s="58">
        <v>18.2</v>
      </c>
      <c r="C225" s="112">
        <f t="shared" si="83"/>
        <v>72.8</v>
      </c>
      <c r="D225" s="70">
        <v>10.8</v>
      </c>
      <c r="E225" s="136">
        <f t="shared" si="84"/>
        <v>51.400000000000006</v>
      </c>
      <c r="F225" s="43">
        <v>20</v>
      </c>
      <c r="G225" s="211">
        <f t="shared" si="85"/>
        <v>40</v>
      </c>
      <c r="H225" s="36"/>
      <c r="I225" s="138">
        <f t="shared" si="86"/>
        <v>80</v>
      </c>
      <c r="J225" s="11">
        <v>29.4</v>
      </c>
      <c r="K225" s="213">
        <f t="shared" si="87"/>
        <v>41.2</v>
      </c>
      <c r="L225" s="15">
        <f t="shared" si="70"/>
        <v>12.589610389610389</v>
      </c>
      <c r="M225" s="140">
        <f t="shared" si="88"/>
        <v>53.451948051948051</v>
      </c>
    </row>
    <row r="226" spans="1:13">
      <c r="A226" s="6">
        <v>0.08</v>
      </c>
      <c r="B226" s="58">
        <v>9.1</v>
      </c>
      <c r="C226" s="112">
        <f t="shared" si="83"/>
        <v>81.899999999999991</v>
      </c>
      <c r="D226" s="70">
        <v>18.899999999999999</v>
      </c>
      <c r="E226" s="136">
        <f t="shared" si="84"/>
        <v>70.300000000000011</v>
      </c>
      <c r="F226" s="43">
        <v>40</v>
      </c>
      <c r="G226" s="137">
        <f t="shared" si="85"/>
        <v>80</v>
      </c>
      <c r="H226" s="36"/>
      <c r="I226" s="138">
        <f t="shared" si="86"/>
        <v>80</v>
      </c>
      <c r="J226" s="11">
        <v>29.4</v>
      </c>
      <c r="K226" s="139">
        <f t="shared" si="87"/>
        <v>70.599999999999994</v>
      </c>
      <c r="L226" s="15">
        <f t="shared" si="70"/>
        <v>19.198701298701295</v>
      </c>
      <c r="M226" s="140">
        <f t="shared" si="88"/>
        <v>72.650649350649346</v>
      </c>
    </row>
    <row r="227" spans="1:13">
      <c r="A227" s="6">
        <v>0.09</v>
      </c>
      <c r="B227" s="58"/>
      <c r="C227" s="112">
        <f t="shared" si="83"/>
        <v>81.899999999999991</v>
      </c>
      <c r="D227" s="70">
        <v>2.7</v>
      </c>
      <c r="E227" s="136">
        <f t="shared" si="84"/>
        <v>73.000000000000014</v>
      </c>
      <c r="F227" s="43"/>
      <c r="G227" s="137">
        <f t="shared" si="85"/>
        <v>80</v>
      </c>
      <c r="H227" s="36"/>
      <c r="I227" s="138">
        <f t="shared" si="86"/>
        <v>80</v>
      </c>
      <c r="J227" s="11"/>
      <c r="K227" s="139">
        <f t="shared" si="87"/>
        <v>70.599999999999994</v>
      </c>
      <c r="L227" s="15">
        <f t="shared" si="70"/>
        <v>1.9987012987012986</v>
      </c>
      <c r="M227" s="140">
        <f t="shared" si="88"/>
        <v>74.649350649350637</v>
      </c>
    </row>
    <row r="228" spans="1:13">
      <c r="A228" s="6">
        <v>0.1</v>
      </c>
      <c r="B228" s="58">
        <v>9.1</v>
      </c>
      <c r="C228" s="112">
        <f t="shared" si="83"/>
        <v>90.999999999999986</v>
      </c>
      <c r="D228" s="70">
        <v>21.6</v>
      </c>
      <c r="E228" s="136">
        <f t="shared" si="84"/>
        <v>94.600000000000023</v>
      </c>
      <c r="F228" s="43">
        <v>20</v>
      </c>
      <c r="G228" s="137">
        <f t="shared" si="85"/>
        <v>100</v>
      </c>
      <c r="H228" s="36"/>
      <c r="I228" s="138">
        <f t="shared" si="86"/>
        <v>80</v>
      </c>
      <c r="J228" s="11">
        <v>23.5</v>
      </c>
      <c r="K228" s="139">
        <f t="shared" si="87"/>
        <v>94.1</v>
      </c>
      <c r="L228" s="15">
        <f t="shared" si="70"/>
        <v>19.409090909090907</v>
      </c>
      <c r="M228" s="140">
        <f t="shared" si="88"/>
        <v>94.058441558441544</v>
      </c>
    </row>
    <row r="229" spans="1:13">
      <c r="A229" s="6">
        <v>0.11</v>
      </c>
      <c r="B229" s="58"/>
      <c r="C229" s="112">
        <f t="shared" si="83"/>
        <v>90.999999999999986</v>
      </c>
      <c r="D229" s="70">
        <v>2.7</v>
      </c>
      <c r="E229" s="136">
        <f t="shared" si="84"/>
        <v>97.300000000000026</v>
      </c>
      <c r="F229" s="43"/>
      <c r="G229" s="137">
        <f t="shared" si="85"/>
        <v>100</v>
      </c>
      <c r="H229" s="36">
        <v>20</v>
      </c>
      <c r="I229" s="138">
        <f t="shared" si="86"/>
        <v>100</v>
      </c>
      <c r="J229" s="11"/>
      <c r="K229" s="139">
        <f t="shared" si="87"/>
        <v>94.1</v>
      </c>
      <c r="L229" s="15">
        <f t="shared" si="70"/>
        <v>2.7779220779220775</v>
      </c>
      <c r="M229" s="140">
        <f t="shared" si="88"/>
        <v>96.836363636363615</v>
      </c>
    </row>
    <row r="230" spans="1:13">
      <c r="A230" s="4" t="s">
        <v>96</v>
      </c>
      <c r="B230" s="58">
        <v>9.1</v>
      </c>
      <c r="C230" s="112">
        <f t="shared" si="83"/>
        <v>100.09999999999998</v>
      </c>
      <c r="D230" s="70">
        <v>2.7</v>
      </c>
      <c r="E230" s="136">
        <f t="shared" si="84"/>
        <v>100.00000000000003</v>
      </c>
      <c r="F230" s="43"/>
      <c r="G230" s="137">
        <f t="shared" si="85"/>
        <v>100</v>
      </c>
      <c r="H230" s="36"/>
      <c r="I230" s="138">
        <f t="shared" si="86"/>
        <v>100</v>
      </c>
      <c r="J230" s="11">
        <v>5.9</v>
      </c>
      <c r="K230" s="139">
        <f t="shared" si="87"/>
        <v>100</v>
      </c>
      <c r="L230" s="15">
        <f t="shared" si="70"/>
        <v>3.1740259740259744</v>
      </c>
      <c r="M230" s="140">
        <f t="shared" si="88"/>
        <v>100.01038961038959</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27.2</v>
      </c>
      <c r="C233" s="112">
        <f>B233</f>
        <v>27.2</v>
      </c>
      <c r="D233" s="70">
        <v>24.3</v>
      </c>
      <c r="E233" s="136">
        <f>D233</f>
        <v>24.3</v>
      </c>
      <c r="F233" s="43">
        <v>40</v>
      </c>
      <c r="G233" s="338">
        <f>F233</f>
        <v>40</v>
      </c>
      <c r="H233" s="36">
        <v>40</v>
      </c>
      <c r="I233" s="212">
        <f>H233</f>
        <v>40</v>
      </c>
      <c r="J233" s="11">
        <v>17.600000000000001</v>
      </c>
      <c r="K233" s="139">
        <f>J233</f>
        <v>17.600000000000001</v>
      </c>
      <c r="L233" s="15">
        <f t="shared" si="70"/>
        <v>26.175324675324674</v>
      </c>
      <c r="M233" s="140">
        <f>L233</f>
        <v>26.175324675324674</v>
      </c>
    </row>
    <row r="234" spans="1:13">
      <c r="A234" s="6">
        <v>0.04</v>
      </c>
      <c r="B234" s="58">
        <v>9.1</v>
      </c>
      <c r="C234" s="112">
        <f>C233+B234</f>
        <v>36.299999999999997</v>
      </c>
      <c r="D234" s="70"/>
      <c r="E234" s="136">
        <f>E233+D234</f>
        <v>24.3</v>
      </c>
      <c r="F234" s="43"/>
      <c r="G234" s="137">
        <f>G233+F234</f>
        <v>40</v>
      </c>
      <c r="H234" s="36"/>
      <c r="I234" s="138">
        <f>I233+H234</f>
        <v>40</v>
      </c>
      <c r="J234" s="11"/>
      <c r="K234" s="139">
        <f>K233+J234</f>
        <v>17.600000000000001</v>
      </c>
      <c r="L234" s="15">
        <f t="shared" si="70"/>
        <v>0.94545454545454555</v>
      </c>
      <c r="M234" s="140">
        <f>M233+L234</f>
        <v>27.12077922077922</v>
      </c>
    </row>
    <row r="235" spans="1:13">
      <c r="A235" s="6">
        <v>0.05</v>
      </c>
      <c r="B235" s="58"/>
      <c r="C235" s="112">
        <f t="shared" ref="C235:C243" si="89">C234+B235</f>
        <v>36.299999999999997</v>
      </c>
      <c r="D235" s="70">
        <v>8.1</v>
      </c>
      <c r="E235" s="136">
        <f t="shared" ref="E235:E243" si="90">E234+D235</f>
        <v>32.4</v>
      </c>
      <c r="F235" s="43">
        <v>40</v>
      </c>
      <c r="G235" s="137">
        <f t="shared" ref="G235:G243" si="91">G234+F235</f>
        <v>80</v>
      </c>
      <c r="H235" s="36"/>
      <c r="I235" s="138">
        <f t="shared" ref="I235:I243" si="92">I234+H235</f>
        <v>40</v>
      </c>
      <c r="J235" s="11">
        <v>11.8</v>
      </c>
      <c r="K235" s="139">
        <f t="shared" ref="K235:K243" si="93">K234+J235</f>
        <v>29.400000000000002</v>
      </c>
      <c r="L235" s="15">
        <f t="shared" si="70"/>
        <v>9.5727272727272723</v>
      </c>
      <c r="M235" s="140">
        <f t="shared" ref="M235:M243" si="94">M234+L235</f>
        <v>36.69350649350649</v>
      </c>
    </row>
    <row r="236" spans="1:13">
      <c r="A236" s="6">
        <v>0.06</v>
      </c>
      <c r="B236" s="58"/>
      <c r="C236" s="112">
        <f t="shared" si="89"/>
        <v>36.299999999999997</v>
      </c>
      <c r="D236" s="70">
        <v>2.7</v>
      </c>
      <c r="E236" s="136">
        <f t="shared" si="90"/>
        <v>35.1</v>
      </c>
      <c r="F236" s="43"/>
      <c r="G236" s="339">
        <f t="shared" si="91"/>
        <v>80</v>
      </c>
      <c r="H236" s="36">
        <v>20</v>
      </c>
      <c r="I236" s="138">
        <f t="shared" si="92"/>
        <v>60</v>
      </c>
      <c r="J236" s="11"/>
      <c r="K236" s="139">
        <f t="shared" si="93"/>
        <v>29.400000000000002</v>
      </c>
      <c r="L236" s="15">
        <f t="shared" si="70"/>
        <v>2.7779220779220775</v>
      </c>
      <c r="M236" s="140">
        <f t="shared" si="94"/>
        <v>39.471428571428568</v>
      </c>
    </row>
    <row r="237" spans="1:13">
      <c r="A237" s="6">
        <v>7.0000000000000007E-2</v>
      </c>
      <c r="B237" s="58">
        <v>9.1</v>
      </c>
      <c r="C237" s="208">
        <f t="shared" si="89"/>
        <v>45.4</v>
      </c>
      <c r="D237" s="70">
        <v>2.7</v>
      </c>
      <c r="E237" s="136">
        <f t="shared" si="90"/>
        <v>37.800000000000004</v>
      </c>
      <c r="F237" s="43"/>
      <c r="G237" s="137">
        <f t="shared" si="91"/>
        <v>80</v>
      </c>
      <c r="H237" s="36">
        <v>20</v>
      </c>
      <c r="I237" s="138">
        <f t="shared" si="92"/>
        <v>80</v>
      </c>
      <c r="J237" s="11">
        <v>11.8</v>
      </c>
      <c r="K237" s="139">
        <f t="shared" si="93"/>
        <v>41.2</v>
      </c>
      <c r="L237" s="15">
        <f t="shared" si="70"/>
        <v>4.1831168831168828</v>
      </c>
      <c r="M237" s="140">
        <f t="shared" si="94"/>
        <v>43.654545454545449</v>
      </c>
    </row>
    <row r="238" spans="1:13">
      <c r="A238" s="6">
        <v>0.08</v>
      </c>
      <c r="B238" s="58"/>
      <c r="C238" s="112">
        <f t="shared" si="89"/>
        <v>45.4</v>
      </c>
      <c r="D238" s="70">
        <v>5.4</v>
      </c>
      <c r="E238" s="136">
        <f t="shared" si="90"/>
        <v>43.2</v>
      </c>
      <c r="F238" s="43">
        <v>20</v>
      </c>
      <c r="G238" s="137">
        <f t="shared" si="91"/>
        <v>100</v>
      </c>
      <c r="H238" s="36"/>
      <c r="I238" s="138">
        <f t="shared" si="92"/>
        <v>80</v>
      </c>
      <c r="J238" s="11">
        <v>5.9</v>
      </c>
      <c r="K238" s="213">
        <f t="shared" si="93"/>
        <v>47.1</v>
      </c>
      <c r="L238" s="15">
        <f t="shared" si="70"/>
        <v>5.7857142857142847</v>
      </c>
      <c r="M238" s="215">
        <f t="shared" si="94"/>
        <v>49.440259740259734</v>
      </c>
    </row>
    <row r="239" spans="1:13">
      <c r="A239" s="6">
        <v>0.09</v>
      </c>
      <c r="B239" s="58"/>
      <c r="C239" s="112">
        <f t="shared" si="89"/>
        <v>45.4</v>
      </c>
      <c r="D239" s="70">
        <v>2.7</v>
      </c>
      <c r="E239" s="210">
        <f t="shared" si="90"/>
        <v>45.900000000000006</v>
      </c>
      <c r="F239" s="43"/>
      <c r="G239" s="137">
        <f t="shared" si="91"/>
        <v>100</v>
      </c>
      <c r="H239" s="36"/>
      <c r="I239" s="138">
        <f t="shared" si="92"/>
        <v>80</v>
      </c>
      <c r="J239" s="11"/>
      <c r="K239" s="131">
        <f t="shared" si="93"/>
        <v>47.1</v>
      </c>
      <c r="L239" s="15">
        <f t="shared" si="70"/>
        <v>1.9987012987012986</v>
      </c>
      <c r="M239" s="140">
        <f t="shared" si="94"/>
        <v>51.438961038961033</v>
      </c>
    </row>
    <row r="240" spans="1:13">
      <c r="A240" s="6">
        <v>0.1</v>
      </c>
      <c r="B240" s="58">
        <v>18.2</v>
      </c>
      <c r="C240" s="112">
        <f t="shared" si="89"/>
        <v>63.599999999999994</v>
      </c>
      <c r="D240" s="70">
        <v>16.2</v>
      </c>
      <c r="E240" s="136">
        <f t="shared" si="90"/>
        <v>62.100000000000009</v>
      </c>
      <c r="F240" s="43"/>
      <c r="G240" s="137">
        <f t="shared" si="91"/>
        <v>100</v>
      </c>
      <c r="H240" s="36">
        <v>20</v>
      </c>
      <c r="I240" s="138">
        <f t="shared" si="92"/>
        <v>100</v>
      </c>
      <c r="J240" s="11">
        <v>29.4</v>
      </c>
      <c r="K240" s="139">
        <f t="shared" si="93"/>
        <v>76.5</v>
      </c>
      <c r="L240" s="15">
        <f t="shared" si="70"/>
        <v>15.807792207792204</v>
      </c>
      <c r="M240" s="140">
        <f t="shared" si="94"/>
        <v>67.246753246753229</v>
      </c>
    </row>
    <row r="241" spans="1:13">
      <c r="A241" s="6">
        <v>0.11</v>
      </c>
      <c r="B241" s="58"/>
      <c r="C241" s="112">
        <f t="shared" si="89"/>
        <v>63.599999999999994</v>
      </c>
      <c r="D241" s="70">
        <v>5.5</v>
      </c>
      <c r="E241" s="136">
        <f t="shared" si="90"/>
        <v>67.600000000000009</v>
      </c>
      <c r="F241" s="43"/>
      <c r="G241" s="137">
        <f t="shared" si="91"/>
        <v>100</v>
      </c>
      <c r="H241" s="36"/>
      <c r="I241" s="138">
        <f t="shared" si="92"/>
        <v>100</v>
      </c>
      <c r="J241" s="11"/>
      <c r="K241" s="139">
        <f t="shared" si="93"/>
        <v>76.5</v>
      </c>
      <c r="L241" s="15">
        <f t="shared" si="70"/>
        <v>4.0714285714285712</v>
      </c>
      <c r="M241" s="140">
        <f t="shared" si="94"/>
        <v>71.318181818181799</v>
      </c>
    </row>
    <row r="242" spans="1:13">
      <c r="A242" s="6">
        <v>0.12</v>
      </c>
      <c r="B242" s="58"/>
      <c r="C242" s="112">
        <f t="shared" si="89"/>
        <v>63.599999999999994</v>
      </c>
      <c r="D242" s="70">
        <v>5.4</v>
      </c>
      <c r="E242" s="136">
        <f t="shared" si="90"/>
        <v>73.000000000000014</v>
      </c>
      <c r="F242" s="43"/>
      <c r="G242" s="137">
        <f t="shared" si="91"/>
        <v>100</v>
      </c>
      <c r="H242" s="36"/>
      <c r="I242" s="138">
        <f t="shared" si="92"/>
        <v>100</v>
      </c>
      <c r="J242" s="11"/>
      <c r="K242" s="139">
        <f t="shared" si="93"/>
        <v>76.5</v>
      </c>
      <c r="L242" s="15">
        <f t="shared" si="70"/>
        <v>3.9974025974025973</v>
      </c>
      <c r="M242" s="140">
        <f t="shared" si="94"/>
        <v>75.315584415584397</v>
      </c>
    </row>
    <row r="243" spans="1:13">
      <c r="A243" s="4" t="s">
        <v>87</v>
      </c>
      <c r="B243" s="58">
        <v>36.4</v>
      </c>
      <c r="C243" s="112">
        <f t="shared" si="89"/>
        <v>100</v>
      </c>
      <c r="D243" s="70">
        <v>27</v>
      </c>
      <c r="E243" s="136">
        <f t="shared" si="90"/>
        <v>100.00000000000001</v>
      </c>
      <c r="F243" s="43"/>
      <c r="G243" s="137">
        <f t="shared" si="91"/>
        <v>100</v>
      </c>
      <c r="H243" s="36"/>
      <c r="I243" s="138">
        <f t="shared" si="92"/>
        <v>100</v>
      </c>
      <c r="J243" s="11">
        <v>23.5</v>
      </c>
      <c r="K243" s="139">
        <f t="shared" si="93"/>
        <v>100</v>
      </c>
      <c r="L243" s="15">
        <f t="shared" si="70"/>
        <v>24.684415584415582</v>
      </c>
      <c r="M243" s="140">
        <f t="shared" si="94"/>
        <v>99.999999999999972</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v>9</v>
      </c>
      <c r="C246" s="112">
        <f>B246</f>
        <v>9</v>
      </c>
      <c r="D246" s="70">
        <v>5.5</v>
      </c>
      <c r="E246" s="136">
        <f>D246</f>
        <v>5.5</v>
      </c>
      <c r="F246" s="43"/>
      <c r="G246" s="137"/>
      <c r="H246" s="36"/>
      <c r="I246" s="138">
        <f>H246</f>
        <v>0</v>
      </c>
      <c r="J246" s="11">
        <v>5.9</v>
      </c>
      <c r="K246" s="139">
        <f>J246</f>
        <v>5.9</v>
      </c>
      <c r="L246" s="15">
        <f t="shared" si="70"/>
        <v>5.2363636363636354</v>
      </c>
      <c r="M246" s="140">
        <f>L246</f>
        <v>5.2363636363636354</v>
      </c>
    </row>
    <row r="247" spans="1:13">
      <c r="A247" s="4" t="s">
        <v>15</v>
      </c>
      <c r="B247" s="58">
        <v>27.3</v>
      </c>
      <c r="C247" s="112">
        <f>C246+B247</f>
        <v>36.299999999999997</v>
      </c>
      <c r="D247" s="70">
        <v>18.899999999999999</v>
      </c>
      <c r="E247" s="136">
        <f>E246+D247</f>
        <v>24.4</v>
      </c>
      <c r="F247" s="43"/>
      <c r="G247" s="137"/>
      <c r="H247" s="36"/>
      <c r="I247" s="138">
        <f>I246+H247</f>
        <v>0</v>
      </c>
      <c r="J247" s="11">
        <v>29.4</v>
      </c>
      <c r="K247" s="213">
        <f>K246+J247</f>
        <v>35.299999999999997</v>
      </c>
      <c r="L247" s="15">
        <f t="shared" si="70"/>
        <v>17.972727272727269</v>
      </c>
      <c r="M247" s="140">
        <f>M246+L247</f>
        <v>23.209090909090904</v>
      </c>
    </row>
    <row r="248" spans="1:13">
      <c r="A248" s="4" t="s">
        <v>16</v>
      </c>
      <c r="B248" s="58">
        <v>45.5</v>
      </c>
      <c r="C248" s="208">
        <f>C247+B248</f>
        <v>81.8</v>
      </c>
      <c r="D248" s="70">
        <v>45.9</v>
      </c>
      <c r="E248" s="210">
        <f>E247+D248</f>
        <v>70.3</v>
      </c>
      <c r="F248" s="43">
        <v>80</v>
      </c>
      <c r="G248" s="211">
        <f>G247+F248</f>
        <v>80</v>
      </c>
      <c r="H248" s="36">
        <v>50</v>
      </c>
      <c r="I248" s="212">
        <f>I247+H248</f>
        <v>50</v>
      </c>
      <c r="J248" s="11">
        <v>47.1</v>
      </c>
      <c r="K248" s="139">
        <f>K247+J248</f>
        <v>82.4</v>
      </c>
      <c r="L248" s="15">
        <f t="shared" si="70"/>
        <v>48.722077922077908</v>
      </c>
      <c r="M248" s="215">
        <f>M247+L248</f>
        <v>71.931168831168804</v>
      </c>
    </row>
    <row r="249" spans="1:13">
      <c r="A249" s="4" t="s">
        <v>17</v>
      </c>
      <c r="B249" s="58">
        <v>9.1</v>
      </c>
      <c r="C249" s="112">
        <f>C248+B249</f>
        <v>90.899999999999991</v>
      </c>
      <c r="D249" s="70">
        <v>21.6</v>
      </c>
      <c r="E249" s="136">
        <f>E248+D249</f>
        <v>91.9</v>
      </c>
      <c r="F249" s="43">
        <v>20</v>
      </c>
      <c r="G249" s="137">
        <f>G248+F249</f>
        <v>100</v>
      </c>
      <c r="H249" s="36"/>
      <c r="I249" s="138">
        <f>I248+H249</f>
        <v>50</v>
      </c>
      <c r="J249" s="11">
        <v>17.600000000000001</v>
      </c>
      <c r="K249" s="139">
        <f>K248+J249</f>
        <v>100</v>
      </c>
      <c r="L249" s="15">
        <f t="shared" si="70"/>
        <v>19.179220779220778</v>
      </c>
      <c r="M249" s="140">
        <f>M248+L249</f>
        <v>91.110389610389575</v>
      </c>
    </row>
    <row r="250" spans="1:13">
      <c r="A250" s="4" t="s">
        <v>18</v>
      </c>
      <c r="B250" s="58">
        <v>9.1</v>
      </c>
      <c r="C250" s="112">
        <f>C249+B250</f>
        <v>99.999999999999986</v>
      </c>
      <c r="D250" s="70">
        <v>8.1</v>
      </c>
      <c r="E250" s="136">
        <f>E249+D250</f>
        <v>100</v>
      </c>
      <c r="F250" s="43"/>
      <c r="G250" s="137">
        <f>G249+F250</f>
        <v>100</v>
      </c>
      <c r="H250" s="36">
        <v>50</v>
      </c>
      <c r="I250" s="138">
        <f>I249+H250</f>
        <v>100</v>
      </c>
      <c r="J250" s="11"/>
      <c r="K250" s="139">
        <f>K249+J250</f>
        <v>100</v>
      </c>
      <c r="L250" s="15">
        <f t="shared" si="70"/>
        <v>8.8896103896103877</v>
      </c>
      <c r="M250" s="140">
        <f>M249+L250</f>
        <v>99.999999999999957</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c r="C253" s="112"/>
      <c r="D253" s="70">
        <v>16.3</v>
      </c>
      <c r="E253" s="136">
        <f>D253</f>
        <v>16.3</v>
      </c>
      <c r="F253" s="43"/>
      <c r="G253" s="137"/>
      <c r="H253" s="36"/>
      <c r="I253" s="138">
        <f>H253</f>
        <v>0</v>
      </c>
      <c r="J253" s="11">
        <v>5.9</v>
      </c>
      <c r="K253" s="139">
        <f>J253</f>
        <v>5.9</v>
      </c>
      <c r="L253" s="15">
        <f t="shared" si="70"/>
        <v>12.296103896103897</v>
      </c>
      <c r="M253" s="140">
        <f>L253</f>
        <v>12.296103896103897</v>
      </c>
    </row>
    <row r="254" spans="1:13">
      <c r="A254" s="4" t="s">
        <v>20</v>
      </c>
      <c r="B254" s="58">
        <v>50</v>
      </c>
      <c r="C254" s="208">
        <f>C253+B254</f>
        <v>50</v>
      </c>
      <c r="D254" s="70"/>
      <c r="E254" s="210">
        <f>E253+D254</f>
        <v>16.3</v>
      </c>
      <c r="F254" s="43">
        <v>20</v>
      </c>
      <c r="G254" s="339">
        <f>G253+F254</f>
        <v>20</v>
      </c>
      <c r="H254" s="36">
        <v>20</v>
      </c>
      <c r="I254" s="138">
        <f>I253+H254</f>
        <v>20</v>
      </c>
      <c r="J254" s="11">
        <v>64.7</v>
      </c>
      <c r="K254" s="213">
        <f>K253+J254</f>
        <v>70.600000000000009</v>
      </c>
      <c r="L254" s="15">
        <f t="shared" si="70"/>
        <v>10.053246753246754</v>
      </c>
      <c r="M254" s="215">
        <f>M253+L254</f>
        <v>22.349350649350651</v>
      </c>
    </row>
    <row r="255" spans="1:13">
      <c r="A255" s="4" t="s">
        <v>21</v>
      </c>
      <c r="B255" s="58">
        <v>25</v>
      </c>
      <c r="C255" s="112">
        <f>C254+B255</f>
        <v>75</v>
      </c>
      <c r="D255" s="70">
        <v>16.2</v>
      </c>
      <c r="E255" s="136">
        <f>E254+D255</f>
        <v>32.5</v>
      </c>
      <c r="F255" s="43">
        <v>40</v>
      </c>
      <c r="G255" s="338">
        <f>G254+F255</f>
        <v>60</v>
      </c>
      <c r="H255" s="36">
        <v>40</v>
      </c>
      <c r="I255" s="212">
        <f>I254+H255</f>
        <v>60</v>
      </c>
      <c r="J255" s="11">
        <v>29.4</v>
      </c>
      <c r="K255" s="139">
        <f>K254+J255</f>
        <v>100</v>
      </c>
      <c r="L255" s="15">
        <f t="shared" si="70"/>
        <v>20.410389610389608</v>
      </c>
      <c r="M255" s="140">
        <f>M254+L255</f>
        <v>42.759740259740255</v>
      </c>
    </row>
    <row r="256" spans="1:13">
      <c r="A256" s="4" t="s">
        <v>22</v>
      </c>
      <c r="B256" s="58">
        <v>25</v>
      </c>
      <c r="C256" s="112">
        <f>C255+B256</f>
        <v>100</v>
      </c>
      <c r="D256" s="70">
        <v>21.6</v>
      </c>
      <c r="E256" s="136">
        <f>E255+D256</f>
        <v>54.1</v>
      </c>
      <c r="F256" s="43">
        <v>20</v>
      </c>
      <c r="G256" s="137">
        <f>G255+F256</f>
        <v>80</v>
      </c>
      <c r="H256" s="36">
        <v>20</v>
      </c>
      <c r="I256" s="138">
        <f>I255+H256</f>
        <v>80</v>
      </c>
      <c r="J256" s="11"/>
      <c r="K256" s="139">
        <f>K255+J256</f>
        <v>100</v>
      </c>
      <c r="L256" s="15">
        <f t="shared" si="70"/>
        <v>20.924675324675324</v>
      </c>
      <c r="M256" s="140">
        <f>M255+L256</f>
        <v>63.684415584415575</v>
      </c>
    </row>
    <row r="257" spans="1:13">
      <c r="A257" s="4" t="s">
        <v>23</v>
      </c>
      <c r="B257" s="58"/>
      <c r="C257" s="112">
        <f>C256+B257</f>
        <v>100</v>
      </c>
      <c r="D257" s="70">
        <v>45.9</v>
      </c>
      <c r="E257" s="136">
        <f>E256+D257</f>
        <v>100</v>
      </c>
      <c r="F257" s="43"/>
      <c r="G257" s="137">
        <f>G256+F257</f>
        <v>80</v>
      </c>
      <c r="H257" s="36">
        <v>20</v>
      </c>
      <c r="I257" s="138">
        <f>I256+H257</f>
        <v>100</v>
      </c>
      <c r="J257" s="11"/>
      <c r="K257" s="139">
        <f>K256+J257</f>
        <v>100</v>
      </c>
      <c r="L257" s="15">
        <f t="shared" si="70"/>
        <v>34.757142857142853</v>
      </c>
      <c r="M257" s="140">
        <f>M256+L257</f>
        <v>98.441558441558428</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18.100000000000001</v>
      </c>
      <c r="C260" s="112">
        <f>B260</f>
        <v>18.100000000000001</v>
      </c>
      <c r="D260" s="70">
        <v>16.3</v>
      </c>
      <c r="E260" s="136">
        <f>D260</f>
        <v>16.3</v>
      </c>
      <c r="F260" s="43"/>
      <c r="G260" s="137"/>
      <c r="H260" s="36">
        <v>20</v>
      </c>
      <c r="I260" s="138">
        <f>H260</f>
        <v>20</v>
      </c>
      <c r="J260" s="11">
        <v>23.6</v>
      </c>
      <c r="K260" s="139">
        <f>J260</f>
        <v>23.6</v>
      </c>
      <c r="L260" s="15">
        <f t="shared" si="70"/>
        <v>15.645454545454546</v>
      </c>
      <c r="M260" s="153">
        <f>L260</f>
        <v>15.645454545454546</v>
      </c>
    </row>
    <row r="261" spans="1:13">
      <c r="A261" s="4" t="s">
        <v>60</v>
      </c>
      <c r="B261" s="58">
        <v>18.2</v>
      </c>
      <c r="C261" s="208">
        <f>C260+B261</f>
        <v>36.299999999999997</v>
      </c>
      <c r="D261" s="70">
        <v>35.1</v>
      </c>
      <c r="E261" s="210">
        <f>E260+D261</f>
        <v>51.400000000000006</v>
      </c>
      <c r="F261" s="43">
        <v>40</v>
      </c>
      <c r="G261" s="211">
        <f>G260+F261</f>
        <v>40</v>
      </c>
      <c r="H261" s="36">
        <v>20</v>
      </c>
      <c r="I261" s="335">
        <f>I260+H261</f>
        <v>40</v>
      </c>
      <c r="J261" s="11">
        <v>17.600000000000001</v>
      </c>
      <c r="K261" s="213">
        <f>K260+J261</f>
        <v>41.2</v>
      </c>
      <c r="L261" s="15">
        <f t="shared" si="70"/>
        <v>32.455844155844147</v>
      </c>
      <c r="M261" s="215">
        <f>M260+L261</f>
        <v>48.101298701298695</v>
      </c>
    </row>
    <row r="262" spans="1:13">
      <c r="A262" s="4" t="s">
        <v>89</v>
      </c>
      <c r="B262" s="58">
        <v>36.4</v>
      </c>
      <c r="C262" s="112">
        <f>C261+B262</f>
        <v>72.699999999999989</v>
      </c>
      <c r="D262" s="70">
        <v>21.6</v>
      </c>
      <c r="E262" s="136">
        <f>E261+D262</f>
        <v>73</v>
      </c>
      <c r="F262" s="43">
        <v>20</v>
      </c>
      <c r="G262" s="137">
        <f>G261+F262</f>
        <v>60</v>
      </c>
      <c r="H262" s="36"/>
      <c r="I262" s="336">
        <f>I261+H262</f>
        <v>40</v>
      </c>
      <c r="J262" s="11">
        <v>17.600000000000001</v>
      </c>
      <c r="K262" s="139">
        <f>K261+J262</f>
        <v>58.800000000000004</v>
      </c>
      <c r="L262" s="15">
        <f t="shared" si="70"/>
        <v>22.015584415584414</v>
      </c>
      <c r="M262" s="153">
        <f>M261+L262</f>
        <v>70.116883116883116</v>
      </c>
    </row>
    <row r="263" spans="1:13">
      <c r="A263" s="4" t="s">
        <v>8</v>
      </c>
      <c r="B263" s="58">
        <v>27.3</v>
      </c>
      <c r="C263" s="112">
        <f>C262+B263</f>
        <v>99.999999999999986</v>
      </c>
      <c r="D263" s="70">
        <v>18.899999999999999</v>
      </c>
      <c r="E263" s="136">
        <f>E262+D263</f>
        <v>91.9</v>
      </c>
      <c r="F263" s="43">
        <v>40</v>
      </c>
      <c r="G263" s="137">
        <f>G262+F263</f>
        <v>100</v>
      </c>
      <c r="H263" s="36">
        <v>20</v>
      </c>
      <c r="I263" s="138">
        <f>I262+H263</f>
        <v>60</v>
      </c>
      <c r="J263" s="11">
        <v>35.299999999999997</v>
      </c>
      <c r="K263" s="139">
        <f>K262+J263</f>
        <v>94.1</v>
      </c>
      <c r="L263" s="15">
        <f t="shared" si="70"/>
        <v>22.098701298701297</v>
      </c>
      <c r="M263" s="153">
        <f>M262+L263</f>
        <v>92.215584415584416</v>
      </c>
    </row>
    <row r="264" spans="1:13">
      <c r="A264" s="4" t="s">
        <v>98</v>
      </c>
      <c r="B264" s="58"/>
      <c r="C264" s="112">
        <f>C263+B264</f>
        <v>99.999999999999986</v>
      </c>
      <c r="D264" s="70">
        <v>8.1</v>
      </c>
      <c r="E264" s="136">
        <f>E263+D264</f>
        <v>100</v>
      </c>
      <c r="F264" s="43"/>
      <c r="G264" s="137">
        <f>G263+F264</f>
        <v>100</v>
      </c>
      <c r="H264" s="36">
        <v>40</v>
      </c>
      <c r="I264" s="138">
        <f>I263+H264</f>
        <v>100</v>
      </c>
      <c r="J264" s="11">
        <v>5.9</v>
      </c>
      <c r="K264" s="139">
        <f>K263+J264</f>
        <v>100</v>
      </c>
      <c r="L264" s="15">
        <f t="shared" ref="L264:L278" si="95">(0.08*B264+0.57*D264+0.06*F264+0.03*H264+0.03*J264)/77*100</f>
        <v>7.7844155844155827</v>
      </c>
      <c r="M264" s="153">
        <f>M263+L264</f>
        <v>100</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c r="C267" s="112"/>
      <c r="D267" s="70">
        <v>2.8</v>
      </c>
      <c r="E267" s="136">
        <f>D267</f>
        <v>2.8</v>
      </c>
      <c r="F267" s="43"/>
      <c r="G267" s="137"/>
      <c r="H267" s="36"/>
      <c r="I267" s="138"/>
      <c r="J267" s="11">
        <v>17.600000000000001</v>
      </c>
      <c r="K267" s="139">
        <f>J267</f>
        <v>17.600000000000001</v>
      </c>
      <c r="L267" s="15">
        <f t="shared" si="95"/>
        <v>2.7584415584415578</v>
      </c>
      <c r="M267" s="153">
        <f>L267</f>
        <v>2.7584415584415578</v>
      </c>
    </row>
    <row r="268" spans="1:13">
      <c r="A268" s="4" t="s">
        <v>60</v>
      </c>
      <c r="B268" s="58">
        <v>36.299999999999997</v>
      </c>
      <c r="C268" s="112">
        <f>C267+B268</f>
        <v>36.299999999999997</v>
      </c>
      <c r="D268" s="70">
        <v>24.3</v>
      </c>
      <c r="E268" s="136">
        <f>E267+D268</f>
        <v>27.1</v>
      </c>
      <c r="F268" s="43"/>
      <c r="G268" s="137"/>
      <c r="H268" s="36"/>
      <c r="I268" s="138"/>
      <c r="J268" s="11">
        <v>11.8</v>
      </c>
      <c r="K268" s="131">
        <f>K267+J268</f>
        <v>29.400000000000002</v>
      </c>
      <c r="L268" s="15">
        <f t="shared" si="95"/>
        <v>22.219480519480516</v>
      </c>
      <c r="M268" s="153">
        <f>M267+L268</f>
        <v>24.977922077922074</v>
      </c>
    </row>
    <row r="269" spans="1:13">
      <c r="A269" s="4" t="s">
        <v>89</v>
      </c>
      <c r="B269" s="58">
        <v>18.2</v>
      </c>
      <c r="C269" s="208">
        <f>C268+B269</f>
        <v>54.5</v>
      </c>
      <c r="D269" s="70">
        <v>35.1</v>
      </c>
      <c r="E269" s="210">
        <f>E268+D269</f>
        <v>62.2</v>
      </c>
      <c r="F269" s="43">
        <v>40</v>
      </c>
      <c r="G269" s="211">
        <f>G268+F269</f>
        <v>40</v>
      </c>
      <c r="H269" s="36">
        <v>20</v>
      </c>
      <c r="I269" s="212">
        <f>I268+H269</f>
        <v>20</v>
      </c>
      <c r="J269" s="11">
        <v>23.5</v>
      </c>
      <c r="K269" s="213">
        <f>K268+J269</f>
        <v>52.900000000000006</v>
      </c>
      <c r="L269" s="15">
        <f t="shared" si="95"/>
        <v>32.685714285714276</v>
      </c>
      <c r="M269" s="215">
        <f>M268+L269</f>
        <v>57.66363636363635</v>
      </c>
    </row>
    <row r="270" spans="1:13">
      <c r="A270" s="4" t="s">
        <v>8</v>
      </c>
      <c r="B270" s="58">
        <v>45.5</v>
      </c>
      <c r="C270" s="112">
        <f>C269+B270</f>
        <v>100</v>
      </c>
      <c r="D270" s="70">
        <v>32.4</v>
      </c>
      <c r="E270" s="136">
        <f>E269+D270</f>
        <v>94.6</v>
      </c>
      <c r="F270" s="43">
        <v>60</v>
      </c>
      <c r="G270" s="137">
        <f>G269+F270</f>
        <v>100</v>
      </c>
      <c r="H270" s="36">
        <v>60</v>
      </c>
      <c r="I270" s="138">
        <f>I269+H270</f>
        <v>80</v>
      </c>
      <c r="J270" s="11">
        <v>47.1</v>
      </c>
      <c r="K270" s="139">
        <f>K269+J270</f>
        <v>100</v>
      </c>
      <c r="L270" s="15">
        <f t="shared" si="95"/>
        <v>37.559740259740259</v>
      </c>
      <c r="M270" s="153">
        <f>M269+L270</f>
        <v>95.223376623376609</v>
      </c>
    </row>
    <row r="271" spans="1:13">
      <c r="A271" s="4" t="s">
        <v>98</v>
      </c>
      <c r="B271" s="58"/>
      <c r="C271" s="112">
        <f>C270+B271</f>
        <v>100</v>
      </c>
      <c r="D271" s="70">
        <v>5.4</v>
      </c>
      <c r="E271" s="136">
        <f>E270+D271</f>
        <v>100</v>
      </c>
      <c r="F271" s="43"/>
      <c r="G271" s="137">
        <f>G270+F271</f>
        <v>100</v>
      </c>
      <c r="H271" s="36">
        <v>20</v>
      </c>
      <c r="I271" s="138">
        <f>I270+H271</f>
        <v>100</v>
      </c>
      <c r="J271" s="11"/>
      <c r="K271" s="139">
        <f>K270+J271</f>
        <v>100</v>
      </c>
      <c r="L271" s="15">
        <f t="shared" si="95"/>
        <v>4.7766233766233759</v>
      </c>
      <c r="M271" s="153">
        <f>M270+L271</f>
        <v>99.999999999999986</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c r="C274" s="112"/>
      <c r="D274" s="70">
        <v>8.1</v>
      </c>
      <c r="E274" s="136">
        <f>D274</f>
        <v>8.1</v>
      </c>
      <c r="F274" s="43"/>
      <c r="G274" s="137"/>
      <c r="H274" s="36"/>
      <c r="I274" s="138"/>
      <c r="J274" s="11">
        <v>5.9</v>
      </c>
      <c r="K274" s="139">
        <f>J274</f>
        <v>5.9</v>
      </c>
      <c r="L274" s="15">
        <f t="shared" si="95"/>
        <v>6.2259740259740246</v>
      </c>
      <c r="M274" s="153">
        <f>L274</f>
        <v>6.2259740259740246</v>
      </c>
    </row>
    <row r="275" spans="1:13">
      <c r="A275" s="4" t="s">
        <v>60</v>
      </c>
      <c r="B275" s="58">
        <v>27.2</v>
      </c>
      <c r="C275" s="112">
        <f>C274+B275</f>
        <v>27.2</v>
      </c>
      <c r="D275" s="70">
        <v>21.6</v>
      </c>
      <c r="E275" s="136">
        <f>E274+D275</f>
        <v>29.700000000000003</v>
      </c>
      <c r="F275" s="43">
        <v>20</v>
      </c>
      <c r="G275" s="137">
        <f>G274+F275</f>
        <v>20</v>
      </c>
      <c r="H275" s="36"/>
      <c r="I275" s="138"/>
      <c r="J275" s="11">
        <v>47.1</v>
      </c>
      <c r="K275" s="213">
        <f>K274+J275</f>
        <v>53</v>
      </c>
      <c r="L275" s="15">
        <f t="shared" si="95"/>
        <v>22.209090909090907</v>
      </c>
      <c r="M275" s="153">
        <f>M274+L275</f>
        <v>28.435064935064933</v>
      </c>
    </row>
    <row r="276" spans="1:13">
      <c r="A276" s="4" t="s">
        <v>89</v>
      </c>
      <c r="B276" s="58">
        <v>9.1</v>
      </c>
      <c r="C276" s="208">
        <f>C275+B276</f>
        <v>36.299999999999997</v>
      </c>
      <c r="D276" s="70">
        <v>24.3</v>
      </c>
      <c r="E276" s="210">
        <f>E275+D276</f>
        <v>54</v>
      </c>
      <c r="F276" s="43">
        <v>20</v>
      </c>
      <c r="G276" s="137">
        <f>G275+F276</f>
        <v>40</v>
      </c>
      <c r="H276" s="36"/>
      <c r="I276" s="138"/>
      <c r="J276" s="11">
        <v>29.4</v>
      </c>
      <c r="K276" s="139">
        <f>K275+J276</f>
        <v>82.4</v>
      </c>
      <c r="L276" s="15">
        <f t="shared" si="95"/>
        <v>21.637662337662338</v>
      </c>
      <c r="M276" s="215">
        <f>M275+L276</f>
        <v>50.072727272727271</v>
      </c>
    </row>
    <row r="277" spans="1:13">
      <c r="A277" s="4" t="s">
        <v>8</v>
      </c>
      <c r="B277" s="58">
        <v>36.4</v>
      </c>
      <c r="C277" s="112">
        <f>C276+B277</f>
        <v>72.699999999999989</v>
      </c>
      <c r="D277" s="70">
        <v>37.9</v>
      </c>
      <c r="E277" s="136">
        <f>E276+D277</f>
        <v>91.9</v>
      </c>
      <c r="F277" s="43">
        <v>20</v>
      </c>
      <c r="G277" s="211">
        <f>G276+F277</f>
        <v>60</v>
      </c>
      <c r="H277" s="36">
        <v>60</v>
      </c>
      <c r="I277" s="212">
        <f>I276+H277</f>
        <v>60</v>
      </c>
      <c r="J277" s="11">
        <v>17.600000000000001</v>
      </c>
      <c r="K277" s="139">
        <f>K276+J277</f>
        <v>100</v>
      </c>
      <c r="L277" s="15">
        <f t="shared" si="95"/>
        <v>36.419480519480516</v>
      </c>
      <c r="M277" s="153">
        <f>M276+L277</f>
        <v>86.492207792207779</v>
      </c>
    </row>
    <row r="278" spans="1:13" ht="13.5" thickBot="1">
      <c r="A278" s="4" t="s">
        <v>90</v>
      </c>
      <c r="B278" s="63">
        <v>27.3</v>
      </c>
      <c r="C278" s="114">
        <f>C277+B278</f>
        <v>99.999999999999986</v>
      </c>
      <c r="D278" s="75">
        <v>8.1</v>
      </c>
      <c r="E278" s="145">
        <f>E277+D278</f>
        <v>100</v>
      </c>
      <c r="F278" s="48">
        <v>40</v>
      </c>
      <c r="G278" s="146">
        <f>G277+F278</f>
        <v>100</v>
      </c>
      <c r="H278" s="38">
        <v>40</v>
      </c>
      <c r="I278" s="148">
        <f>I277+H278</f>
        <v>100</v>
      </c>
      <c r="J278" s="13"/>
      <c r="K278" s="150">
        <f>K277+J278</f>
        <v>100</v>
      </c>
      <c r="L278" s="161">
        <f t="shared" si="95"/>
        <v>13.507792207792205</v>
      </c>
      <c r="M278" s="154">
        <f>M277+L278</f>
        <v>99.999999999999986</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73.900000000000006</v>
      </c>
      <c r="C280" s="21"/>
      <c r="D280" s="10">
        <f>E297/E296*100</f>
        <v>40.5</v>
      </c>
      <c r="E280" s="21"/>
      <c r="F280" s="10">
        <f>G297/G296*100</f>
        <v>77.777777777777771</v>
      </c>
      <c r="G280" s="21"/>
      <c r="H280" s="10">
        <f>I297/I296*100</f>
        <v>54.999999999999993</v>
      </c>
      <c r="I280" s="9"/>
      <c r="J280" s="10">
        <f>K297/K296*100</f>
        <v>85.300000000000011</v>
      </c>
      <c r="K280" s="9"/>
      <c r="L280" s="10">
        <f>M297/M296*100</f>
        <v>48.960732984293188</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1.71</v>
      </c>
      <c r="D282" s="5"/>
      <c r="E282" s="9">
        <f>D246*E$281/100</f>
        <v>0.82499999999999996</v>
      </c>
      <c r="F282" s="20"/>
      <c r="G282" s="9">
        <f>F246*G$281/100</f>
        <v>0</v>
      </c>
      <c r="H282" s="8"/>
      <c r="I282" s="9">
        <f>H246*I$281/100</f>
        <v>0</v>
      </c>
      <c r="J282" s="8"/>
      <c r="K282" s="9">
        <f>J246*K$281/100</f>
        <v>2.8320000000000003</v>
      </c>
      <c r="L282" s="8"/>
      <c r="M282" s="9">
        <f>L246*M$281/100</f>
        <v>8.8494545454545435</v>
      </c>
    </row>
    <row r="283" spans="1:13" hidden="1">
      <c r="A283" s="4"/>
      <c r="B283" s="4"/>
      <c r="C283" s="9">
        <f>B247*C$281/100</f>
        <v>5.1870000000000003</v>
      </c>
      <c r="D283" s="4"/>
      <c r="E283" s="9">
        <f>D247*E$281/100</f>
        <v>2.835</v>
      </c>
      <c r="F283" s="2"/>
      <c r="G283" s="9">
        <f>F247*G$281/100</f>
        <v>0</v>
      </c>
      <c r="H283" s="8"/>
      <c r="I283" s="9">
        <f>H247*I$281/100</f>
        <v>0</v>
      </c>
      <c r="J283" s="8"/>
      <c r="K283" s="9">
        <f>J247*K$281/100</f>
        <v>14.111999999999998</v>
      </c>
      <c r="L283" s="8"/>
      <c r="M283" s="9">
        <f>L247*M$281/100</f>
        <v>30.373909090909084</v>
      </c>
    </row>
    <row r="284" spans="1:13" hidden="1">
      <c r="A284" s="4"/>
      <c r="B284" s="4"/>
      <c r="C284" s="9">
        <f>B248*C$281/100</f>
        <v>8.6449999999999996</v>
      </c>
      <c r="D284" s="4"/>
      <c r="E284" s="9">
        <f>D248*E$281/100</f>
        <v>6.8849999999999998</v>
      </c>
      <c r="F284" s="2"/>
      <c r="G284" s="9">
        <f>F248*G$281/100</f>
        <v>16.8</v>
      </c>
      <c r="H284" s="8"/>
      <c r="I284" s="9">
        <f>H248*I$281/100</f>
        <v>23.5</v>
      </c>
      <c r="J284" s="8"/>
      <c r="K284" s="9">
        <f>J248*K$281/100</f>
        <v>22.608000000000001</v>
      </c>
      <c r="L284" s="8"/>
      <c r="M284" s="9">
        <f>L248*M$281/100</f>
        <v>82.340311688311672</v>
      </c>
    </row>
    <row r="285" spans="1:13" hidden="1">
      <c r="C285" s="9">
        <f>B249*C$281/100</f>
        <v>1.7290000000000001</v>
      </c>
      <c r="E285" s="9">
        <f>D249*E$281/100</f>
        <v>3.24</v>
      </c>
      <c r="F285" s="1"/>
      <c r="G285" s="9">
        <f>F249*G$281/100</f>
        <v>4.2</v>
      </c>
      <c r="H285" s="9"/>
      <c r="I285" s="9">
        <f>H249*I$281/100</f>
        <v>0</v>
      </c>
      <c r="J285" s="9"/>
      <c r="K285" s="9">
        <f>J249*K$281/100</f>
        <v>8.4480000000000004</v>
      </c>
      <c r="L285" s="9"/>
      <c r="M285" s="9">
        <f>L249*M$281/100</f>
        <v>32.412883116883116</v>
      </c>
    </row>
    <row r="286" spans="1:13" hidden="1">
      <c r="C286" s="9">
        <f>B250*C$281/100</f>
        <v>1.7290000000000001</v>
      </c>
      <c r="E286" s="9">
        <f>D250*E$281/100</f>
        <v>1.2150000000000001</v>
      </c>
      <c r="F286" s="1"/>
      <c r="G286" s="9">
        <f>F250*G$281/100</f>
        <v>0</v>
      </c>
      <c r="H286" s="9"/>
      <c r="I286" s="9">
        <f>H250*I$281/100</f>
        <v>23.5</v>
      </c>
      <c r="J286" s="9"/>
      <c r="K286" s="9">
        <f>J250*K$281/100</f>
        <v>0</v>
      </c>
      <c r="L286" s="9"/>
      <c r="M286" s="9">
        <f>L250*M$281/100</f>
        <v>15.023441558441554</v>
      </c>
    </row>
    <row r="287" spans="1:13" hidden="1">
      <c r="C287" s="9"/>
      <c r="E287" s="9"/>
      <c r="F287" s="1"/>
      <c r="G287" s="9"/>
      <c r="H287" s="9"/>
      <c r="I287" s="9"/>
      <c r="J287" s="9"/>
      <c r="K287" s="9"/>
      <c r="L287" s="9"/>
      <c r="M287" s="9"/>
    </row>
    <row r="288" spans="1:13" hidden="1">
      <c r="C288" s="9"/>
      <c r="E288" s="9"/>
      <c r="F288" s="1"/>
      <c r="G288" s="9"/>
      <c r="H288" s="9"/>
      <c r="I288" s="9"/>
      <c r="J288" s="9"/>
      <c r="K288" s="9"/>
      <c r="L288" s="9"/>
      <c r="M288" s="9"/>
    </row>
    <row r="289" spans="1:13" hidden="1">
      <c r="C289" s="9"/>
      <c r="E289" s="9"/>
      <c r="F289" s="1"/>
      <c r="G289" s="9"/>
      <c r="H289" s="9"/>
      <c r="I289" s="9"/>
      <c r="J289" s="9"/>
      <c r="K289" s="9"/>
      <c r="L289" s="9"/>
      <c r="M289" s="9"/>
    </row>
    <row r="290" spans="1:13" hidden="1">
      <c r="C290" s="9">
        <f>B253*C$281/100</f>
        <v>0</v>
      </c>
      <c r="E290" s="9">
        <f>D253*E$281/100</f>
        <v>2.4449999999999998</v>
      </c>
      <c r="F290" s="1"/>
      <c r="G290" s="9">
        <f>F253*G$281/100</f>
        <v>0</v>
      </c>
      <c r="H290" s="9"/>
      <c r="I290" s="9">
        <f>H253*I$281/100</f>
        <v>0</v>
      </c>
      <c r="J290" s="9"/>
      <c r="K290" s="9">
        <f>J253*K$281/100</f>
        <v>2.8320000000000003</v>
      </c>
      <c r="L290" s="9"/>
      <c r="M290" s="9">
        <f>L253*M$281/100</f>
        <v>20.780415584415586</v>
      </c>
    </row>
    <row r="291" spans="1:13" hidden="1">
      <c r="C291" s="9">
        <f>B254*C$281/100</f>
        <v>9.5</v>
      </c>
      <c r="E291" s="9">
        <f>D254*E$281/100</f>
        <v>0</v>
      </c>
      <c r="F291" s="1"/>
      <c r="G291" s="9">
        <f>F254*G$281/100</f>
        <v>4.2</v>
      </c>
      <c r="H291" s="9"/>
      <c r="I291" s="9">
        <f>H254*I$281/100</f>
        <v>9.4</v>
      </c>
      <c r="J291" s="9"/>
      <c r="K291" s="9">
        <f>J254*K$281/100</f>
        <v>31.056000000000004</v>
      </c>
      <c r="L291" s="9"/>
      <c r="M291" s="9">
        <f>L254*M$281/100</f>
        <v>16.989987012987012</v>
      </c>
    </row>
    <row r="292" spans="1:13" hidden="1">
      <c r="C292" s="9">
        <f>B255*C$281/100</f>
        <v>4.75</v>
      </c>
      <c r="E292" s="9">
        <f>D255*E$281/100</f>
        <v>2.4300000000000002</v>
      </c>
      <c r="F292" s="1"/>
      <c r="G292" s="9">
        <f>F255*G$281/100</f>
        <v>8.4</v>
      </c>
      <c r="H292" s="9"/>
      <c r="I292" s="9">
        <f>H255*I$281/100</f>
        <v>18.8</v>
      </c>
      <c r="J292" s="9"/>
      <c r="K292" s="9">
        <f>J255*K$281/100</f>
        <v>14.111999999999998</v>
      </c>
      <c r="L292" s="9"/>
      <c r="M292" s="9">
        <f>L255*M$281/100</f>
        <v>34.493558441558442</v>
      </c>
    </row>
    <row r="293" spans="1:13" hidden="1">
      <c r="C293" s="9">
        <f>B256*C$281/100</f>
        <v>4.75</v>
      </c>
      <c r="E293" s="9">
        <f>D256*E$281/100</f>
        <v>3.24</v>
      </c>
      <c r="F293" s="1"/>
      <c r="G293" s="9">
        <f>F256*G$281/100</f>
        <v>4.2</v>
      </c>
      <c r="H293" s="9"/>
      <c r="I293" s="9">
        <f>H256*I$281/100</f>
        <v>9.4</v>
      </c>
      <c r="J293" s="9"/>
      <c r="K293" s="9">
        <f>J256*K$281/100</f>
        <v>0</v>
      </c>
      <c r="L293" s="9"/>
      <c r="M293" s="9">
        <f>L256*M$281/100</f>
        <v>35.362701298701296</v>
      </c>
    </row>
    <row r="294" spans="1:13" hidden="1">
      <c r="C294" s="9">
        <f>B257*C$281/100</f>
        <v>0</v>
      </c>
      <c r="E294" s="9">
        <f>D257*E$281/100</f>
        <v>6.8849999999999998</v>
      </c>
      <c r="F294" s="1"/>
      <c r="G294" s="9">
        <f>F257*G$281/100</f>
        <v>0</v>
      </c>
      <c r="H294" s="9"/>
      <c r="I294" s="9">
        <f>H257*I$281/100</f>
        <v>9.4</v>
      </c>
      <c r="J294" s="9"/>
      <c r="K294" s="9">
        <f>J257*K$281/100</f>
        <v>0</v>
      </c>
      <c r="L294" s="9"/>
      <c r="M294" s="9">
        <f>L257*M$281/100</f>
        <v>58.739571428571416</v>
      </c>
    </row>
    <row r="295" spans="1:13" hidden="1">
      <c r="C295" s="9"/>
      <c r="E295" s="9"/>
      <c r="F295" s="1"/>
      <c r="G295" s="9"/>
      <c r="H295" s="9"/>
      <c r="I295" s="9"/>
      <c r="J295" s="9"/>
      <c r="K295" s="9"/>
      <c r="L295" s="9"/>
      <c r="M295" s="9"/>
    </row>
    <row r="296" spans="1:13" hidden="1">
      <c r="C296" s="9">
        <f>SUM(C282:C294)</f>
        <v>38</v>
      </c>
      <c r="E296" s="9">
        <f>SUM(E282:E294)</f>
        <v>30</v>
      </c>
      <c r="F296" s="1"/>
      <c r="G296" s="9">
        <f>SUM(G282:G294)</f>
        <v>37.800000000000004</v>
      </c>
      <c r="H296" s="9"/>
      <c r="I296" s="9">
        <f>SUM(I282:I294)</f>
        <v>94.000000000000014</v>
      </c>
      <c r="J296" s="9"/>
      <c r="K296" s="9">
        <f>SUM(K282:K294)</f>
        <v>96</v>
      </c>
      <c r="L296" s="9"/>
      <c r="M296" s="9">
        <f>SUM(M282:M294)</f>
        <v>335.36623376623373</v>
      </c>
    </row>
    <row r="297" spans="1:13" hidden="1">
      <c r="C297" s="9">
        <f>C283+C284+C291+C292</f>
        <v>28.082000000000001</v>
      </c>
      <c r="E297" s="9">
        <f>E283+E284+E291+E292</f>
        <v>12.149999999999999</v>
      </c>
      <c r="F297" s="1"/>
      <c r="G297" s="9">
        <f>G283+G284+G291+G292</f>
        <v>29.4</v>
      </c>
      <c r="H297" s="9"/>
      <c r="I297" s="9">
        <f>I283+I284+I291+I292</f>
        <v>51.7</v>
      </c>
      <c r="J297" s="9"/>
      <c r="K297" s="9">
        <f>K283+K284+K291+K292</f>
        <v>81.888000000000005</v>
      </c>
      <c r="L297" s="9"/>
      <c r="M297" s="9">
        <f>M283+M284+M291+M292</f>
        <v>164.1977662337662</v>
      </c>
    </row>
    <row r="298" spans="1:13">
      <c r="F298" s="1"/>
      <c r="G298" s="1"/>
      <c r="H298" s="1"/>
      <c r="I298" s="1"/>
      <c r="J298" s="1"/>
      <c r="K298" s="1"/>
      <c r="L298" s="1"/>
      <c r="M298" s="1"/>
    </row>
    <row r="299" spans="1:13">
      <c r="F299" s="1"/>
      <c r="G299" s="1"/>
      <c r="H299" s="1"/>
      <c r="I299" s="1"/>
      <c r="J299" s="1"/>
      <c r="K299" s="1"/>
      <c r="L299" s="1"/>
      <c r="M299" s="1"/>
    </row>
    <row r="300" spans="1:13">
      <c r="A300" s="22" t="s">
        <v>101</v>
      </c>
      <c r="F300" s="1"/>
      <c r="G300" s="1"/>
      <c r="H300" s="1"/>
      <c r="I300" s="1"/>
      <c r="J300" s="1"/>
      <c r="K300" s="1"/>
      <c r="L300" s="1"/>
      <c r="M300" s="1"/>
    </row>
    <row r="301" spans="1:13">
      <c r="F301" s="1"/>
      <c r="G301" s="1"/>
      <c r="H301" s="1"/>
      <c r="I301" s="1"/>
      <c r="J301" s="1"/>
      <c r="K301" s="1"/>
      <c r="L301" s="1"/>
      <c r="M301" s="1"/>
    </row>
    <row r="302" spans="1:13">
      <c r="F302" s="1"/>
      <c r="G302" s="1"/>
      <c r="H302" s="1"/>
      <c r="I302" s="1"/>
      <c r="J302" s="1"/>
      <c r="K302" s="1"/>
      <c r="L302" s="1"/>
      <c r="M302" s="1"/>
    </row>
    <row r="303" spans="1:13">
      <c r="F303" s="1"/>
      <c r="G303" s="1"/>
      <c r="H303" s="1"/>
      <c r="I303" s="1"/>
      <c r="J303" s="1"/>
      <c r="K303" s="9"/>
      <c r="L303" s="1"/>
      <c r="M303" s="1"/>
    </row>
    <row r="304" spans="1:13">
      <c r="F304" s="1"/>
      <c r="G304" s="1"/>
      <c r="H304" s="1"/>
      <c r="I304" s="1"/>
      <c r="J304" s="1"/>
      <c r="K304" s="9"/>
      <c r="L304" s="9"/>
      <c r="M304" s="1"/>
    </row>
    <row r="305" spans="6:13">
      <c r="F305" s="1"/>
      <c r="G305" s="1"/>
      <c r="H305" s="1"/>
      <c r="I305" s="1"/>
      <c r="J305" s="1"/>
      <c r="K305" s="9"/>
      <c r="L305" s="9"/>
      <c r="M305" s="1"/>
    </row>
    <row r="306" spans="6:13">
      <c r="F306" s="1"/>
      <c r="G306" s="1"/>
      <c r="H306" s="1"/>
      <c r="I306" s="1"/>
      <c r="J306" s="1"/>
      <c r="K306" s="9"/>
      <c r="L306" s="9"/>
      <c r="M306" s="1"/>
    </row>
    <row r="307" spans="6:13">
      <c r="F307" s="1"/>
      <c r="G307" s="1"/>
      <c r="H307" s="1"/>
      <c r="I307" s="1"/>
      <c r="J307" s="1"/>
      <c r="K307" s="1"/>
      <c r="L307" s="1"/>
      <c r="M307" s="1"/>
    </row>
    <row r="308" spans="6:13">
      <c r="F308" s="1"/>
      <c r="G308" s="1"/>
      <c r="H308" s="1"/>
      <c r="I308" s="1"/>
      <c r="J308" s="1"/>
      <c r="K308" s="1"/>
      <c r="L308" s="1"/>
      <c r="M308" s="1"/>
    </row>
    <row r="309" spans="6:13">
      <c r="F309" s="1"/>
      <c r="G309" s="1"/>
      <c r="H309" s="1"/>
      <c r="I309" s="1"/>
      <c r="J309" s="1"/>
      <c r="K309" s="1"/>
      <c r="L309" s="1"/>
      <c r="M309" s="1"/>
    </row>
    <row r="310" spans="6:13">
      <c r="F310" s="1"/>
      <c r="G310" s="1"/>
      <c r="H310" s="1"/>
      <c r="I310" s="1"/>
      <c r="J310" s="1"/>
      <c r="K310" s="1"/>
      <c r="L310" s="1"/>
      <c r="M310" s="1"/>
    </row>
    <row r="311" spans="6:13">
      <c r="F311" s="1"/>
      <c r="G311" s="1"/>
      <c r="H311" s="1"/>
      <c r="I311" s="1"/>
      <c r="J311" s="1"/>
      <c r="K311" s="1"/>
      <c r="L311" s="1"/>
      <c r="M311" s="1"/>
    </row>
    <row r="312" spans="6:13">
      <c r="F312" s="1"/>
      <c r="G312" s="1"/>
      <c r="H312" s="1"/>
      <c r="I312" s="1"/>
      <c r="J312" s="1"/>
      <c r="K312" s="1"/>
      <c r="L312" s="1"/>
      <c r="M312" s="1"/>
    </row>
    <row r="313" spans="6:13">
      <c r="F313" s="1"/>
      <c r="G313" s="1"/>
      <c r="H313" s="1"/>
      <c r="I313" s="1"/>
      <c r="J313" s="1"/>
      <c r="K313" s="1"/>
      <c r="L313" s="1"/>
      <c r="M313" s="1"/>
    </row>
    <row r="314" spans="6:13">
      <c r="F314" s="1"/>
      <c r="G314" s="1"/>
      <c r="H314" s="1"/>
      <c r="I314" s="1"/>
      <c r="J314" s="1"/>
      <c r="K314" s="1"/>
      <c r="L314" s="1"/>
      <c r="M314" s="1"/>
    </row>
    <row r="315" spans="6:13">
      <c r="F315" s="1"/>
      <c r="G315" s="1"/>
      <c r="H315" s="1"/>
      <c r="I315" s="1"/>
      <c r="J315" s="1"/>
      <c r="K315" s="1"/>
      <c r="L315" s="1"/>
      <c r="M315" s="1"/>
    </row>
    <row r="316" spans="6:13">
      <c r="F316" s="1"/>
      <c r="G316" s="1"/>
      <c r="H316" s="1"/>
      <c r="I316" s="1"/>
      <c r="J316" s="1"/>
      <c r="K316" s="1"/>
      <c r="L316" s="1"/>
      <c r="M316" s="1"/>
    </row>
    <row r="317" spans="6:13">
      <c r="F317" s="1"/>
      <c r="G317" s="1"/>
      <c r="H317" s="1"/>
      <c r="I317" s="1"/>
      <c r="J317" s="1"/>
      <c r="K317" s="1"/>
      <c r="L317" s="1"/>
      <c r="M317" s="1"/>
    </row>
    <row r="318" spans="6:13">
      <c r="F318" s="1"/>
      <c r="G318" s="1"/>
      <c r="H318" s="1"/>
      <c r="I318" s="1"/>
      <c r="J318" s="1"/>
      <c r="K318" s="1"/>
      <c r="L318" s="1"/>
      <c r="M318" s="1"/>
    </row>
    <row r="319" spans="6:13">
      <c r="F319" s="1"/>
      <c r="G319" s="1"/>
      <c r="H319" s="1"/>
      <c r="I319" s="1"/>
      <c r="J319" s="1"/>
      <c r="K319" s="1"/>
      <c r="L319" s="1"/>
      <c r="M319" s="1"/>
    </row>
    <row r="320" spans="6:13">
      <c r="F320" s="1"/>
      <c r="G320" s="1"/>
      <c r="H320" s="1"/>
      <c r="I320" s="1"/>
      <c r="J320" s="1"/>
      <c r="K320" s="1"/>
      <c r="L320" s="1"/>
      <c r="M320" s="1"/>
    </row>
    <row r="321" spans="6:13">
      <c r="F321" s="1"/>
      <c r="G321" s="1"/>
      <c r="H321" s="1"/>
      <c r="I321" s="1"/>
      <c r="J321" s="1"/>
      <c r="K321" s="1"/>
      <c r="L321" s="1"/>
      <c r="M321" s="1"/>
    </row>
    <row r="322" spans="6:13">
      <c r="F322" s="1"/>
      <c r="G322" s="1"/>
      <c r="H322" s="1"/>
      <c r="I322" s="1"/>
      <c r="J322" s="1"/>
      <c r="K322" s="1"/>
      <c r="L322" s="1"/>
      <c r="M322" s="1"/>
    </row>
    <row r="323" spans="6:13">
      <c r="F323" s="1"/>
      <c r="G323" s="1"/>
      <c r="H323" s="1"/>
      <c r="I323" s="1"/>
      <c r="J323" s="1"/>
      <c r="K323" s="1"/>
      <c r="L323" s="1"/>
      <c r="M323" s="1"/>
    </row>
    <row r="324" spans="6:13">
      <c r="F324" s="1"/>
      <c r="G324" s="1"/>
      <c r="H324" s="1"/>
      <c r="I324" s="1"/>
      <c r="J324" s="1"/>
      <c r="K324" s="1"/>
      <c r="L324" s="1"/>
      <c r="M324" s="1"/>
    </row>
    <row r="325" spans="6:13">
      <c r="F325" s="1"/>
      <c r="G325" s="1"/>
      <c r="H325" s="1"/>
      <c r="I325" s="1"/>
      <c r="J325" s="1"/>
      <c r="K325" s="1"/>
      <c r="L325" s="1"/>
      <c r="M325" s="1"/>
    </row>
    <row r="326" spans="6:13">
      <c r="F326" s="1"/>
      <c r="G326" s="1"/>
      <c r="H326" s="1"/>
      <c r="I326" s="1"/>
      <c r="J326" s="1"/>
      <c r="K326" s="1"/>
      <c r="L326" s="1"/>
      <c r="M326" s="1"/>
    </row>
    <row r="327" spans="6:13">
      <c r="F327" s="1"/>
      <c r="G327" s="1"/>
      <c r="H327" s="1"/>
      <c r="I327" s="1"/>
      <c r="J327" s="1"/>
      <c r="K327" s="1"/>
      <c r="L327" s="1"/>
      <c r="M327" s="1"/>
    </row>
    <row r="328" spans="6:13">
      <c r="F328" s="1"/>
      <c r="G328" s="1"/>
      <c r="H328" s="1"/>
      <c r="I328" s="1"/>
      <c r="J328" s="1"/>
      <c r="K328" s="1"/>
      <c r="L328" s="1"/>
      <c r="M328" s="1"/>
    </row>
    <row r="329" spans="6:13">
      <c r="F329" s="1"/>
      <c r="G329" s="1"/>
      <c r="H329" s="1"/>
      <c r="I329" s="1"/>
      <c r="J329" s="1"/>
      <c r="K329" s="1"/>
      <c r="L329" s="1"/>
      <c r="M329" s="1"/>
    </row>
    <row r="330" spans="6:13">
      <c r="F330" s="1"/>
      <c r="G330" s="1"/>
      <c r="H330" s="1"/>
      <c r="I330" s="1"/>
      <c r="J330" s="1"/>
      <c r="K330" s="1"/>
      <c r="L330" s="1"/>
      <c r="M330" s="1"/>
    </row>
  </sheetData>
  <mergeCells count="7">
    <mergeCell ref="A1:M1"/>
    <mergeCell ref="B2:C2"/>
    <mergeCell ref="D2:E2"/>
    <mergeCell ref="F2:G2"/>
    <mergeCell ref="H2:I2"/>
    <mergeCell ref="J2:K2"/>
    <mergeCell ref="L2:M2"/>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dimension ref="A1:M306"/>
  <sheetViews>
    <sheetView workbookViewId="0">
      <selection sqref="A1:M1"/>
    </sheetView>
  </sheetViews>
  <sheetFormatPr defaultRowHeight="12.75"/>
  <cols>
    <col min="1" max="1" width="45.85546875" customWidth="1"/>
    <col min="2" max="3" width="11.5703125" customWidth="1"/>
    <col min="4" max="5" width="11.85546875" customWidth="1"/>
    <col min="6" max="7" width="12" style="1" customWidth="1"/>
    <col min="8" max="9" width="12.42578125" style="1" customWidth="1"/>
    <col min="10" max="11" width="11.5703125" style="1" customWidth="1"/>
    <col min="12" max="13" width="11.85546875" style="1" customWidth="1"/>
  </cols>
  <sheetData>
    <row r="1" spans="1:13" ht="35.25" customHeight="1" thickBot="1">
      <c r="A1" s="396" t="s">
        <v>124</v>
      </c>
      <c r="B1" s="397"/>
      <c r="C1" s="397"/>
      <c r="D1" s="397"/>
      <c r="E1" s="397"/>
      <c r="F1" s="397"/>
      <c r="G1" s="397"/>
      <c r="H1" s="397"/>
      <c r="I1" s="397"/>
      <c r="J1" s="397"/>
      <c r="K1" s="397"/>
      <c r="L1" s="397"/>
      <c r="M1" s="397"/>
    </row>
    <row r="2" spans="1:13" s="170" customFormat="1" ht="23.25" customHeight="1">
      <c r="A2" s="169"/>
      <c r="B2" s="421" t="s">
        <v>109</v>
      </c>
      <c r="C2" s="422"/>
      <c r="D2" s="423" t="s">
        <v>110</v>
      </c>
      <c r="E2" s="424"/>
      <c r="F2" s="425" t="s">
        <v>111</v>
      </c>
      <c r="G2" s="426"/>
      <c r="H2" s="435" t="s">
        <v>112</v>
      </c>
      <c r="I2" s="436"/>
      <c r="J2" s="429" t="s">
        <v>122</v>
      </c>
      <c r="K2" s="430"/>
      <c r="L2" s="431" t="s">
        <v>123</v>
      </c>
      <c r="M2" s="432"/>
    </row>
    <row r="3" spans="1:13" s="170" customFormat="1" ht="33" customHeight="1" thickBot="1">
      <c r="B3" s="171" t="str">
        <f t="shared" ref="B3:G3" si="0">D3</f>
        <v>As a percentage</v>
      </c>
      <c r="C3" s="172" t="str">
        <f t="shared" si="0"/>
        <v>Less than Ogive</v>
      </c>
      <c r="D3" s="173" t="str">
        <f t="shared" si="0"/>
        <v>As a percentage</v>
      </c>
      <c r="E3" s="174" t="str">
        <f t="shared" si="0"/>
        <v>Less than Ogive</v>
      </c>
      <c r="F3" s="175" t="str">
        <f t="shared" si="0"/>
        <v>As a percentage</v>
      </c>
      <c r="G3" s="176" t="str">
        <f t="shared" si="0"/>
        <v>Less than Ogive</v>
      </c>
      <c r="H3" s="177" t="s">
        <v>25</v>
      </c>
      <c r="I3" s="178" t="s">
        <v>100</v>
      </c>
      <c r="J3" s="179" t="s">
        <v>25</v>
      </c>
      <c r="K3" s="180" t="s">
        <v>100</v>
      </c>
      <c r="L3" s="181" t="s">
        <v>25</v>
      </c>
      <c r="M3" s="182" t="s">
        <v>100</v>
      </c>
    </row>
    <row r="4" spans="1:13">
      <c r="A4" s="3" t="s">
        <v>0</v>
      </c>
      <c r="B4" s="58"/>
      <c r="C4" s="59"/>
      <c r="D4" s="70"/>
      <c r="E4" s="71"/>
      <c r="F4" s="43"/>
      <c r="G4" s="44"/>
      <c r="H4" s="36"/>
      <c r="I4" s="37"/>
      <c r="J4" s="11"/>
      <c r="K4" s="12"/>
      <c r="L4" s="15"/>
      <c r="M4" s="16"/>
    </row>
    <row r="5" spans="1:13">
      <c r="A5" s="4" t="s">
        <v>53</v>
      </c>
      <c r="B5" s="58"/>
      <c r="C5" s="59"/>
      <c r="D5" s="70">
        <v>1.3</v>
      </c>
      <c r="E5" s="71"/>
      <c r="F5" s="43"/>
      <c r="G5" s="44"/>
      <c r="H5" s="36"/>
      <c r="I5" s="37"/>
      <c r="J5" s="11"/>
      <c r="K5" s="12"/>
      <c r="L5" s="15">
        <f>(0.08*B5+0.57*D5+0.06*F5+0.03*H5+0.03*J5)/77*100</f>
        <v>0.96233766233766238</v>
      </c>
      <c r="M5" s="16"/>
    </row>
    <row r="6" spans="1:13">
      <c r="A6" s="4" t="s">
        <v>54</v>
      </c>
      <c r="B6" s="58"/>
      <c r="C6" s="59"/>
      <c r="D6" s="70"/>
      <c r="E6" s="71"/>
      <c r="F6" s="43"/>
      <c r="G6" s="44"/>
      <c r="H6" s="36"/>
      <c r="I6" s="37"/>
      <c r="J6" s="11">
        <v>5.9</v>
      </c>
      <c r="K6" s="12"/>
      <c r="L6" s="15">
        <f t="shared" ref="L6:L69" si="1">(0.08*B6+0.57*D6+0.06*F6+0.03*H6+0.03*J6)/77*100</f>
        <v>0.22987012987012986</v>
      </c>
      <c r="M6" s="16"/>
    </row>
    <row r="7" spans="1:13">
      <c r="A7" s="4" t="s">
        <v>26</v>
      </c>
      <c r="B7" s="58"/>
      <c r="C7" s="59"/>
      <c r="D7" s="70"/>
      <c r="E7" s="71"/>
      <c r="F7" s="43"/>
      <c r="G7" s="44"/>
      <c r="H7" s="36"/>
      <c r="I7" s="37"/>
      <c r="J7" s="11"/>
      <c r="K7" s="12"/>
      <c r="L7" s="15">
        <f t="shared" si="1"/>
        <v>0</v>
      </c>
      <c r="M7" s="16"/>
    </row>
    <row r="8" spans="1:13">
      <c r="A8" s="4" t="s">
        <v>27</v>
      </c>
      <c r="B8" s="58"/>
      <c r="C8" s="59"/>
      <c r="D8" s="70"/>
      <c r="E8" s="71"/>
      <c r="F8" s="43"/>
      <c r="G8" s="44"/>
      <c r="H8" s="36"/>
      <c r="I8" s="37"/>
      <c r="J8" s="11"/>
      <c r="K8" s="12"/>
      <c r="L8" s="15">
        <f t="shared" si="1"/>
        <v>0</v>
      </c>
      <c r="M8" s="16"/>
    </row>
    <row r="9" spans="1:13">
      <c r="A9" s="4" t="s">
        <v>28</v>
      </c>
      <c r="B9" s="58">
        <v>11.8</v>
      </c>
      <c r="C9" s="59"/>
      <c r="D9" s="70">
        <v>3.1</v>
      </c>
      <c r="E9" s="71"/>
      <c r="F9" s="43"/>
      <c r="G9" s="44"/>
      <c r="H9" s="36"/>
      <c r="I9" s="37"/>
      <c r="J9" s="11"/>
      <c r="K9" s="12"/>
      <c r="L9" s="15">
        <f t="shared" si="1"/>
        <v>3.5207792207792208</v>
      </c>
      <c r="M9" s="16"/>
    </row>
    <row r="10" spans="1:13">
      <c r="A10" s="4" t="s">
        <v>29</v>
      </c>
      <c r="B10" s="58">
        <v>5.9</v>
      </c>
      <c r="C10" s="59"/>
      <c r="D10" s="70">
        <v>3.1</v>
      </c>
      <c r="E10" s="71"/>
      <c r="F10" s="43"/>
      <c r="G10" s="44"/>
      <c r="H10" s="36"/>
      <c r="I10" s="37"/>
      <c r="J10" s="11"/>
      <c r="K10" s="12"/>
      <c r="L10" s="15">
        <f t="shared" si="1"/>
        <v>2.9077922077922076</v>
      </c>
      <c r="M10" s="16"/>
    </row>
    <row r="11" spans="1:13">
      <c r="A11" s="4" t="s">
        <v>30</v>
      </c>
      <c r="B11" s="58">
        <v>11.8</v>
      </c>
      <c r="C11" s="59"/>
      <c r="D11" s="70">
        <v>7.7</v>
      </c>
      <c r="E11" s="71"/>
      <c r="F11" s="43">
        <v>15.4</v>
      </c>
      <c r="G11" s="44"/>
      <c r="H11" s="36"/>
      <c r="I11" s="37"/>
      <c r="J11" s="11">
        <v>11.7</v>
      </c>
      <c r="K11" s="12"/>
      <c r="L11" s="15">
        <f t="shared" si="1"/>
        <v>8.5818181818181802</v>
      </c>
      <c r="M11" s="16"/>
    </row>
    <row r="12" spans="1:13">
      <c r="A12" s="4" t="s">
        <v>31</v>
      </c>
      <c r="B12" s="58">
        <v>11.8</v>
      </c>
      <c r="C12" s="59"/>
      <c r="D12" s="70">
        <v>3.1</v>
      </c>
      <c r="E12" s="71"/>
      <c r="F12" s="43"/>
      <c r="G12" s="44"/>
      <c r="H12" s="36"/>
      <c r="I12" s="37"/>
      <c r="J12" s="11">
        <v>5.9</v>
      </c>
      <c r="K12" s="12"/>
      <c r="L12" s="15">
        <f t="shared" si="1"/>
        <v>3.7506493506493501</v>
      </c>
      <c r="M12" s="16"/>
    </row>
    <row r="13" spans="1:13">
      <c r="A13" s="4" t="s">
        <v>32</v>
      </c>
      <c r="B13" s="58">
        <v>17.600000000000001</v>
      </c>
      <c r="C13" s="59"/>
      <c r="D13" s="70">
        <v>6.2</v>
      </c>
      <c r="E13" s="71"/>
      <c r="F13" s="43">
        <v>7.7</v>
      </c>
      <c r="G13" s="44"/>
      <c r="H13" s="36">
        <v>74.099999999999994</v>
      </c>
      <c r="I13" s="37"/>
      <c r="J13" s="11">
        <v>23.5</v>
      </c>
      <c r="K13" s="12"/>
      <c r="L13" s="15">
        <f t="shared" si="1"/>
        <v>10.820779220779219</v>
      </c>
      <c r="M13" s="16"/>
    </row>
    <row r="14" spans="1:13">
      <c r="A14" s="4" t="s">
        <v>33</v>
      </c>
      <c r="B14" s="58"/>
      <c r="C14" s="59"/>
      <c r="D14" s="70"/>
      <c r="E14" s="71"/>
      <c r="F14" s="43">
        <v>7.7</v>
      </c>
      <c r="G14" s="44"/>
      <c r="H14" s="36">
        <v>3.7</v>
      </c>
      <c r="I14" s="37"/>
      <c r="J14" s="11">
        <v>5.9</v>
      </c>
      <c r="K14" s="12"/>
      <c r="L14" s="15">
        <f t="shared" si="1"/>
        <v>0.97402597402597402</v>
      </c>
      <c r="M14" s="16"/>
    </row>
    <row r="15" spans="1:13">
      <c r="A15" s="4" t="s">
        <v>34</v>
      </c>
      <c r="B15" s="58"/>
      <c r="C15" s="59"/>
      <c r="D15" s="70"/>
      <c r="E15" s="71"/>
      <c r="F15" s="43"/>
      <c r="G15" s="44"/>
      <c r="H15" s="36"/>
      <c r="I15" s="37"/>
      <c r="J15" s="11"/>
      <c r="K15" s="12"/>
      <c r="L15" s="15">
        <f t="shared" si="1"/>
        <v>0</v>
      </c>
      <c r="M15" s="16"/>
    </row>
    <row r="16" spans="1:13">
      <c r="A16" s="4" t="s">
        <v>35</v>
      </c>
      <c r="B16" s="58"/>
      <c r="C16" s="59"/>
      <c r="D16" s="70">
        <v>12.3</v>
      </c>
      <c r="E16" s="71"/>
      <c r="F16" s="43"/>
      <c r="G16" s="44"/>
      <c r="H16" s="36"/>
      <c r="I16" s="37"/>
      <c r="J16" s="11"/>
      <c r="K16" s="12"/>
      <c r="L16" s="15">
        <f t="shared" si="1"/>
        <v>9.105194805194806</v>
      </c>
      <c r="M16" s="16"/>
    </row>
    <row r="17" spans="1:13">
      <c r="A17" s="4" t="s">
        <v>36</v>
      </c>
      <c r="B17" s="58"/>
      <c r="C17" s="59"/>
      <c r="D17" s="70">
        <v>6.2</v>
      </c>
      <c r="E17" s="71"/>
      <c r="F17" s="43">
        <v>7.6</v>
      </c>
      <c r="G17" s="44"/>
      <c r="H17" s="36"/>
      <c r="I17" s="37"/>
      <c r="J17" s="11"/>
      <c r="K17" s="12"/>
      <c r="L17" s="15">
        <f t="shared" si="1"/>
        <v>5.1818181818181808</v>
      </c>
      <c r="M17" s="16"/>
    </row>
    <row r="18" spans="1:13">
      <c r="A18" s="4" t="s">
        <v>37</v>
      </c>
      <c r="B18" s="58"/>
      <c r="C18" s="59"/>
      <c r="D18" s="70"/>
      <c r="E18" s="71"/>
      <c r="F18" s="43"/>
      <c r="G18" s="44"/>
      <c r="H18" s="36"/>
      <c r="I18" s="37"/>
      <c r="J18" s="11"/>
      <c r="K18" s="12"/>
      <c r="L18" s="15">
        <f t="shared" si="1"/>
        <v>0</v>
      </c>
      <c r="M18" s="16"/>
    </row>
    <row r="19" spans="1:13">
      <c r="A19" s="4" t="s">
        <v>38</v>
      </c>
      <c r="B19" s="58"/>
      <c r="C19" s="59"/>
      <c r="D19" s="70"/>
      <c r="E19" s="71"/>
      <c r="F19" s="43"/>
      <c r="G19" s="44"/>
      <c r="H19" s="36"/>
      <c r="I19" s="37"/>
      <c r="J19" s="11">
        <v>5.9</v>
      </c>
      <c r="K19" s="12"/>
      <c r="L19" s="15">
        <f t="shared" si="1"/>
        <v>0.22987012987012986</v>
      </c>
      <c r="M19" s="16"/>
    </row>
    <row r="20" spans="1:13">
      <c r="A20" s="4" t="s">
        <v>39</v>
      </c>
      <c r="B20" s="58"/>
      <c r="C20" s="59"/>
      <c r="D20" s="70">
        <v>3.1</v>
      </c>
      <c r="E20" s="71"/>
      <c r="F20" s="43"/>
      <c r="G20" s="44"/>
      <c r="H20" s="36"/>
      <c r="I20" s="37"/>
      <c r="J20" s="11">
        <v>5.9</v>
      </c>
      <c r="K20" s="12"/>
      <c r="L20" s="15">
        <f t="shared" si="1"/>
        <v>2.5246753246753246</v>
      </c>
      <c r="M20" s="16"/>
    </row>
    <row r="21" spans="1:13">
      <c r="A21" s="4" t="s">
        <v>40</v>
      </c>
      <c r="B21" s="58">
        <v>17.600000000000001</v>
      </c>
      <c r="C21" s="59"/>
      <c r="D21" s="70">
        <v>20</v>
      </c>
      <c r="E21" s="71"/>
      <c r="F21" s="43">
        <v>23.1</v>
      </c>
      <c r="G21" s="44"/>
      <c r="H21" s="36">
        <v>11.1</v>
      </c>
      <c r="I21" s="37"/>
      <c r="J21" s="11"/>
      <c r="K21" s="12"/>
      <c r="L21" s="15">
        <f t="shared" si="1"/>
        <v>18.866233766233766</v>
      </c>
      <c r="M21" s="16"/>
    </row>
    <row r="22" spans="1:13">
      <c r="A22" s="4" t="s">
        <v>41</v>
      </c>
      <c r="B22" s="58"/>
      <c r="C22" s="59"/>
      <c r="D22" s="70"/>
      <c r="E22" s="71"/>
      <c r="F22" s="43"/>
      <c r="G22" s="44"/>
      <c r="H22" s="36"/>
      <c r="I22" s="37"/>
      <c r="J22" s="11"/>
      <c r="K22" s="12"/>
      <c r="L22" s="15">
        <f t="shared" si="1"/>
        <v>0</v>
      </c>
      <c r="M22" s="16"/>
    </row>
    <row r="23" spans="1:13">
      <c r="A23" s="4" t="s">
        <v>42</v>
      </c>
      <c r="B23" s="58"/>
      <c r="C23" s="59"/>
      <c r="D23" s="70"/>
      <c r="E23" s="71"/>
      <c r="F23" s="43"/>
      <c r="G23" s="44"/>
      <c r="H23" s="36"/>
      <c r="I23" s="37"/>
      <c r="J23" s="11"/>
      <c r="K23" s="12"/>
      <c r="L23" s="15">
        <f t="shared" si="1"/>
        <v>0</v>
      </c>
      <c r="M23" s="16"/>
    </row>
    <row r="24" spans="1:13">
      <c r="A24" s="4" t="s">
        <v>43</v>
      </c>
      <c r="B24" s="58"/>
      <c r="C24" s="59"/>
      <c r="D24" s="70">
        <v>1.5</v>
      </c>
      <c r="E24" s="71"/>
      <c r="F24" s="43"/>
      <c r="G24" s="44"/>
      <c r="H24" s="36"/>
      <c r="I24" s="37"/>
      <c r="J24" s="11"/>
      <c r="K24" s="12"/>
      <c r="L24" s="15">
        <f t="shared" si="1"/>
        <v>1.1103896103896105</v>
      </c>
      <c r="M24" s="16"/>
    </row>
    <row r="25" spans="1:13">
      <c r="A25" s="4" t="s">
        <v>44</v>
      </c>
      <c r="B25" s="58"/>
      <c r="C25" s="59"/>
      <c r="D25" s="70">
        <v>3.1</v>
      </c>
      <c r="E25" s="71"/>
      <c r="F25" s="43"/>
      <c r="G25" s="44"/>
      <c r="H25" s="36"/>
      <c r="I25" s="37"/>
      <c r="J25" s="11"/>
      <c r="K25" s="12"/>
      <c r="L25" s="15">
        <f t="shared" si="1"/>
        <v>2.2948051948051948</v>
      </c>
      <c r="M25" s="16"/>
    </row>
    <row r="26" spans="1:13">
      <c r="A26" s="4" t="s">
        <v>45</v>
      </c>
      <c r="B26" s="58"/>
      <c r="C26" s="59"/>
      <c r="D26" s="70">
        <v>6.2</v>
      </c>
      <c r="E26" s="71"/>
      <c r="F26" s="43">
        <v>15.4</v>
      </c>
      <c r="G26" s="44"/>
      <c r="H26" s="36"/>
      <c r="I26" s="37"/>
      <c r="J26" s="11"/>
      <c r="K26" s="12"/>
      <c r="L26" s="15">
        <f t="shared" si="1"/>
        <v>5.7896103896103899</v>
      </c>
      <c r="M26" s="16"/>
    </row>
    <row r="27" spans="1:13">
      <c r="A27" s="4" t="s">
        <v>46</v>
      </c>
      <c r="B27" s="58"/>
      <c r="C27" s="59"/>
      <c r="D27" s="70"/>
      <c r="E27" s="71"/>
      <c r="F27" s="43"/>
      <c r="G27" s="44"/>
      <c r="H27" s="36"/>
      <c r="I27" s="37"/>
      <c r="J27" s="11">
        <v>5.9</v>
      </c>
      <c r="K27" s="12"/>
      <c r="L27" s="15">
        <f t="shared" si="1"/>
        <v>0.22987012987012986</v>
      </c>
      <c r="M27" s="16"/>
    </row>
    <row r="28" spans="1:13">
      <c r="A28" s="4" t="s">
        <v>47</v>
      </c>
      <c r="B28" s="58">
        <v>23.5</v>
      </c>
      <c r="C28" s="59"/>
      <c r="D28" s="70">
        <v>23.1</v>
      </c>
      <c r="E28" s="71"/>
      <c r="F28" s="43">
        <v>23.1</v>
      </c>
      <c r="G28" s="44"/>
      <c r="H28" s="36">
        <v>11.1</v>
      </c>
      <c r="I28" s="37"/>
      <c r="J28" s="11">
        <v>29.4</v>
      </c>
      <c r="K28" s="12"/>
      <c r="L28" s="15">
        <f t="shared" si="1"/>
        <v>22.919480519480519</v>
      </c>
      <c r="M28" s="16"/>
    </row>
    <row r="29" spans="1:13">
      <c r="A29" s="3"/>
      <c r="B29" s="58"/>
      <c r="C29" s="59"/>
      <c r="D29" s="70"/>
      <c r="E29" s="71"/>
      <c r="F29" s="43"/>
      <c r="G29" s="44"/>
      <c r="H29" s="36"/>
      <c r="I29" s="37"/>
      <c r="J29" s="11"/>
      <c r="K29" s="12"/>
      <c r="L29" s="15"/>
      <c r="M29" s="16"/>
    </row>
    <row r="30" spans="1:13">
      <c r="A30" s="3"/>
      <c r="B30" s="58"/>
      <c r="C30" s="59"/>
      <c r="D30" s="70"/>
      <c r="E30" s="71"/>
      <c r="F30" s="43"/>
      <c r="G30" s="44"/>
      <c r="H30" s="36"/>
      <c r="I30" s="37"/>
      <c r="J30" s="11"/>
      <c r="K30" s="12"/>
      <c r="L30" s="15"/>
      <c r="M30" s="16"/>
    </row>
    <row r="31" spans="1:13">
      <c r="A31" s="4" t="s">
        <v>99</v>
      </c>
      <c r="B31" s="58">
        <v>52.9</v>
      </c>
      <c r="C31" s="208">
        <f>B31</f>
        <v>52.9</v>
      </c>
      <c r="D31" s="70">
        <v>46.2</v>
      </c>
      <c r="E31" s="210">
        <f>D31</f>
        <v>46.2</v>
      </c>
      <c r="F31" s="43">
        <v>53.8</v>
      </c>
      <c r="G31" s="211">
        <f>F31</f>
        <v>53.8</v>
      </c>
      <c r="H31" s="36">
        <v>96.3</v>
      </c>
      <c r="I31" s="212">
        <f>H31</f>
        <v>96.3</v>
      </c>
      <c r="J31" s="11">
        <v>47</v>
      </c>
      <c r="K31" s="213">
        <f>J31</f>
        <v>47</v>
      </c>
      <c r="L31" s="15">
        <f t="shared" si="1"/>
        <v>49.471428571428568</v>
      </c>
      <c r="M31" s="215">
        <f>L31</f>
        <v>49.471428571428568</v>
      </c>
    </row>
    <row r="32" spans="1:13">
      <c r="A32" s="4" t="s">
        <v>52</v>
      </c>
      <c r="B32" s="58">
        <v>17.600000000000001</v>
      </c>
      <c r="C32" s="111">
        <f>C31+B32</f>
        <v>70.5</v>
      </c>
      <c r="D32" s="70">
        <v>21.5</v>
      </c>
      <c r="E32" s="128">
        <f>E31+D32</f>
        <v>67.7</v>
      </c>
      <c r="F32" s="43"/>
      <c r="G32" s="129">
        <f>G31+F32</f>
        <v>53.8</v>
      </c>
      <c r="H32" s="36"/>
      <c r="I32" s="130">
        <f>I31+H32</f>
        <v>96.3</v>
      </c>
      <c r="J32" s="11">
        <v>47.1</v>
      </c>
      <c r="K32" s="131">
        <f>K31+J32</f>
        <v>94.1</v>
      </c>
      <c r="L32" s="15">
        <f t="shared" si="1"/>
        <v>19.579220779220776</v>
      </c>
      <c r="M32" s="140">
        <f>M31+L32</f>
        <v>69.050649350649337</v>
      </c>
    </row>
    <row r="33" spans="1:13">
      <c r="A33" s="4" t="s">
        <v>48</v>
      </c>
      <c r="B33" s="58">
        <v>11.8</v>
      </c>
      <c r="C33" s="111">
        <f>C32+B33</f>
        <v>82.3</v>
      </c>
      <c r="D33" s="70">
        <v>3.1</v>
      </c>
      <c r="E33" s="128">
        <f>E32+D33</f>
        <v>70.8</v>
      </c>
      <c r="F33" s="43">
        <v>7.7</v>
      </c>
      <c r="G33" s="129">
        <f t="shared" ref="G33:G36" si="2">G32+F33</f>
        <v>61.5</v>
      </c>
      <c r="H33" s="36">
        <v>3.7</v>
      </c>
      <c r="I33" s="130">
        <f t="shared" ref="I33:I36" si="3">I32+H33</f>
        <v>100</v>
      </c>
      <c r="J33" s="11"/>
      <c r="K33" s="131">
        <f t="shared" ref="K33:K36" si="4">K32+J33</f>
        <v>94.1</v>
      </c>
      <c r="L33" s="15">
        <f t="shared" si="1"/>
        <v>4.2649350649350648</v>
      </c>
      <c r="M33" s="132">
        <f>M32+L33</f>
        <v>73.315584415584397</v>
      </c>
    </row>
    <row r="34" spans="1:13">
      <c r="A34" s="4" t="s">
        <v>49</v>
      </c>
      <c r="B34" s="58">
        <v>11.8</v>
      </c>
      <c r="C34" s="111">
        <f>C33+B34</f>
        <v>94.1</v>
      </c>
      <c r="D34" s="70">
        <v>9.1999999999999993</v>
      </c>
      <c r="E34" s="128">
        <f>E33+D34</f>
        <v>80</v>
      </c>
      <c r="F34" s="43">
        <v>15.4</v>
      </c>
      <c r="G34" s="129">
        <f t="shared" si="2"/>
        <v>76.900000000000006</v>
      </c>
      <c r="H34" s="36"/>
      <c r="I34" s="130">
        <f t="shared" si="3"/>
        <v>100</v>
      </c>
      <c r="J34" s="11">
        <v>5.9</v>
      </c>
      <c r="K34" s="131">
        <f t="shared" si="4"/>
        <v>100</v>
      </c>
      <c r="L34" s="15">
        <f t="shared" si="1"/>
        <v>9.4662337662337634</v>
      </c>
      <c r="M34" s="132">
        <f t="shared" ref="M34:M36" si="5">M33+L34</f>
        <v>82.781818181818153</v>
      </c>
    </row>
    <row r="35" spans="1:13">
      <c r="A35" s="4" t="s">
        <v>50</v>
      </c>
      <c r="B35" s="58">
        <v>5.9</v>
      </c>
      <c r="C35" s="111">
        <f>C34+B35</f>
        <v>100</v>
      </c>
      <c r="D35" s="70">
        <v>9.1999999999999993</v>
      </c>
      <c r="E35" s="128">
        <f>E34+D35</f>
        <v>89.2</v>
      </c>
      <c r="F35" s="43">
        <v>15.4</v>
      </c>
      <c r="G35" s="129">
        <f t="shared" si="2"/>
        <v>92.300000000000011</v>
      </c>
      <c r="H35" s="36"/>
      <c r="I35" s="130">
        <f t="shared" si="3"/>
        <v>100</v>
      </c>
      <c r="J35" s="11"/>
      <c r="K35" s="131">
        <f t="shared" si="4"/>
        <v>100</v>
      </c>
      <c r="L35" s="15">
        <f t="shared" si="1"/>
        <v>8.6233766233766218</v>
      </c>
      <c r="M35" s="132">
        <f t="shared" si="5"/>
        <v>91.405194805194782</v>
      </c>
    </row>
    <row r="36" spans="1:13">
      <c r="A36" s="4" t="s">
        <v>51</v>
      </c>
      <c r="B36" s="58"/>
      <c r="C36" s="111">
        <f>C35+B36</f>
        <v>100</v>
      </c>
      <c r="D36" s="70">
        <v>10.8</v>
      </c>
      <c r="E36" s="128">
        <f>E35+D36</f>
        <v>100</v>
      </c>
      <c r="F36" s="43">
        <v>7.7</v>
      </c>
      <c r="G36" s="129">
        <f t="shared" si="2"/>
        <v>100.00000000000001</v>
      </c>
      <c r="H36" s="36"/>
      <c r="I36" s="130">
        <f t="shared" si="3"/>
        <v>100</v>
      </c>
      <c r="J36" s="11"/>
      <c r="K36" s="131">
        <f t="shared" si="4"/>
        <v>100</v>
      </c>
      <c r="L36" s="15">
        <f t="shared" si="1"/>
        <v>8.5948051948051933</v>
      </c>
      <c r="M36" s="132">
        <f t="shared" si="5"/>
        <v>99.999999999999972</v>
      </c>
    </row>
    <row r="37" spans="1:13">
      <c r="A37" s="2"/>
      <c r="B37" s="106"/>
      <c r="C37" s="110"/>
      <c r="D37" s="70"/>
      <c r="E37" s="120"/>
      <c r="F37" s="43"/>
      <c r="G37" s="121"/>
      <c r="H37" s="36"/>
      <c r="I37" s="123"/>
      <c r="J37" s="11"/>
      <c r="K37" s="125"/>
      <c r="L37" s="15"/>
      <c r="M37" s="127"/>
    </row>
    <row r="38" spans="1:13" ht="25.5">
      <c r="A38" s="5" t="s">
        <v>2</v>
      </c>
      <c r="B38" s="61"/>
      <c r="C38" s="69"/>
      <c r="D38" s="73"/>
      <c r="E38" s="81"/>
      <c r="F38" s="45"/>
      <c r="G38" s="41"/>
      <c r="H38" s="36"/>
      <c r="I38" s="133"/>
      <c r="J38" s="11"/>
      <c r="K38" s="134"/>
      <c r="L38" s="15"/>
      <c r="M38" s="135"/>
    </row>
    <row r="39" spans="1:13">
      <c r="A39" s="4">
        <v>1</v>
      </c>
      <c r="B39" s="58">
        <v>11.7</v>
      </c>
      <c r="C39" s="112">
        <f>B39</f>
        <v>11.7</v>
      </c>
      <c r="D39" s="70">
        <v>6</v>
      </c>
      <c r="E39" s="136">
        <f>D39</f>
        <v>6</v>
      </c>
      <c r="F39" s="43">
        <v>15.3</v>
      </c>
      <c r="G39" s="137">
        <f>F39</f>
        <v>15.3</v>
      </c>
      <c r="H39" s="36">
        <v>7.5</v>
      </c>
      <c r="I39" s="138">
        <f>H39</f>
        <v>7.5</v>
      </c>
      <c r="J39" s="11">
        <v>11.8</v>
      </c>
      <c r="K39" s="139">
        <f>J39</f>
        <v>11.8</v>
      </c>
      <c r="L39" s="15">
        <f t="shared" si="1"/>
        <v>7.6012987012987008</v>
      </c>
      <c r="M39" s="140">
        <f>L39</f>
        <v>7.6012987012987008</v>
      </c>
    </row>
    <row r="40" spans="1:13">
      <c r="A40" s="4">
        <v>2</v>
      </c>
      <c r="B40" s="58"/>
      <c r="C40" s="112">
        <f>C39+B40</f>
        <v>11.7</v>
      </c>
      <c r="D40" s="70">
        <v>9.1999999999999993</v>
      </c>
      <c r="E40" s="136">
        <f>E39+D40</f>
        <v>15.2</v>
      </c>
      <c r="F40" s="43">
        <v>7.7</v>
      </c>
      <c r="G40" s="137">
        <f>G39+F40</f>
        <v>23</v>
      </c>
      <c r="H40" s="36">
        <v>3.7</v>
      </c>
      <c r="I40" s="138">
        <f>I39+H40</f>
        <v>11.2</v>
      </c>
      <c r="J40" s="11">
        <v>11.8</v>
      </c>
      <c r="K40" s="139">
        <f>K39+J40</f>
        <v>23.6</v>
      </c>
      <c r="L40" s="15">
        <f t="shared" si="1"/>
        <v>8.0142857142857125</v>
      </c>
      <c r="M40" s="140">
        <f>M39+L40</f>
        <v>15.615584415584413</v>
      </c>
    </row>
    <row r="41" spans="1:13">
      <c r="A41" s="4">
        <v>3</v>
      </c>
      <c r="B41" s="58"/>
      <c r="C41" s="112">
        <f t="shared" ref="C41:C48" si="6">C40+B41</f>
        <v>11.7</v>
      </c>
      <c r="D41" s="70">
        <v>6.2</v>
      </c>
      <c r="E41" s="136">
        <f t="shared" ref="E41:E48" si="7">E40+D41</f>
        <v>21.4</v>
      </c>
      <c r="F41" s="43">
        <v>15.4</v>
      </c>
      <c r="G41" s="137">
        <f t="shared" ref="G41:G48" si="8">G40+F41</f>
        <v>38.4</v>
      </c>
      <c r="H41" s="36">
        <v>14.8</v>
      </c>
      <c r="I41" s="138">
        <f t="shared" ref="I41:I48" si="9">I40+H41</f>
        <v>26</v>
      </c>
      <c r="J41" s="11"/>
      <c r="K41" s="139">
        <f t="shared" ref="K41:K48" si="10">K40+J41</f>
        <v>23.6</v>
      </c>
      <c r="L41" s="15">
        <f t="shared" si="1"/>
        <v>6.3662337662337674</v>
      </c>
      <c r="M41" s="140">
        <f t="shared" ref="M41:M48" si="11">M40+L41</f>
        <v>21.981818181818181</v>
      </c>
    </row>
    <row r="42" spans="1:13">
      <c r="A42" s="4">
        <v>4</v>
      </c>
      <c r="B42" s="58">
        <v>5.9</v>
      </c>
      <c r="C42" s="112">
        <f t="shared" si="6"/>
        <v>17.600000000000001</v>
      </c>
      <c r="D42" s="70">
        <v>3.1</v>
      </c>
      <c r="E42" s="136">
        <f t="shared" si="7"/>
        <v>24.5</v>
      </c>
      <c r="F42" s="43"/>
      <c r="G42" s="137">
        <f t="shared" si="8"/>
        <v>38.4</v>
      </c>
      <c r="H42" s="36">
        <v>7.4</v>
      </c>
      <c r="I42" s="138">
        <f t="shared" si="9"/>
        <v>33.4</v>
      </c>
      <c r="J42" s="11">
        <v>17.600000000000001</v>
      </c>
      <c r="K42" s="139">
        <f t="shared" si="10"/>
        <v>41.2</v>
      </c>
      <c r="L42" s="15">
        <f t="shared" si="1"/>
        <v>3.8818181818181814</v>
      </c>
      <c r="M42" s="140">
        <f t="shared" si="11"/>
        <v>25.863636363636363</v>
      </c>
    </row>
    <row r="43" spans="1:13">
      <c r="A43" s="4">
        <v>5</v>
      </c>
      <c r="B43" s="58">
        <v>11.8</v>
      </c>
      <c r="C43" s="112">
        <f t="shared" si="6"/>
        <v>29.400000000000002</v>
      </c>
      <c r="D43" s="70">
        <v>10.8</v>
      </c>
      <c r="E43" s="136">
        <f t="shared" si="7"/>
        <v>35.299999999999997</v>
      </c>
      <c r="F43" s="43">
        <v>7.7</v>
      </c>
      <c r="G43" s="211">
        <f t="shared" si="8"/>
        <v>46.1</v>
      </c>
      <c r="H43" s="36">
        <v>22.2</v>
      </c>
      <c r="I43" s="212">
        <f t="shared" si="9"/>
        <v>55.599999999999994</v>
      </c>
      <c r="J43" s="11">
        <v>5.9</v>
      </c>
      <c r="K43" s="213">
        <f t="shared" si="10"/>
        <v>47.1</v>
      </c>
      <c r="L43" s="15">
        <f t="shared" si="1"/>
        <v>10.915584415584414</v>
      </c>
      <c r="M43" s="140">
        <f t="shared" si="11"/>
        <v>36.779220779220779</v>
      </c>
    </row>
    <row r="44" spans="1:13">
      <c r="A44" s="4">
        <v>6</v>
      </c>
      <c r="B44" s="58">
        <v>5.9</v>
      </c>
      <c r="C44" s="112">
        <f t="shared" si="6"/>
        <v>35.300000000000004</v>
      </c>
      <c r="D44" s="70">
        <v>10.8</v>
      </c>
      <c r="E44" s="210">
        <f t="shared" si="7"/>
        <v>46.099999999999994</v>
      </c>
      <c r="F44" s="43">
        <v>15.4</v>
      </c>
      <c r="G44" s="137">
        <f t="shared" si="8"/>
        <v>61.5</v>
      </c>
      <c r="H44" s="36"/>
      <c r="I44" s="138">
        <f t="shared" si="9"/>
        <v>55.599999999999994</v>
      </c>
      <c r="J44" s="11">
        <v>5.9</v>
      </c>
      <c r="K44" s="131">
        <f t="shared" si="10"/>
        <v>53</v>
      </c>
      <c r="L44" s="15">
        <f t="shared" si="1"/>
        <v>10.037662337662336</v>
      </c>
      <c r="M44" s="215">
        <f t="shared" si="11"/>
        <v>46.816883116883119</v>
      </c>
    </row>
    <row r="45" spans="1:13">
      <c r="A45" s="4">
        <v>7</v>
      </c>
      <c r="B45" s="58">
        <v>17.600000000000001</v>
      </c>
      <c r="C45" s="208">
        <f t="shared" si="6"/>
        <v>52.900000000000006</v>
      </c>
      <c r="D45" s="70">
        <v>12.3</v>
      </c>
      <c r="E45" s="136">
        <f t="shared" si="7"/>
        <v>58.399999999999991</v>
      </c>
      <c r="F45" s="43">
        <v>15.4</v>
      </c>
      <c r="G45" s="137">
        <f t="shared" si="8"/>
        <v>76.900000000000006</v>
      </c>
      <c r="H45" s="36">
        <v>11.1</v>
      </c>
      <c r="I45" s="138">
        <f t="shared" si="9"/>
        <v>66.699999999999989</v>
      </c>
      <c r="J45" s="11">
        <v>11.8</v>
      </c>
      <c r="K45" s="139">
        <f t="shared" si="10"/>
        <v>64.8</v>
      </c>
      <c r="L45" s="15">
        <f t="shared" si="1"/>
        <v>13.025974025974024</v>
      </c>
      <c r="M45" s="140">
        <f t="shared" si="11"/>
        <v>59.842857142857142</v>
      </c>
    </row>
    <row r="46" spans="1:13">
      <c r="A46" s="4">
        <v>8</v>
      </c>
      <c r="B46" s="58">
        <v>35.299999999999997</v>
      </c>
      <c r="C46" s="112">
        <f t="shared" si="6"/>
        <v>88.2</v>
      </c>
      <c r="D46" s="70">
        <v>18.5</v>
      </c>
      <c r="E46" s="136">
        <f t="shared" si="7"/>
        <v>76.899999999999991</v>
      </c>
      <c r="F46" s="43">
        <v>7.7</v>
      </c>
      <c r="G46" s="137">
        <f t="shared" si="8"/>
        <v>84.600000000000009</v>
      </c>
      <c r="H46" s="36">
        <v>14.8</v>
      </c>
      <c r="I46" s="138">
        <f t="shared" si="9"/>
        <v>81.499999999999986</v>
      </c>
      <c r="J46" s="11">
        <v>17.600000000000001</v>
      </c>
      <c r="K46" s="139">
        <f t="shared" si="10"/>
        <v>82.4</v>
      </c>
      <c r="L46" s="15">
        <f t="shared" si="1"/>
        <v>19.224675324675324</v>
      </c>
      <c r="M46" s="140">
        <f t="shared" si="11"/>
        <v>79.067532467532459</v>
      </c>
    </row>
    <row r="47" spans="1:13">
      <c r="A47" s="4">
        <v>9</v>
      </c>
      <c r="B47" s="58"/>
      <c r="C47" s="112">
        <f t="shared" si="6"/>
        <v>88.2</v>
      </c>
      <c r="D47" s="70">
        <v>6.2</v>
      </c>
      <c r="E47" s="136">
        <f t="shared" si="7"/>
        <v>83.1</v>
      </c>
      <c r="F47" s="43"/>
      <c r="G47" s="137">
        <f t="shared" si="8"/>
        <v>84.600000000000009</v>
      </c>
      <c r="H47" s="36">
        <v>3.7</v>
      </c>
      <c r="I47" s="138">
        <f t="shared" si="9"/>
        <v>85.199999999999989</v>
      </c>
      <c r="J47" s="11"/>
      <c r="K47" s="139">
        <f t="shared" si="10"/>
        <v>82.4</v>
      </c>
      <c r="L47" s="15">
        <f t="shared" si="1"/>
        <v>4.7337662337662341</v>
      </c>
      <c r="M47" s="140">
        <f t="shared" si="11"/>
        <v>83.801298701298691</v>
      </c>
    </row>
    <row r="48" spans="1:13">
      <c r="A48" s="4">
        <v>10</v>
      </c>
      <c r="B48" s="58">
        <v>11.8</v>
      </c>
      <c r="C48" s="112">
        <f t="shared" si="6"/>
        <v>100</v>
      </c>
      <c r="D48" s="70">
        <v>16.899999999999999</v>
      </c>
      <c r="E48" s="136">
        <f t="shared" si="7"/>
        <v>100</v>
      </c>
      <c r="F48" s="43">
        <v>15.4</v>
      </c>
      <c r="G48" s="137">
        <f t="shared" si="8"/>
        <v>100.00000000000001</v>
      </c>
      <c r="H48" s="36">
        <v>14.8</v>
      </c>
      <c r="I48" s="138">
        <f t="shared" si="9"/>
        <v>99.999999999999986</v>
      </c>
      <c r="J48" s="11">
        <v>17.600000000000001</v>
      </c>
      <c r="K48" s="139">
        <f t="shared" si="10"/>
        <v>100</v>
      </c>
      <c r="L48" s="15">
        <f t="shared" si="1"/>
        <v>16.198701298701298</v>
      </c>
      <c r="M48" s="140">
        <f t="shared" si="11"/>
        <v>99.999999999999986</v>
      </c>
    </row>
    <row r="49" spans="1:13">
      <c r="A49" s="3"/>
      <c r="B49" s="58"/>
      <c r="C49" s="113"/>
      <c r="D49" s="70"/>
      <c r="E49" s="141"/>
      <c r="F49" s="43"/>
      <c r="G49" s="142"/>
      <c r="H49" s="36"/>
      <c r="I49" s="143"/>
      <c r="J49" s="11"/>
      <c r="K49" s="144"/>
      <c r="L49" s="15"/>
      <c r="M49" s="135"/>
    </row>
    <row r="50" spans="1:13" ht="25.5">
      <c r="A50" s="5" t="s">
        <v>3</v>
      </c>
      <c r="B50" s="61"/>
      <c r="C50" s="113"/>
      <c r="D50" s="73"/>
      <c r="E50" s="141"/>
      <c r="F50" s="45"/>
      <c r="G50" s="142"/>
      <c r="H50" s="36"/>
      <c r="I50" s="143"/>
      <c r="J50" s="11"/>
      <c r="K50" s="144"/>
      <c r="L50" s="15"/>
      <c r="M50" s="135"/>
    </row>
    <row r="51" spans="1:13">
      <c r="A51" s="4">
        <v>1</v>
      </c>
      <c r="B51" s="58"/>
      <c r="C51" s="112">
        <f>B51</f>
        <v>0</v>
      </c>
      <c r="D51" s="70">
        <v>3.1</v>
      </c>
      <c r="E51" s="136">
        <f>D51</f>
        <v>3.1</v>
      </c>
      <c r="F51" s="43">
        <v>7.7</v>
      </c>
      <c r="G51" s="137">
        <f>F51</f>
        <v>7.7</v>
      </c>
      <c r="H51" s="36">
        <v>3.7</v>
      </c>
      <c r="I51" s="138">
        <f>H51</f>
        <v>3.7</v>
      </c>
      <c r="J51" s="11">
        <v>5.9</v>
      </c>
      <c r="K51" s="139">
        <f>J51</f>
        <v>5.9</v>
      </c>
      <c r="L51" s="15">
        <f t="shared" si="1"/>
        <v>3.2688311688311691</v>
      </c>
      <c r="M51" s="140">
        <f>L51</f>
        <v>3.2688311688311691</v>
      </c>
    </row>
    <row r="52" spans="1:13">
      <c r="A52" s="4">
        <v>2</v>
      </c>
      <c r="B52" s="58">
        <v>5.9</v>
      </c>
      <c r="C52" s="112">
        <f>C51+B52</f>
        <v>5.9</v>
      </c>
      <c r="D52" s="70">
        <v>4.5999999999999996</v>
      </c>
      <c r="E52" s="136">
        <f>E51+D52</f>
        <v>7.6999999999999993</v>
      </c>
      <c r="F52" s="43"/>
      <c r="G52" s="137">
        <f>G51+F52</f>
        <v>7.7</v>
      </c>
      <c r="H52" s="36">
        <v>11.1</v>
      </c>
      <c r="I52" s="138">
        <f>I51+H52</f>
        <v>14.8</v>
      </c>
      <c r="J52" s="11">
        <v>11.8</v>
      </c>
      <c r="K52" s="139">
        <f>K51+J52</f>
        <v>17.700000000000003</v>
      </c>
      <c r="L52" s="15">
        <f t="shared" si="1"/>
        <v>4.9103896103896103</v>
      </c>
      <c r="M52" s="140">
        <f>M51+L52</f>
        <v>8.1792207792207794</v>
      </c>
    </row>
    <row r="53" spans="1:13">
      <c r="A53" s="4">
        <v>3</v>
      </c>
      <c r="B53" s="58">
        <v>5.9</v>
      </c>
      <c r="C53" s="112">
        <f t="shared" ref="C53:C60" si="12">C52+B53</f>
        <v>11.8</v>
      </c>
      <c r="D53" s="70">
        <v>10.8</v>
      </c>
      <c r="E53" s="136">
        <f t="shared" ref="E53:E60" si="13">E52+D53</f>
        <v>18.5</v>
      </c>
      <c r="F53" s="43">
        <v>7.7</v>
      </c>
      <c r="G53" s="137">
        <f t="shared" ref="G53:G60" si="14">G52+F53</f>
        <v>15.4</v>
      </c>
      <c r="H53" s="36">
        <v>3.7</v>
      </c>
      <c r="I53" s="138">
        <f t="shared" ref="I53:I60" si="15">I52+H53</f>
        <v>18.5</v>
      </c>
      <c r="J53" s="11">
        <v>11.8</v>
      </c>
      <c r="K53" s="139">
        <f t="shared" ref="K53:K60" si="16">K52+J53</f>
        <v>29.500000000000004</v>
      </c>
      <c r="L53" s="15">
        <f t="shared" si="1"/>
        <v>9.8116883116883109</v>
      </c>
      <c r="M53" s="140">
        <f t="shared" ref="M53:M60" si="17">M52+L53</f>
        <v>17.990909090909092</v>
      </c>
    </row>
    <row r="54" spans="1:13">
      <c r="A54" s="4">
        <v>4</v>
      </c>
      <c r="B54" s="58">
        <v>11.8</v>
      </c>
      <c r="C54" s="112">
        <f t="shared" si="12"/>
        <v>23.6</v>
      </c>
      <c r="D54" s="70">
        <v>10.8</v>
      </c>
      <c r="E54" s="136">
        <f t="shared" si="13"/>
        <v>29.3</v>
      </c>
      <c r="F54" s="43"/>
      <c r="G54" s="137">
        <f t="shared" si="14"/>
        <v>15.4</v>
      </c>
      <c r="H54" s="36"/>
      <c r="I54" s="138">
        <f t="shared" si="15"/>
        <v>18.5</v>
      </c>
      <c r="J54" s="11">
        <v>11.8</v>
      </c>
      <c r="K54" s="139">
        <f t="shared" si="16"/>
        <v>41.300000000000004</v>
      </c>
      <c r="L54" s="15">
        <f t="shared" si="1"/>
        <v>9.6805194805194805</v>
      </c>
      <c r="M54" s="140">
        <f t="shared" si="17"/>
        <v>27.671428571428571</v>
      </c>
    </row>
    <row r="55" spans="1:13">
      <c r="A55" s="4">
        <v>5</v>
      </c>
      <c r="B55" s="58">
        <v>17.600000000000001</v>
      </c>
      <c r="C55" s="112">
        <f t="shared" si="12"/>
        <v>41.2</v>
      </c>
      <c r="D55" s="70">
        <v>3.1</v>
      </c>
      <c r="E55" s="136">
        <f t="shared" si="13"/>
        <v>32.4</v>
      </c>
      <c r="F55" s="43">
        <v>23.1</v>
      </c>
      <c r="G55" s="137">
        <f t="shared" si="14"/>
        <v>38.5</v>
      </c>
      <c r="H55" s="36">
        <v>3.7</v>
      </c>
      <c r="I55" s="138">
        <f t="shared" si="15"/>
        <v>22.2</v>
      </c>
      <c r="J55" s="11">
        <v>11.8</v>
      </c>
      <c r="K55" s="213">
        <f t="shared" si="16"/>
        <v>53.100000000000009</v>
      </c>
      <c r="L55" s="15">
        <f t="shared" si="1"/>
        <v>6.5272727272727273</v>
      </c>
      <c r="M55" s="140">
        <f t="shared" si="17"/>
        <v>34.198701298701295</v>
      </c>
    </row>
    <row r="56" spans="1:13">
      <c r="A56" s="4">
        <v>6</v>
      </c>
      <c r="B56" s="58">
        <v>5.8</v>
      </c>
      <c r="C56" s="112">
        <f t="shared" si="12"/>
        <v>47</v>
      </c>
      <c r="D56" s="70">
        <v>6</v>
      </c>
      <c r="E56" s="136">
        <f t="shared" si="13"/>
        <v>38.4</v>
      </c>
      <c r="F56" s="43">
        <v>7.6</v>
      </c>
      <c r="G56" s="211">
        <f t="shared" si="14"/>
        <v>46.1</v>
      </c>
      <c r="H56" s="36">
        <v>3.8</v>
      </c>
      <c r="I56" s="138">
        <f t="shared" si="15"/>
        <v>26</v>
      </c>
      <c r="J56" s="11"/>
      <c r="K56" s="139">
        <f t="shared" si="16"/>
        <v>53.100000000000009</v>
      </c>
      <c r="L56" s="15">
        <f t="shared" si="1"/>
        <v>5.7844155844155845</v>
      </c>
      <c r="M56" s="140">
        <f t="shared" si="17"/>
        <v>39.983116883116878</v>
      </c>
    </row>
    <row r="57" spans="1:13">
      <c r="A57" s="4">
        <v>7</v>
      </c>
      <c r="B57" s="58">
        <v>5.9</v>
      </c>
      <c r="C57" s="208">
        <f t="shared" si="12"/>
        <v>52.9</v>
      </c>
      <c r="D57" s="70">
        <v>7.7</v>
      </c>
      <c r="E57" s="210">
        <f t="shared" si="13"/>
        <v>46.1</v>
      </c>
      <c r="F57" s="43"/>
      <c r="G57" s="137">
        <f t="shared" si="14"/>
        <v>46.1</v>
      </c>
      <c r="H57" s="36">
        <v>11.1</v>
      </c>
      <c r="I57" s="138">
        <f t="shared" si="15"/>
        <v>37.1</v>
      </c>
      <c r="J57" s="11">
        <v>5.8</v>
      </c>
      <c r="K57" s="139">
        <f t="shared" si="16"/>
        <v>58.900000000000006</v>
      </c>
      <c r="L57" s="15">
        <f t="shared" si="1"/>
        <v>6.9714285714285715</v>
      </c>
      <c r="M57" s="215">
        <f t="shared" si="17"/>
        <v>46.954545454545453</v>
      </c>
    </row>
    <row r="58" spans="1:13">
      <c r="A58" s="4">
        <v>8</v>
      </c>
      <c r="B58" s="58">
        <v>5.9</v>
      </c>
      <c r="C58" s="112">
        <f t="shared" si="12"/>
        <v>58.8</v>
      </c>
      <c r="D58" s="70">
        <v>16.899999999999999</v>
      </c>
      <c r="E58" s="136">
        <f t="shared" si="13"/>
        <v>63</v>
      </c>
      <c r="F58" s="43">
        <v>15.4</v>
      </c>
      <c r="G58" s="137">
        <f t="shared" si="14"/>
        <v>61.5</v>
      </c>
      <c r="H58" s="36">
        <v>11.1</v>
      </c>
      <c r="I58" s="212">
        <f t="shared" si="15"/>
        <v>48.2</v>
      </c>
      <c r="J58" s="11">
        <v>17.600000000000001</v>
      </c>
      <c r="K58" s="131">
        <f t="shared" si="16"/>
        <v>76.5</v>
      </c>
      <c r="L58" s="15">
        <f t="shared" si="1"/>
        <v>15.44155844155844</v>
      </c>
      <c r="M58" s="140">
        <f t="shared" si="17"/>
        <v>62.396103896103895</v>
      </c>
    </row>
    <row r="59" spans="1:13">
      <c r="A59" s="4">
        <v>9</v>
      </c>
      <c r="B59" s="58"/>
      <c r="C59" s="112">
        <f t="shared" si="12"/>
        <v>58.8</v>
      </c>
      <c r="D59" s="70">
        <v>10.8</v>
      </c>
      <c r="E59" s="136">
        <f t="shared" si="13"/>
        <v>73.8</v>
      </c>
      <c r="F59" s="43">
        <v>23.1</v>
      </c>
      <c r="G59" s="137">
        <f t="shared" si="14"/>
        <v>84.6</v>
      </c>
      <c r="H59" s="36">
        <v>14.8</v>
      </c>
      <c r="I59" s="138">
        <f t="shared" si="15"/>
        <v>63</v>
      </c>
      <c r="J59" s="11"/>
      <c r="K59" s="139">
        <f t="shared" si="16"/>
        <v>76.5</v>
      </c>
      <c r="L59" s="15">
        <f t="shared" si="1"/>
        <v>10.371428571428572</v>
      </c>
      <c r="M59" s="140">
        <f t="shared" si="17"/>
        <v>72.767532467532462</v>
      </c>
    </row>
    <row r="60" spans="1:13">
      <c r="A60" s="4">
        <v>10</v>
      </c>
      <c r="B60" s="58">
        <v>41.2</v>
      </c>
      <c r="C60" s="112">
        <f t="shared" si="12"/>
        <v>100</v>
      </c>
      <c r="D60" s="70">
        <v>26.2</v>
      </c>
      <c r="E60" s="136">
        <f t="shared" si="13"/>
        <v>100</v>
      </c>
      <c r="F60" s="43">
        <v>15.4</v>
      </c>
      <c r="G60" s="137">
        <f t="shared" si="14"/>
        <v>100</v>
      </c>
      <c r="H60" s="36">
        <v>37</v>
      </c>
      <c r="I60" s="138">
        <f t="shared" si="15"/>
        <v>100</v>
      </c>
      <c r="J60" s="11">
        <v>23.5</v>
      </c>
      <c r="K60" s="139">
        <f t="shared" si="16"/>
        <v>100</v>
      </c>
      <c r="L60" s="15">
        <f t="shared" si="1"/>
        <v>27.232467532467524</v>
      </c>
      <c r="M60" s="140">
        <f t="shared" si="17"/>
        <v>99.999999999999986</v>
      </c>
    </row>
    <row r="61" spans="1:13">
      <c r="A61" s="3"/>
      <c r="B61" s="58"/>
      <c r="C61" s="113"/>
      <c r="D61" s="70"/>
      <c r="E61" s="141"/>
      <c r="F61" s="43"/>
      <c r="G61" s="142"/>
      <c r="H61" s="36"/>
      <c r="I61" s="143"/>
      <c r="J61" s="11"/>
      <c r="K61" s="144"/>
      <c r="L61" s="15"/>
      <c r="M61" s="135"/>
    </row>
    <row r="62" spans="1:13" ht="25.5">
      <c r="A62" s="5" t="s">
        <v>4</v>
      </c>
      <c r="B62" s="61"/>
      <c r="C62" s="113"/>
      <c r="D62" s="73"/>
      <c r="E62" s="141"/>
      <c r="F62" s="45"/>
      <c r="G62" s="142"/>
      <c r="H62" s="36"/>
      <c r="I62" s="143"/>
      <c r="J62" s="11"/>
      <c r="K62" s="144"/>
      <c r="L62" s="15"/>
      <c r="M62" s="135"/>
    </row>
    <row r="63" spans="1:13">
      <c r="A63" s="4">
        <v>1</v>
      </c>
      <c r="B63" s="58"/>
      <c r="C63" s="112">
        <f>B63</f>
        <v>0</v>
      </c>
      <c r="D63" s="70">
        <v>1.4</v>
      </c>
      <c r="E63" s="136">
        <f>D63</f>
        <v>1.4</v>
      </c>
      <c r="F63" s="43">
        <v>7.6</v>
      </c>
      <c r="G63" s="137">
        <f>F63</f>
        <v>7.6</v>
      </c>
      <c r="H63" s="36"/>
      <c r="I63" s="138">
        <f>H63</f>
        <v>0</v>
      </c>
      <c r="J63" s="11"/>
      <c r="K63" s="139">
        <f>J63</f>
        <v>0</v>
      </c>
      <c r="L63" s="15">
        <f t="shared" si="1"/>
        <v>1.6285714285714286</v>
      </c>
      <c r="M63" s="140">
        <f>L63</f>
        <v>1.6285714285714286</v>
      </c>
    </row>
    <row r="64" spans="1:13">
      <c r="A64" s="4">
        <v>2</v>
      </c>
      <c r="B64" s="58">
        <v>11.7</v>
      </c>
      <c r="C64" s="112">
        <f>C63+B64</f>
        <v>11.7</v>
      </c>
      <c r="D64" s="70">
        <v>4.5999999999999996</v>
      </c>
      <c r="E64" s="136">
        <f>E63+D64</f>
        <v>6</v>
      </c>
      <c r="F64" s="43">
        <v>7.7</v>
      </c>
      <c r="G64" s="137">
        <f>G63+F64</f>
        <v>15.3</v>
      </c>
      <c r="H64" s="36"/>
      <c r="I64" s="138">
        <f>I63+H64</f>
        <v>0</v>
      </c>
      <c r="J64" s="11">
        <v>5.8</v>
      </c>
      <c r="K64" s="139">
        <f>K63+J64</f>
        <v>5.8</v>
      </c>
      <c r="L64" s="15">
        <f t="shared" si="1"/>
        <v>5.4467532467532473</v>
      </c>
      <c r="M64" s="140">
        <f>M63+L64</f>
        <v>7.0753246753246763</v>
      </c>
    </row>
    <row r="65" spans="1:13">
      <c r="A65" s="4">
        <v>3</v>
      </c>
      <c r="B65" s="58">
        <v>5.9</v>
      </c>
      <c r="C65" s="112">
        <f t="shared" ref="C65:C72" si="18">C64+B65</f>
        <v>17.600000000000001</v>
      </c>
      <c r="D65" s="70"/>
      <c r="E65" s="136">
        <f t="shared" ref="E65:E72" si="19">E64+D65</f>
        <v>6</v>
      </c>
      <c r="F65" s="43">
        <v>15.4</v>
      </c>
      <c r="G65" s="137">
        <f t="shared" ref="G65:G72" si="20">G64+F65</f>
        <v>30.700000000000003</v>
      </c>
      <c r="H65" s="36"/>
      <c r="I65" s="138">
        <f t="shared" ref="I65:I72" si="21">I64+H65</f>
        <v>0</v>
      </c>
      <c r="J65" s="11"/>
      <c r="K65" s="139">
        <f t="shared" ref="K65:K72" si="22">K64+J65</f>
        <v>5.8</v>
      </c>
      <c r="L65" s="15">
        <f t="shared" si="1"/>
        <v>1.8129870129870127</v>
      </c>
      <c r="M65" s="140">
        <f t="shared" ref="M65:M72" si="23">M64+L65</f>
        <v>8.8883116883116884</v>
      </c>
    </row>
    <row r="66" spans="1:13">
      <c r="A66" s="4">
        <v>4</v>
      </c>
      <c r="B66" s="58">
        <v>11.8</v>
      </c>
      <c r="C66" s="112">
        <f t="shared" si="18"/>
        <v>29.400000000000002</v>
      </c>
      <c r="D66" s="70">
        <v>7.7</v>
      </c>
      <c r="E66" s="136">
        <f t="shared" si="19"/>
        <v>13.7</v>
      </c>
      <c r="F66" s="43"/>
      <c r="G66" s="137">
        <f t="shared" si="20"/>
        <v>30.700000000000003</v>
      </c>
      <c r="H66" s="36"/>
      <c r="I66" s="138">
        <f t="shared" si="21"/>
        <v>0</v>
      </c>
      <c r="J66" s="11">
        <v>11.8</v>
      </c>
      <c r="K66" s="139">
        <f t="shared" si="22"/>
        <v>17.600000000000001</v>
      </c>
      <c r="L66" s="15">
        <f t="shared" si="1"/>
        <v>7.3857142857142843</v>
      </c>
      <c r="M66" s="140">
        <f t="shared" si="23"/>
        <v>16.274025974025975</v>
      </c>
    </row>
    <row r="67" spans="1:13">
      <c r="A67" s="4">
        <v>5</v>
      </c>
      <c r="B67" s="58"/>
      <c r="C67" s="112">
        <f t="shared" si="18"/>
        <v>29.400000000000002</v>
      </c>
      <c r="D67" s="70">
        <v>6.2</v>
      </c>
      <c r="E67" s="136">
        <f t="shared" si="19"/>
        <v>19.899999999999999</v>
      </c>
      <c r="F67" s="43">
        <v>7.7</v>
      </c>
      <c r="G67" s="137">
        <f t="shared" si="20"/>
        <v>38.400000000000006</v>
      </c>
      <c r="H67" s="36">
        <v>14.9</v>
      </c>
      <c r="I67" s="138">
        <f t="shared" si="21"/>
        <v>14.9</v>
      </c>
      <c r="J67" s="11">
        <v>11.8</v>
      </c>
      <c r="K67" s="139">
        <f t="shared" si="22"/>
        <v>29.400000000000002</v>
      </c>
      <c r="L67" s="15">
        <f t="shared" si="1"/>
        <v>6.2298701298701298</v>
      </c>
      <c r="M67" s="140">
        <f t="shared" si="23"/>
        <v>22.503896103896103</v>
      </c>
    </row>
    <row r="68" spans="1:13">
      <c r="A68" s="4">
        <v>6</v>
      </c>
      <c r="B68" s="58">
        <v>17.600000000000001</v>
      </c>
      <c r="C68" s="208">
        <f t="shared" si="18"/>
        <v>47</v>
      </c>
      <c r="D68" s="70">
        <v>10.8</v>
      </c>
      <c r="E68" s="136">
        <f t="shared" si="19"/>
        <v>30.7</v>
      </c>
      <c r="F68" s="43"/>
      <c r="G68" s="137">
        <f t="shared" si="20"/>
        <v>38.400000000000006</v>
      </c>
      <c r="H68" s="36">
        <v>3.7</v>
      </c>
      <c r="I68" s="138">
        <f t="shared" si="21"/>
        <v>18.600000000000001</v>
      </c>
      <c r="J68" s="11">
        <v>5.9</v>
      </c>
      <c r="K68" s="139">
        <f t="shared" si="22"/>
        <v>35.300000000000004</v>
      </c>
      <c r="L68" s="15">
        <f t="shared" si="1"/>
        <v>10.197402597402597</v>
      </c>
      <c r="M68" s="140">
        <f t="shared" si="23"/>
        <v>32.701298701298697</v>
      </c>
    </row>
    <row r="69" spans="1:13">
      <c r="A69" s="4">
        <v>7</v>
      </c>
      <c r="B69" s="58">
        <v>5.9</v>
      </c>
      <c r="C69" s="112">
        <f t="shared" si="18"/>
        <v>52.9</v>
      </c>
      <c r="D69" s="70">
        <v>6.2</v>
      </c>
      <c r="E69" s="136">
        <f t="shared" si="19"/>
        <v>36.9</v>
      </c>
      <c r="F69" s="43">
        <v>7.7</v>
      </c>
      <c r="G69" s="211">
        <f t="shared" si="20"/>
        <v>46.100000000000009</v>
      </c>
      <c r="H69" s="36">
        <v>11.1</v>
      </c>
      <c r="I69" s="138">
        <f t="shared" si="21"/>
        <v>29.700000000000003</v>
      </c>
      <c r="J69" s="11">
        <v>5.9</v>
      </c>
      <c r="K69" s="139">
        <f t="shared" si="22"/>
        <v>41.2</v>
      </c>
      <c r="L69" s="15">
        <f t="shared" si="1"/>
        <v>6.464935064935065</v>
      </c>
      <c r="M69" s="140">
        <f t="shared" si="23"/>
        <v>39.166233766233759</v>
      </c>
    </row>
    <row r="70" spans="1:13">
      <c r="A70" s="4">
        <v>8</v>
      </c>
      <c r="B70" s="58">
        <v>5.9</v>
      </c>
      <c r="C70" s="112">
        <f t="shared" si="18"/>
        <v>58.8</v>
      </c>
      <c r="D70" s="70">
        <v>21.5</v>
      </c>
      <c r="E70" s="210">
        <f t="shared" si="19"/>
        <v>58.4</v>
      </c>
      <c r="F70" s="43">
        <v>23.1</v>
      </c>
      <c r="G70" s="137">
        <f t="shared" si="20"/>
        <v>69.200000000000017</v>
      </c>
      <c r="H70" s="36">
        <v>22.2</v>
      </c>
      <c r="I70" s="212">
        <f t="shared" si="21"/>
        <v>51.900000000000006</v>
      </c>
      <c r="J70" s="11">
        <v>17.600000000000001</v>
      </c>
      <c r="K70" s="213">
        <f t="shared" si="22"/>
        <v>58.800000000000004</v>
      </c>
      <c r="L70" s="15">
        <f t="shared" ref="L70:L132" si="24">(0.08*B70+0.57*D70+0.06*F70+0.03*H70+0.03*J70)/77*100</f>
        <v>19.87922077922078</v>
      </c>
      <c r="M70" s="215">
        <f t="shared" si="23"/>
        <v>59.04545454545454</v>
      </c>
    </row>
    <row r="71" spans="1:13">
      <c r="A71" s="4">
        <v>9</v>
      </c>
      <c r="B71" s="58"/>
      <c r="C71" s="112">
        <f t="shared" si="18"/>
        <v>58.8</v>
      </c>
      <c r="D71" s="70">
        <v>15.4</v>
      </c>
      <c r="E71" s="136">
        <f t="shared" si="19"/>
        <v>73.8</v>
      </c>
      <c r="F71" s="43">
        <v>7.7</v>
      </c>
      <c r="G71" s="137">
        <f t="shared" si="20"/>
        <v>76.90000000000002</v>
      </c>
      <c r="H71" s="36">
        <v>14.8</v>
      </c>
      <c r="I71" s="138">
        <f t="shared" si="21"/>
        <v>66.7</v>
      </c>
      <c r="J71" s="11">
        <v>5.9</v>
      </c>
      <c r="K71" s="139">
        <f t="shared" si="22"/>
        <v>64.7</v>
      </c>
      <c r="L71" s="15">
        <f t="shared" si="24"/>
        <v>12.806493506493505</v>
      </c>
      <c r="M71" s="140">
        <f t="shared" si="23"/>
        <v>71.851948051948042</v>
      </c>
    </row>
    <row r="72" spans="1:13">
      <c r="A72" s="4">
        <v>10</v>
      </c>
      <c r="B72" s="58">
        <v>41.2</v>
      </c>
      <c r="C72" s="112">
        <f t="shared" si="18"/>
        <v>100</v>
      </c>
      <c r="D72" s="70">
        <v>26.2</v>
      </c>
      <c r="E72" s="136">
        <f t="shared" si="19"/>
        <v>100</v>
      </c>
      <c r="F72" s="43">
        <v>23.1</v>
      </c>
      <c r="G72" s="137">
        <f t="shared" si="20"/>
        <v>100.00000000000003</v>
      </c>
      <c r="H72" s="36">
        <v>33.299999999999997</v>
      </c>
      <c r="I72" s="138">
        <f t="shared" si="21"/>
        <v>100</v>
      </c>
      <c r="J72" s="11">
        <v>35.299999999999997</v>
      </c>
      <c r="K72" s="139">
        <f t="shared" si="22"/>
        <v>100</v>
      </c>
      <c r="L72" s="15">
        <f t="shared" si="24"/>
        <v>28.148051948051943</v>
      </c>
      <c r="M72" s="140">
        <f t="shared" si="23"/>
        <v>99.999999999999986</v>
      </c>
    </row>
    <row r="73" spans="1:13">
      <c r="A73" s="3"/>
      <c r="B73" s="58"/>
      <c r="C73" s="113"/>
      <c r="D73" s="70"/>
      <c r="E73" s="141"/>
      <c r="F73" s="43"/>
      <c r="G73" s="142"/>
      <c r="H73" s="36"/>
      <c r="I73" s="143"/>
      <c r="J73" s="11"/>
      <c r="K73" s="144"/>
      <c r="L73" s="15"/>
      <c r="M73" s="135"/>
    </row>
    <row r="74" spans="1:13" ht="25.5">
      <c r="A74" s="5" t="s">
        <v>5</v>
      </c>
      <c r="B74" s="61"/>
      <c r="C74" s="113"/>
      <c r="D74" s="73"/>
      <c r="E74" s="141"/>
      <c r="F74" s="45"/>
      <c r="G74" s="142"/>
      <c r="H74" s="36"/>
      <c r="I74" s="143"/>
      <c r="J74" s="11"/>
      <c r="K74" s="144"/>
      <c r="L74" s="15"/>
      <c r="M74" s="135"/>
    </row>
    <row r="75" spans="1:13">
      <c r="A75" s="4">
        <v>1</v>
      </c>
      <c r="B75" s="58">
        <v>5.8</v>
      </c>
      <c r="C75" s="112">
        <f>B75</f>
        <v>5.8</v>
      </c>
      <c r="D75" s="70"/>
      <c r="E75" s="136">
        <f>D75</f>
        <v>0</v>
      </c>
      <c r="F75" s="43">
        <v>7.6</v>
      </c>
      <c r="G75" s="137">
        <f>F75</f>
        <v>7.6</v>
      </c>
      <c r="H75" s="36">
        <v>11.2</v>
      </c>
      <c r="I75" s="138">
        <f>H75</f>
        <v>11.2</v>
      </c>
      <c r="J75" s="11"/>
      <c r="K75" s="139">
        <f>J75</f>
        <v>0</v>
      </c>
      <c r="L75" s="15">
        <f t="shared" si="24"/>
        <v>1.6311688311688308</v>
      </c>
      <c r="M75" s="140">
        <f>L75</f>
        <v>1.6311688311688308</v>
      </c>
    </row>
    <row r="76" spans="1:13">
      <c r="A76" s="4">
        <v>2</v>
      </c>
      <c r="B76" s="58">
        <v>11.8</v>
      </c>
      <c r="C76" s="112">
        <f>C75+B76</f>
        <v>17.600000000000001</v>
      </c>
      <c r="D76" s="70">
        <v>1.6</v>
      </c>
      <c r="E76" s="136">
        <f>E75+D76</f>
        <v>1.6</v>
      </c>
      <c r="F76" s="43"/>
      <c r="G76" s="137">
        <f>G75+F76</f>
        <v>7.6</v>
      </c>
      <c r="H76" s="36">
        <v>14.8</v>
      </c>
      <c r="I76" s="138">
        <f>I75+H76</f>
        <v>26</v>
      </c>
      <c r="J76" s="11">
        <v>5.8</v>
      </c>
      <c r="K76" s="139">
        <f>K75+J76</f>
        <v>5.8</v>
      </c>
      <c r="L76" s="15">
        <f t="shared" si="24"/>
        <v>3.2129870129870128</v>
      </c>
      <c r="M76" s="140">
        <f>M75+L76</f>
        <v>4.8441558441558437</v>
      </c>
    </row>
    <row r="77" spans="1:13">
      <c r="A77" s="4">
        <v>3</v>
      </c>
      <c r="B77" s="58">
        <v>11.8</v>
      </c>
      <c r="C77" s="112">
        <f t="shared" ref="C77:C84" si="25">C76+B77</f>
        <v>29.400000000000002</v>
      </c>
      <c r="D77" s="70">
        <v>1.5</v>
      </c>
      <c r="E77" s="136">
        <f t="shared" ref="E77:E84" si="26">E76+D77</f>
        <v>3.1</v>
      </c>
      <c r="F77" s="43"/>
      <c r="G77" s="137">
        <f t="shared" ref="G77:G84" si="27">G76+F77</f>
        <v>7.6</v>
      </c>
      <c r="H77" s="36">
        <v>7.4</v>
      </c>
      <c r="I77" s="138">
        <f t="shared" ref="I77:I84" si="28">I76+H77</f>
        <v>33.4</v>
      </c>
      <c r="J77" s="11">
        <v>5.9</v>
      </c>
      <c r="K77" s="139">
        <f t="shared" ref="K77:K84" si="29">K76+J77</f>
        <v>11.7</v>
      </c>
      <c r="L77" s="15">
        <f t="shared" si="24"/>
        <v>2.8545454545454545</v>
      </c>
      <c r="M77" s="140">
        <f t="shared" ref="M77:M84" si="30">M76+L77</f>
        <v>7.6987012987012982</v>
      </c>
    </row>
    <row r="78" spans="1:13">
      <c r="A78" s="4">
        <v>4</v>
      </c>
      <c r="B78" s="58"/>
      <c r="C78" s="112">
        <f t="shared" si="25"/>
        <v>29.400000000000002</v>
      </c>
      <c r="D78" s="70">
        <v>7.7</v>
      </c>
      <c r="E78" s="136">
        <f t="shared" si="26"/>
        <v>10.8</v>
      </c>
      <c r="F78" s="43"/>
      <c r="G78" s="137">
        <f t="shared" si="27"/>
        <v>7.6</v>
      </c>
      <c r="H78" s="36">
        <v>3.7</v>
      </c>
      <c r="I78" s="138">
        <f t="shared" si="28"/>
        <v>37.1</v>
      </c>
      <c r="J78" s="11">
        <v>5.9</v>
      </c>
      <c r="K78" s="139">
        <f t="shared" si="29"/>
        <v>17.600000000000001</v>
      </c>
      <c r="L78" s="15">
        <f t="shared" si="24"/>
        <v>6.0740259740259726</v>
      </c>
      <c r="M78" s="140">
        <f t="shared" si="30"/>
        <v>13.77272727272727</v>
      </c>
    </row>
    <row r="79" spans="1:13">
      <c r="A79" s="4">
        <v>5</v>
      </c>
      <c r="B79" s="58">
        <v>11.8</v>
      </c>
      <c r="C79" s="112">
        <f t="shared" si="25"/>
        <v>41.2</v>
      </c>
      <c r="D79" s="70">
        <v>4.5999999999999996</v>
      </c>
      <c r="E79" s="136">
        <f t="shared" si="26"/>
        <v>15.4</v>
      </c>
      <c r="F79" s="43">
        <v>30.8</v>
      </c>
      <c r="G79" s="137">
        <f t="shared" si="27"/>
        <v>38.4</v>
      </c>
      <c r="H79" s="36">
        <v>25.9</v>
      </c>
      <c r="I79" s="212">
        <f t="shared" si="28"/>
        <v>63</v>
      </c>
      <c r="J79" s="11">
        <v>23.5</v>
      </c>
      <c r="K79" s="139">
        <f t="shared" si="29"/>
        <v>41.1</v>
      </c>
      <c r="L79" s="15">
        <f t="shared" si="24"/>
        <v>8.9558441558441562</v>
      </c>
      <c r="M79" s="140">
        <f t="shared" si="30"/>
        <v>22.728571428571428</v>
      </c>
    </row>
    <row r="80" spans="1:13">
      <c r="A80" s="4">
        <v>6</v>
      </c>
      <c r="B80" s="58">
        <v>5.9</v>
      </c>
      <c r="C80" s="208">
        <f t="shared" si="25"/>
        <v>47.1</v>
      </c>
      <c r="D80" s="70">
        <v>7.7</v>
      </c>
      <c r="E80" s="136">
        <f t="shared" si="26"/>
        <v>23.1</v>
      </c>
      <c r="F80" s="43"/>
      <c r="G80" s="137">
        <f t="shared" si="27"/>
        <v>38.4</v>
      </c>
      <c r="H80" s="36">
        <v>7.4</v>
      </c>
      <c r="I80" s="138">
        <f t="shared" si="28"/>
        <v>70.400000000000006</v>
      </c>
      <c r="J80" s="11">
        <v>11.8</v>
      </c>
      <c r="K80" s="213">
        <f t="shared" si="29"/>
        <v>52.900000000000006</v>
      </c>
      <c r="L80" s="15">
        <f t="shared" si="24"/>
        <v>7.0610389610389612</v>
      </c>
      <c r="M80" s="140">
        <f t="shared" si="30"/>
        <v>29.789610389610388</v>
      </c>
    </row>
    <row r="81" spans="1:13">
      <c r="A81" s="4">
        <v>7</v>
      </c>
      <c r="B81" s="58"/>
      <c r="C81" s="112">
        <f t="shared" si="25"/>
        <v>47.1</v>
      </c>
      <c r="D81" s="70">
        <v>13.8</v>
      </c>
      <c r="E81" s="136">
        <f t="shared" si="26"/>
        <v>36.900000000000006</v>
      </c>
      <c r="F81" s="43">
        <v>7.7</v>
      </c>
      <c r="G81" s="211">
        <f t="shared" si="27"/>
        <v>46.1</v>
      </c>
      <c r="H81" s="36">
        <v>14.8</v>
      </c>
      <c r="I81" s="138">
        <f t="shared" si="28"/>
        <v>85.2</v>
      </c>
      <c r="J81" s="11">
        <v>17.600000000000001</v>
      </c>
      <c r="K81" s="131">
        <f t="shared" si="29"/>
        <v>70.5</v>
      </c>
      <c r="L81" s="15">
        <f t="shared" si="24"/>
        <v>12.077922077922079</v>
      </c>
      <c r="M81" s="215">
        <f t="shared" si="30"/>
        <v>41.86753246753247</v>
      </c>
    </row>
    <row r="82" spans="1:13">
      <c r="A82" s="4">
        <v>8</v>
      </c>
      <c r="B82" s="58">
        <v>11.8</v>
      </c>
      <c r="C82" s="112">
        <f t="shared" si="25"/>
        <v>58.900000000000006</v>
      </c>
      <c r="D82" s="70">
        <v>18.5</v>
      </c>
      <c r="E82" s="210">
        <f t="shared" si="26"/>
        <v>55.400000000000006</v>
      </c>
      <c r="F82" s="43">
        <v>15.4</v>
      </c>
      <c r="G82" s="137">
        <f t="shared" si="27"/>
        <v>61.5</v>
      </c>
      <c r="H82" s="36">
        <v>3.7</v>
      </c>
      <c r="I82" s="138">
        <f t="shared" si="28"/>
        <v>88.9</v>
      </c>
      <c r="J82" s="11">
        <v>11.8</v>
      </c>
      <c r="K82" s="139">
        <f t="shared" si="29"/>
        <v>82.3</v>
      </c>
      <c r="L82" s="15">
        <f t="shared" si="24"/>
        <v>16.724675324675324</v>
      </c>
      <c r="M82" s="140">
        <f t="shared" si="30"/>
        <v>58.592207792207795</v>
      </c>
    </row>
    <row r="83" spans="1:13">
      <c r="A83" s="4">
        <v>9</v>
      </c>
      <c r="B83" s="58">
        <v>23.5</v>
      </c>
      <c r="C83" s="112">
        <f t="shared" si="25"/>
        <v>82.4</v>
      </c>
      <c r="D83" s="70">
        <v>21.5</v>
      </c>
      <c r="E83" s="136">
        <f t="shared" si="26"/>
        <v>76.900000000000006</v>
      </c>
      <c r="F83" s="43">
        <v>7.7</v>
      </c>
      <c r="G83" s="137">
        <f t="shared" si="27"/>
        <v>69.2</v>
      </c>
      <c r="H83" s="36"/>
      <c r="I83" s="138">
        <f t="shared" si="28"/>
        <v>88.9</v>
      </c>
      <c r="J83" s="11">
        <v>11.8</v>
      </c>
      <c r="K83" s="139">
        <f t="shared" si="29"/>
        <v>94.1</v>
      </c>
      <c r="L83" s="15">
        <f t="shared" si="24"/>
        <v>19.416883116883117</v>
      </c>
      <c r="M83" s="140">
        <f t="shared" si="30"/>
        <v>78.009090909090915</v>
      </c>
    </row>
    <row r="84" spans="1:13">
      <c r="A84" s="4">
        <v>10</v>
      </c>
      <c r="B84" s="58">
        <v>17.600000000000001</v>
      </c>
      <c r="C84" s="112">
        <f t="shared" si="25"/>
        <v>100</v>
      </c>
      <c r="D84" s="70">
        <v>23.1</v>
      </c>
      <c r="E84" s="136">
        <f t="shared" si="26"/>
        <v>100</v>
      </c>
      <c r="F84" s="43">
        <v>30.8</v>
      </c>
      <c r="G84" s="137">
        <f t="shared" si="27"/>
        <v>100</v>
      </c>
      <c r="H84" s="36">
        <v>11.1</v>
      </c>
      <c r="I84" s="138">
        <f t="shared" si="28"/>
        <v>100</v>
      </c>
      <c r="J84" s="11">
        <v>5.9</v>
      </c>
      <c r="K84" s="139">
        <f t="shared" si="29"/>
        <v>100</v>
      </c>
      <c r="L84" s="15">
        <f t="shared" si="24"/>
        <v>21.990909090909085</v>
      </c>
      <c r="M84" s="140">
        <f t="shared" si="30"/>
        <v>100</v>
      </c>
    </row>
    <row r="85" spans="1:13">
      <c r="A85" s="3"/>
      <c r="B85" s="58"/>
      <c r="C85" s="113"/>
      <c r="D85" s="70"/>
      <c r="E85" s="141"/>
      <c r="F85" s="43"/>
      <c r="G85" s="142"/>
      <c r="H85" s="36"/>
      <c r="I85" s="143"/>
      <c r="J85" s="11"/>
      <c r="K85" s="144"/>
      <c r="L85" s="15"/>
      <c r="M85" s="135"/>
    </row>
    <row r="86" spans="1:13" ht="25.5">
      <c r="A86" s="5" t="s">
        <v>6</v>
      </c>
      <c r="B86" s="61"/>
      <c r="C86" s="113"/>
      <c r="D86" s="73"/>
      <c r="E86" s="141"/>
      <c r="F86" s="45"/>
      <c r="G86" s="142"/>
      <c r="H86" s="36"/>
      <c r="I86" s="143"/>
      <c r="J86" s="11"/>
      <c r="K86" s="144"/>
      <c r="L86" s="15"/>
      <c r="M86" s="135"/>
    </row>
    <row r="87" spans="1:13">
      <c r="A87" s="4">
        <v>1</v>
      </c>
      <c r="B87" s="58">
        <v>11.8</v>
      </c>
      <c r="C87" s="112">
        <f>B87</f>
        <v>11.8</v>
      </c>
      <c r="D87" s="70">
        <v>3.1</v>
      </c>
      <c r="E87" s="136">
        <f>D87</f>
        <v>3.1</v>
      </c>
      <c r="F87" s="43"/>
      <c r="G87" s="137">
        <f>F87</f>
        <v>0</v>
      </c>
      <c r="H87" s="36">
        <v>3.8</v>
      </c>
      <c r="I87" s="138">
        <f>H87</f>
        <v>3.8</v>
      </c>
      <c r="J87" s="11"/>
      <c r="K87" s="139">
        <f>J87</f>
        <v>0</v>
      </c>
      <c r="L87" s="15">
        <f t="shared" si="24"/>
        <v>3.6688311688311686</v>
      </c>
      <c r="M87" s="140">
        <f>L87</f>
        <v>3.6688311688311686</v>
      </c>
    </row>
    <row r="88" spans="1:13">
      <c r="A88" s="4">
        <v>2</v>
      </c>
      <c r="B88" s="58"/>
      <c r="C88" s="112">
        <f>C87+B88</f>
        <v>11.8</v>
      </c>
      <c r="D88" s="70">
        <v>4.5999999999999996</v>
      </c>
      <c r="E88" s="136">
        <f>E87+D88</f>
        <v>7.6999999999999993</v>
      </c>
      <c r="F88" s="43"/>
      <c r="G88" s="137">
        <f>G87+F88</f>
        <v>0</v>
      </c>
      <c r="H88" s="36"/>
      <c r="I88" s="138">
        <f>I87+H88</f>
        <v>3.8</v>
      </c>
      <c r="J88" s="11"/>
      <c r="K88" s="139">
        <f>K87+J88</f>
        <v>0</v>
      </c>
      <c r="L88" s="15">
        <f t="shared" si="24"/>
        <v>3.405194805194804</v>
      </c>
      <c r="M88" s="140">
        <f>M87+L88</f>
        <v>7.0740259740259726</v>
      </c>
    </row>
    <row r="89" spans="1:13">
      <c r="A89" s="4">
        <v>3</v>
      </c>
      <c r="B89" s="58"/>
      <c r="C89" s="112">
        <f t="shared" ref="C89:C96" si="31">C88+B89</f>
        <v>11.8</v>
      </c>
      <c r="D89" s="70">
        <v>4.5999999999999996</v>
      </c>
      <c r="E89" s="136">
        <f t="shared" ref="E89:E96" si="32">E88+D89</f>
        <v>12.299999999999999</v>
      </c>
      <c r="F89" s="43">
        <v>7.6</v>
      </c>
      <c r="G89" s="137">
        <f t="shared" ref="G89:G96" si="33">G88+F89</f>
        <v>7.6</v>
      </c>
      <c r="H89" s="36"/>
      <c r="I89" s="138">
        <f t="shared" ref="I89:I96" si="34">I88+H89</f>
        <v>3.8</v>
      </c>
      <c r="J89" s="11"/>
      <c r="K89" s="139">
        <f t="shared" ref="K89:K96" si="35">K88+J89</f>
        <v>0</v>
      </c>
      <c r="L89" s="15">
        <f t="shared" si="24"/>
        <v>3.9974025974025968</v>
      </c>
      <c r="M89" s="140">
        <f t="shared" ref="M89:M96" si="36">M88+L89</f>
        <v>11.071428571428569</v>
      </c>
    </row>
    <row r="90" spans="1:13">
      <c r="A90" s="4">
        <v>4</v>
      </c>
      <c r="B90" s="58"/>
      <c r="C90" s="112">
        <f t="shared" si="31"/>
        <v>11.8</v>
      </c>
      <c r="D90" s="70">
        <v>6.2</v>
      </c>
      <c r="E90" s="136">
        <f t="shared" si="32"/>
        <v>18.5</v>
      </c>
      <c r="F90" s="43"/>
      <c r="G90" s="137">
        <f t="shared" si="33"/>
        <v>7.6</v>
      </c>
      <c r="H90" s="36">
        <v>3.7</v>
      </c>
      <c r="I90" s="138">
        <f t="shared" si="34"/>
        <v>7.5</v>
      </c>
      <c r="J90" s="11"/>
      <c r="K90" s="139">
        <f t="shared" si="35"/>
        <v>0</v>
      </c>
      <c r="L90" s="15">
        <f t="shared" si="24"/>
        <v>4.7337662337662341</v>
      </c>
      <c r="M90" s="140">
        <f t="shared" si="36"/>
        <v>15.805194805194803</v>
      </c>
    </row>
    <row r="91" spans="1:13">
      <c r="A91" s="4">
        <v>5</v>
      </c>
      <c r="B91" s="58">
        <v>5.9</v>
      </c>
      <c r="C91" s="112">
        <f t="shared" si="31"/>
        <v>17.700000000000003</v>
      </c>
      <c r="D91" s="70">
        <v>12.3</v>
      </c>
      <c r="E91" s="136">
        <f t="shared" si="32"/>
        <v>30.8</v>
      </c>
      <c r="F91" s="43">
        <v>38.5</v>
      </c>
      <c r="G91" s="137">
        <f t="shared" si="33"/>
        <v>46.1</v>
      </c>
      <c r="H91" s="36">
        <v>3.7</v>
      </c>
      <c r="I91" s="138">
        <f t="shared" si="34"/>
        <v>11.2</v>
      </c>
      <c r="J91" s="11">
        <v>11.8</v>
      </c>
      <c r="K91" s="139">
        <f t="shared" si="35"/>
        <v>11.8</v>
      </c>
      <c r="L91" s="15">
        <f t="shared" si="24"/>
        <v>13.322077922077924</v>
      </c>
      <c r="M91" s="140">
        <f t="shared" si="36"/>
        <v>29.127272727272725</v>
      </c>
    </row>
    <row r="92" spans="1:13">
      <c r="A92" s="4">
        <v>6</v>
      </c>
      <c r="B92" s="58">
        <v>17.600000000000001</v>
      </c>
      <c r="C92" s="112">
        <f t="shared" si="31"/>
        <v>35.300000000000004</v>
      </c>
      <c r="D92" s="70">
        <v>4.5999999999999996</v>
      </c>
      <c r="E92" s="136">
        <f t="shared" si="32"/>
        <v>35.4</v>
      </c>
      <c r="F92" s="43">
        <v>7.7</v>
      </c>
      <c r="G92" s="211">
        <f t="shared" si="33"/>
        <v>53.800000000000004</v>
      </c>
      <c r="H92" s="36">
        <v>3.7</v>
      </c>
      <c r="I92" s="138">
        <f t="shared" si="34"/>
        <v>14.899999999999999</v>
      </c>
      <c r="J92" s="11">
        <v>5.9</v>
      </c>
      <c r="K92" s="131">
        <f t="shared" si="35"/>
        <v>17.700000000000003</v>
      </c>
      <c r="L92" s="15">
        <f t="shared" si="24"/>
        <v>6.2077922077922061</v>
      </c>
      <c r="M92" s="140">
        <f t="shared" si="36"/>
        <v>35.335064935064935</v>
      </c>
    </row>
    <row r="93" spans="1:13">
      <c r="A93" s="4">
        <v>7</v>
      </c>
      <c r="B93" s="58">
        <v>5.9</v>
      </c>
      <c r="C93" s="208">
        <f t="shared" si="31"/>
        <v>41.2</v>
      </c>
      <c r="D93" s="70">
        <v>16.899999999999999</v>
      </c>
      <c r="E93" s="210">
        <f t="shared" si="32"/>
        <v>52.3</v>
      </c>
      <c r="F93" s="43">
        <v>7.7</v>
      </c>
      <c r="G93" s="137">
        <f t="shared" si="33"/>
        <v>61.500000000000007</v>
      </c>
      <c r="H93" s="36">
        <v>7.4</v>
      </c>
      <c r="I93" s="138">
        <f t="shared" si="34"/>
        <v>22.299999999999997</v>
      </c>
      <c r="J93" s="11">
        <v>5.9</v>
      </c>
      <c r="K93" s="139">
        <f t="shared" si="35"/>
        <v>23.6</v>
      </c>
      <c r="L93" s="15">
        <f t="shared" si="24"/>
        <v>14.241558441558439</v>
      </c>
      <c r="M93" s="215">
        <f t="shared" si="36"/>
        <v>49.576623376623374</v>
      </c>
    </row>
    <row r="94" spans="1:13">
      <c r="A94" s="4">
        <v>8</v>
      </c>
      <c r="B94" s="58">
        <v>23.5</v>
      </c>
      <c r="C94" s="112">
        <f t="shared" si="31"/>
        <v>64.7</v>
      </c>
      <c r="D94" s="70">
        <v>13.8</v>
      </c>
      <c r="E94" s="136">
        <f t="shared" si="32"/>
        <v>66.099999999999994</v>
      </c>
      <c r="F94" s="43">
        <v>15.4</v>
      </c>
      <c r="G94" s="137">
        <f t="shared" si="33"/>
        <v>76.900000000000006</v>
      </c>
      <c r="H94" s="36">
        <v>18.5</v>
      </c>
      <c r="I94" s="138">
        <f t="shared" si="34"/>
        <v>40.799999999999997</v>
      </c>
      <c r="J94" s="11">
        <v>23.5</v>
      </c>
      <c r="K94" s="213">
        <f t="shared" si="35"/>
        <v>47.1</v>
      </c>
      <c r="L94" s="15">
        <f t="shared" si="24"/>
        <v>15.493506493506493</v>
      </c>
      <c r="M94" s="140">
        <f t="shared" si="36"/>
        <v>65.070129870129861</v>
      </c>
    </row>
    <row r="95" spans="1:13">
      <c r="A95" s="4">
        <v>9</v>
      </c>
      <c r="B95" s="58">
        <v>5.9</v>
      </c>
      <c r="C95" s="112">
        <f t="shared" si="31"/>
        <v>70.600000000000009</v>
      </c>
      <c r="D95" s="70">
        <v>7.7</v>
      </c>
      <c r="E95" s="136">
        <f t="shared" si="32"/>
        <v>73.8</v>
      </c>
      <c r="F95" s="43"/>
      <c r="G95" s="137">
        <f t="shared" si="33"/>
        <v>76.900000000000006</v>
      </c>
      <c r="H95" s="36">
        <v>14.8</v>
      </c>
      <c r="I95" s="212">
        <f t="shared" si="34"/>
        <v>55.599999999999994</v>
      </c>
      <c r="J95" s="11">
        <v>23.5</v>
      </c>
      <c r="K95" s="139">
        <f t="shared" si="35"/>
        <v>70.599999999999994</v>
      </c>
      <c r="L95" s="15">
        <f t="shared" si="24"/>
        <v>7.8051948051948052</v>
      </c>
      <c r="M95" s="140">
        <f t="shared" si="36"/>
        <v>72.875324675324663</v>
      </c>
    </row>
    <row r="96" spans="1:13">
      <c r="A96" s="4">
        <v>10</v>
      </c>
      <c r="B96" s="58">
        <v>29.4</v>
      </c>
      <c r="C96" s="112">
        <f t="shared" si="31"/>
        <v>100</v>
      </c>
      <c r="D96" s="70">
        <v>26.2</v>
      </c>
      <c r="E96" s="136">
        <f t="shared" si="32"/>
        <v>100</v>
      </c>
      <c r="F96" s="43">
        <v>23.1</v>
      </c>
      <c r="G96" s="137">
        <f t="shared" si="33"/>
        <v>100</v>
      </c>
      <c r="H96" s="36">
        <v>44.4</v>
      </c>
      <c r="I96" s="138">
        <f t="shared" si="34"/>
        <v>100</v>
      </c>
      <c r="J96" s="11">
        <v>29.4</v>
      </c>
      <c r="K96" s="139">
        <f t="shared" si="35"/>
        <v>100</v>
      </c>
      <c r="L96" s="15">
        <f t="shared" si="24"/>
        <v>27.124675324675323</v>
      </c>
      <c r="M96" s="140">
        <f t="shared" si="36"/>
        <v>99.999999999999986</v>
      </c>
    </row>
    <row r="97" spans="1:13">
      <c r="A97" s="3"/>
      <c r="B97" s="58"/>
      <c r="C97" s="113"/>
      <c r="D97" s="70"/>
      <c r="E97" s="141"/>
      <c r="F97" s="43"/>
      <c r="G97" s="142"/>
      <c r="H97" s="36"/>
      <c r="I97" s="143"/>
      <c r="J97" s="11"/>
      <c r="K97" s="144"/>
      <c r="L97" s="15"/>
      <c r="M97" s="135"/>
    </row>
    <row r="98" spans="1:13" ht="25.5">
      <c r="A98" s="5" t="s">
        <v>7</v>
      </c>
      <c r="B98" s="61"/>
      <c r="C98" s="113"/>
      <c r="D98" s="73"/>
      <c r="E98" s="141"/>
      <c r="F98" s="45"/>
      <c r="G98" s="142"/>
      <c r="H98" s="36"/>
      <c r="I98" s="143"/>
      <c r="J98" s="11"/>
      <c r="K98" s="144"/>
      <c r="L98" s="15"/>
      <c r="M98" s="135"/>
    </row>
    <row r="99" spans="1:13">
      <c r="A99" s="4">
        <v>1</v>
      </c>
      <c r="B99" s="58"/>
      <c r="C99" s="112">
        <f>B99</f>
        <v>0</v>
      </c>
      <c r="D99" s="70">
        <v>1.5</v>
      </c>
      <c r="E99" s="136">
        <f>D99</f>
        <v>1.5</v>
      </c>
      <c r="F99" s="43"/>
      <c r="G99" s="137">
        <f>F99</f>
        <v>0</v>
      </c>
      <c r="H99" s="36"/>
      <c r="I99" s="138">
        <f>H99</f>
        <v>0</v>
      </c>
      <c r="J99" s="11">
        <v>5.9</v>
      </c>
      <c r="K99" s="139">
        <f>J99</f>
        <v>5.9</v>
      </c>
      <c r="L99" s="15">
        <f t="shared" si="24"/>
        <v>1.3402597402597405</v>
      </c>
      <c r="M99" s="140">
        <f>L99</f>
        <v>1.3402597402597405</v>
      </c>
    </row>
    <row r="100" spans="1:13">
      <c r="A100" s="4">
        <v>2</v>
      </c>
      <c r="B100" s="58"/>
      <c r="C100" s="112">
        <f>C99+B100</f>
        <v>0</v>
      </c>
      <c r="D100" s="70">
        <v>3.1</v>
      </c>
      <c r="E100" s="136">
        <f>E99+D100</f>
        <v>4.5999999999999996</v>
      </c>
      <c r="F100" s="43">
        <v>7.6</v>
      </c>
      <c r="G100" s="137">
        <f>G99+F100</f>
        <v>7.6</v>
      </c>
      <c r="H100" s="36"/>
      <c r="I100" s="138">
        <f>I99+H100</f>
        <v>0</v>
      </c>
      <c r="J100" s="11"/>
      <c r="K100" s="139">
        <f>K99+J100</f>
        <v>5.9</v>
      </c>
      <c r="L100" s="15">
        <f t="shared" si="24"/>
        <v>2.8870129870129868</v>
      </c>
      <c r="M100" s="140">
        <f>M99+L100</f>
        <v>4.2272727272727275</v>
      </c>
    </row>
    <row r="101" spans="1:13">
      <c r="A101" s="4">
        <v>3</v>
      </c>
      <c r="B101" s="58"/>
      <c r="C101" s="112">
        <f t="shared" ref="C101:C108" si="37">C100+B101</f>
        <v>0</v>
      </c>
      <c r="D101" s="70">
        <v>3.1</v>
      </c>
      <c r="E101" s="136">
        <f t="shared" ref="E101:E108" si="38">E100+D101</f>
        <v>7.6999999999999993</v>
      </c>
      <c r="F101" s="43">
        <v>7.7</v>
      </c>
      <c r="G101" s="137">
        <f t="shared" ref="G101:G108" si="39">G100+F101</f>
        <v>15.3</v>
      </c>
      <c r="H101" s="36"/>
      <c r="I101" s="138">
        <f t="shared" ref="I101:I108" si="40">I100+H101</f>
        <v>0</v>
      </c>
      <c r="J101" s="11"/>
      <c r="K101" s="139">
        <f t="shared" ref="K101:K108" si="41">K100+J101</f>
        <v>5.9</v>
      </c>
      <c r="L101" s="15">
        <f t="shared" si="24"/>
        <v>2.8948051948051949</v>
      </c>
      <c r="M101" s="140">
        <f t="shared" ref="M101:M108" si="42">M100+L101</f>
        <v>7.1220779220779225</v>
      </c>
    </row>
    <row r="102" spans="1:13">
      <c r="A102" s="4">
        <v>4</v>
      </c>
      <c r="B102" s="58">
        <v>23.5</v>
      </c>
      <c r="C102" s="112">
        <f t="shared" si="37"/>
        <v>23.5</v>
      </c>
      <c r="D102" s="70">
        <v>3.1</v>
      </c>
      <c r="E102" s="136">
        <f t="shared" si="38"/>
        <v>10.799999999999999</v>
      </c>
      <c r="F102" s="43"/>
      <c r="G102" s="137">
        <f t="shared" si="39"/>
        <v>15.3</v>
      </c>
      <c r="H102" s="36">
        <v>7.5</v>
      </c>
      <c r="I102" s="138">
        <f t="shared" si="40"/>
        <v>7.5</v>
      </c>
      <c r="J102" s="11">
        <v>5.9</v>
      </c>
      <c r="K102" s="139">
        <f t="shared" si="41"/>
        <v>11.8</v>
      </c>
      <c r="L102" s="15">
        <f t="shared" si="24"/>
        <v>5.2584415584415591</v>
      </c>
      <c r="M102" s="140">
        <f t="shared" si="42"/>
        <v>12.380519480519482</v>
      </c>
    </row>
    <row r="103" spans="1:13">
      <c r="A103" s="4">
        <v>5</v>
      </c>
      <c r="B103" s="58">
        <v>5.9</v>
      </c>
      <c r="C103" s="112">
        <f t="shared" si="37"/>
        <v>29.4</v>
      </c>
      <c r="D103" s="70">
        <v>12.3</v>
      </c>
      <c r="E103" s="136">
        <f t="shared" si="38"/>
        <v>23.1</v>
      </c>
      <c r="F103" s="43">
        <v>15.4</v>
      </c>
      <c r="G103" s="137">
        <f t="shared" si="39"/>
        <v>30.700000000000003</v>
      </c>
      <c r="H103" s="36">
        <v>7.4</v>
      </c>
      <c r="I103" s="138">
        <f t="shared" si="40"/>
        <v>14.9</v>
      </c>
      <c r="J103" s="11"/>
      <c r="K103" s="139">
        <f t="shared" si="41"/>
        <v>11.8</v>
      </c>
      <c r="L103" s="15">
        <f t="shared" si="24"/>
        <v>11.206493506493507</v>
      </c>
      <c r="M103" s="140">
        <f t="shared" si="42"/>
        <v>23.58701298701299</v>
      </c>
    </row>
    <row r="104" spans="1:13">
      <c r="A104" s="4">
        <v>6</v>
      </c>
      <c r="B104" s="58">
        <v>5.9</v>
      </c>
      <c r="C104" s="112">
        <f t="shared" si="37"/>
        <v>35.299999999999997</v>
      </c>
      <c r="D104" s="70">
        <v>7.7</v>
      </c>
      <c r="E104" s="136">
        <f t="shared" si="38"/>
        <v>30.8</v>
      </c>
      <c r="F104" s="43">
        <v>7.7</v>
      </c>
      <c r="G104" s="137">
        <f t="shared" si="39"/>
        <v>38.400000000000006</v>
      </c>
      <c r="H104" s="36">
        <v>3.7</v>
      </c>
      <c r="I104" s="138">
        <f t="shared" si="40"/>
        <v>18.600000000000001</v>
      </c>
      <c r="J104" s="11"/>
      <c r="K104" s="139">
        <f t="shared" si="41"/>
        <v>11.8</v>
      </c>
      <c r="L104" s="15">
        <f t="shared" si="24"/>
        <v>7.0571428571428561</v>
      </c>
      <c r="M104" s="140">
        <f t="shared" si="42"/>
        <v>30.644155844155847</v>
      </c>
    </row>
    <row r="105" spans="1:13">
      <c r="A105" s="4">
        <v>7</v>
      </c>
      <c r="B105" s="58"/>
      <c r="C105" s="112">
        <f t="shared" si="37"/>
        <v>35.299999999999997</v>
      </c>
      <c r="D105" s="70">
        <v>7.7</v>
      </c>
      <c r="E105" s="136">
        <f t="shared" si="38"/>
        <v>38.5</v>
      </c>
      <c r="F105" s="43">
        <v>15.4</v>
      </c>
      <c r="G105" s="211">
        <f t="shared" si="39"/>
        <v>53.800000000000004</v>
      </c>
      <c r="H105" s="36">
        <v>14.8</v>
      </c>
      <c r="I105" s="138">
        <f t="shared" si="40"/>
        <v>33.400000000000006</v>
      </c>
      <c r="J105" s="11">
        <v>17.600000000000001</v>
      </c>
      <c r="K105" s="131">
        <f t="shared" si="41"/>
        <v>29.400000000000002</v>
      </c>
      <c r="L105" s="15">
        <f t="shared" si="24"/>
        <v>8.1623376623376593</v>
      </c>
      <c r="M105" s="140">
        <f t="shared" si="42"/>
        <v>38.80649350649351</v>
      </c>
    </row>
    <row r="106" spans="1:13">
      <c r="A106" s="4">
        <v>8</v>
      </c>
      <c r="B106" s="58">
        <v>11.8</v>
      </c>
      <c r="C106" s="208">
        <f t="shared" si="37"/>
        <v>47.099999999999994</v>
      </c>
      <c r="D106" s="70">
        <v>16.899999999999999</v>
      </c>
      <c r="E106" s="210">
        <f t="shared" si="38"/>
        <v>55.4</v>
      </c>
      <c r="F106" s="43">
        <v>7.7</v>
      </c>
      <c r="G106" s="137">
        <f t="shared" si="39"/>
        <v>61.500000000000007</v>
      </c>
      <c r="H106" s="36">
        <v>22.2</v>
      </c>
      <c r="I106" s="212">
        <f t="shared" si="40"/>
        <v>55.600000000000009</v>
      </c>
      <c r="J106" s="11">
        <v>11.8</v>
      </c>
      <c r="K106" s="139">
        <f t="shared" si="41"/>
        <v>41.2</v>
      </c>
      <c r="L106" s="15">
        <f t="shared" si="24"/>
        <v>15.661038961038958</v>
      </c>
      <c r="M106" s="215">
        <f t="shared" si="42"/>
        <v>54.467532467532465</v>
      </c>
    </row>
    <row r="107" spans="1:13">
      <c r="A107" s="4">
        <v>9</v>
      </c>
      <c r="B107" s="58">
        <v>29.4</v>
      </c>
      <c r="C107" s="112">
        <f t="shared" si="37"/>
        <v>76.5</v>
      </c>
      <c r="D107" s="70">
        <v>16.899999999999999</v>
      </c>
      <c r="E107" s="136">
        <f t="shared" si="38"/>
        <v>72.3</v>
      </c>
      <c r="F107" s="43">
        <v>15.4</v>
      </c>
      <c r="G107" s="137">
        <f t="shared" si="39"/>
        <v>76.900000000000006</v>
      </c>
      <c r="H107" s="36">
        <v>7.4</v>
      </c>
      <c r="I107" s="138">
        <f t="shared" si="40"/>
        <v>63.000000000000007</v>
      </c>
      <c r="J107" s="11">
        <v>17.600000000000001</v>
      </c>
      <c r="K107" s="213">
        <f t="shared" si="41"/>
        <v>58.800000000000004</v>
      </c>
      <c r="L107" s="15">
        <f t="shared" si="24"/>
        <v>17.738961038961037</v>
      </c>
      <c r="M107" s="140">
        <f t="shared" si="42"/>
        <v>72.206493506493501</v>
      </c>
    </row>
    <row r="108" spans="1:13">
      <c r="A108" s="4">
        <v>10</v>
      </c>
      <c r="B108" s="58">
        <v>23.5</v>
      </c>
      <c r="C108" s="112">
        <f t="shared" si="37"/>
        <v>100</v>
      </c>
      <c r="D108" s="70">
        <v>27.7</v>
      </c>
      <c r="E108" s="136">
        <f t="shared" si="38"/>
        <v>100</v>
      </c>
      <c r="F108" s="43">
        <v>23.1</v>
      </c>
      <c r="G108" s="137">
        <f t="shared" si="39"/>
        <v>100</v>
      </c>
      <c r="H108" s="36">
        <v>37</v>
      </c>
      <c r="I108" s="138">
        <f t="shared" si="40"/>
        <v>100</v>
      </c>
      <c r="J108" s="11">
        <v>41.2</v>
      </c>
      <c r="K108" s="139">
        <f t="shared" si="41"/>
        <v>100</v>
      </c>
      <c r="L108" s="15">
        <f t="shared" si="24"/>
        <v>27.793506493506488</v>
      </c>
      <c r="M108" s="140">
        <f t="shared" si="42"/>
        <v>99.999999999999986</v>
      </c>
    </row>
    <row r="109" spans="1:13">
      <c r="A109" s="3"/>
      <c r="B109" s="58"/>
      <c r="C109" s="113"/>
      <c r="D109" s="70"/>
      <c r="E109" s="141"/>
      <c r="F109" s="43"/>
      <c r="G109" s="142"/>
      <c r="H109" s="36"/>
      <c r="I109" s="143"/>
      <c r="J109" s="11"/>
      <c r="K109" s="144"/>
      <c r="L109" s="15"/>
      <c r="M109" s="135"/>
    </row>
    <row r="110" spans="1:13" ht="25.5">
      <c r="A110" s="5" t="s">
        <v>55</v>
      </c>
      <c r="B110" s="61"/>
      <c r="C110" s="113"/>
      <c r="D110" s="73"/>
      <c r="E110" s="141"/>
      <c r="F110" s="45"/>
      <c r="G110" s="142"/>
      <c r="H110" s="36"/>
      <c r="I110" s="143"/>
      <c r="J110" s="11"/>
      <c r="K110" s="144"/>
      <c r="L110" s="15"/>
      <c r="M110" s="135"/>
    </row>
    <row r="111" spans="1:13">
      <c r="A111" s="4">
        <v>1</v>
      </c>
      <c r="B111" s="58"/>
      <c r="C111" s="112">
        <f>B111</f>
        <v>0</v>
      </c>
      <c r="D111" s="70"/>
      <c r="E111" s="136">
        <f>D111</f>
        <v>0</v>
      </c>
      <c r="F111" s="43"/>
      <c r="G111" s="137">
        <f>F111</f>
        <v>0</v>
      </c>
      <c r="H111" s="36"/>
      <c r="I111" s="138">
        <f>H111</f>
        <v>0</v>
      </c>
      <c r="J111" s="11"/>
      <c r="K111" s="139">
        <f>J111</f>
        <v>0</v>
      </c>
      <c r="L111" s="15">
        <f t="shared" si="24"/>
        <v>0</v>
      </c>
      <c r="M111" s="135"/>
    </row>
    <row r="112" spans="1:13">
      <c r="A112" s="4">
        <v>2</v>
      </c>
      <c r="B112" s="58"/>
      <c r="C112" s="112">
        <f>C111+B112</f>
        <v>0</v>
      </c>
      <c r="D112" s="70">
        <v>1.6</v>
      </c>
      <c r="E112" s="136">
        <f>E111+D112</f>
        <v>1.6</v>
      </c>
      <c r="F112" s="43"/>
      <c r="G112" s="137">
        <f>G111+F112</f>
        <v>0</v>
      </c>
      <c r="H112" s="36"/>
      <c r="I112" s="138">
        <f>I111+H112</f>
        <v>0</v>
      </c>
      <c r="J112" s="11"/>
      <c r="K112" s="139">
        <f>K111+J112</f>
        <v>0</v>
      </c>
      <c r="L112" s="15">
        <f t="shared" si="24"/>
        <v>1.1844155844155844</v>
      </c>
      <c r="M112" s="135"/>
    </row>
    <row r="113" spans="1:13">
      <c r="A113" s="4">
        <v>3</v>
      </c>
      <c r="B113" s="58"/>
      <c r="C113" s="112">
        <f t="shared" ref="C113:C120" si="43">C112+B113</f>
        <v>0</v>
      </c>
      <c r="D113" s="70"/>
      <c r="E113" s="136">
        <f t="shared" ref="E113:E120" si="44">E112+D113</f>
        <v>1.6</v>
      </c>
      <c r="F113" s="43"/>
      <c r="G113" s="137">
        <f t="shared" ref="G113:G120" si="45">G112+F113</f>
        <v>0</v>
      </c>
      <c r="H113" s="36">
        <v>3.8</v>
      </c>
      <c r="I113" s="138">
        <f t="shared" ref="I113:I120" si="46">I112+H113</f>
        <v>3.8</v>
      </c>
      <c r="J113" s="11"/>
      <c r="K113" s="139">
        <f t="shared" ref="K113:K120" si="47">K112+J113</f>
        <v>0</v>
      </c>
      <c r="L113" s="15">
        <f t="shared" si="24"/>
        <v>0.14805194805194805</v>
      </c>
      <c r="M113" s="135"/>
    </row>
    <row r="114" spans="1:13">
      <c r="A114" s="4">
        <v>4</v>
      </c>
      <c r="B114" s="58"/>
      <c r="C114" s="112">
        <f t="shared" si="43"/>
        <v>0</v>
      </c>
      <c r="D114" s="70">
        <v>7.7</v>
      </c>
      <c r="E114" s="136">
        <f t="shared" si="44"/>
        <v>9.3000000000000007</v>
      </c>
      <c r="F114" s="43"/>
      <c r="G114" s="137">
        <f t="shared" si="45"/>
        <v>0</v>
      </c>
      <c r="H114" s="36"/>
      <c r="I114" s="138">
        <f t="shared" si="46"/>
        <v>3.8</v>
      </c>
      <c r="J114" s="11"/>
      <c r="K114" s="139">
        <f t="shared" si="47"/>
        <v>0</v>
      </c>
      <c r="L114" s="15">
        <f t="shared" si="24"/>
        <v>5.6999999999999984</v>
      </c>
      <c r="M114" s="135"/>
    </row>
    <row r="115" spans="1:13">
      <c r="A115" s="4">
        <v>5</v>
      </c>
      <c r="B115" s="58">
        <v>5.8</v>
      </c>
      <c r="C115" s="112">
        <f t="shared" si="43"/>
        <v>5.8</v>
      </c>
      <c r="D115" s="70">
        <v>4.5999999999999996</v>
      </c>
      <c r="E115" s="136">
        <f t="shared" si="44"/>
        <v>13.9</v>
      </c>
      <c r="F115" s="43">
        <v>15.3</v>
      </c>
      <c r="G115" s="137">
        <f t="shared" si="45"/>
        <v>15.3</v>
      </c>
      <c r="H115" s="36">
        <v>11.1</v>
      </c>
      <c r="I115" s="138">
        <f t="shared" si="46"/>
        <v>14.899999999999999</v>
      </c>
      <c r="J115" s="11">
        <v>17.7</v>
      </c>
      <c r="K115" s="139">
        <f t="shared" si="47"/>
        <v>17.7</v>
      </c>
      <c r="L115" s="15">
        <f t="shared" si="24"/>
        <v>6.3220779220779217</v>
      </c>
      <c r="M115" s="135"/>
    </row>
    <row r="116" spans="1:13">
      <c r="A116" s="4">
        <v>6</v>
      </c>
      <c r="B116" s="58">
        <v>5.9</v>
      </c>
      <c r="C116" s="112">
        <f t="shared" si="43"/>
        <v>11.7</v>
      </c>
      <c r="D116" s="70">
        <v>4.5999999999999996</v>
      </c>
      <c r="E116" s="136">
        <f t="shared" si="44"/>
        <v>18.5</v>
      </c>
      <c r="F116" s="43"/>
      <c r="G116" s="137">
        <f t="shared" si="45"/>
        <v>15.3</v>
      </c>
      <c r="H116" s="36"/>
      <c r="I116" s="138">
        <f t="shared" si="46"/>
        <v>14.899999999999999</v>
      </c>
      <c r="J116" s="11"/>
      <c r="K116" s="139">
        <f t="shared" si="47"/>
        <v>17.7</v>
      </c>
      <c r="L116" s="15">
        <f t="shared" si="24"/>
        <v>4.0181818181818176</v>
      </c>
      <c r="M116" s="135"/>
    </row>
    <row r="117" spans="1:13">
      <c r="A117" s="4">
        <v>7</v>
      </c>
      <c r="B117" s="58">
        <v>11.8</v>
      </c>
      <c r="C117" s="112">
        <f t="shared" si="43"/>
        <v>23.5</v>
      </c>
      <c r="D117" s="70">
        <v>12.3</v>
      </c>
      <c r="E117" s="136">
        <f t="shared" si="44"/>
        <v>30.8</v>
      </c>
      <c r="F117" s="43">
        <v>15.4</v>
      </c>
      <c r="G117" s="137">
        <f t="shared" si="45"/>
        <v>30.700000000000003</v>
      </c>
      <c r="H117" s="36">
        <v>3.7</v>
      </c>
      <c r="I117" s="138">
        <f t="shared" si="46"/>
        <v>18.599999999999998</v>
      </c>
      <c r="J117" s="11">
        <v>17.600000000000001</v>
      </c>
      <c r="K117" s="139">
        <f t="shared" si="47"/>
        <v>35.299999999999997</v>
      </c>
      <c r="L117" s="15">
        <f t="shared" si="24"/>
        <v>12.361038961038961</v>
      </c>
      <c r="M117" s="135"/>
    </row>
    <row r="118" spans="1:13">
      <c r="A118" s="4">
        <v>8</v>
      </c>
      <c r="B118" s="58">
        <v>11.8</v>
      </c>
      <c r="C118" s="112">
        <f t="shared" si="43"/>
        <v>35.299999999999997</v>
      </c>
      <c r="D118" s="70">
        <v>16.899999999999999</v>
      </c>
      <c r="E118" s="210">
        <f t="shared" si="44"/>
        <v>47.7</v>
      </c>
      <c r="F118" s="43"/>
      <c r="G118" s="137">
        <f t="shared" si="45"/>
        <v>30.700000000000003</v>
      </c>
      <c r="H118" s="36">
        <v>14.8</v>
      </c>
      <c r="I118" s="138">
        <f t="shared" si="46"/>
        <v>33.4</v>
      </c>
      <c r="J118" s="11">
        <v>11.8</v>
      </c>
      <c r="K118" s="213">
        <f t="shared" si="47"/>
        <v>47.099999999999994</v>
      </c>
      <c r="L118" s="15">
        <f t="shared" si="24"/>
        <v>14.772727272727273</v>
      </c>
      <c r="M118" s="135"/>
    </row>
    <row r="119" spans="1:13">
      <c r="A119" s="4">
        <v>9</v>
      </c>
      <c r="B119" s="58">
        <v>23.5</v>
      </c>
      <c r="C119" s="208">
        <f t="shared" si="43"/>
        <v>58.8</v>
      </c>
      <c r="D119" s="70">
        <v>30.8</v>
      </c>
      <c r="E119" s="136">
        <f t="shared" si="44"/>
        <v>78.5</v>
      </c>
      <c r="F119" s="43">
        <v>23.1</v>
      </c>
      <c r="G119" s="211">
        <f t="shared" si="45"/>
        <v>53.800000000000004</v>
      </c>
      <c r="H119" s="36">
        <v>29.6</v>
      </c>
      <c r="I119" s="212">
        <f t="shared" si="46"/>
        <v>63</v>
      </c>
      <c r="J119" s="11">
        <v>17.600000000000001</v>
      </c>
      <c r="K119" s="139">
        <f t="shared" si="47"/>
        <v>64.699999999999989</v>
      </c>
      <c r="L119" s="15">
        <f t="shared" si="24"/>
        <v>28.880519480519474</v>
      </c>
      <c r="M119" s="135"/>
    </row>
    <row r="120" spans="1:13">
      <c r="A120" s="4">
        <v>10</v>
      </c>
      <c r="B120" s="58">
        <v>41.2</v>
      </c>
      <c r="C120" s="112">
        <f t="shared" si="43"/>
        <v>100</v>
      </c>
      <c r="D120" s="70">
        <v>21.5</v>
      </c>
      <c r="E120" s="136">
        <f t="shared" si="44"/>
        <v>100</v>
      </c>
      <c r="F120" s="43">
        <v>46.2</v>
      </c>
      <c r="G120" s="137">
        <f t="shared" si="45"/>
        <v>100</v>
      </c>
      <c r="H120" s="36">
        <v>37</v>
      </c>
      <c r="I120" s="138">
        <f t="shared" si="46"/>
        <v>100</v>
      </c>
      <c r="J120" s="11">
        <v>35.299999999999997</v>
      </c>
      <c r="K120" s="139">
        <f t="shared" si="47"/>
        <v>99.999999999999986</v>
      </c>
      <c r="L120" s="15">
        <f t="shared" si="24"/>
        <v>26.612987012987016</v>
      </c>
      <c r="M120" s="135"/>
    </row>
    <row r="121" spans="1:13">
      <c r="A121" s="3"/>
      <c r="B121" s="58"/>
      <c r="C121" s="113"/>
      <c r="D121" s="70"/>
      <c r="E121" s="141"/>
      <c r="F121" s="43"/>
      <c r="G121" s="142"/>
      <c r="H121" s="36"/>
      <c r="I121" s="143"/>
      <c r="J121" s="11"/>
      <c r="K121" s="144"/>
      <c r="L121" s="15"/>
      <c r="M121" s="135"/>
    </row>
    <row r="122" spans="1:13" ht="25.5">
      <c r="A122" s="5" t="s">
        <v>56</v>
      </c>
      <c r="B122" s="61"/>
      <c r="C122" s="113"/>
      <c r="D122" s="73"/>
      <c r="E122" s="141"/>
      <c r="F122" s="45"/>
      <c r="G122" s="142"/>
      <c r="H122" s="36"/>
      <c r="I122" s="143"/>
      <c r="J122" s="11"/>
      <c r="K122" s="144"/>
      <c r="L122" s="15"/>
      <c r="M122" s="135"/>
    </row>
    <row r="123" spans="1:13">
      <c r="A123" s="4">
        <v>1</v>
      </c>
      <c r="B123" s="58">
        <v>6</v>
      </c>
      <c r="C123" s="112">
        <f>B123</f>
        <v>6</v>
      </c>
      <c r="D123" s="70">
        <v>1.6</v>
      </c>
      <c r="E123" s="136">
        <f>D123</f>
        <v>1.6</v>
      </c>
      <c r="F123" s="43">
        <v>7.6</v>
      </c>
      <c r="G123" s="137">
        <f>F123</f>
        <v>7.6</v>
      </c>
      <c r="H123" s="36">
        <v>3.8</v>
      </c>
      <c r="I123" s="138">
        <f>H123</f>
        <v>3.8</v>
      </c>
      <c r="J123" s="11">
        <v>35.299999999999997</v>
      </c>
      <c r="K123" s="139">
        <f>J123</f>
        <v>35.299999999999997</v>
      </c>
      <c r="L123" s="15">
        <f t="shared" si="24"/>
        <v>3.9233766233766234</v>
      </c>
      <c r="M123" s="135"/>
    </row>
    <row r="124" spans="1:13">
      <c r="A124" s="4">
        <v>2</v>
      </c>
      <c r="B124" s="58">
        <v>5.9</v>
      </c>
      <c r="C124" s="112">
        <f>C123+B124</f>
        <v>11.9</v>
      </c>
      <c r="D124" s="70"/>
      <c r="E124" s="136">
        <f>E123+D124</f>
        <v>1.6</v>
      </c>
      <c r="F124" s="43"/>
      <c r="G124" s="137">
        <f>G123+F124</f>
        <v>7.6</v>
      </c>
      <c r="H124" s="36">
        <v>7.4</v>
      </c>
      <c r="I124" s="138">
        <f>I123+H124</f>
        <v>11.2</v>
      </c>
      <c r="J124" s="11">
        <v>17.600000000000001</v>
      </c>
      <c r="K124" s="213">
        <f>K123+J124</f>
        <v>52.9</v>
      </c>
      <c r="L124" s="15">
        <f t="shared" si="24"/>
        <v>1.5870129870129872</v>
      </c>
      <c r="M124" s="135"/>
    </row>
    <row r="125" spans="1:13">
      <c r="A125" s="4">
        <v>3</v>
      </c>
      <c r="B125" s="58">
        <v>17.600000000000001</v>
      </c>
      <c r="C125" s="112">
        <f t="shared" ref="C125:C132" si="48">C124+B125</f>
        <v>29.5</v>
      </c>
      <c r="D125" s="70">
        <v>6.2</v>
      </c>
      <c r="E125" s="136">
        <f t="shared" ref="E125:E132" si="49">E124+D125</f>
        <v>7.8000000000000007</v>
      </c>
      <c r="F125" s="43">
        <v>7.7</v>
      </c>
      <c r="G125" s="137">
        <f t="shared" ref="G125:G132" si="50">G124+F125</f>
        <v>15.3</v>
      </c>
      <c r="H125" s="36">
        <v>11.1</v>
      </c>
      <c r="I125" s="138">
        <f t="shared" ref="I125:I132" si="51">I124+H125</f>
        <v>22.299999999999997</v>
      </c>
      <c r="J125" s="11"/>
      <c r="K125" s="139">
        <f t="shared" ref="K125:K132" si="52">K124+J125</f>
        <v>52.9</v>
      </c>
      <c r="L125" s="15">
        <f t="shared" si="24"/>
        <v>7.4506493506493507</v>
      </c>
      <c r="M125" s="135"/>
    </row>
    <row r="126" spans="1:13">
      <c r="A126" s="4">
        <v>4</v>
      </c>
      <c r="B126" s="58">
        <v>5.9</v>
      </c>
      <c r="C126" s="112">
        <f t="shared" si="48"/>
        <v>35.4</v>
      </c>
      <c r="D126" s="70">
        <v>7.7</v>
      </c>
      <c r="E126" s="136">
        <f t="shared" si="49"/>
        <v>15.5</v>
      </c>
      <c r="F126" s="43">
        <v>7.7</v>
      </c>
      <c r="G126" s="137">
        <f t="shared" si="50"/>
        <v>23</v>
      </c>
      <c r="H126" s="36">
        <v>3.7</v>
      </c>
      <c r="I126" s="138">
        <f t="shared" si="51"/>
        <v>25.999999999999996</v>
      </c>
      <c r="J126" s="11"/>
      <c r="K126" s="139">
        <f t="shared" si="52"/>
        <v>52.9</v>
      </c>
      <c r="L126" s="15">
        <f t="shared" si="24"/>
        <v>7.0571428571428561</v>
      </c>
      <c r="M126" s="135"/>
    </row>
    <row r="127" spans="1:13">
      <c r="A127" s="4">
        <v>5</v>
      </c>
      <c r="B127" s="58">
        <v>5.9</v>
      </c>
      <c r="C127" s="112">
        <f t="shared" si="48"/>
        <v>41.3</v>
      </c>
      <c r="D127" s="70">
        <v>13.8</v>
      </c>
      <c r="E127" s="136">
        <f t="shared" si="49"/>
        <v>29.3</v>
      </c>
      <c r="F127" s="43">
        <v>15.4</v>
      </c>
      <c r="G127" s="137">
        <f t="shared" si="50"/>
        <v>38.4</v>
      </c>
      <c r="H127" s="36">
        <v>18.5</v>
      </c>
      <c r="I127" s="138">
        <f t="shared" si="51"/>
        <v>44.5</v>
      </c>
      <c r="J127" s="11">
        <v>29.4</v>
      </c>
      <c r="K127" s="139">
        <f t="shared" si="52"/>
        <v>82.3</v>
      </c>
      <c r="L127" s="15">
        <f t="shared" si="24"/>
        <v>13.894805194805194</v>
      </c>
      <c r="M127" s="135"/>
    </row>
    <row r="128" spans="1:13">
      <c r="A128" s="4">
        <v>6</v>
      </c>
      <c r="B128" s="58"/>
      <c r="C128" s="112">
        <f t="shared" si="48"/>
        <v>41.3</v>
      </c>
      <c r="D128" s="70">
        <v>4.5999999999999996</v>
      </c>
      <c r="E128" s="136">
        <f t="shared" si="49"/>
        <v>33.9</v>
      </c>
      <c r="F128" s="43">
        <v>7.7</v>
      </c>
      <c r="G128" s="211">
        <f t="shared" si="50"/>
        <v>46.1</v>
      </c>
      <c r="H128" s="36">
        <v>7.4</v>
      </c>
      <c r="I128" s="212">
        <f t="shared" si="51"/>
        <v>51.9</v>
      </c>
      <c r="J128" s="11"/>
      <c r="K128" s="139">
        <f t="shared" si="52"/>
        <v>82.3</v>
      </c>
      <c r="L128" s="15">
        <f t="shared" si="24"/>
        <v>4.2935064935064933</v>
      </c>
      <c r="M128" s="135"/>
    </row>
    <row r="129" spans="1:13">
      <c r="A129" s="4">
        <v>7</v>
      </c>
      <c r="B129" s="58">
        <v>17.600000000000001</v>
      </c>
      <c r="C129" s="208">
        <f t="shared" si="48"/>
        <v>58.9</v>
      </c>
      <c r="D129" s="70">
        <v>13.8</v>
      </c>
      <c r="E129" s="210">
        <f t="shared" si="49"/>
        <v>47.7</v>
      </c>
      <c r="F129" s="43">
        <v>23.1</v>
      </c>
      <c r="G129" s="137">
        <f t="shared" si="50"/>
        <v>69.2</v>
      </c>
      <c r="H129" s="36">
        <v>18.5</v>
      </c>
      <c r="I129" s="138">
        <f t="shared" si="51"/>
        <v>70.400000000000006</v>
      </c>
      <c r="J129" s="11">
        <v>5.9</v>
      </c>
      <c r="K129" s="131">
        <f t="shared" si="52"/>
        <v>88.2</v>
      </c>
      <c r="L129" s="15">
        <f t="shared" si="24"/>
        <v>14.794805194805194</v>
      </c>
      <c r="M129" s="135"/>
    </row>
    <row r="130" spans="1:13">
      <c r="A130" s="4">
        <v>8</v>
      </c>
      <c r="B130" s="58">
        <v>17.600000000000001</v>
      </c>
      <c r="C130" s="112">
        <f t="shared" si="48"/>
        <v>76.5</v>
      </c>
      <c r="D130" s="70">
        <v>23.1</v>
      </c>
      <c r="E130" s="136">
        <f t="shared" si="49"/>
        <v>70.800000000000011</v>
      </c>
      <c r="F130" s="43">
        <v>15.4</v>
      </c>
      <c r="G130" s="137">
        <f t="shared" si="50"/>
        <v>84.600000000000009</v>
      </c>
      <c r="H130" s="36">
        <v>7.4</v>
      </c>
      <c r="I130" s="138">
        <f t="shared" si="51"/>
        <v>77.800000000000011</v>
      </c>
      <c r="J130" s="11"/>
      <c r="K130" s="139">
        <f t="shared" si="52"/>
        <v>88.2</v>
      </c>
      <c r="L130" s="15">
        <f t="shared" si="24"/>
        <v>20.416883116883113</v>
      </c>
      <c r="M130" s="135"/>
    </row>
    <row r="131" spans="1:13">
      <c r="A131" s="4">
        <v>9</v>
      </c>
      <c r="B131" s="58">
        <v>17.600000000000001</v>
      </c>
      <c r="C131" s="112">
        <f t="shared" si="48"/>
        <v>94.1</v>
      </c>
      <c r="D131" s="70">
        <v>12.3</v>
      </c>
      <c r="E131" s="136">
        <f t="shared" si="49"/>
        <v>83.100000000000009</v>
      </c>
      <c r="F131" s="43">
        <v>7.7</v>
      </c>
      <c r="G131" s="137">
        <f t="shared" si="50"/>
        <v>92.300000000000011</v>
      </c>
      <c r="H131" s="36">
        <v>3.7</v>
      </c>
      <c r="I131" s="138">
        <f t="shared" si="51"/>
        <v>81.500000000000014</v>
      </c>
      <c r="J131" s="11">
        <v>11.8</v>
      </c>
      <c r="K131" s="139">
        <f t="shared" si="52"/>
        <v>100</v>
      </c>
      <c r="L131" s="15">
        <f t="shared" si="24"/>
        <v>12.137662337662338</v>
      </c>
      <c r="M131" s="135"/>
    </row>
    <row r="132" spans="1:13">
      <c r="A132" s="4">
        <v>10</v>
      </c>
      <c r="B132" s="58">
        <v>5.9</v>
      </c>
      <c r="C132" s="112">
        <f t="shared" si="48"/>
        <v>100</v>
      </c>
      <c r="D132" s="70">
        <v>16.899999999999999</v>
      </c>
      <c r="E132" s="136">
        <f t="shared" si="49"/>
        <v>100</v>
      </c>
      <c r="F132" s="43">
        <v>7.7</v>
      </c>
      <c r="G132" s="137">
        <f t="shared" si="50"/>
        <v>100.00000000000001</v>
      </c>
      <c r="H132" s="36">
        <v>25.9</v>
      </c>
      <c r="I132" s="138">
        <f t="shared" si="51"/>
        <v>107.4</v>
      </c>
      <c r="J132" s="11"/>
      <c r="K132" s="139">
        <f t="shared" si="52"/>
        <v>100</v>
      </c>
      <c r="L132" s="15">
        <f t="shared" si="24"/>
        <v>14.732467532467531</v>
      </c>
      <c r="M132" s="135"/>
    </row>
    <row r="133" spans="1:13">
      <c r="A133" s="3"/>
      <c r="B133" s="58"/>
      <c r="C133" s="113"/>
      <c r="D133" s="70"/>
      <c r="E133" s="141"/>
      <c r="F133" s="43"/>
      <c r="G133" s="142"/>
      <c r="H133" s="36"/>
      <c r="I133" s="143"/>
      <c r="J133" s="11"/>
      <c r="K133" s="144"/>
      <c r="L133" s="15"/>
      <c r="M133" s="135"/>
    </row>
    <row r="134" spans="1:13" ht="25.5">
      <c r="A134" s="5" t="s">
        <v>93</v>
      </c>
      <c r="B134" s="61"/>
      <c r="C134" s="113"/>
      <c r="D134" s="73"/>
      <c r="E134" s="141"/>
      <c r="F134" s="45"/>
      <c r="G134" s="142"/>
      <c r="H134" s="36"/>
      <c r="I134" s="143"/>
      <c r="J134" s="11"/>
      <c r="K134" s="144"/>
      <c r="L134" s="15"/>
      <c r="M134" s="135"/>
    </row>
    <row r="135" spans="1:13">
      <c r="A135" s="4">
        <v>1</v>
      </c>
      <c r="B135" s="58">
        <v>5.3</v>
      </c>
      <c r="C135" s="112">
        <f>B135</f>
        <v>5.3</v>
      </c>
      <c r="D135" s="70">
        <v>18.5</v>
      </c>
      <c r="E135" s="136">
        <f>D135</f>
        <v>18.5</v>
      </c>
      <c r="F135" s="43">
        <v>61.5</v>
      </c>
      <c r="G135" s="211">
        <f>F135</f>
        <v>61.5</v>
      </c>
      <c r="H135" s="36">
        <v>22.2</v>
      </c>
      <c r="I135" s="138">
        <f>H135</f>
        <v>22.2</v>
      </c>
      <c r="J135" s="11">
        <v>35.299999999999997</v>
      </c>
      <c r="K135" s="139">
        <f>J135</f>
        <v>35.299999999999997</v>
      </c>
      <c r="L135" s="15">
        <f t="shared" ref="L135:L197" si="53">(0.08*B135+0.57*D135+0.06*F135+0.03*H135+0.03*J135)/77*100</f>
        <v>21.277922077922078</v>
      </c>
      <c r="M135" s="140">
        <f>L135</f>
        <v>21.277922077922078</v>
      </c>
    </row>
    <row r="136" spans="1:13">
      <c r="A136" s="4">
        <v>2</v>
      </c>
      <c r="B136" s="58">
        <v>17.600000000000001</v>
      </c>
      <c r="C136" s="112">
        <f>C135+B136</f>
        <v>22.900000000000002</v>
      </c>
      <c r="D136" s="70">
        <v>9.1999999999999993</v>
      </c>
      <c r="E136" s="136">
        <f>E135+D136</f>
        <v>27.7</v>
      </c>
      <c r="F136" s="43">
        <v>7.7</v>
      </c>
      <c r="G136" s="137">
        <f>G135+F136</f>
        <v>69.2</v>
      </c>
      <c r="H136" s="36">
        <v>7.4</v>
      </c>
      <c r="I136" s="138">
        <f>I135+H136</f>
        <v>29.6</v>
      </c>
      <c r="J136" s="11">
        <v>17.600000000000001</v>
      </c>
      <c r="K136" s="213">
        <f>K135+J136</f>
        <v>52.9</v>
      </c>
      <c r="L136" s="15">
        <f t="shared" si="53"/>
        <v>10.212987012987011</v>
      </c>
      <c r="M136" s="140">
        <f>M135+L136</f>
        <v>31.490909090909089</v>
      </c>
    </row>
    <row r="137" spans="1:13">
      <c r="A137" s="4">
        <v>3</v>
      </c>
      <c r="B137" s="58">
        <v>11.7</v>
      </c>
      <c r="C137" s="112">
        <f t="shared" ref="C137:C144" si="54">C136+B137</f>
        <v>34.6</v>
      </c>
      <c r="D137" s="70">
        <v>9.1999999999999993</v>
      </c>
      <c r="E137" s="136">
        <f t="shared" ref="E137:E144" si="55">E136+D137</f>
        <v>36.9</v>
      </c>
      <c r="F137" s="43">
        <v>7.7</v>
      </c>
      <c r="G137" s="137">
        <f t="shared" ref="G137:G144" si="56">G136+F137</f>
        <v>76.900000000000006</v>
      </c>
      <c r="H137" s="36">
        <v>22.3</v>
      </c>
      <c r="I137" s="212">
        <f t="shared" ref="I137:I144" si="57">I136+H137</f>
        <v>51.900000000000006</v>
      </c>
      <c r="J137" s="11"/>
      <c r="K137" s="131">
        <f t="shared" ref="K137:K144" si="58">K136+J137</f>
        <v>52.9</v>
      </c>
      <c r="L137" s="15">
        <f t="shared" si="53"/>
        <v>9.4948051948051919</v>
      </c>
      <c r="M137" s="140">
        <f t="shared" ref="M137:M144" si="59">M136+L137</f>
        <v>40.98571428571428</v>
      </c>
    </row>
    <row r="138" spans="1:13">
      <c r="A138" s="4">
        <v>4</v>
      </c>
      <c r="B138" s="58">
        <v>5.9</v>
      </c>
      <c r="C138" s="112">
        <f t="shared" si="54"/>
        <v>40.5</v>
      </c>
      <c r="D138" s="70">
        <v>7.7</v>
      </c>
      <c r="E138" s="136">
        <f t="shared" si="55"/>
        <v>44.6</v>
      </c>
      <c r="F138" s="43">
        <v>7.7</v>
      </c>
      <c r="G138" s="137">
        <f t="shared" si="56"/>
        <v>84.600000000000009</v>
      </c>
      <c r="H138" s="36">
        <v>3.7</v>
      </c>
      <c r="I138" s="138">
        <f t="shared" si="57"/>
        <v>55.600000000000009</v>
      </c>
      <c r="J138" s="11"/>
      <c r="K138" s="139">
        <f t="shared" si="58"/>
        <v>52.9</v>
      </c>
      <c r="L138" s="15">
        <f t="shared" si="53"/>
        <v>7.0571428571428561</v>
      </c>
      <c r="M138" s="215">
        <f t="shared" si="59"/>
        <v>48.042857142857137</v>
      </c>
    </row>
    <row r="139" spans="1:13">
      <c r="A139" s="4">
        <v>5</v>
      </c>
      <c r="B139" s="58">
        <v>11.8</v>
      </c>
      <c r="C139" s="208">
        <f t="shared" si="54"/>
        <v>52.3</v>
      </c>
      <c r="D139" s="70">
        <v>9.1999999999999993</v>
      </c>
      <c r="E139" s="210">
        <f t="shared" si="55"/>
        <v>53.8</v>
      </c>
      <c r="F139" s="43"/>
      <c r="G139" s="137">
        <f t="shared" si="56"/>
        <v>84.600000000000009</v>
      </c>
      <c r="H139" s="36"/>
      <c r="I139" s="138">
        <f t="shared" si="57"/>
        <v>55.600000000000009</v>
      </c>
      <c r="J139" s="11">
        <v>29.4</v>
      </c>
      <c r="K139" s="139">
        <f t="shared" si="58"/>
        <v>82.3</v>
      </c>
      <c r="L139" s="15">
        <f t="shared" si="53"/>
        <v>9.1818181818181799</v>
      </c>
      <c r="M139" s="140">
        <f t="shared" si="59"/>
        <v>57.224675324675317</v>
      </c>
    </row>
    <row r="140" spans="1:13">
      <c r="A140" s="4">
        <v>6</v>
      </c>
      <c r="B140" s="58"/>
      <c r="C140" s="112">
        <f t="shared" si="54"/>
        <v>52.3</v>
      </c>
      <c r="D140" s="70">
        <v>6.2</v>
      </c>
      <c r="E140" s="136">
        <f t="shared" si="55"/>
        <v>60</v>
      </c>
      <c r="F140" s="43">
        <v>7.7</v>
      </c>
      <c r="G140" s="137">
        <f t="shared" si="56"/>
        <v>92.300000000000011</v>
      </c>
      <c r="H140" s="36">
        <v>7.4</v>
      </c>
      <c r="I140" s="138">
        <f t="shared" si="57"/>
        <v>63.000000000000007</v>
      </c>
      <c r="J140" s="11"/>
      <c r="K140" s="139">
        <f t="shared" si="58"/>
        <v>82.3</v>
      </c>
      <c r="L140" s="15">
        <f t="shared" si="53"/>
        <v>5.4779220779220781</v>
      </c>
      <c r="M140" s="140">
        <f t="shared" si="59"/>
        <v>62.702597402597398</v>
      </c>
    </row>
    <row r="141" spans="1:13">
      <c r="A141" s="4">
        <v>7</v>
      </c>
      <c r="B141" s="58">
        <v>11.8</v>
      </c>
      <c r="C141" s="112">
        <f t="shared" si="54"/>
        <v>64.099999999999994</v>
      </c>
      <c r="D141" s="70">
        <v>6.2</v>
      </c>
      <c r="E141" s="136">
        <f t="shared" si="55"/>
        <v>66.2</v>
      </c>
      <c r="F141" s="43"/>
      <c r="G141" s="137">
        <f t="shared" si="56"/>
        <v>92.300000000000011</v>
      </c>
      <c r="H141" s="36">
        <v>11.1</v>
      </c>
      <c r="I141" s="138">
        <f t="shared" si="57"/>
        <v>74.100000000000009</v>
      </c>
      <c r="J141" s="11">
        <v>5.9</v>
      </c>
      <c r="K141" s="139">
        <f t="shared" si="58"/>
        <v>88.2</v>
      </c>
      <c r="L141" s="15">
        <f t="shared" si="53"/>
        <v>6.4779220779220772</v>
      </c>
      <c r="M141" s="140">
        <f t="shared" si="59"/>
        <v>69.180519480519479</v>
      </c>
    </row>
    <row r="142" spans="1:13">
      <c r="A142" s="4">
        <v>8</v>
      </c>
      <c r="B142" s="58"/>
      <c r="C142" s="112">
        <f t="shared" si="54"/>
        <v>64.099999999999994</v>
      </c>
      <c r="D142" s="70">
        <v>10.8</v>
      </c>
      <c r="E142" s="136">
        <f t="shared" si="55"/>
        <v>77</v>
      </c>
      <c r="F142" s="43">
        <v>7.7</v>
      </c>
      <c r="G142" s="137">
        <f t="shared" si="56"/>
        <v>100.00000000000001</v>
      </c>
      <c r="H142" s="36">
        <v>14.8</v>
      </c>
      <c r="I142" s="138">
        <f t="shared" si="57"/>
        <v>88.9</v>
      </c>
      <c r="J142" s="11"/>
      <c r="K142" s="139">
        <f t="shared" si="58"/>
        <v>88.2</v>
      </c>
      <c r="L142" s="15">
        <f t="shared" si="53"/>
        <v>9.1714285714285708</v>
      </c>
      <c r="M142" s="140">
        <f t="shared" si="59"/>
        <v>78.351948051948057</v>
      </c>
    </row>
    <row r="143" spans="1:13">
      <c r="A143" s="4">
        <v>9</v>
      </c>
      <c r="B143" s="58"/>
      <c r="C143" s="112">
        <f t="shared" si="54"/>
        <v>64.099999999999994</v>
      </c>
      <c r="D143" s="70">
        <v>9.1999999999999993</v>
      </c>
      <c r="E143" s="136">
        <f t="shared" si="55"/>
        <v>86.2</v>
      </c>
      <c r="F143" s="43"/>
      <c r="G143" s="137">
        <f t="shared" si="56"/>
        <v>100.00000000000001</v>
      </c>
      <c r="H143" s="36"/>
      <c r="I143" s="138">
        <f t="shared" si="57"/>
        <v>88.9</v>
      </c>
      <c r="J143" s="11">
        <v>11.8</v>
      </c>
      <c r="K143" s="139">
        <f t="shared" si="58"/>
        <v>100</v>
      </c>
      <c r="L143" s="15">
        <f t="shared" si="53"/>
        <v>7.2701298701298684</v>
      </c>
      <c r="M143" s="140">
        <f t="shared" si="59"/>
        <v>85.622077922077921</v>
      </c>
    </row>
    <row r="144" spans="1:13">
      <c r="A144" s="4">
        <v>10</v>
      </c>
      <c r="B144" s="58">
        <v>5.9</v>
      </c>
      <c r="C144" s="112">
        <f t="shared" si="54"/>
        <v>70</v>
      </c>
      <c r="D144" s="70">
        <v>13.8</v>
      </c>
      <c r="E144" s="136">
        <f t="shared" si="55"/>
        <v>100</v>
      </c>
      <c r="F144" s="43"/>
      <c r="G144" s="137">
        <f t="shared" si="56"/>
        <v>100.00000000000001</v>
      </c>
      <c r="H144" s="36">
        <v>11.1</v>
      </c>
      <c r="I144" s="138">
        <f t="shared" si="57"/>
        <v>100</v>
      </c>
      <c r="J144" s="11"/>
      <c r="K144" s="139">
        <f t="shared" si="58"/>
        <v>100</v>
      </c>
      <c r="L144" s="15">
        <f t="shared" si="53"/>
        <v>11.26103896103896</v>
      </c>
      <c r="M144" s="140">
        <f t="shared" si="59"/>
        <v>96.883116883116884</v>
      </c>
    </row>
    <row r="145" spans="1:13">
      <c r="A145" s="3"/>
      <c r="B145" s="58"/>
      <c r="C145" s="113"/>
      <c r="D145" s="70"/>
      <c r="E145" s="141"/>
      <c r="F145" s="43"/>
      <c r="G145" s="142"/>
      <c r="H145" s="36"/>
      <c r="I145" s="143"/>
      <c r="J145" s="11"/>
      <c r="K145" s="144"/>
      <c r="L145" s="15"/>
      <c r="M145" s="135"/>
    </row>
    <row r="146" spans="1:13" ht="25.5">
      <c r="A146" s="5" t="s">
        <v>57</v>
      </c>
      <c r="B146" s="61"/>
      <c r="C146" s="113"/>
      <c r="D146" s="73"/>
      <c r="E146" s="141"/>
      <c r="F146" s="45"/>
      <c r="G146" s="142"/>
      <c r="H146" s="36"/>
      <c r="I146" s="143"/>
      <c r="J146" s="11"/>
      <c r="K146" s="144"/>
      <c r="L146" s="15"/>
      <c r="M146" s="135"/>
    </row>
    <row r="147" spans="1:13">
      <c r="A147" s="4">
        <v>1</v>
      </c>
      <c r="B147" s="58"/>
      <c r="C147" s="112">
        <f>B147</f>
        <v>0</v>
      </c>
      <c r="D147" s="70">
        <v>1.5</v>
      </c>
      <c r="E147" s="136">
        <f>D147</f>
        <v>1.5</v>
      </c>
      <c r="F147" s="43"/>
      <c r="G147" s="137">
        <f>F147</f>
        <v>0</v>
      </c>
      <c r="H147" s="36"/>
      <c r="I147" s="138">
        <f>H147</f>
        <v>0</v>
      </c>
      <c r="J147" s="11"/>
      <c r="K147" s="139">
        <f>J147</f>
        <v>0</v>
      </c>
      <c r="L147" s="15">
        <f t="shared" si="53"/>
        <v>1.1103896103896105</v>
      </c>
      <c r="M147" s="140">
        <f>L147</f>
        <v>1.1103896103896105</v>
      </c>
    </row>
    <row r="148" spans="1:13">
      <c r="A148" s="4">
        <v>2</v>
      </c>
      <c r="B148" s="58"/>
      <c r="C148" s="112">
        <f>C147+B148</f>
        <v>0</v>
      </c>
      <c r="D148" s="70"/>
      <c r="E148" s="136">
        <f>E147+D148</f>
        <v>1.5</v>
      </c>
      <c r="F148" s="43"/>
      <c r="G148" s="137">
        <f>G147+F148</f>
        <v>0</v>
      </c>
      <c r="H148" s="36"/>
      <c r="I148" s="138">
        <f>I147+H148</f>
        <v>0</v>
      </c>
      <c r="J148" s="11"/>
      <c r="K148" s="139">
        <f>K147+J148</f>
        <v>0</v>
      </c>
      <c r="L148" s="15">
        <f t="shared" si="53"/>
        <v>0</v>
      </c>
      <c r="M148" s="140">
        <f>M147+L148</f>
        <v>1.1103896103896105</v>
      </c>
    </row>
    <row r="149" spans="1:13">
      <c r="A149" s="4">
        <v>3</v>
      </c>
      <c r="B149" s="58"/>
      <c r="C149" s="112">
        <f t="shared" ref="C149:C156" si="60">C148+B149</f>
        <v>0</v>
      </c>
      <c r="D149" s="70">
        <v>3.1</v>
      </c>
      <c r="E149" s="136">
        <f t="shared" ref="E149:E156" si="61">E148+D149</f>
        <v>4.5999999999999996</v>
      </c>
      <c r="F149" s="43">
        <v>7.6</v>
      </c>
      <c r="G149" s="137">
        <f t="shared" ref="G149:G156" si="62">G148+F149</f>
        <v>7.6</v>
      </c>
      <c r="H149" s="36"/>
      <c r="I149" s="138">
        <f t="shared" ref="I149:I156" si="63">I148+H149</f>
        <v>0</v>
      </c>
      <c r="J149" s="11"/>
      <c r="K149" s="139">
        <f t="shared" ref="K149:K156" si="64">K148+J149</f>
        <v>0</v>
      </c>
      <c r="L149" s="15">
        <f t="shared" si="53"/>
        <v>2.8870129870129868</v>
      </c>
      <c r="M149" s="140">
        <f t="shared" ref="M149:M156" si="65">M148+L149</f>
        <v>3.9974025974025973</v>
      </c>
    </row>
    <row r="150" spans="1:13">
      <c r="A150" s="4">
        <v>4</v>
      </c>
      <c r="B150" s="58"/>
      <c r="C150" s="112">
        <f t="shared" si="60"/>
        <v>0</v>
      </c>
      <c r="D150" s="70">
        <v>1.5</v>
      </c>
      <c r="E150" s="136">
        <f t="shared" si="61"/>
        <v>6.1</v>
      </c>
      <c r="F150" s="43">
        <v>15.4</v>
      </c>
      <c r="G150" s="137">
        <f t="shared" si="62"/>
        <v>23</v>
      </c>
      <c r="H150" s="36">
        <v>3.8</v>
      </c>
      <c r="I150" s="138">
        <f t="shared" si="63"/>
        <v>3.8</v>
      </c>
      <c r="J150" s="11"/>
      <c r="K150" s="139">
        <f t="shared" si="64"/>
        <v>0</v>
      </c>
      <c r="L150" s="15">
        <f t="shared" si="53"/>
        <v>2.458441558441558</v>
      </c>
      <c r="M150" s="140">
        <f t="shared" si="65"/>
        <v>6.4558441558441553</v>
      </c>
    </row>
    <row r="151" spans="1:13">
      <c r="A151" s="4">
        <v>5</v>
      </c>
      <c r="B151" s="58">
        <v>5.8</v>
      </c>
      <c r="C151" s="112">
        <f t="shared" si="60"/>
        <v>5.8</v>
      </c>
      <c r="D151" s="70">
        <v>7.7</v>
      </c>
      <c r="E151" s="136">
        <f t="shared" si="61"/>
        <v>13.8</v>
      </c>
      <c r="F151" s="43">
        <v>7.7</v>
      </c>
      <c r="G151" s="137">
        <f t="shared" si="62"/>
        <v>30.7</v>
      </c>
      <c r="H151" s="36">
        <v>3.7</v>
      </c>
      <c r="I151" s="138">
        <f t="shared" si="63"/>
        <v>7.5</v>
      </c>
      <c r="J151" s="11"/>
      <c r="K151" s="139">
        <f t="shared" si="64"/>
        <v>0</v>
      </c>
      <c r="L151" s="15">
        <f t="shared" si="53"/>
        <v>7.0467532467532461</v>
      </c>
      <c r="M151" s="140">
        <f t="shared" si="65"/>
        <v>13.502597402597402</v>
      </c>
    </row>
    <row r="152" spans="1:13">
      <c r="A152" s="4">
        <v>6</v>
      </c>
      <c r="B152" s="58"/>
      <c r="C152" s="112">
        <f t="shared" si="60"/>
        <v>5.8</v>
      </c>
      <c r="D152" s="70">
        <v>6.2</v>
      </c>
      <c r="E152" s="136">
        <f t="shared" si="61"/>
        <v>20</v>
      </c>
      <c r="F152" s="43">
        <v>15.4</v>
      </c>
      <c r="G152" s="211">
        <f t="shared" si="62"/>
        <v>46.1</v>
      </c>
      <c r="H152" s="36">
        <v>3.7</v>
      </c>
      <c r="I152" s="138">
        <f t="shared" si="63"/>
        <v>11.2</v>
      </c>
      <c r="J152" s="11">
        <v>11.8</v>
      </c>
      <c r="K152" s="139">
        <f t="shared" si="64"/>
        <v>11.8</v>
      </c>
      <c r="L152" s="15">
        <f t="shared" si="53"/>
        <v>6.3935064935064938</v>
      </c>
      <c r="M152" s="140">
        <f t="shared" si="65"/>
        <v>19.896103896103895</v>
      </c>
    </row>
    <row r="153" spans="1:13">
      <c r="A153" s="4">
        <v>7</v>
      </c>
      <c r="B153" s="58">
        <v>11.8</v>
      </c>
      <c r="C153" s="112">
        <f t="shared" si="60"/>
        <v>17.600000000000001</v>
      </c>
      <c r="D153" s="70">
        <v>13.8</v>
      </c>
      <c r="E153" s="136">
        <f t="shared" si="61"/>
        <v>33.799999999999997</v>
      </c>
      <c r="F153" s="43"/>
      <c r="G153" s="137">
        <f t="shared" si="62"/>
        <v>46.1</v>
      </c>
      <c r="H153" s="36"/>
      <c r="I153" s="138">
        <f t="shared" si="63"/>
        <v>11.2</v>
      </c>
      <c r="J153" s="11">
        <v>5.9</v>
      </c>
      <c r="K153" s="131">
        <f t="shared" si="64"/>
        <v>17.700000000000003</v>
      </c>
      <c r="L153" s="15">
        <f t="shared" si="53"/>
        <v>11.671428571428571</v>
      </c>
      <c r="M153" s="140">
        <f t="shared" si="65"/>
        <v>31.567532467532466</v>
      </c>
    </row>
    <row r="154" spans="1:13">
      <c r="A154" s="4">
        <v>8</v>
      </c>
      <c r="B154" s="58">
        <v>41.2</v>
      </c>
      <c r="C154" s="208">
        <f t="shared" si="60"/>
        <v>58.800000000000004</v>
      </c>
      <c r="D154" s="70">
        <v>15.4</v>
      </c>
      <c r="E154" s="210">
        <f t="shared" si="61"/>
        <v>49.199999999999996</v>
      </c>
      <c r="F154" s="43">
        <v>7.7</v>
      </c>
      <c r="G154" s="137">
        <f t="shared" si="62"/>
        <v>53.800000000000004</v>
      </c>
      <c r="H154" s="36">
        <v>11.1</v>
      </c>
      <c r="I154" s="138">
        <f t="shared" si="63"/>
        <v>22.299999999999997</v>
      </c>
      <c r="J154" s="11">
        <v>23.5</v>
      </c>
      <c r="K154" s="213">
        <f t="shared" si="64"/>
        <v>41.2</v>
      </c>
      <c r="L154" s="15">
        <f t="shared" si="53"/>
        <v>17.628571428571426</v>
      </c>
      <c r="M154" s="215">
        <f t="shared" si="65"/>
        <v>49.196103896103892</v>
      </c>
    </row>
    <row r="155" spans="1:13">
      <c r="A155" s="4">
        <v>9</v>
      </c>
      <c r="B155" s="58">
        <v>5.9</v>
      </c>
      <c r="C155" s="112">
        <f t="shared" si="60"/>
        <v>64.7</v>
      </c>
      <c r="D155" s="70">
        <v>10.8</v>
      </c>
      <c r="E155" s="136">
        <f t="shared" si="61"/>
        <v>60</v>
      </c>
      <c r="F155" s="43">
        <v>7.7</v>
      </c>
      <c r="G155" s="137">
        <f t="shared" si="62"/>
        <v>61.500000000000007</v>
      </c>
      <c r="H155" s="36">
        <v>29.6</v>
      </c>
      <c r="I155" s="212">
        <f t="shared" si="63"/>
        <v>51.9</v>
      </c>
      <c r="J155" s="11">
        <v>17.600000000000001</v>
      </c>
      <c r="K155" s="139">
        <f t="shared" si="64"/>
        <v>58.800000000000004</v>
      </c>
      <c r="L155" s="15">
        <f t="shared" si="53"/>
        <v>11.046753246753246</v>
      </c>
      <c r="M155" s="140">
        <f t="shared" si="65"/>
        <v>60.24285714285714</v>
      </c>
    </row>
    <row r="156" spans="1:13">
      <c r="A156" s="4">
        <v>10</v>
      </c>
      <c r="B156" s="58">
        <v>35.299999999999997</v>
      </c>
      <c r="C156" s="112">
        <f t="shared" si="60"/>
        <v>100</v>
      </c>
      <c r="D156" s="70">
        <v>40</v>
      </c>
      <c r="E156" s="136">
        <f t="shared" si="61"/>
        <v>100</v>
      </c>
      <c r="F156" s="43">
        <v>38.5</v>
      </c>
      <c r="G156" s="137">
        <f t="shared" si="62"/>
        <v>100</v>
      </c>
      <c r="H156" s="36">
        <v>48.1</v>
      </c>
      <c r="I156" s="138">
        <f t="shared" si="63"/>
        <v>100</v>
      </c>
      <c r="J156" s="11">
        <v>41.2</v>
      </c>
      <c r="K156" s="139">
        <f t="shared" si="64"/>
        <v>100</v>
      </c>
      <c r="L156" s="15">
        <f t="shared" si="53"/>
        <v>39.757142857142853</v>
      </c>
      <c r="M156" s="140">
        <f t="shared" si="65"/>
        <v>100</v>
      </c>
    </row>
    <row r="157" spans="1:13">
      <c r="A157" s="3"/>
      <c r="B157" s="58"/>
      <c r="C157" s="112"/>
      <c r="D157" s="70"/>
      <c r="E157" s="136"/>
      <c r="F157" s="43"/>
      <c r="G157" s="137"/>
      <c r="H157" s="36"/>
      <c r="I157" s="138"/>
      <c r="J157" s="11"/>
      <c r="K157" s="139"/>
      <c r="L157" s="15"/>
      <c r="M157" s="140"/>
    </row>
    <row r="158" spans="1:13" ht="25.5">
      <c r="A158" s="5" t="s">
        <v>73</v>
      </c>
      <c r="B158" s="61"/>
      <c r="C158" s="112"/>
      <c r="D158" s="73"/>
      <c r="E158" s="136"/>
      <c r="F158" s="45"/>
      <c r="G158" s="137"/>
      <c r="H158" s="36"/>
      <c r="I158" s="138"/>
      <c r="J158" s="11"/>
      <c r="K158" s="139"/>
      <c r="L158" s="15"/>
      <c r="M158" s="140"/>
    </row>
    <row r="159" spans="1:13">
      <c r="A159" s="4" t="s">
        <v>58</v>
      </c>
      <c r="B159" s="58">
        <v>5.9</v>
      </c>
      <c r="C159" s="112">
        <f>B159</f>
        <v>5.9</v>
      </c>
      <c r="D159" s="70">
        <v>6.2</v>
      </c>
      <c r="E159" s="136">
        <f>D159</f>
        <v>6.2</v>
      </c>
      <c r="F159" s="43"/>
      <c r="G159" s="137">
        <f>F159</f>
        <v>0</v>
      </c>
      <c r="H159" s="36"/>
      <c r="I159" s="138">
        <f>H159</f>
        <v>0</v>
      </c>
      <c r="J159" s="11">
        <v>5.9</v>
      </c>
      <c r="K159" s="139"/>
      <c r="L159" s="15">
        <f t="shared" si="53"/>
        <v>5.4324675324675322</v>
      </c>
      <c r="M159" s="140"/>
    </row>
    <row r="160" spans="1:13">
      <c r="A160" s="4">
        <v>1</v>
      </c>
      <c r="B160" s="58"/>
      <c r="C160" s="112">
        <f>C159+B160</f>
        <v>5.9</v>
      </c>
      <c r="D160" s="70">
        <v>10.8</v>
      </c>
      <c r="E160" s="136">
        <f>E159+D160</f>
        <v>17</v>
      </c>
      <c r="F160" s="43"/>
      <c r="G160" s="137">
        <f>G159+F160</f>
        <v>0</v>
      </c>
      <c r="H160" s="36">
        <v>3.7</v>
      </c>
      <c r="I160" s="138">
        <f>I159+H160</f>
        <v>3.7</v>
      </c>
      <c r="J160" s="11"/>
      <c r="K160" s="139"/>
      <c r="L160" s="15">
        <f t="shared" si="53"/>
        <v>8.138961038961039</v>
      </c>
      <c r="M160" s="140"/>
    </row>
    <row r="161" spans="1:13">
      <c r="A161" s="4">
        <v>2</v>
      </c>
      <c r="B161" s="58">
        <v>5.9</v>
      </c>
      <c r="C161" s="112">
        <f t="shared" ref="C161:C169" si="66">C160+B161</f>
        <v>11.8</v>
      </c>
      <c r="D161" s="70"/>
      <c r="E161" s="136">
        <f t="shared" ref="E161:E169" si="67">E160+D161</f>
        <v>17</v>
      </c>
      <c r="F161" s="43">
        <v>15.4</v>
      </c>
      <c r="G161" s="137">
        <f t="shared" ref="G161:G169" si="68">G160+F161</f>
        <v>15.4</v>
      </c>
      <c r="H161" s="36">
        <v>3.7</v>
      </c>
      <c r="I161" s="138">
        <f t="shared" ref="I161:I169" si="69">I160+H161</f>
        <v>7.4</v>
      </c>
      <c r="J161" s="11">
        <v>5.9</v>
      </c>
      <c r="K161" s="139"/>
      <c r="L161" s="15">
        <f t="shared" si="53"/>
        <v>2.1870129870129871</v>
      </c>
      <c r="M161" s="140"/>
    </row>
    <row r="162" spans="1:13">
      <c r="A162" s="4">
        <v>3</v>
      </c>
      <c r="B162" s="58"/>
      <c r="C162" s="112">
        <f t="shared" si="66"/>
        <v>11.8</v>
      </c>
      <c r="D162" s="70">
        <v>3.1</v>
      </c>
      <c r="E162" s="136">
        <f t="shared" si="67"/>
        <v>20.100000000000001</v>
      </c>
      <c r="F162" s="43">
        <v>15.4</v>
      </c>
      <c r="G162" s="137">
        <f t="shared" si="68"/>
        <v>30.8</v>
      </c>
      <c r="H162" s="36">
        <v>3.7</v>
      </c>
      <c r="I162" s="138">
        <f t="shared" si="69"/>
        <v>11.100000000000001</v>
      </c>
      <c r="J162" s="11"/>
      <c r="K162" s="139"/>
      <c r="L162" s="15">
        <f t="shared" si="53"/>
        <v>3.638961038961039</v>
      </c>
      <c r="M162" s="140"/>
    </row>
    <row r="163" spans="1:13">
      <c r="A163" s="4">
        <v>4</v>
      </c>
      <c r="B163" s="58">
        <v>5.9</v>
      </c>
      <c r="C163" s="112">
        <f t="shared" si="66"/>
        <v>17.700000000000003</v>
      </c>
      <c r="D163" s="70">
        <v>3.1</v>
      </c>
      <c r="E163" s="136">
        <f t="shared" si="67"/>
        <v>23.200000000000003</v>
      </c>
      <c r="F163" s="43"/>
      <c r="G163" s="137">
        <f t="shared" si="68"/>
        <v>30.8</v>
      </c>
      <c r="H163" s="36"/>
      <c r="I163" s="138">
        <f t="shared" si="69"/>
        <v>11.100000000000001</v>
      </c>
      <c r="J163" s="11"/>
      <c r="K163" s="139"/>
      <c r="L163" s="15">
        <f t="shared" si="53"/>
        <v>2.9077922077922076</v>
      </c>
      <c r="M163" s="140"/>
    </row>
    <row r="164" spans="1:13">
      <c r="A164" s="4">
        <v>5</v>
      </c>
      <c r="B164" s="58"/>
      <c r="C164" s="112">
        <f t="shared" si="66"/>
        <v>17.700000000000003</v>
      </c>
      <c r="D164" s="70">
        <v>7.7</v>
      </c>
      <c r="E164" s="136">
        <f t="shared" si="67"/>
        <v>30.900000000000002</v>
      </c>
      <c r="F164" s="43"/>
      <c r="G164" s="137">
        <f t="shared" si="68"/>
        <v>30.8</v>
      </c>
      <c r="H164" s="36">
        <v>7.4</v>
      </c>
      <c r="I164" s="138">
        <f t="shared" si="69"/>
        <v>18.5</v>
      </c>
      <c r="J164" s="11">
        <v>5.9</v>
      </c>
      <c r="K164" s="139"/>
      <c r="L164" s="15">
        <f t="shared" si="53"/>
        <v>6.2181818181818169</v>
      </c>
      <c r="M164" s="140"/>
    </row>
    <row r="165" spans="1:13">
      <c r="A165" s="4">
        <v>6</v>
      </c>
      <c r="B165" s="58">
        <v>23.5</v>
      </c>
      <c r="C165" s="208">
        <f t="shared" si="66"/>
        <v>41.2</v>
      </c>
      <c r="D165" s="70">
        <v>4.5999999999999996</v>
      </c>
      <c r="E165" s="136">
        <f t="shared" si="67"/>
        <v>35.5</v>
      </c>
      <c r="F165" s="43"/>
      <c r="G165" s="137">
        <f t="shared" si="68"/>
        <v>30.8</v>
      </c>
      <c r="H165" s="36">
        <v>3.7</v>
      </c>
      <c r="I165" s="138">
        <f t="shared" si="69"/>
        <v>22.2</v>
      </c>
      <c r="J165" s="11"/>
      <c r="K165" s="139"/>
      <c r="L165" s="15">
        <f t="shared" si="53"/>
        <v>5.9909090909090903</v>
      </c>
      <c r="M165" s="140"/>
    </row>
    <row r="166" spans="1:13">
      <c r="A166" s="4">
        <v>7</v>
      </c>
      <c r="B166" s="58"/>
      <c r="C166" s="112">
        <f t="shared" si="66"/>
        <v>41.2</v>
      </c>
      <c r="D166" s="70">
        <v>1.5</v>
      </c>
      <c r="E166" s="136">
        <f t="shared" si="67"/>
        <v>37</v>
      </c>
      <c r="F166" s="43"/>
      <c r="G166" s="137">
        <f t="shared" si="68"/>
        <v>30.8</v>
      </c>
      <c r="H166" s="36">
        <v>11.1</v>
      </c>
      <c r="I166" s="138">
        <f t="shared" si="69"/>
        <v>33.299999999999997</v>
      </c>
      <c r="J166" s="11">
        <v>17.600000000000001</v>
      </c>
      <c r="K166" s="139"/>
      <c r="L166" s="15">
        <f t="shared" si="53"/>
        <v>2.2285714285714282</v>
      </c>
      <c r="M166" s="140"/>
    </row>
    <row r="167" spans="1:13">
      <c r="A167" s="4">
        <v>8</v>
      </c>
      <c r="B167" s="58"/>
      <c r="C167" s="112">
        <f t="shared" si="66"/>
        <v>41.2</v>
      </c>
      <c r="D167" s="70"/>
      <c r="E167" s="136">
        <f t="shared" si="67"/>
        <v>37</v>
      </c>
      <c r="F167" s="43"/>
      <c r="G167" s="137">
        <f t="shared" si="68"/>
        <v>30.8</v>
      </c>
      <c r="H167" s="36">
        <v>7.4</v>
      </c>
      <c r="I167" s="212">
        <f t="shared" si="69"/>
        <v>40.699999999999996</v>
      </c>
      <c r="J167" s="11"/>
      <c r="K167" s="139"/>
      <c r="L167" s="15">
        <f t="shared" si="53"/>
        <v>0.2883116883116883</v>
      </c>
      <c r="M167" s="140"/>
    </row>
    <row r="168" spans="1:13">
      <c r="A168" s="4">
        <v>9</v>
      </c>
      <c r="B168" s="58"/>
      <c r="C168" s="112">
        <f t="shared" si="66"/>
        <v>41.2</v>
      </c>
      <c r="D168" s="70">
        <v>1.5</v>
      </c>
      <c r="E168" s="210">
        <f t="shared" si="67"/>
        <v>38.5</v>
      </c>
      <c r="F168" s="43">
        <v>7.7</v>
      </c>
      <c r="G168" s="211">
        <f t="shared" si="68"/>
        <v>38.5</v>
      </c>
      <c r="H168" s="36"/>
      <c r="I168" s="138">
        <f t="shared" si="69"/>
        <v>40.699999999999996</v>
      </c>
      <c r="J168" s="11"/>
      <c r="K168" s="139"/>
      <c r="L168" s="15">
        <f t="shared" si="53"/>
        <v>1.7103896103896103</v>
      </c>
      <c r="M168" s="140"/>
    </row>
    <row r="169" spans="1:13">
      <c r="A169" s="4" t="s">
        <v>59</v>
      </c>
      <c r="B169" s="58">
        <v>58.8</v>
      </c>
      <c r="C169" s="112">
        <f t="shared" si="66"/>
        <v>100</v>
      </c>
      <c r="D169" s="70">
        <v>61.5</v>
      </c>
      <c r="E169" s="136">
        <f t="shared" si="67"/>
        <v>100</v>
      </c>
      <c r="F169" s="43">
        <v>61.5</v>
      </c>
      <c r="G169" s="137">
        <f t="shared" si="68"/>
        <v>100</v>
      </c>
      <c r="H169" s="36">
        <v>59.3</v>
      </c>
      <c r="I169" s="138">
        <f t="shared" si="69"/>
        <v>100</v>
      </c>
      <c r="J169" s="11">
        <v>64.7</v>
      </c>
      <c r="K169" s="139"/>
      <c r="L169" s="15">
        <f t="shared" si="53"/>
        <v>61.258441558441554</v>
      </c>
      <c r="M169" s="140"/>
    </row>
    <row r="170" spans="1:13">
      <c r="A170" s="3"/>
      <c r="B170" s="58"/>
      <c r="C170" s="112"/>
      <c r="D170" s="70"/>
      <c r="E170" s="136"/>
      <c r="F170" s="43"/>
      <c r="G170" s="137"/>
      <c r="H170" s="36"/>
      <c r="I170" s="138"/>
      <c r="J170" s="11"/>
      <c r="K170" s="139"/>
      <c r="L170" s="15"/>
      <c r="M170" s="135"/>
    </row>
    <row r="171" spans="1:13">
      <c r="A171" s="5" t="s">
        <v>61</v>
      </c>
      <c r="B171" s="61"/>
      <c r="C171" s="112"/>
      <c r="D171" s="73"/>
      <c r="E171" s="136"/>
      <c r="F171" s="45"/>
      <c r="G171" s="137"/>
      <c r="H171" s="36"/>
      <c r="I171" s="138"/>
      <c r="J171" s="11"/>
      <c r="K171" s="139"/>
      <c r="L171" s="15"/>
      <c r="M171" s="135"/>
    </row>
    <row r="172" spans="1:13">
      <c r="A172" s="4" t="s">
        <v>60</v>
      </c>
      <c r="B172" s="58">
        <v>100</v>
      </c>
      <c r="C172" s="112"/>
      <c r="D172" s="70">
        <v>87.7</v>
      </c>
      <c r="E172" s="136"/>
      <c r="F172" s="43">
        <v>84.6</v>
      </c>
      <c r="G172" s="137"/>
      <c r="H172" s="36">
        <v>85.2</v>
      </c>
      <c r="I172" s="138"/>
      <c r="J172" s="11">
        <v>100</v>
      </c>
      <c r="K172" s="139"/>
      <c r="L172" s="15">
        <f t="shared" si="53"/>
        <v>89.11818181818181</v>
      </c>
      <c r="M172" s="135"/>
    </row>
    <row r="173" spans="1:13">
      <c r="A173" s="4" t="s">
        <v>8</v>
      </c>
      <c r="B173" s="58"/>
      <c r="C173" s="112"/>
      <c r="D173" s="70">
        <v>12.3</v>
      </c>
      <c r="E173" s="136"/>
      <c r="F173" s="43">
        <v>15.4</v>
      </c>
      <c r="G173" s="137"/>
      <c r="H173" s="36">
        <v>14.8</v>
      </c>
      <c r="I173" s="138"/>
      <c r="J173" s="11"/>
      <c r="K173" s="139"/>
      <c r="L173" s="15">
        <f t="shared" si="53"/>
        <v>10.881818181818184</v>
      </c>
      <c r="M173" s="135"/>
    </row>
    <row r="174" spans="1:13">
      <c r="A174" s="3"/>
      <c r="B174" s="58"/>
      <c r="C174" s="112"/>
      <c r="D174" s="70"/>
      <c r="E174" s="136"/>
      <c r="F174" s="43"/>
      <c r="G174" s="137"/>
      <c r="H174" s="36"/>
      <c r="I174" s="138"/>
      <c r="J174" s="11"/>
      <c r="K174" s="139"/>
      <c r="L174" s="15"/>
      <c r="M174" s="135"/>
    </row>
    <row r="175" spans="1:13" ht="25.5">
      <c r="A175" s="5" t="s">
        <v>74</v>
      </c>
      <c r="B175" s="61"/>
      <c r="C175" s="112"/>
      <c r="D175" s="73"/>
      <c r="E175" s="136"/>
      <c r="F175" s="45"/>
      <c r="G175" s="137"/>
      <c r="H175" s="36"/>
      <c r="I175" s="138"/>
      <c r="J175" s="11"/>
      <c r="K175" s="139"/>
      <c r="L175" s="15"/>
      <c r="M175" s="135"/>
    </row>
    <row r="176" spans="1:13">
      <c r="A176" s="4" t="s">
        <v>63</v>
      </c>
      <c r="B176" s="58"/>
      <c r="C176" s="112"/>
      <c r="D176" s="70"/>
      <c r="E176" s="136"/>
      <c r="F176" s="43"/>
      <c r="G176" s="137"/>
      <c r="H176" s="36"/>
      <c r="I176" s="138"/>
      <c r="J176" s="11"/>
      <c r="K176" s="139"/>
      <c r="L176" s="15"/>
      <c r="M176" s="135"/>
    </row>
    <row r="177" spans="1:13">
      <c r="A177" s="4" t="s">
        <v>62</v>
      </c>
      <c r="B177" s="58">
        <v>100</v>
      </c>
      <c r="C177" s="112"/>
      <c r="D177" s="70">
        <v>100</v>
      </c>
      <c r="E177" s="136"/>
      <c r="F177" s="43">
        <v>100</v>
      </c>
      <c r="G177" s="137"/>
      <c r="H177" s="36">
        <v>100</v>
      </c>
      <c r="I177" s="138"/>
      <c r="J177" s="11">
        <v>100</v>
      </c>
      <c r="K177" s="139"/>
      <c r="L177" s="15">
        <f t="shared" si="53"/>
        <v>100</v>
      </c>
      <c r="M177" s="135"/>
    </row>
    <row r="178" spans="1:13">
      <c r="A178" s="3"/>
      <c r="B178" s="58"/>
      <c r="C178" s="112"/>
      <c r="D178" s="70"/>
      <c r="E178" s="136"/>
      <c r="F178" s="43"/>
      <c r="G178" s="137"/>
      <c r="H178" s="36"/>
      <c r="I178" s="138"/>
      <c r="J178" s="11"/>
      <c r="K178" s="139"/>
      <c r="L178" s="15"/>
      <c r="M178" s="135"/>
    </row>
    <row r="179" spans="1:13">
      <c r="A179" s="3"/>
      <c r="B179" s="58"/>
      <c r="C179" s="112"/>
      <c r="D179" s="70"/>
      <c r="E179" s="136"/>
      <c r="F179" s="43"/>
      <c r="G179" s="137"/>
      <c r="H179" s="36"/>
      <c r="I179" s="138"/>
      <c r="J179" s="11"/>
      <c r="K179" s="139"/>
      <c r="L179" s="15"/>
      <c r="M179" s="135"/>
    </row>
    <row r="180" spans="1:13" ht="25.5">
      <c r="A180" s="5" t="s">
        <v>94</v>
      </c>
      <c r="B180" s="61"/>
      <c r="C180" s="112"/>
      <c r="D180" s="73"/>
      <c r="E180" s="136"/>
      <c r="F180" s="45"/>
      <c r="G180" s="137"/>
      <c r="H180" s="36"/>
      <c r="I180" s="138"/>
      <c r="J180" s="11"/>
      <c r="K180" s="139"/>
      <c r="L180" s="15"/>
      <c r="M180" s="135"/>
    </row>
    <row r="181" spans="1:13">
      <c r="A181" s="4" t="s">
        <v>64</v>
      </c>
      <c r="B181" s="58">
        <v>35.299999999999997</v>
      </c>
      <c r="C181" s="112"/>
      <c r="D181" s="70">
        <v>13.8</v>
      </c>
      <c r="E181" s="136"/>
      <c r="F181" s="43">
        <v>30.8</v>
      </c>
      <c r="G181" s="137"/>
      <c r="H181" s="36">
        <v>11.1</v>
      </c>
      <c r="I181" s="138"/>
      <c r="J181" s="11">
        <v>23.5</v>
      </c>
      <c r="K181" s="139"/>
      <c r="L181" s="15">
        <f t="shared" si="53"/>
        <v>17.631168831168832</v>
      </c>
      <c r="M181" s="135"/>
    </row>
    <row r="182" spans="1:13">
      <c r="A182" s="4" t="s">
        <v>65</v>
      </c>
      <c r="B182" s="58">
        <v>29.4</v>
      </c>
      <c r="C182" s="112"/>
      <c r="D182" s="70">
        <v>32.299999999999997</v>
      </c>
      <c r="E182" s="136"/>
      <c r="F182" s="43">
        <v>38.4</v>
      </c>
      <c r="G182" s="137"/>
      <c r="H182" s="36">
        <v>14.9</v>
      </c>
      <c r="I182" s="138"/>
      <c r="J182" s="11">
        <v>23.6</v>
      </c>
      <c r="K182" s="139"/>
      <c r="L182" s="15">
        <f t="shared" si="53"/>
        <v>31.457142857142848</v>
      </c>
      <c r="M182" s="135"/>
    </row>
    <row r="183" spans="1:13">
      <c r="A183" s="4" t="s">
        <v>66</v>
      </c>
      <c r="B183" s="58">
        <v>5.9</v>
      </c>
      <c r="C183" s="112"/>
      <c r="D183" s="70">
        <v>6.2</v>
      </c>
      <c r="E183" s="136"/>
      <c r="F183" s="43">
        <v>7.7</v>
      </c>
      <c r="G183" s="137"/>
      <c r="H183" s="36">
        <v>22.2</v>
      </c>
      <c r="I183" s="138"/>
      <c r="J183" s="11">
        <v>17.600000000000001</v>
      </c>
      <c r="K183" s="139"/>
      <c r="L183" s="15">
        <f t="shared" si="53"/>
        <v>7.3532467532467543</v>
      </c>
      <c r="M183" s="135"/>
    </row>
    <row r="184" spans="1:13">
      <c r="A184" s="4" t="s">
        <v>67</v>
      </c>
      <c r="B184" s="58">
        <v>5.9</v>
      </c>
      <c r="C184" s="112"/>
      <c r="D184" s="70">
        <v>9.1999999999999993</v>
      </c>
      <c r="E184" s="136"/>
      <c r="F184" s="43">
        <v>7.7</v>
      </c>
      <c r="G184" s="137"/>
      <c r="H184" s="36">
        <v>7.4</v>
      </c>
      <c r="I184" s="138"/>
      <c r="J184" s="11">
        <v>17.600000000000001</v>
      </c>
      <c r="K184" s="139"/>
      <c r="L184" s="15">
        <f t="shared" si="53"/>
        <v>8.997402597402596</v>
      </c>
      <c r="M184" s="135"/>
    </row>
    <row r="185" spans="1:13">
      <c r="A185" s="4" t="s">
        <v>68</v>
      </c>
      <c r="B185" s="58"/>
      <c r="C185" s="112"/>
      <c r="D185" s="70">
        <v>4.5999999999999996</v>
      </c>
      <c r="E185" s="136"/>
      <c r="F185" s="43">
        <v>7.7</v>
      </c>
      <c r="G185" s="137"/>
      <c r="H185" s="36">
        <v>37</v>
      </c>
      <c r="I185" s="138"/>
      <c r="J185" s="11">
        <v>5.9</v>
      </c>
      <c r="K185" s="139"/>
      <c r="L185" s="15">
        <f t="shared" si="53"/>
        <v>5.6766233766233753</v>
      </c>
      <c r="M185" s="135"/>
    </row>
    <row r="186" spans="1:13">
      <c r="A186" s="4" t="s">
        <v>69</v>
      </c>
      <c r="B186" s="58">
        <v>23.5</v>
      </c>
      <c r="C186" s="112"/>
      <c r="D186" s="70">
        <v>27.7</v>
      </c>
      <c r="E186" s="136"/>
      <c r="F186" s="43">
        <v>7.7</v>
      </c>
      <c r="G186" s="137"/>
      <c r="H186" s="36">
        <v>7.4</v>
      </c>
      <c r="I186" s="138"/>
      <c r="J186" s="11">
        <v>11.8</v>
      </c>
      <c r="K186" s="139"/>
      <c r="L186" s="15">
        <f t="shared" si="53"/>
        <v>24.294805194805193</v>
      </c>
      <c r="M186" s="135"/>
    </row>
    <row r="187" spans="1:13">
      <c r="A187" s="4" t="s">
        <v>75</v>
      </c>
      <c r="B187" s="58"/>
      <c r="C187" s="112"/>
      <c r="D187" s="70">
        <v>6.2</v>
      </c>
      <c r="E187" s="136"/>
      <c r="F187" s="43"/>
      <c r="G187" s="137"/>
      <c r="H187" s="36"/>
      <c r="I187" s="138"/>
      <c r="J187" s="11"/>
      <c r="K187" s="139"/>
      <c r="L187" s="15">
        <f t="shared" si="53"/>
        <v>4.5896103896103897</v>
      </c>
      <c r="M187" s="135"/>
    </row>
    <row r="188" spans="1:13">
      <c r="A188" s="3"/>
      <c r="B188" s="58"/>
      <c r="C188" s="112"/>
      <c r="D188" s="70"/>
      <c r="E188" s="136"/>
      <c r="F188" s="43"/>
      <c r="G188" s="137"/>
      <c r="H188" s="36"/>
      <c r="I188" s="138"/>
      <c r="J188" s="11"/>
      <c r="K188" s="139"/>
      <c r="L188" s="15"/>
      <c r="M188" s="135"/>
    </row>
    <row r="189" spans="1:13" ht="25.5">
      <c r="A189" s="5" t="s">
        <v>76</v>
      </c>
      <c r="B189" s="61"/>
      <c r="C189" s="112"/>
      <c r="D189" s="73"/>
      <c r="E189" s="136"/>
      <c r="F189" s="45"/>
      <c r="G189" s="137"/>
      <c r="H189" s="36"/>
      <c r="I189" s="138"/>
      <c r="J189" s="11"/>
      <c r="K189" s="139"/>
      <c r="L189" s="15"/>
      <c r="M189" s="135"/>
    </row>
    <row r="190" spans="1:13">
      <c r="A190" s="4" t="s">
        <v>60</v>
      </c>
      <c r="B190" s="58">
        <v>88.2</v>
      </c>
      <c r="C190" s="112"/>
      <c r="D190" s="70">
        <v>73.8</v>
      </c>
      <c r="E190" s="136"/>
      <c r="F190" s="43">
        <v>38.5</v>
      </c>
      <c r="G190" s="137"/>
      <c r="H190" s="36">
        <v>51.9</v>
      </c>
      <c r="I190" s="138"/>
      <c r="J190" s="11">
        <v>82.4</v>
      </c>
      <c r="K190" s="139"/>
      <c r="L190" s="15">
        <f t="shared" si="53"/>
        <v>72.027272727272731</v>
      </c>
      <c r="M190" s="135"/>
    </row>
    <row r="191" spans="1:13">
      <c r="A191" s="4" t="s">
        <v>8</v>
      </c>
      <c r="B191" s="58">
        <v>11.8</v>
      </c>
      <c r="C191" s="112"/>
      <c r="D191" s="70">
        <v>26.2</v>
      </c>
      <c r="E191" s="136"/>
      <c r="F191" s="43">
        <v>61.5</v>
      </c>
      <c r="G191" s="137"/>
      <c r="H191" s="36">
        <v>48.1</v>
      </c>
      <c r="I191" s="138"/>
      <c r="J191" s="11">
        <v>17.600000000000001</v>
      </c>
      <c r="K191" s="139"/>
      <c r="L191" s="15">
        <f t="shared" si="53"/>
        <v>27.972727272727273</v>
      </c>
      <c r="M191" s="135"/>
    </row>
    <row r="192" spans="1:13">
      <c r="A192" s="3"/>
      <c r="B192" s="58"/>
      <c r="C192" s="112"/>
      <c r="D192" s="70"/>
      <c r="E192" s="136"/>
      <c r="F192" s="43"/>
      <c r="G192" s="137"/>
      <c r="H192" s="36"/>
      <c r="I192" s="138"/>
      <c r="J192" s="11"/>
      <c r="K192" s="139"/>
      <c r="L192" s="15"/>
      <c r="M192" s="135"/>
    </row>
    <row r="193" spans="1:13" ht="25.5">
      <c r="A193" s="5" t="s">
        <v>105</v>
      </c>
      <c r="B193" s="61"/>
      <c r="C193" s="112"/>
      <c r="D193" s="73"/>
      <c r="E193" s="136"/>
      <c r="F193" s="45"/>
      <c r="G193" s="137"/>
      <c r="H193" s="36"/>
      <c r="I193" s="138"/>
      <c r="J193" s="11"/>
      <c r="K193" s="139"/>
      <c r="L193" s="15"/>
      <c r="M193" s="135"/>
    </row>
    <row r="194" spans="1:13">
      <c r="A194" s="4" t="s">
        <v>70</v>
      </c>
      <c r="B194" s="58">
        <v>17.7</v>
      </c>
      <c r="C194" s="112"/>
      <c r="D194" s="70">
        <v>12.3</v>
      </c>
      <c r="E194" s="136"/>
      <c r="F194" s="43"/>
      <c r="G194" s="137"/>
      <c r="H194" s="36"/>
      <c r="I194" s="138"/>
      <c r="J194" s="11">
        <v>11.8</v>
      </c>
      <c r="K194" s="139"/>
      <c r="L194" s="15">
        <f t="shared" si="53"/>
        <v>11.403896103896102</v>
      </c>
      <c r="M194" s="135"/>
    </row>
    <row r="195" spans="1:13">
      <c r="A195" s="4" t="s">
        <v>60</v>
      </c>
      <c r="B195" s="58">
        <v>23.5</v>
      </c>
      <c r="C195" s="112"/>
      <c r="D195" s="70">
        <v>35.4</v>
      </c>
      <c r="E195" s="136"/>
      <c r="F195" s="43">
        <v>46.1</v>
      </c>
      <c r="G195" s="137"/>
      <c r="H195" s="36">
        <v>33.4</v>
      </c>
      <c r="I195" s="138"/>
      <c r="J195" s="11">
        <v>58.8</v>
      </c>
      <c r="K195" s="139"/>
      <c r="L195" s="15">
        <f t="shared" si="53"/>
        <v>35.831168831168824</v>
      </c>
      <c r="M195" s="135"/>
    </row>
    <row r="196" spans="1:13">
      <c r="A196" s="4" t="s">
        <v>8</v>
      </c>
      <c r="B196" s="58">
        <v>35.299999999999997</v>
      </c>
      <c r="C196" s="112"/>
      <c r="D196" s="70">
        <v>41.5</v>
      </c>
      <c r="E196" s="136"/>
      <c r="F196" s="43">
        <v>38.5</v>
      </c>
      <c r="G196" s="137"/>
      <c r="H196" s="36">
        <v>40.700000000000003</v>
      </c>
      <c r="I196" s="138"/>
      <c r="J196" s="11">
        <v>29.4</v>
      </c>
      <c r="K196" s="139"/>
      <c r="L196" s="15">
        <f t="shared" si="53"/>
        <v>40.119480519480518</v>
      </c>
      <c r="M196" s="135"/>
    </row>
    <row r="197" spans="1:13">
      <c r="A197" s="4" t="s">
        <v>71</v>
      </c>
      <c r="B197" s="58">
        <v>23.5</v>
      </c>
      <c r="C197" s="112"/>
      <c r="D197" s="70">
        <v>10.8</v>
      </c>
      <c r="E197" s="136"/>
      <c r="F197" s="43">
        <v>15.4</v>
      </c>
      <c r="G197" s="137"/>
      <c r="H197" s="36">
        <v>25.9</v>
      </c>
      <c r="I197" s="138"/>
      <c r="J197" s="11"/>
      <c r="K197" s="139"/>
      <c r="L197" s="15">
        <f t="shared" si="53"/>
        <v>12.645454545454543</v>
      </c>
      <c r="M197" s="135"/>
    </row>
    <row r="198" spans="1:13">
      <c r="A198" s="3"/>
      <c r="B198" s="58"/>
      <c r="C198" s="112"/>
      <c r="D198" s="70"/>
      <c r="E198" s="136"/>
      <c r="F198" s="43"/>
      <c r="G198" s="137"/>
      <c r="H198" s="36"/>
      <c r="I198" s="138"/>
      <c r="J198" s="11"/>
      <c r="K198" s="139"/>
      <c r="L198" s="15"/>
      <c r="M198" s="135"/>
    </row>
    <row r="199" spans="1:13" ht="25.5">
      <c r="A199" s="5" t="s">
        <v>72</v>
      </c>
      <c r="B199" s="61"/>
      <c r="C199" s="112"/>
      <c r="D199" s="73"/>
      <c r="E199" s="136"/>
      <c r="F199" s="45"/>
      <c r="G199" s="137"/>
      <c r="H199" s="36"/>
      <c r="I199" s="138"/>
      <c r="J199" s="11"/>
      <c r="K199" s="139"/>
      <c r="L199" s="15"/>
      <c r="M199" s="135"/>
    </row>
    <row r="200" spans="1:13">
      <c r="A200" s="4" t="s">
        <v>77</v>
      </c>
      <c r="B200" s="58">
        <v>6</v>
      </c>
      <c r="C200" s="112">
        <f>B200</f>
        <v>6</v>
      </c>
      <c r="D200" s="70">
        <v>13.9</v>
      </c>
      <c r="E200" s="136">
        <f>D200</f>
        <v>13.9</v>
      </c>
      <c r="F200" s="43">
        <v>15.3</v>
      </c>
      <c r="G200" s="137">
        <f>F200</f>
        <v>15.3</v>
      </c>
      <c r="H200" s="36">
        <v>22.3</v>
      </c>
      <c r="I200" s="138">
        <f>H200</f>
        <v>22.3</v>
      </c>
      <c r="J200" s="11">
        <v>11.7</v>
      </c>
      <c r="K200" s="139">
        <f>J200</f>
        <v>11.7</v>
      </c>
      <c r="L200" s="15">
        <f t="shared" ref="L200:L261" si="70">(0.08*B200+0.57*D200+0.06*F200+0.03*H200+0.03*J200)/77*100</f>
        <v>13.429870129870128</v>
      </c>
      <c r="M200" s="140">
        <f>L200</f>
        <v>13.429870129870128</v>
      </c>
    </row>
    <row r="201" spans="1:13">
      <c r="A201" s="4" t="s">
        <v>78</v>
      </c>
      <c r="B201" s="58">
        <v>17.600000000000001</v>
      </c>
      <c r="C201" s="112">
        <f t="shared" ref="C201:C208" si="71">C200+B201</f>
        <v>23.6</v>
      </c>
      <c r="D201" s="70">
        <v>3.1</v>
      </c>
      <c r="E201" s="136">
        <f t="shared" ref="E201:E208" si="72">E200+D201</f>
        <v>17</v>
      </c>
      <c r="F201" s="43"/>
      <c r="G201" s="137">
        <f t="shared" ref="G201:G208" si="73">G200+F201</f>
        <v>15.3</v>
      </c>
      <c r="H201" s="36">
        <v>25.9</v>
      </c>
      <c r="I201" s="212">
        <f t="shared" ref="I201:I208" si="74">I200+H201</f>
        <v>48.2</v>
      </c>
      <c r="J201" s="11">
        <v>5.9</v>
      </c>
      <c r="K201" s="139">
        <f t="shared" ref="K201:K208" si="75">K200+J201</f>
        <v>17.600000000000001</v>
      </c>
      <c r="L201" s="15">
        <f t="shared" si="70"/>
        <v>5.3623376623376613</v>
      </c>
      <c r="M201" s="140">
        <f t="shared" ref="M201:M208" si="76">M200+L201</f>
        <v>18.79220779220779</v>
      </c>
    </row>
    <row r="202" spans="1:13">
      <c r="A202" s="4" t="s">
        <v>79</v>
      </c>
      <c r="B202" s="58">
        <v>17.600000000000001</v>
      </c>
      <c r="C202" s="112">
        <f t="shared" si="71"/>
        <v>41.2</v>
      </c>
      <c r="D202" s="70">
        <v>13.8</v>
      </c>
      <c r="E202" s="136">
        <f t="shared" si="72"/>
        <v>30.8</v>
      </c>
      <c r="F202" s="43">
        <v>7.7</v>
      </c>
      <c r="G202" s="137">
        <f t="shared" si="73"/>
        <v>23</v>
      </c>
      <c r="H202" s="36">
        <v>22.2</v>
      </c>
      <c r="I202" s="138">
        <f t="shared" si="74"/>
        <v>70.400000000000006</v>
      </c>
      <c r="J202" s="11">
        <v>23.5</v>
      </c>
      <c r="K202" s="213">
        <f t="shared" si="75"/>
        <v>41.1</v>
      </c>
      <c r="L202" s="15">
        <f t="shared" si="70"/>
        <v>14.424675324675324</v>
      </c>
      <c r="M202" s="140">
        <f t="shared" si="76"/>
        <v>33.21688311688311</v>
      </c>
    </row>
    <row r="203" spans="1:13">
      <c r="A203" s="4" t="s">
        <v>80</v>
      </c>
      <c r="B203" s="58">
        <v>11.8</v>
      </c>
      <c r="C203" s="208">
        <f t="shared" si="71"/>
        <v>53</v>
      </c>
      <c r="D203" s="70">
        <v>9.1999999999999993</v>
      </c>
      <c r="E203" s="136">
        <f t="shared" si="72"/>
        <v>40</v>
      </c>
      <c r="F203" s="43">
        <v>7.7</v>
      </c>
      <c r="G203" s="137">
        <f t="shared" si="73"/>
        <v>30.7</v>
      </c>
      <c r="H203" s="36">
        <v>18.5</v>
      </c>
      <c r="I203" s="138">
        <f t="shared" si="74"/>
        <v>88.9</v>
      </c>
      <c r="J203" s="11">
        <v>23.5</v>
      </c>
      <c r="K203" s="139">
        <f t="shared" si="75"/>
        <v>64.599999999999994</v>
      </c>
      <c r="L203" s="15">
        <f t="shared" si="70"/>
        <v>10.272727272727272</v>
      </c>
      <c r="M203" s="140">
        <f t="shared" si="76"/>
        <v>43.489610389610384</v>
      </c>
    </row>
    <row r="204" spans="1:13">
      <c r="A204" s="4" t="s">
        <v>81</v>
      </c>
      <c r="B204" s="58">
        <v>5.9</v>
      </c>
      <c r="C204" s="112">
        <f t="shared" si="71"/>
        <v>58.9</v>
      </c>
      <c r="D204" s="70">
        <v>15.4</v>
      </c>
      <c r="E204" s="210">
        <f t="shared" si="72"/>
        <v>55.4</v>
      </c>
      <c r="F204" s="43">
        <v>15.4</v>
      </c>
      <c r="G204" s="211">
        <f t="shared" si="73"/>
        <v>46.1</v>
      </c>
      <c r="H204" s="36">
        <v>7.4</v>
      </c>
      <c r="I204" s="138">
        <f t="shared" si="74"/>
        <v>96.300000000000011</v>
      </c>
      <c r="J204" s="11">
        <v>5.9</v>
      </c>
      <c r="K204" s="139">
        <f t="shared" si="75"/>
        <v>70.5</v>
      </c>
      <c r="L204" s="15">
        <f t="shared" si="70"/>
        <v>13.731168831168826</v>
      </c>
      <c r="M204" s="215">
        <f t="shared" si="76"/>
        <v>57.220779220779207</v>
      </c>
    </row>
    <row r="205" spans="1:13">
      <c r="A205" s="4" t="s">
        <v>82</v>
      </c>
      <c r="B205" s="58"/>
      <c r="C205" s="112">
        <f t="shared" si="71"/>
        <v>58.9</v>
      </c>
      <c r="D205" s="70">
        <v>12.3</v>
      </c>
      <c r="E205" s="136">
        <f t="shared" si="72"/>
        <v>67.7</v>
      </c>
      <c r="F205" s="43"/>
      <c r="G205" s="137">
        <f t="shared" si="73"/>
        <v>46.1</v>
      </c>
      <c r="H205" s="36"/>
      <c r="I205" s="138">
        <f t="shared" si="74"/>
        <v>96.300000000000011</v>
      </c>
      <c r="J205" s="11">
        <v>11.8</v>
      </c>
      <c r="K205" s="139">
        <f t="shared" si="75"/>
        <v>82.3</v>
      </c>
      <c r="L205" s="15">
        <f t="shared" si="70"/>
        <v>9.5649350649350655</v>
      </c>
      <c r="M205" s="140">
        <f t="shared" si="76"/>
        <v>66.785714285714278</v>
      </c>
    </row>
    <row r="206" spans="1:13">
      <c r="A206" s="4" t="s">
        <v>83</v>
      </c>
      <c r="B206" s="58">
        <v>17.600000000000001</v>
      </c>
      <c r="C206" s="112">
        <f t="shared" si="71"/>
        <v>76.5</v>
      </c>
      <c r="D206" s="70">
        <v>20</v>
      </c>
      <c r="E206" s="136">
        <f t="shared" si="72"/>
        <v>87.7</v>
      </c>
      <c r="F206" s="43">
        <v>46.2</v>
      </c>
      <c r="G206" s="137">
        <f t="shared" si="73"/>
        <v>92.300000000000011</v>
      </c>
      <c r="H206" s="36"/>
      <c r="I206" s="138">
        <f t="shared" si="74"/>
        <v>96.300000000000011</v>
      </c>
      <c r="J206" s="11">
        <v>11.8</v>
      </c>
      <c r="K206" s="139">
        <f t="shared" si="75"/>
        <v>94.1</v>
      </c>
      <c r="L206" s="15">
        <f t="shared" si="70"/>
        <v>20.69350649350649</v>
      </c>
      <c r="M206" s="140">
        <f t="shared" si="76"/>
        <v>87.479220779220768</v>
      </c>
    </row>
    <row r="207" spans="1:13">
      <c r="A207" s="4" t="s">
        <v>84</v>
      </c>
      <c r="B207" s="58">
        <v>17.600000000000001</v>
      </c>
      <c r="C207" s="112">
        <f t="shared" si="71"/>
        <v>94.1</v>
      </c>
      <c r="D207" s="70">
        <v>9.1999999999999993</v>
      </c>
      <c r="E207" s="136">
        <f t="shared" si="72"/>
        <v>96.9</v>
      </c>
      <c r="F207" s="43">
        <v>7.7</v>
      </c>
      <c r="G207" s="137">
        <f t="shared" si="73"/>
        <v>100.00000000000001</v>
      </c>
      <c r="H207" s="36">
        <v>3.7</v>
      </c>
      <c r="I207" s="138">
        <f t="shared" si="74"/>
        <v>100.00000000000001</v>
      </c>
      <c r="J207" s="11">
        <v>5.9</v>
      </c>
      <c r="K207" s="139">
        <f t="shared" si="75"/>
        <v>100</v>
      </c>
      <c r="L207" s="15">
        <f t="shared" si="70"/>
        <v>9.612987012987011</v>
      </c>
      <c r="M207" s="140">
        <f t="shared" si="76"/>
        <v>97.092207792207773</v>
      </c>
    </row>
    <row r="208" spans="1:13">
      <c r="A208" s="4" t="s">
        <v>85</v>
      </c>
      <c r="B208" s="58">
        <v>5.9</v>
      </c>
      <c r="C208" s="112">
        <f t="shared" si="71"/>
        <v>100</v>
      </c>
      <c r="D208" s="70">
        <v>3.1</v>
      </c>
      <c r="E208" s="136">
        <f t="shared" si="72"/>
        <v>100</v>
      </c>
      <c r="F208" s="43"/>
      <c r="G208" s="137">
        <f t="shared" si="73"/>
        <v>100.00000000000001</v>
      </c>
      <c r="H208" s="36"/>
      <c r="I208" s="138">
        <f t="shared" si="74"/>
        <v>100.00000000000001</v>
      </c>
      <c r="J208" s="11"/>
      <c r="K208" s="139">
        <f t="shared" si="75"/>
        <v>100</v>
      </c>
      <c r="L208" s="15">
        <f t="shared" si="70"/>
        <v>2.9077922077922076</v>
      </c>
      <c r="M208" s="140">
        <f t="shared" si="76"/>
        <v>99.999999999999986</v>
      </c>
    </row>
    <row r="209" spans="1:13">
      <c r="A209" s="4"/>
      <c r="B209" s="58"/>
      <c r="C209" s="112"/>
      <c r="D209" s="70"/>
      <c r="E209" s="136"/>
      <c r="F209" s="43"/>
      <c r="G209" s="137"/>
      <c r="H209" s="36"/>
      <c r="I209" s="138"/>
      <c r="J209" s="11"/>
      <c r="K209" s="139"/>
      <c r="L209" s="15"/>
      <c r="M209" s="135"/>
    </row>
    <row r="210" spans="1:13" ht="25.5">
      <c r="A210" s="5" t="s">
        <v>9</v>
      </c>
      <c r="B210" s="61"/>
      <c r="C210" s="112"/>
      <c r="D210" s="73"/>
      <c r="E210" s="136"/>
      <c r="F210" s="45"/>
      <c r="G210" s="137"/>
      <c r="H210" s="36"/>
      <c r="I210" s="138"/>
      <c r="J210" s="11"/>
      <c r="K210" s="139"/>
      <c r="L210" s="15"/>
      <c r="M210" s="135"/>
    </row>
    <row r="211" spans="1:13">
      <c r="A211" s="4" t="s">
        <v>77</v>
      </c>
      <c r="B211" s="58">
        <v>5.9</v>
      </c>
      <c r="C211" s="112">
        <f>B211</f>
        <v>5.9</v>
      </c>
      <c r="D211" s="70">
        <v>3.1</v>
      </c>
      <c r="E211" s="136">
        <f>D211</f>
        <v>3.1</v>
      </c>
      <c r="F211" s="43">
        <v>7.6</v>
      </c>
      <c r="G211" s="137">
        <f>F211</f>
        <v>7.6</v>
      </c>
      <c r="H211" s="36">
        <v>7.5</v>
      </c>
      <c r="I211" s="138">
        <f>H211</f>
        <v>7.5</v>
      </c>
      <c r="J211" s="11"/>
      <c r="K211" s="139">
        <f>J211</f>
        <v>0</v>
      </c>
      <c r="L211" s="15">
        <f t="shared" si="70"/>
        <v>3.7922077922077921</v>
      </c>
      <c r="M211" s="140">
        <f>L211</f>
        <v>3.7922077922077921</v>
      </c>
    </row>
    <row r="212" spans="1:13">
      <c r="A212" s="4" t="s">
        <v>78</v>
      </c>
      <c r="B212" s="58"/>
      <c r="C212" s="112">
        <f>C211+B212</f>
        <v>5.9</v>
      </c>
      <c r="D212" s="70">
        <v>1.5</v>
      </c>
      <c r="E212" s="136">
        <f>E211+D212</f>
        <v>4.5999999999999996</v>
      </c>
      <c r="F212" s="43"/>
      <c r="G212" s="137">
        <f>G211+F212</f>
        <v>7.6</v>
      </c>
      <c r="H212" s="36">
        <v>11.1</v>
      </c>
      <c r="I212" s="138">
        <f>I211+H212</f>
        <v>18.600000000000001</v>
      </c>
      <c r="J212" s="11">
        <v>5.8</v>
      </c>
      <c r="K212" s="139">
        <f>K211+J212</f>
        <v>5.8</v>
      </c>
      <c r="L212" s="15">
        <f t="shared" si="70"/>
        <v>1.7688311688311686</v>
      </c>
      <c r="M212" s="140">
        <f>M211+L212</f>
        <v>5.5610389610389603</v>
      </c>
    </row>
    <row r="213" spans="1:13">
      <c r="A213" s="4" t="s">
        <v>79</v>
      </c>
      <c r="B213" s="58"/>
      <c r="C213" s="112">
        <f t="shared" ref="C213:C218" si="77">C212+B213</f>
        <v>5.9</v>
      </c>
      <c r="D213" s="70">
        <v>3.1</v>
      </c>
      <c r="E213" s="136">
        <f t="shared" ref="E213:E219" si="78">E212+D213</f>
        <v>7.6999999999999993</v>
      </c>
      <c r="F213" s="43">
        <v>7.7</v>
      </c>
      <c r="G213" s="137">
        <f t="shared" ref="G213:G219" si="79">G212+F213</f>
        <v>15.3</v>
      </c>
      <c r="H213" s="36">
        <v>14.8</v>
      </c>
      <c r="I213" s="138">
        <f t="shared" ref="I213:I219" si="80">I212+H213</f>
        <v>33.400000000000006</v>
      </c>
      <c r="J213" s="11"/>
      <c r="K213" s="139">
        <f t="shared" ref="K213:K219" si="81">K212+J213</f>
        <v>5.8</v>
      </c>
      <c r="L213" s="15">
        <f t="shared" si="70"/>
        <v>3.4714285714285711</v>
      </c>
      <c r="M213" s="140">
        <f t="shared" ref="M213:M219" si="82">M212+L213</f>
        <v>9.0324675324675319</v>
      </c>
    </row>
    <row r="214" spans="1:13">
      <c r="A214" s="4" t="s">
        <v>80</v>
      </c>
      <c r="B214" s="58"/>
      <c r="C214" s="112">
        <f t="shared" si="77"/>
        <v>5.9</v>
      </c>
      <c r="D214" s="70">
        <v>1.5</v>
      </c>
      <c r="E214" s="136">
        <f t="shared" si="78"/>
        <v>9.1999999999999993</v>
      </c>
      <c r="F214" s="43">
        <v>7.7</v>
      </c>
      <c r="G214" s="137">
        <f t="shared" si="79"/>
        <v>23</v>
      </c>
      <c r="H214" s="36">
        <v>11.1</v>
      </c>
      <c r="I214" s="212">
        <f t="shared" si="80"/>
        <v>44.500000000000007</v>
      </c>
      <c r="J214" s="11">
        <v>5.9</v>
      </c>
      <c r="K214" s="139">
        <f t="shared" si="81"/>
        <v>11.7</v>
      </c>
      <c r="L214" s="15">
        <f t="shared" si="70"/>
        <v>2.3727272727272726</v>
      </c>
      <c r="M214" s="140">
        <f t="shared" si="82"/>
        <v>11.405194805194805</v>
      </c>
    </row>
    <row r="215" spans="1:13">
      <c r="A215" s="4" t="s">
        <v>81</v>
      </c>
      <c r="B215" s="58">
        <v>17.600000000000001</v>
      </c>
      <c r="C215" s="112">
        <f t="shared" si="77"/>
        <v>23.5</v>
      </c>
      <c r="D215" s="70">
        <v>9.1999999999999993</v>
      </c>
      <c r="E215" s="136">
        <f t="shared" si="78"/>
        <v>18.399999999999999</v>
      </c>
      <c r="F215" s="43">
        <v>15.4</v>
      </c>
      <c r="G215" s="137">
        <f t="shared" si="79"/>
        <v>38.4</v>
      </c>
      <c r="H215" s="36">
        <v>14.8</v>
      </c>
      <c r="I215" s="138">
        <f t="shared" si="80"/>
        <v>59.300000000000011</v>
      </c>
      <c r="J215" s="11">
        <v>11.8</v>
      </c>
      <c r="K215" s="139">
        <f t="shared" si="81"/>
        <v>23.5</v>
      </c>
      <c r="L215" s="15">
        <f t="shared" si="70"/>
        <v>10.875324675324674</v>
      </c>
      <c r="M215" s="140">
        <f t="shared" si="82"/>
        <v>22.28051948051948</v>
      </c>
    </row>
    <row r="216" spans="1:13">
      <c r="A216" s="4" t="s">
        <v>82</v>
      </c>
      <c r="B216" s="58">
        <v>11.8</v>
      </c>
      <c r="C216" s="112">
        <f t="shared" si="77"/>
        <v>35.299999999999997</v>
      </c>
      <c r="D216" s="70">
        <v>13.8</v>
      </c>
      <c r="E216" s="136">
        <f t="shared" si="78"/>
        <v>32.200000000000003</v>
      </c>
      <c r="F216" s="43">
        <v>7.7</v>
      </c>
      <c r="G216" s="211">
        <f t="shared" si="79"/>
        <v>46.1</v>
      </c>
      <c r="H216" s="36">
        <v>11.1</v>
      </c>
      <c r="I216" s="138">
        <f t="shared" si="80"/>
        <v>70.400000000000006</v>
      </c>
      <c r="J216" s="11">
        <v>17.600000000000001</v>
      </c>
      <c r="K216" s="139">
        <f t="shared" si="81"/>
        <v>41.1</v>
      </c>
      <c r="L216" s="15">
        <f t="shared" si="70"/>
        <v>13.159740259740261</v>
      </c>
      <c r="M216" s="140">
        <f t="shared" si="82"/>
        <v>35.440259740259741</v>
      </c>
    </row>
    <row r="217" spans="1:13">
      <c r="A217" s="4" t="s">
        <v>83</v>
      </c>
      <c r="B217" s="58">
        <v>11.8</v>
      </c>
      <c r="C217" s="208">
        <f t="shared" si="77"/>
        <v>47.099999999999994</v>
      </c>
      <c r="D217" s="70">
        <v>18.5</v>
      </c>
      <c r="E217" s="210">
        <f t="shared" si="78"/>
        <v>50.7</v>
      </c>
      <c r="F217" s="43">
        <v>7.7</v>
      </c>
      <c r="G217" s="137">
        <f t="shared" si="79"/>
        <v>53.800000000000004</v>
      </c>
      <c r="H217" s="36">
        <v>7.4</v>
      </c>
      <c r="I217" s="138">
        <f t="shared" si="80"/>
        <v>77.800000000000011</v>
      </c>
      <c r="J217" s="11">
        <v>5.9</v>
      </c>
      <c r="K217" s="213">
        <f t="shared" si="81"/>
        <v>47</v>
      </c>
      <c r="L217" s="15">
        <f t="shared" si="70"/>
        <v>16.038961038961038</v>
      </c>
      <c r="M217" s="215">
        <f t="shared" si="82"/>
        <v>51.479220779220782</v>
      </c>
    </row>
    <row r="218" spans="1:13">
      <c r="A218" s="4" t="s">
        <v>84</v>
      </c>
      <c r="B218" s="58">
        <v>29.4</v>
      </c>
      <c r="C218" s="112">
        <f t="shared" si="77"/>
        <v>76.5</v>
      </c>
      <c r="D218" s="70">
        <v>26.2</v>
      </c>
      <c r="E218" s="136">
        <f t="shared" si="78"/>
        <v>76.900000000000006</v>
      </c>
      <c r="F218" s="43">
        <v>23.1</v>
      </c>
      <c r="G218" s="137">
        <f t="shared" si="79"/>
        <v>76.900000000000006</v>
      </c>
      <c r="H218" s="36">
        <v>11.1</v>
      </c>
      <c r="I218" s="138">
        <f t="shared" si="80"/>
        <v>88.9</v>
      </c>
      <c r="J218" s="11">
        <v>41.2</v>
      </c>
      <c r="K218" s="139">
        <f t="shared" si="81"/>
        <v>88.2</v>
      </c>
      <c r="L218" s="15">
        <f t="shared" si="70"/>
        <v>26.287012987012982</v>
      </c>
      <c r="M218" s="140">
        <f t="shared" si="82"/>
        <v>77.766233766233768</v>
      </c>
    </row>
    <row r="219" spans="1:13">
      <c r="A219" s="4" t="s">
        <v>85</v>
      </c>
      <c r="B219" s="58">
        <v>23.5</v>
      </c>
      <c r="C219" s="112">
        <f>C218+B219</f>
        <v>100</v>
      </c>
      <c r="D219" s="70">
        <v>23.1</v>
      </c>
      <c r="E219" s="136">
        <f t="shared" si="78"/>
        <v>100</v>
      </c>
      <c r="F219" s="43">
        <v>23.1</v>
      </c>
      <c r="G219" s="137">
        <f t="shared" si="79"/>
        <v>100</v>
      </c>
      <c r="H219" s="36">
        <v>11.1</v>
      </c>
      <c r="I219" s="138">
        <f t="shared" si="80"/>
        <v>100</v>
      </c>
      <c r="J219" s="11">
        <v>11.8</v>
      </c>
      <c r="K219" s="139">
        <f t="shared" si="81"/>
        <v>100</v>
      </c>
      <c r="L219" s="15">
        <f t="shared" si="70"/>
        <v>22.233766233766232</v>
      </c>
      <c r="M219" s="140">
        <f t="shared" si="82"/>
        <v>100</v>
      </c>
    </row>
    <row r="220" spans="1:13">
      <c r="A220" s="3"/>
      <c r="B220" s="58"/>
      <c r="C220" s="112"/>
      <c r="D220" s="70"/>
      <c r="E220" s="136"/>
      <c r="F220" s="43"/>
      <c r="G220" s="137"/>
      <c r="H220" s="36"/>
      <c r="I220" s="138"/>
      <c r="J220" s="11"/>
      <c r="K220" s="139"/>
      <c r="L220" s="15"/>
      <c r="M220" s="135"/>
    </row>
    <row r="221" spans="1:13" ht="25.5">
      <c r="A221" s="5" t="s">
        <v>10</v>
      </c>
      <c r="B221" s="61"/>
      <c r="C221" s="112"/>
      <c r="D221" s="73"/>
      <c r="E221" s="136"/>
      <c r="F221" s="45"/>
      <c r="G221" s="137"/>
      <c r="H221" s="36"/>
      <c r="I221" s="138"/>
      <c r="J221" s="11"/>
      <c r="K221" s="139"/>
      <c r="L221" s="15"/>
      <c r="M221" s="135"/>
    </row>
    <row r="222" spans="1:13">
      <c r="A222" s="4" t="s">
        <v>11</v>
      </c>
      <c r="B222" s="58">
        <v>17.600000000000001</v>
      </c>
      <c r="C222" s="112">
        <f>B222</f>
        <v>17.600000000000001</v>
      </c>
      <c r="D222" s="70">
        <v>13.9</v>
      </c>
      <c r="E222" s="136">
        <f>D222</f>
        <v>13.9</v>
      </c>
      <c r="F222" s="43">
        <v>7.7</v>
      </c>
      <c r="G222" s="137">
        <f>F222</f>
        <v>7.7</v>
      </c>
      <c r="H222" s="36">
        <v>22.2</v>
      </c>
      <c r="I222" s="138">
        <f>H222</f>
        <v>22.2</v>
      </c>
      <c r="J222" s="11"/>
      <c r="K222" s="139">
        <f>J222</f>
        <v>0</v>
      </c>
      <c r="L222" s="15">
        <f t="shared" si="70"/>
        <v>13.583116883116883</v>
      </c>
      <c r="M222" s="140">
        <f>L222</f>
        <v>13.583116883116883</v>
      </c>
    </row>
    <row r="223" spans="1:13">
      <c r="A223" s="6">
        <v>0.05</v>
      </c>
      <c r="B223" s="58">
        <v>11.8</v>
      </c>
      <c r="C223" s="112">
        <f>C222+B223</f>
        <v>29.400000000000002</v>
      </c>
      <c r="D223" s="70">
        <v>13.8</v>
      </c>
      <c r="E223" s="136">
        <f>E222+D223</f>
        <v>27.700000000000003</v>
      </c>
      <c r="F223" s="43">
        <v>7.7</v>
      </c>
      <c r="G223" s="137">
        <f>G222+F223</f>
        <v>15.4</v>
      </c>
      <c r="H223" s="36">
        <v>7.4</v>
      </c>
      <c r="I223" s="138">
        <f>I222+H223</f>
        <v>29.6</v>
      </c>
      <c r="J223" s="11"/>
      <c r="K223" s="139">
        <f>K222+J223</f>
        <v>0</v>
      </c>
      <c r="L223" s="15">
        <f t="shared" si="70"/>
        <v>12.32987012987013</v>
      </c>
      <c r="M223" s="140">
        <f>M222+L223</f>
        <v>25.912987012987013</v>
      </c>
    </row>
    <row r="224" spans="1:13">
      <c r="A224" s="6">
        <v>0.06</v>
      </c>
      <c r="B224" s="58">
        <v>11.8</v>
      </c>
      <c r="C224" s="208">
        <f t="shared" ref="C224:C230" si="83">C223+B224</f>
        <v>41.2</v>
      </c>
      <c r="D224" s="70">
        <v>20</v>
      </c>
      <c r="E224" s="210">
        <f t="shared" ref="E224:E230" si="84">E223+D224</f>
        <v>47.7</v>
      </c>
      <c r="F224" s="43">
        <v>23.1</v>
      </c>
      <c r="G224" s="137">
        <f t="shared" ref="G224:G230" si="85">G223+F224</f>
        <v>38.5</v>
      </c>
      <c r="H224" s="36">
        <v>18.5</v>
      </c>
      <c r="I224" s="212">
        <f t="shared" ref="I224:I230" si="86">I223+H224</f>
        <v>48.1</v>
      </c>
      <c r="J224" s="11">
        <v>11.8</v>
      </c>
      <c r="K224" s="131">
        <f t="shared" ref="K224:K230" si="87">K223+J224</f>
        <v>11.8</v>
      </c>
      <c r="L224" s="15">
        <f t="shared" si="70"/>
        <v>19.01168831168831</v>
      </c>
      <c r="M224" s="215">
        <f t="shared" ref="M224:M230" si="88">M223+L224</f>
        <v>44.92467532467532</v>
      </c>
    </row>
    <row r="225" spans="1:13">
      <c r="A225" s="6">
        <v>7.0000000000000007E-2</v>
      </c>
      <c r="B225" s="58">
        <v>29.4</v>
      </c>
      <c r="C225" s="112">
        <f t="shared" si="83"/>
        <v>70.599999999999994</v>
      </c>
      <c r="D225" s="70">
        <v>10.8</v>
      </c>
      <c r="E225" s="136">
        <f t="shared" si="84"/>
        <v>58.5</v>
      </c>
      <c r="F225" s="43">
        <v>23.1</v>
      </c>
      <c r="G225" s="211">
        <f t="shared" si="85"/>
        <v>61.6</v>
      </c>
      <c r="H225" s="36">
        <v>7.4</v>
      </c>
      <c r="I225" s="138">
        <f t="shared" si="86"/>
        <v>55.5</v>
      </c>
      <c r="J225" s="11">
        <v>29.4</v>
      </c>
      <c r="K225" s="213">
        <f t="shared" si="87"/>
        <v>41.2</v>
      </c>
      <c r="L225" s="15">
        <f t="shared" si="70"/>
        <v>14.283116883116881</v>
      </c>
      <c r="M225" s="140">
        <f t="shared" si="88"/>
        <v>59.207792207792203</v>
      </c>
    </row>
    <row r="226" spans="1:13">
      <c r="A226" s="6">
        <v>0.08</v>
      </c>
      <c r="B226" s="58">
        <v>23.5</v>
      </c>
      <c r="C226" s="112">
        <f t="shared" si="83"/>
        <v>94.1</v>
      </c>
      <c r="D226" s="70">
        <v>16.899999999999999</v>
      </c>
      <c r="E226" s="136">
        <f t="shared" si="84"/>
        <v>75.400000000000006</v>
      </c>
      <c r="F226" s="43">
        <v>7.6</v>
      </c>
      <c r="G226" s="137">
        <f t="shared" si="85"/>
        <v>69.2</v>
      </c>
      <c r="H226" s="36">
        <v>3.8</v>
      </c>
      <c r="I226" s="138">
        <f t="shared" si="86"/>
        <v>59.3</v>
      </c>
      <c r="J226" s="11">
        <v>29.4</v>
      </c>
      <c r="K226" s="139">
        <f t="shared" si="87"/>
        <v>70.599999999999994</v>
      </c>
      <c r="L226" s="15">
        <f t="shared" si="70"/>
        <v>16.837662337662337</v>
      </c>
      <c r="M226" s="140">
        <f t="shared" si="88"/>
        <v>76.045454545454533</v>
      </c>
    </row>
    <row r="227" spans="1:13">
      <c r="A227" s="6">
        <v>0.09</v>
      </c>
      <c r="B227" s="58"/>
      <c r="C227" s="112">
        <f t="shared" si="83"/>
        <v>94.1</v>
      </c>
      <c r="D227" s="70">
        <v>6.2</v>
      </c>
      <c r="E227" s="136">
        <f t="shared" si="84"/>
        <v>81.600000000000009</v>
      </c>
      <c r="F227" s="43">
        <v>7.7</v>
      </c>
      <c r="G227" s="137">
        <f t="shared" si="85"/>
        <v>76.900000000000006</v>
      </c>
      <c r="H227" s="36">
        <v>3.7</v>
      </c>
      <c r="I227" s="138">
        <f t="shared" si="86"/>
        <v>63</v>
      </c>
      <c r="J227" s="11"/>
      <c r="K227" s="139">
        <f t="shared" si="87"/>
        <v>70.599999999999994</v>
      </c>
      <c r="L227" s="15">
        <f t="shared" si="70"/>
        <v>5.3337662337662328</v>
      </c>
      <c r="M227" s="140">
        <f t="shared" si="88"/>
        <v>81.379220779220759</v>
      </c>
    </row>
    <row r="228" spans="1:13">
      <c r="A228" s="6">
        <v>0.1</v>
      </c>
      <c r="B228" s="58">
        <v>5.9</v>
      </c>
      <c r="C228" s="112">
        <f t="shared" si="83"/>
        <v>100</v>
      </c>
      <c r="D228" s="70">
        <v>13.8</v>
      </c>
      <c r="E228" s="136">
        <f t="shared" si="84"/>
        <v>95.4</v>
      </c>
      <c r="F228" s="43">
        <v>23.1</v>
      </c>
      <c r="G228" s="137">
        <f t="shared" si="85"/>
        <v>100</v>
      </c>
      <c r="H228" s="36">
        <v>37</v>
      </c>
      <c r="I228" s="138">
        <f t="shared" si="86"/>
        <v>100</v>
      </c>
      <c r="J228" s="11">
        <v>23.5</v>
      </c>
      <c r="K228" s="139">
        <f t="shared" si="87"/>
        <v>94.1</v>
      </c>
      <c r="L228" s="15">
        <f t="shared" si="70"/>
        <v>14.985714285714286</v>
      </c>
      <c r="M228" s="140">
        <f t="shared" si="88"/>
        <v>96.36493506493504</v>
      </c>
    </row>
    <row r="229" spans="1:13">
      <c r="A229" s="6">
        <v>0.11</v>
      </c>
      <c r="B229" s="58"/>
      <c r="C229" s="112">
        <f t="shared" si="83"/>
        <v>100</v>
      </c>
      <c r="D229" s="70">
        <v>3.1</v>
      </c>
      <c r="E229" s="136">
        <f t="shared" si="84"/>
        <v>98.5</v>
      </c>
      <c r="F229" s="43"/>
      <c r="G229" s="137">
        <f t="shared" si="85"/>
        <v>100</v>
      </c>
      <c r="H229" s="36"/>
      <c r="I229" s="138">
        <f t="shared" si="86"/>
        <v>100</v>
      </c>
      <c r="J229" s="11"/>
      <c r="K229" s="139">
        <f t="shared" si="87"/>
        <v>94.1</v>
      </c>
      <c r="L229" s="15">
        <f t="shared" si="70"/>
        <v>2.2948051948051948</v>
      </c>
      <c r="M229" s="140">
        <f t="shared" si="88"/>
        <v>98.659740259740232</v>
      </c>
    </row>
    <row r="230" spans="1:13">
      <c r="A230" s="4" t="s">
        <v>96</v>
      </c>
      <c r="B230" s="58"/>
      <c r="C230" s="112">
        <f t="shared" si="83"/>
        <v>100</v>
      </c>
      <c r="D230" s="70">
        <v>1.5</v>
      </c>
      <c r="E230" s="136">
        <f t="shared" si="84"/>
        <v>100</v>
      </c>
      <c r="F230" s="43"/>
      <c r="G230" s="137">
        <f t="shared" si="85"/>
        <v>100</v>
      </c>
      <c r="H230" s="36"/>
      <c r="I230" s="138">
        <f t="shared" si="86"/>
        <v>100</v>
      </c>
      <c r="J230" s="11">
        <v>5.9</v>
      </c>
      <c r="K230" s="139">
        <f t="shared" si="87"/>
        <v>100</v>
      </c>
      <c r="L230" s="15">
        <f t="shared" si="70"/>
        <v>1.3402597402597405</v>
      </c>
      <c r="M230" s="140">
        <f t="shared" si="88"/>
        <v>99.999999999999972</v>
      </c>
    </row>
    <row r="231" spans="1:13">
      <c r="A231" s="3"/>
      <c r="B231" s="58"/>
      <c r="C231" s="112"/>
      <c r="D231" s="70"/>
      <c r="E231" s="136"/>
      <c r="F231" s="43"/>
      <c r="G231" s="137"/>
      <c r="H231" s="36"/>
      <c r="I231" s="138"/>
      <c r="J231" s="11"/>
      <c r="K231" s="139"/>
      <c r="L231" s="15"/>
      <c r="M231" s="135"/>
    </row>
    <row r="232" spans="1:13" ht="25.5">
      <c r="A232" s="5" t="s">
        <v>12</v>
      </c>
      <c r="B232" s="58"/>
      <c r="C232" s="112"/>
      <c r="D232" s="70"/>
      <c r="E232" s="136"/>
      <c r="F232" s="43"/>
      <c r="G232" s="137"/>
      <c r="H232" s="36"/>
      <c r="I232" s="138"/>
      <c r="J232" s="11"/>
      <c r="K232" s="139"/>
      <c r="L232" s="15"/>
      <c r="M232" s="135"/>
    </row>
    <row r="233" spans="1:13">
      <c r="A233" s="4" t="s">
        <v>86</v>
      </c>
      <c r="B233" s="58">
        <v>17.600000000000001</v>
      </c>
      <c r="C233" s="112">
        <f>B233</f>
        <v>17.600000000000001</v>
      </c>
      <c r="D233" s="70">
        <v>18.5</v>
      </c>
      <c r="E233" s="136">
        <f>D233</f>
        <v>18.5</v>
      </c>
      <c r="F233" s="43">
        <v>15.3</v>
      </c>
      <c r="G233" s="137">
        <f>F233</f>
        <v>15.3</v>
      </c>
      <c r="H233" s="36">
        <v>44.5</v>
      </c>
      <c r="I233" s="212">
        <f>H233</f>
        <v>44.5</v>
      </c>
      <c r="J233" s="11">
        <v>17.600000000000001</v>
      </c>
      <c r="K233" s="139">
        <f>J233</f>
        <v>17.600000000000001</v>
      </c>
      <c r="L233" s="15">
        <f t="shared" si="70"/>
        <v>19.135064935064936</v>
      </c>
      <c r="M233" s="140">
        <f>L233</f>
        <v>19.135064935064936</v>
      </c>
    </row>
    <row r="234" spans="1:13">
      <c r="A234" s="6">
        <v>0.04</v>
      </c>
      <c r="B234" s="58"/>
      <c r="C234" s="112">
        <f>C233+B234</f>
        <v>17.600000000000001</v>
      </c>
      <c r="D234" s="70">
        <v>4.5999999999999996</v>
      </c>
      <c r="E234" s="136">
        <f>E233+D234</f>
        <v>23.1</v>
      </c>
      <c r="F234" s="43"/>
      <c r="G234" s="137">
        <f>G233+F234</f>
        <v>15.3</v>
      </c>
      <c r="H234" s="36"/>
      <c r="I234" s="138">
        <f>I233+H234</f>
        <v>44.5</v>
      </c>
      <c r="J234" s="11"/>
      <c r="K234" s="139">
        <f>K233+J234</f>
        <v>17.600000000000001</v>
      </c>
      <c r="L234" s="15">
        <f t="shared" si="70"/>
        <v>3.405194805194804</v>
      </c>
      <c r="M234" s="140">
        <f>M233+L234</f>
        <v>22.540259740259739</v>
      </c>
    </row>
    <row r="235" spans="1:13">
      <c r="A235" s="6">
        <v>0.05</v>
      </c>
      <c r="B235" s="58">
        <v>17.600000000000001</v>
      </c>
      <c r="C235" s="112">
        <f t="shared" ref="C235:C243" si="89">C234+B235</f>
        <v>35.200000000000003</v>
      </c>
      <c r="D235" s="70">
        <v>7.7</v>
      </c>
      <c r="E235" s="136">
        <f t="shared" ref="E235:E243" si="90">E234+D235</f>
        <v>30.8</v>
      </c>
      <c r="F235" s="43">
        <v>23.1</v>
      </c>
      <c r="G235" s="137">
        <f t="shared" ref="G235:G243" si="91">G234+F235</f>
        <v>38.400000000000006</v>
      </c>
      <c r="H235" s="36">
        <v>18.5</v>
      </c>
      <c r="I235" s="138">
        <f t="shared" ref="I235:I243" si="92">I234+H235</f>
        <v>63</v>
      </c>
      <c r="J235" s="11">
        <v>11.8</v>
      </c>
      <c r="K235" s="139">
        <f t="shared" ref="K235:K243" si="93">K234+J235</f>
        <v>29.400000000000002</v>
      </c>
      <c r="L235" s="15">
        <f t="shared" si="70"/>
        <v>10.509090909090906</v>
      </c>
      <c r="M235" s="140">
        <f t="shared" ref="M235:M243" si="94">M234+L235</f>
        <v>33.049350649350643</v>
      </c>
    </row>
    <row r="236" spans="1:13">
      <c r="A236" s="6">
        <v>0.06</v>
      </c>
      <c r="B236" s="58">
        <v>5.9</v>
      </c>
      <c r="C236" s="112">
        <f t="shared" si="89"/>
        <v>41.1</v>
      </c>
      <c r="D236" s="70">
        <v>6.2</v>
      </c>
      <c r="E236" s="136">
        <f t="shared" si="90"/>
        <v>37</v>
      </c>
      <c r="F236" s="43">
        <v>15.4</v>
      </c>
      <c r="G236" s="211">
        <f t="shared" si="91"/>
        <v>53.800000000000004</v>
      </c>
      <c r="H236" s="36"/>
      <c r="I236" s="138">
        <f t="shared" si="92"/>
        <v>63</v>
      </c>
      <c r="J236" s="11"/>
      <c r="K236" s="139">
        <f t="shared" si="93"/>
        <v>29.400000000000002</v>
      </c>
      <c r="L236" s="15">
        <f t="shared" si="70"/>
        <v>6.4025974025974026</v>
      </c>
      <c r="M236" s="140">
        <f t="shared" si="94"/>
        <v>39.451948051948044</v>
      </c>
    </row>
    <row r="237" spans="1:13">
      <c r="A237" s="6">
        <v>7.0000000000000007E-2</v>
      </c>
      <c r="B237" s="58">
        <v>5.9</v>
      </c>
      <c r="C237" s="208">
        <f t="shared" si="89"/>
        <v>47</v>
      </c>
      <c r="D237" s="70">
        <v>1.5</v>
      </c>
      <c r="E237" s="136">
        <f t="shared" si="90"/>
        <v>38.5</v>
      </c>
      <c r="F237" s="43">
        <v>7.7</v>
      </c>
      <c r="G237" s="137">
        <f t="shared" si="91"/>
        <v>61.500000000000007</v>
      </c>
      <c r="H237" s="36"/>
      <c r="I237" s="138">
        <f t="shared" si="92"/>
        <v>63</v>
      </c>
      <c r="J237" s="11">
        <v>11.8</v>
      </c>
      <c r="K237" s="139">
        <f t="shared" si="93"/>
        <v>41.2</v>
      </c>
      <c r="L237" s="15">
        <f t="shared" si="70"/>
        <v>2.7831168831168829</v>
      </c>
      <c r="M237" s="140">
        <f t="shared" si="94"/>
        <v>42.235064935064926</v>
      </c>
    </row>
    <row r="238" spans="1:13">
      <c r="A238" s="6">
        <v>0.08</v>
      </c>
      <c r="B238" s="58">
        <v>5.9</v>
      </c>
      <c r="C238" s="112">
        <f t="shared" si="89"/>
        <v>52.9</v>
      </c>
      <c r="D238" s="70">
        <v>7.7</v>
      </c>
      <c r="E238" s="136">
        <f t="shared" si="90"/>
        <v>46.2</v>
      </c>
      <c r="F238" s="43"/>
      <c r="G238" s="137">
        <f t="shared" si="91"/>
        <v>61.500000000000007</v>
      </c>
      <c r="H238" s="36">
        <v>7.4</v>
      </c>
      <c r="I238" s="138">
        <f t="shared" si="92"/>
        <v>70.400000000000006</v>
      </c>
      <c r="J238" s="11">
        <v>5.9</v>
      </c>
      <c r="K238" s="213">
        <f t="shared" si="93"/>
        <v>47.1</v>
      </c>
      <c r="L238" s="15">
        <f t="shared" si="70"/>
        <v>6.8311688311688306</v>
      </c>
      <c r="M238" s="215">
        <f t="shared" si="94"/>
        <v>49.066233766233758</v>
      </c>
    </row>
    <row r="239" spans="1:13">
      <c r="A239" s="6">
        <v>0.09</v>
      </c>
      <c r="B239" s="58"/>
      <c r="C239" s="112">
        <f t="shared" si="89"/>
        <v>52.9</v>
      </c>
      <c r="D239" s="70">
        <v>4.5999999999999996</v>
      </c>
      <c r="E239" s="210">
        <f t="shared" si="90"/>
        <v>50.800000000000004</v>
      </c>
      <c r="F239" s="43">
        <v>7.7</v>
      </c>
      <c r="G239" s="137">
        <f t="shared" si="91"/>
        <v>69.2</v>
      </c>
      <c r="H239" s="36"/>
      <c r="I239" s="138">
        <f t="shared" si="92"/>
        <v>70.400000000000006</v>
      </c>
      <c r="J239" s="11"/>
      <c r="K239" s="131">
        <f t="shared" si="93"/>
        <v>47.1</v>
      </c>
      <c r="L239" s="15">
        <f t="shared" si="70"/>
        <v>4.0051948051948045</v>
      </c>
      <c r="M239" s="140">
        <f t="shared" si="94"/>
        <v>53.071428571428562</v>
      </c>
    </row>
    <row r="240" spans="1:13">
      <c r="A240" s="6">
        <v>0.1</v>
      </c>
      <c r="B240" s="58">
        <v>41.2</v>
      </c>
      <c r="C240" s="112">
        <f t="shared" si="89"/>
        <v>94.1</v>
      </c>
      <c r="D240" s="70">
        <v>24.6</v>
      </c>
      <c r="E240" s="136">
        <f t="shared" si="90"/>
        <v>75.400000000000006</v>
      </c>
      <c r="F240" s="43">
        <v>23.1</v>
      </c>
      <c r="G240" s="137">
        <f t="shared" si="91"/>
        <v>92.300000000000011</v>
      </c>
      <c r="H240" s="36">
        <v>14.8</v>
      </c>
      <c r="I240" s="138">
        <f t="shared" si="92"/>
        <v>85.2</v>
      </c>
      <c r="J240" s="11">
        <v>29.4</v>
      </c>
      <c r="K240" s="139">
        <f t="shared" si="93"/>
        <v>76.5</v>
      </c>
      <c r="L240" s="15">
        <f t="shared" si="70"/>
        <v>26.012987012987015</v>
      </c>
      <c r="M240" s="140">
        <f t="shared" si="94"/>
        <v>79.084415584415581</v>
      </c>
    </row>
    <row r="241" spans="1:13">
      <c r="A241" s="6">
        <v>0.11</v>
      </c>
      <c r="B241" s="58"/>
      <c r="C241" s="112">
        <f t="shared" si="89"/>
        <v>94.1</v>
      </c>
      <c r="D241" s="70">
        <v>3.1</v>
      </c>
      <c r="E241" s="136">
        <f t="shared" si="90"/>
        <v>78.5</v>
      </c>
      <c r="F241" s="43"/>
      <c r="G241" s="137">
        <f t="shared" si="91"/>
        <v>92.300000000000011</v>
      </c>
      <c r="H241" s="36"/>
      <c r="I241" s="138">
        <f t="shared" si="92"/>
        <v>85.2</v>
      </c>
      <c r="J241" s="11"/>
      <c r="K241" s="139">
        <f t="shared" si="93"/>
        <v>76.5</v>
      </c>
      <c r="L241" s="15">
        <f t="shared" si="70"/>
        <v>2.2948051948051948</v>
      </c>
      <c r="M241" s="140">
        <f t="shared" si="94"/>
        <v>81.379220779220773</v>
      </c>
    </row>
    <row r="242" spans="1:13">
      <c r="A242" s="6">
        <v>0.12</v>
      </c>
      <c r="B242" s="58"/>
      <c r="C242" s="112">
        <f t="shared" si="89"/>
        <v>94.1</v>
      </c>
      <c r="D242" s="70">
        <v>4.5999999999999996</v>
      </c>
      <c r="E242" s="136">
        <f t="shared" si="90"/>
        <v>83.1</v>
      </c>
      <c r="F242" s="43"/>
      <c r="G242" s="137">
        <f t="shared" si="91"/>
        <v>92.300000000000011</v>
      </c>
      <c r="H242" s="36"/>
      <c r="I242" s="138">
        <f t="shared" si="92"/>
        <v>85.2</v>
      </c>
      <c r="J242" s="11"/>
      <c r="K242" s="139">
        <f t="shared" si="93"/>
        <v>76.5</v>
      </c>
      <c r="L242" s="15">
        <f t="shared" si="70"/>
        <v>3.405194805194804</v>
      </c>
      <c r="M242" s="140">
        <f t="shared" si="94"/>
        <v>84.784415584415584</v>
      </c>
    </row>
    <row r="243" spans="1:13">
      <c r="A243" s="4" t="s">
        <v>87</v>
      </c>
      <c r="B243" s="58">
        <v>5.9</v>
      </c>
      <c r="C243" s="112">
        <f t="shared" si="89"/>
        <v>100</v>
      </c>
      <c r="D243" s="70">
        <v>16.899999999999999</v>
      </c>
      <c r="E243" s="136">
        <f t="shared" si="90"/>
        <v>100</v>
      </c>
      <c r="F243" s="43">
        <v>7.7</v>
      </c>
      <c r="G243" s="137">
        <f t="shared" si="91"/>
        <v>100.00000000000001</v>
      </c>
      <c r="H243" s="36">
        <v>14.8</v>
      </c>
      <c r="I243" s="138">
        <f t="shared" si="92"/>
        <v>100</v>
      </c>
      <c r="J243" s="11">
        <v>23.5</v>
      </c>
      <c r="K243" s="139">
        <f t="shared" si="93"/>
        <v>100</v>
      </c>
      <c r="L243" s="15">
        <f t="shared" si="70"/>
        <v>15.215584415584416</v>
      </c>
      <c r="M243" s="140">
        <f t="shared" si="94"/>
        <v>100</v>
      </c>
    </row>
    <row r="244" spans="1:13">
      <c r="A244" s="3"/>
      <c r="B244" s="58"/>
      <c r="C244" s="112"/>
      <c r="D244" s="70"/>
      <c r="E244" s="136"/>
      <c r="F244" s="43"/>
      <c r="G244" s="137"/>
      <c r="H244" s="36"/>
      <c r="I244" s="138"/>
      <c r="J244" s="11"/>
      <c r="K244" s="139"/>
      <c r="L244" s="15"/>
      <c r="M244" s="135"/>
    </row>
    <row r="245" spans="1:13">
      <c r="A245" s="5" t="s">
        <v>13</v>
      </c>
      <c r="B245" s="58"/>
      <c r="C245" s="112"/>
      <c r="D245" s="70"/>
      <c r="E245" s="136"/>
      <c r="F245" s="43"/>
      <c r="G245" s="137"/>
      <c r="H245" s="36"/>
      <c r="I245" s="138"/>
      <c r="J245" s="11"/>
      <c r="K245" s="139"/>
      <c r="L245" s="15"/>
      <c r="M245" s="135"/>
    </row>
    <row r="246" spans="1:13">
      <c r="A246" s="4" t="s">
        <v>14</v>
      </c>
      <c r="B246" s="58"/>
      <c r="C246" s="112">
        <f>B246</f>
        <v>0</v>
      </c>
      <c r="D246" s="70">
        <v>3.1</v>
      </c>
      <c r="E246" s="136">
        <f>D246</f>
        <v>3.1</v>
      </c>
      <c r="F246" s="43"/>
      <c r="G246" s="137">
        <f>F246</f>
        <v>0</v>
      </c>
      <c r="H246" s="36">
        <v>3.7</v>
      </c>
      <c r="I246" s="138">
        <f>H246</f>
        <v>3.7</v>
      </c>
      <c r="J246" s="11">
        <v>5.9</v>
      </c>
      <c r="K246" s="139">
        <f>J246</f>
        <v>5.9</v>
      </c>
      <c r="L246" s="15">
        <f t="shared" si="70"/>
        <v>2.6688311688311686</v>
      </c>
      <c r="M246" s="140">
        <f>L246</f>
        <v>2.6688311688311686</v>
      </c>
    </row>
    <row r="247" spans="1:13">
      <c r="A247" s="4" t="s">
        <v>15</v>
      </c>
      <c r="B247" s="58">
        <v>35.299999999999997</v>
      </c>
      <c r="C247" s="112">
        <f>C246+B247</f>
        <v>35.299999999999997</v>
      </c>
      <c r="D247" s="70">
        <v>21.5</v>
      </c>
      <c r="E247" s="136">
        <f>E246+D247</f>
        <v>24.6</v>
      </c>
      <c r="F247" s="43">
        <v>15.4</v>
      </c>
      <c r="G247" s="137">
        <f>G246+F247</f>
        <v>15.4</v>
      </c>
      <c r="H247" s="36">
        <v>14.8</v>
      </c>
      <c r="I247" s="138">
        <f>I246+H247</f>
        <v>18.5</v>
      </c>
      <c r="J247" s="11">
        <v>29.4</v>
      </c>
      <c r="K247" s="213">
        <f>K246+J247</f>
        <v>35.299999999999997</v>
      </c>
      <c r="L247" s="15">
        <f t="shared" si="70"/>
        <v>22.505194805194805</v>
      </c>
      <c r="M247" s="140">
        <f>M246+L247</f>
        <v>25.174025974025973</v>
      </c>
    </row>
    <row r="248" spans="1:13">
      <c r="A248" s="4" t="s">
        <v>16</v>
      </c>
      <c r="B248" s="58">
        <v>11.7</v>
      </c>
      <c r="C248" s="208">
        <f>C247+B248</f>
        <v>47</v>
      </c>
      <c r="D248" s="70">
        <v>50.8</v>
      </c>
      <c r="E248" s="210">
        <f>E247+D248</f>
        <v>75.400000000000006</v>
      </c>
      <c r="F248" s="43">
        <v>61.5</v>
      </c>
      <c r="G248" s="211">
        <f>G247+F248</f>
        <v>76.900000000000006</v>
      </c>
      <c r="H248" s="36">
        <v>37</v>
      </c>
      <c r="I248" s="212">
        <f>I247+H248</f>
        <v>55.5</v>
      </c>
      <c r="J248" s="11">
        <v>47.1</v>
      </c>
      <c r="K248" s="139">
        <f>K247+J248</f>
        <v>82.4</v>
      </c>
      <c r="L248" s="15">
        <f t="shared" si="70"/>
        <v>46.889610389610375</v>
      </c>
      <c r="M248" s="215">
        <f>M247+L248</f>
        <v>72.063636363636348</v>
      </c>
    </row>
    <row r="249" spans="1:13">
      <c r="A249" s="4" t="s">
        <v>17</v>
      </c>
      <c r="B249" s="58">
        <v>41.2</v>
      </c>
      <c r="C249" s="112">
        <f>C248+B249</f>
        <v>88.2</v>
      </c>
      <c r="D249" s="70">
        <v>20</v>
      </c>
      <c r="E249" s="136">
        <f>E248+D249</f>
        <v>95.4</v>
      </c>
      <c r="F249" s="43">
        <v>15.4</v>
      </c>
      <c r="G249" s="137">
        <f>G248+F249</f>
        <v>92.300000000000011</v>
      </c>
      <c r="H249" s="36">
        <v>18.5</v>
      </c>
      <c r="I249" s="138">
        <f>I248+H249</f>
        <v>74</v>
      </c>
      <c r="J249" s="11">
        <v>17.600000000000001</v>
      </c>
      <c r="K249" s="139">
        <f>K248+J249</f>
        <v>100</v>
      </c>
      <c r="L249" s="15">
        <f t="shared" si="70"/>
        <v>21.692207792207789</v>
      </c>
      <c r="M249" s="140">
        <f>M248+L249</f>
        <v>93.75584415584413</v>
      </c>
    </row>
    <row r="250" spans="1:13">
      <c r="A250" s="4" t="s">
        <v>18</v>
      </c>
      <c r="B250" s="58">
        <v>11.8</v>
      </c>
      <c r="C250" s="112">
        <f>C249+B250</f>
        <v>100</v>
      </c>
      <c r="D250" s="70">
        <v>4.5999999999999996</v>
      </c>
      <c r="E250" s="136">
        <f>E249+D250</f>
        <v>100</v>
      </c>
      <c r="F250" s="43">
        <v>7.7</v>
      </c>
      <c r="G250" s="137">
        <f>G249+F250</f>
        <v>100.00000000000001</v>
      </c>
      <c r="H250" s="36">
        <v>26</v>
      </c>
      <c r="I250" s="138">
        <f>I249+H250</f>
        <v>100</v>
      </c>
      <c r="J250" s="11"/>
      <c r="K250" s="139">
        <f>K249+J250</f>
        <v>100</v>
      </c>
      <c r="L250" s="15">
        <f t="shared" si="70"/>
        <v>6.244155844155844</v>
      </c>
      <c r="M250" s="140">
        <f>M249+L250</f>
        <v>99.999999999999972</v>
      </c>
    </row>
    <row r="251" spans="1:13">
      <c r="A251" s="3"/>
      <c r="B251" s="58"/>
      <c r="C251" s="112"/>
      <c r="D251" s="70"/>
      <c r="E251" s="136"/>
      <c r="F251" s="43"/>
      <c r="G251" s="137"/>
      <c r="H251" s="36"/>
      <c r="I251" s="138"/>
      <c r="J251" s="11"/>
      <c r="K251" s="139"/>
      <c r="L251" s="15"/>
      <c r="M251" s="135"/>
    </row>
    <row r="252" spans="1:13" ht="25.5">
      <c r="A252" s="5" t="s">
        <v>97</v>
      </c>
      <c r="B252" s="58"/>
      <c r="C252" s="112"/>
      <c r="D252" s="70"/>
      <c r="E252" s="136"/>
      <c r="F252" s="43"/>
      <c r="G252" s="137"/>
      <c r="H252" s="36"/>
      <c r="I252" s="138"/>
      <c r="J252" s="11"/>
      <c r="K252" s="139"/>
      <c r="L252" s="15"/>
      <c r="M252" s="135"/>
    </row>
    <row r="253" spans="1:13">
      <c r="A253" s="4" t="s">
        <v>19</v>
      </c>
      <c r="B253" s="58">
        <v>17.7</v>
      </c>
      <c r="C253" s="112">
        <f>B253</f>
        <v>17.7</v>
      </c>
      <c r="D253" s="70">
        <v>9.3000000000000007</v>
      </c>
      <c r="E253" s="136">
        <f>D253</f>
        <v>9.3000000000000007</v>
      </c>
      <c r="F253" s="43"/>
      <c r="G253" s="137">
        <f>F253</f>
        <v>0</v>
      </c>
      <c r="H253" s="36">
        <v>3.7</v>
      </c>
      <c r="I253" s="138">
        <f>H253</f>
        <v>3.7</v>
      </c>
      <c r="J253" s="11">
        <v>5.9</v>
      </c>
      <c r="K253" s="139">
        <f>J253</f>
        <v>5.9</v>
      </c>
      <c r="L253" s="15">
        <f t="shared" si="70"/>
        <v>9.0974025974025974</v>
      </c>
      <c r="M253" s="140">
        <f>L253</f>
        <v>9.0974025974025974</v>
      </c>
    </row>
    <row r="254" spans="1:13">
      <c r="A254" s="4" t="s">
        <v>20</v>
      </c>
      <c r="B254" s="58">
        <v>29.4</v>
      </c>
      <c r="C254" s="208">
        <f>C253+B254</f>
        <v>47.099999999999994</v>
      </c>
      <c r="D254" s="70">
        <v>53.8</v>
      </c>
      <c r="E254" s="210">
        <f>E253+D254</f>
        <v>63.099999999999994</v>
      </c>
      <c r="F254" s="43">
        <v>61.5</v>
      </c>
      <c r="G254" s="211">
        <f>G253+F254</f>
        <v>61.5</v>
      </c>
      <c r="H254" s="36">
        <v>25.9</v>
      </c>
      <c r="I254" s="138">
        <f>I253+H254</f>
        <v>29.599999999999998</v>
      </c>
      <c r="J254" s="11">
        <v>64.7</v>
      </c>
      <c r="K254" s="213">
        <f>K253+J254</f>
        <v>70.600000000000009</v>
      </c>
      <c r="L254" s="15">
        <f t="shared" si="70"/>
        <v>51.202597402597391</v>
      </c>
      <c r="M254" s="215">
        <f>M253+L254</f>
        <v>60.29999999999999</v>
      </c>
    </row>
    <row r="255" spans="1:13">
      <c r="A255" s="4" t="s">
        <v>21</v>
      </c>
      <c r="B255" s="58">
        <v>29.4</v>
      </c>
      <c r="C255" s="112">
        <f>C254+B255</f>
        <v>76.5</v>
      </c>
      <c r="D255" s="70">
        <v>24.6</v>
      </c>
      <c r="E255" s="136">
        <f>E254+D255</f>
        <v>87.699999999999989</v>
      </c>
      <c r="F255" s="43">
        <v>30.8</v>
      </c>
      <c r="G255" s="137">
        <f>G254+F255</f>
        <v>92.3</v>
      </c>
      <c r="H255" s="36">
        <v>51.9</v>
      </c>
      <c r="I255" s="212">
        <f>I254+H255</f>
        <v>81.5</v>
      </c>
      <c r="J255" s="11">
        <v>29.4</v>
      </c>
      <c r="K255" s="139">
        <f>K254+J255</f>
        <v>100</v>
      </c>
      <c r="L255" s="15">
        <f t="shared" si="70"/>
        <v>26.832467532467529</v>
      </c>
      <c r="M255" s="140">
        <f>M254+L255</f>
        <v>87.132467532467516</v>
      </c>
    </row>
    <row r="256" spans="1:13">
      <c r="A256" s="4" t="s">
        <v>22</v>
      </c>
      <c r="B256" s="58">
        <v>17.600000000000001</v>
      </c>
      <c r="C256" s="112">
        <f>C255+B256</f>
        <v>94.1</v>
      </c>
      <c r="D256" s="70">
        <v>10.8</v>
      </c>
      <c r="E256" s="136">
        <f>E255+D256</f>
        <v>98.499999999999986</v>
      </c>
      <c r="F256" s="43">
        <v>7.7</v>
      </c>
      <c r="G256" s="137">
        <f>G255+F256</f>
        <v>100</v>
      </c>
      <c r="H256" s="36">
        <v>14.8</v>
      </c>
      <c r="I256" s="138">
        <f>I255+H256</f>
        <v>96.3</v>
      </c>
      <c r="J256" s="11"/>
      <c r="K256" s="139">
        <f>K255+J256</f>
        <v>100</v>
      </c>
      <c r="L256" s="15">
        <f t="shared" si="70"/>
        <v>11.000000000000002</v>
      </c>
      <c r="M256" s="140">
        <f>M255+L256</f>
        <v>98.132467532467516</v>
      </c>
    </row>
    <row r="257" spans="1:13">
      <c r="A257" s="4" t="s">
        <v>23</v>
      </c>
      <c r="B257" s="58">
        <v>5.9</v>
      </c>
      <c r="C257" s="112">
        <f>C256+B257</f>
        <v>100</v>
      </c>
      <c r="D257" s="70">
        <v>1.5</v>
      </c>
      <c r="E257" s="136">
        <f>E256+D257</f>
        <v>99.999999999999986</v>
      </c>
      <c r="F257" s="43"/>
      <c r="G257" s="137">
        <f>G256+F257</f>
        <v>100</v>
      </c>
      <c r="H257" s="36">
        <v>3.7</v>
      </c>
      <c r="I257" s="138">
        <f>I256+H257</f>
        <v>100</v>
      </c>
      <c r="J257" s="11"/>
      <c r="K257" s="139">
        <f>K256+J257</f>
        <v>100</v>
      </c>
      <c r="L257" s="15">
        <f t="shared" si="70"/>
        <v>1.8675324675324674</v>
      </c>
      <c r="M257" s="140">
        <f>M256+L257</f>
        <v>99.999999999999986</v>
      </c>
    </row>
    <row r="258" spans="1:13">
      <c r="A258" s="4"/>
      <c r="B258" s="58"/>
      <c r="C258" s="112"/>
      <c r="D258" s="70"/>
      <c r="E258" s="136"/>
      <c r="F258" s="43"/>
      <c r="G258" s="137"/>
      <c r="H258" s="36"/>
      <c r="I258" s="138"/>
      <c r="J258" s="11"/>
      <c r="K258" s="139"/>
      <c r="L258" s="15"/>
      <c r="M258" s="135"/>
    </row>
    <row r="259" spans="1:13" ht="25.5">
      <c r="A259" s="5" t="s">
        <v>88</v>
      </c>
      <c r="B259" s="61"/>
      <c r="C259" s="112"/>
      <c r="D259" s="73"/>
      <c r="E259" s="136"/>
      <c r="F259" s="45"/>
      <c r="G259" s="137"/>
      <c r="H259" s="36"/>
      <c r="I259" s="138"/>
      <c r="J259" s="11"/>
      <c r="K259" s="139"/>
      <c r="L259" s="15"/>
      <c r="M259" s="135"/>
    </row>
    <row r="260" spans="1:13">
      <c r="A260" s="4" t="s">
        <v>95</v>
      </c>
      <c r="B260" s="58">
        <v>5.8</v>
      </c>
      <c r="C260" s="112">
        <f>B260</f>
        <v>5.8</v>
      </c>
      <c r="D260" s="70">
        <v>10.8</v>
      </c>
      <c r="E260" s="136">
        <f>D260</f>
        <v>10.8</v>
      </c>
      <c r="F260" s="43">
        <v>7.6</v>
      </c>
      <c r="G260" s="137">
        <f>F260</f>
        <v>7.6</v>
      </c>
      <c r="H260" s="36">
        <v>3.7</v>
      </c>
      <c r="I260" s="138">
        <f>H260</f>
        <v>3.7</v>
      </c>
      <c r="J260" s="11">
        <v>23.6</v>
      </c>
      <c r="K260" s="139">
        <f>J260</f>
        <v>23.6</v>
      </c>
      <c r="L260" s="15">
        <f t="shared" si="70"/>
        <v>10.253246753246751</v>
      </c>
      <c r="M260" s="153">
        <f>L260</f>
        <v>10.253246753246751</v>
      </c>
    </row>
    <row r="261" spans="1:13">
      <c r="A261" s="4" t="s">
        <v>60</v>
      </c>
      <c r="B261" s="58">
        <v>47.1</v>
      </c>
      <c r="C261" s="208">
        <f>C260+B261</f>
        <v>52.9</v>
      </c>
      <c r="D261" s="70">
        <v>33.799999999999997</v>
      </c>
      <c r="E261" s="210">
        <f>E260+D261</f>
        <v>44.599999999999994</v>
      </c>
      <c r="F261" s="43">
        <v>30.8</v>
      </c>
      <c r="G261" s="211">
        <f>G260+F261</f>
        <v>38.4</v>
      </c>
      <c r="H261" s="36">
        <v>14.8</v>
      </c>
      <c r="I261" s="138">
        <f>I260+H261</f>
        <v>18.5</v>
      </c>
      <c r="J261" s="11">
        <v>17.600000000000001</v>
      </c>
      <c r="K261" s="213">
        <f>K260+J261</f>
        <v>41.2</v>
      </c>
      <c r="L261" s="15">
        <f t="shared" si="70"/>
        <v>33.576623376623374</v>
      </c>
      <c r="M261" s="215">
        <f>M260+L261</f>
        <v>43.829870129870123</v>
      </c>
    </row>
    <row r="262" spans="1:13">
      <c r="A262" s="4" t="s">
        <v>89</v>
      </c>
      <c r="B262" s="58">
        <v>23.5</v>
      </c>
      <c r="C262" s="112">
        <f>C261+B262</f>
        <v>76.400000000000006</v>
      </c>
      <c r="D262" s="70">
        <v>27.7</v>
      </c>
      <c r="E262" s="136">
        <f>E261+D262</f>
        <v>72.3</v>
      </c>
      <c r="F262" s="43">
        <v>38.5</v>
      </c>
      <c r="G262" s="137">
        <f>G261+F262</f>
        <v>76.900000000000006</v>
      </c>
      <c r="H262" s="36">
        <v>14.8</v>
      </c>
      <c r="I262" s="212">
        <f>I261+H262</f>
        <v>33.299999999999997</v>
      </c>
      <c r="J262" s="11">
        <v>17.600000000000001</v>
      </c>
      <c r="K262" s="139">
        <f>K261+J262</f>
        <v>58.800000000000004</v>
      </c>
      <c r="L262" s="15">
        <f t="shared" ref="L262:L278" si="95">(0.08*B262+0.57*D262+0.06*F262+0.03*H262+0.03*J262)/77*100</f>
        <v>27.2090909090909</v>
      </c>
      <c r="M262" s="153">
        <f>M261+L262</f>
        <v>71.03896103896102</v>
      </c>
    </row>
    <row r="263" spans="1:13">
      <c r="A263" s="4" t="s">
        <v>8</v>
      </c>
      <c r="B263" s="58">
        <v>11.8</v>
      </c>
      <c r="C263" s="112">
        <f>C262+B263</f>
        <v>88.2</v>
      </c>
      <c r="D263" s="70">
        <v>24.6</v>
      </c>
      <c r="E263" s="136">
        <f>E262+D263</f>
        <v>96.9</v>
      </c>
      <c r="F263" s="43">
        <v>15.4</v>
      </c>
      <c r="G263" s="137">
        <f>G262+F263</f>
        <v>92.300000000000011</v>
      </c>
      <c r="H263" s="36">
        <v>63</v>
      </c>
      <c r="I263" s="138">
        <f>I262+H263</f>
        <v>96.3</v>
      </c>
      <c r="J263" s="11">
        <v>35.299999999999997</v>
      </c>
      <c r="K263" s="139">
        <f>K262+J263</f>
        <v>94.1</v>
      </c>
      <c r="L263" s="15">
        <f t="shared" si="95"/>
        <v>24.466233766233771</v>
      </c>
      <c r="M263" s="153">
        <f>M262+L263</f>
        <v>95.50519480519479</v>
      </c>
    </row>
    <row r="264" spans="1:13">
      <c r="A264" s="4" t="s">
        <v>98</v>
      </c>
      <c r="B264" s="58">
        <v>11.8</v>
      </c>
      <c r="C264" s="112">
        <f>C263+B264</f>
        <v>100</v>
      </c>
      <c r="D264" s="70">
        <v>3.1</v>
      </c>
      <c r="E264" s="136">
        <f>E263+D264</f>
        <v>100</v>
      </c>
      <c r="F264" s="43">
        <v>7.7</v>
      </c>
      <c r="G264" s="137">
        <f>G263+F264</f>
        <v>100.00000000000001</v>
      </c>
      <c r="H264" s="36">
        <v>3.7</v>
      </c>
      <c r="I264" s="138">
        <f>I263+H264</f>
        <v>100</v>
      </c>
      <c r="J264" s="11">
        <v>5.9</v>
      </c>
      <c r="K264" s="139">
        <f>K263+J264</f>
        <v>100</v>
      </c>
      <c r="L264" s="15">
        <f t="shared" si="95"/>
        <v>4.4948051948051955</v>
      </c>
      <c r="M264" s="153">
        <f>M263+L264</f>
        <v>99.999999999999986</v>
      </c>
    </row>
    <row r="265" spans="1:13">
      <c r="A265" s="4"/>
      <c r="B265" s="58"/>
      <c r="C265" s="112"/>
      <c r="D265" s="70"/>
      <c r="E265" s="136"/>
      <c r="F265" s="43"/>
      <c r="G265" s="137"/>
      <c r="H265" s="36"/>
      <c r="I265" s="138"/>
      <c r="J265" s="11"/>
      <c r="K265" s="139"/>
      <c r="L265" s="15"/>
      <c r="M265" s="153"/>
    </row>
    <row r="266" spans="1:13" ht="25.5">
      <c r="A266" s="5" t="s">
        <v>91</v>
      </c>
      <c r="B266" s="61"/>
      <c r="C266" s="112"/>
      <c r="D266" s="73"/>
      <c r="E266" s="136"/>
      <c r="F266" s="45"/>
      <c r="G266" s="137"/>
      <c r="H266" s="36"/>
      <c r="I266" s="138"/>
      <c r="J266" s="11"/>
      <c r="K266" s="139"/>
      <c r="L266" s="15"/>
      <c r="M266" s="153"/>
    </row>
    <row r="267" spans="1:13">
      <c r="A267" s="4" t="s">
        <v>95</v>
      </c>
      <c r="B267" s="58">
        <v>5.9</v>
      </c>
      <c r="C267" s="112">
        <f>B267</f>
        <v>5.9</v>
      </c>
      <c r="D267" s="70">
        <v>6.2</v>
      </c>
      <c r="E267" s="136">
        <f>D267</f>
        <v>6.2</v>
      </c>
      <c r="F267" s="43"/>
      <c r="G267" s="137">
        <f>F267</f>
        <v>0</v>
      </c>
      <c r="H267" s="36"/>
      <c r="I267" s="138">
        <f>H267</f>
        <v>0</v>
      </c>
      <c r="J267" s="11">
        <v>17.600000000000001</v>
      </c>
      <c r="K267" s="139">
        <f>J267</f>
        <v>17.600000000000001</v>
      </c>
      <c r="L267" s="15">
        <f t="shared" si="95"/>
        <v>5.8883116883116893</v>
      </c>
      <c r="M267" s="153">
        <f>L267</f>
        <v>5.8883116883116893</v>
      </c>
    </row>
    <row r="268" spans="1:13">
      <c r="A268" s="4" t="s">
        <v>60</v>
      </c>
      <c r="B268" s="58">
        <v>29.4</v>
      </c>
      <c r="C268" s="112">
        <f>C267+B268</f>
        <v>35.299999999999997</v>
      </c>
      <c r="D268" s="70">
        <v>24.6</v>
      </c>
      <c r="E268" s="136">
        <f>E267+D268</f>
        <v>30.8</v>
      </c>
      <c r="F268" s="43">
        <v>15.4</v>
      </c>
      <c r="G268" s="137">
        <f>G267+F268</f>
        <v>15.4</v>
      </c>
      <c r="H268" s="36"/>
      <c r="I268" s="138">
        <f>I267+H268</f>
        <v>0</v>
      </c>
      <c r="J268" s="11">
        <v>11.8</v>
      </c>
      <c r="K268" s="131">
        <f>K267+J268</f>
        <v>29.400000000000002</v>
      </c>
      <c r="L268" s="15">
        <f t="shared" si="95"/>
        <v>22.924675324675324</v>
      </c>
      <c r="M268" s="153">
        <f>M267+L268</f>
        <v>28.812987012987012</v>
      </c>
    </row>
    <row r="269" spans="1:13">
      <c r="A269" s="4" t="s">
        <v>89</v>
      </c>
      <c r="B269" s="58">
        <v>11.8</v>
      </c>
      <c r="C269" s="208">
        <f>C268+B269</f>
        <v>47.099999999999994</v>
      </c>
      <c r="D269" s="70">
        <v>27.6</v>
      </c>
      <c r="E269" s="210">
        <f>E268+D269</f>
        <v>58.400000000000006</v>
      </c>
      <c r="F269" s="43">
        <v>23.1</v>
      </c>
      <c r="G269" s="211">
        <f>G268+F269</f>
        <v>38.5</v>
      </c>
      <c r="H269" s="36">
        <v>25.9</v>
      </c>
      <c r="I269" s="212">
        <f>I268+H269</f>
        <v>25.9</v>
      </c>
      <c r="J269" s="11">
        <v>23.5</v>
      </c>
      <c r="K269" s="213">
        <f>K268+J269</f>
        <v>52.900000000000006</v>
      </c>
      <c r="L269" s="15">
        <f t="shared" si="95"/>
        <v>25.381818181818179</v>
      </c>
      <c r="M269" s="215">
        <f>M268+L269</f>
        <v>54.194805194805191</v>
      </c>
    </row>
    <row r="270" spans="1:13">
      <c r="A270" s="4" t="s">
        <v>8</v>
      </c>
      <c r="B270" s="58">
        <v>35.299999999999997</v>
      </c>
      <c r="C270" s="112">
        <f>C269+B270</f>
        <v>82.399999999999991</v>
      </c>
      <c r="D270" s="70">
        <v>35.4</v>
      </c>
      <c r="E270" s="136">
        <f>E269+D270</f>
        <v>93.800000000000011</v>
      </c>
      <c r="F270" s="43">
        <v>53.8</v>
      </c>
      <c r="G270" s="137">
        <f>G269+F270</f>
        <v>92.3</v>
      </c>
      <c r="H270" s="36">
        <v>66.7</v>
      </c>
      <c r="I270" s="138">
        <f>I269+H270</f>
        <v>92.6</v>
      </c>
      <c r="J270" s="11">
        <v>47.1</v>
      </c>
      <c r="K270" s="139">
        <f>K269+J270</f>
        <v>100</v>
      </c>
      <c r="L270" s="15">
        <f t="shared" si="95"/>
        <v>38.498701298701299</v>
      </c>
      <c r="M270" s="153">
        <f>M269+L270</f>
        <v>92.69350649350649</v>
      </c>
    </row>
    <row r="271" spans="1:13">
      <c r="A271" s="4" t="s">
        <v>98</v>
      </c>
      <c r="B271" s="58">
        <v>17.600000000000001</v>
      </c>
      <c r="C271" s="112">
        <f>C270+B271</f>
        <v>100</v>
      </c>
      <c r="D271" s="70">
        <v>6.2</v>
      </c>
      <c r="E271" s="136">
        <f>E270+D271</f>
        <v>100.00000000000001</v>
      </c>
      <c r="F271" s="43">
        <v>7.7</v>
      </c>
      <c r="G271" s="137">
        <f>G270+F271</f>
        <v>100</v>
      </c>
      <c r="H271" s="36">
        <v>7.4</v>
      </c>
      <c r="I271" s="138">
        <f>I270+H271</f>
        <v>100</v>
      </c>
      <c r="J271" s="11"/>
      <c r="K271" s="139">
        <f>K270+J271</f>
        <v>100</v>
      </c>
      <c r="L271" s="15">
        <f t="shared" si="95"/>
        <v>7.3064935064935073</v>
      </c>
      <c r="M271" s="153">
        <f>M270+L271</f>
        <v>100</v>
      </c>
    </row>
    <row r="272" spans="1:13">
      <c r="A272" s="4"/>
      <c r="B272" s="58"/>
      <c r="C272" s="112"/>
      <c r="D272" s="70"/>
      <c r="E272" s="136"/>
      <c r="F272" s="43"/>
      <c r="G272" s="137"/>
      <c r="H272" s="36"/>
      <c r="I272" s="138"/>
      <c r="J272" s="11"/>
      <c r="K272" s="139"/>
      <c r="L272" s="15"/>
      <c r="M272" s="153"/>
    </row>
    <row r="273" spans="1:13" ht="25.5">
      <c r="A273" s="5" t="s">
        <v>92</v>
      </c>
      <c r="B273" s="61"/>
      <c r="C273" s="112"/>
      <c r="D273" s="73"/>
      <c r="E273" s="136"/>
      <c r="F273" s="45"/>
      <c r="G273" s="137"/>
      <c r="H273" s="36"/>
      <c r="I273" s="138"/>
      <c r="J273" s="11"/>
      <c r="K273" s="139"/>
      <c r="L273" s="15"/>
      <c r="M273" s="153"/>
    </row>
    <row r="274" spans="1:13">
      <c r="A274" s="4" t="s">
        <v>95</v>
      </c>
      <c r="B274" s="58">
        <v>6</v>
      </c>
      <c r="C274" s="112">
        <f>B274</f>
        <v>6</v>
      </c>
      <c r="D274" s="70">
        <v>4.7</v>
      </c>
      <c r="E274" s="136">
        <f>D274</f>
        <v>4.7</v>
      </c>
      <c r="F274" s="43"/>
      <c r="G274" s="137">
        <f>F274</f>
        <v>0</v>
      </c>
      <c r="H274" s="36"/>
      <c r="I274" s="138">
        <f>H274</f>
        <v>0</v>
      </c>
      <c r="J274" s="11">
        <v>5.9</v>
      </c>
      <c r="K274" s="139">
        <f>J274</f>
        <v>5.9</v>
      </c>
      <c r="L274" s="15">
        <f t="shared" si="95"/>
        <v>4.3324675324675326</v>
      </c>
      <c r="M274" s="153">
        <f>L274</f>
        <v>4.3324675324675326</v>
      </c>
    </row>
    <row r="275" spans="1:13">
      <c r="A275" s="4" t="s">
        <v>60</v>
      </c>
      <c r="B275" s="58">
        <v>17.600000000000001</v>
      </c>
      <c r="C275" s="112">
        <f>C274+B275</f>
        <v>23.6</v>
      </c>
      <c r="D275" s="70">
        <v>29.2</v>
      </c>
      <c r="E275" s="136">
        <f>E274+D275</f>
        <v>33.9</v>
      </c>
      <c r="F275" s="43">
        <v>23</v>
      </c>
      <c r="G275" s="137">
        <f>G274+F275</f>
        <v>23</v>
      </c>
      <c r="H275" s="36">
        <v>11.1</v>
      </c>
      <c r="I275" s="138">
        <f>I274+H275</f>
        <v>11.1</v>
      </c>
      <c r="J275" s="11">
        <v>47.1</v>
      </c>
      <c r="K275" s="213">
        <f>K274+J275</f>
        <v>53</v>
      </c>
      <c r="L275" s="15">
        <f t="shared" si="95"/>
        <v>27.503896103896103</v>
      </c>
      <c r="M275" s="153">
        <f>M274+L275</f>
        <v>31.836363636363636</v>
      </c>
    </row>
    <row r="276" spans="1:13">
      <c r="A276" s="4" t="s">
        <v>89</v>
      </c>
      <c r="B276" s="58">
        <v>17.600000000000001</v>
      </c>
      <c r="C276" s="208">
        <f>C275+B276</f>
        <v>41.2</v>
      </c>
      <c r="D276" s="70">
        <v>18.5</v>
      </c>
      <c r="E276" s="210">
        <f>E275+D276</f>
        <v>52.4</v>
      </c>
      <c r="F276" s="43">
        <v>7.7</v>
      </c>
      <c r="G276" s="137">
        <f>G275+F276</f>
        <v>30.7</v>
      </c>
      <c r="H276" s="36">
        <v>11.1</v>
      </c>
      <c r="I276" s="138">
        <f>I275+H276</f>
        <v>22.2</v>
      </c>
      <c r="J276" s="11">
        <v>29.4</v>
      </c>
      <c r="K276" s="139">
        <f>K275+J276</f>
        <v>82.4</v>
      </c>
      <c r="L276" s="15">
        <f t="shared" si="95"/>
        <v>17.7012987012987</v>
      </c>
      <c r="M276" s="215">
        <f>M275+L276</f>
        <v>49.53766233766234</v>
      </c>
    </row>
    <row r="277" spans="1:13">
      <c r="A277" s="4" t="s">
        <v>8</v>
      </c>
      <c r="B277" s="58">
        <v>29.4</v>
      </c>
      <c r="C277" s="112">
        <f>C276+B277</f>
        <v>70.599999999999994</v>
      </c>
      <c r="D277" s="70">
        <v>33.799999999999997</v>
      </c>
      <c r="E277" s="136">
        <f>E276+D277</f>
        <v>86.199999999999989</v>
      </c>
      <c r="F277" s="43">
        <v>46.2</v>
      </c>
      <c r="G277" s="211">
        <f>G276+F277</f>
        <v>76.900000000000006</v>
      </c>
      <c r="H277" s="36">
        <v>55.6</v>
      </c>
      <c r="I277" s="212">
        <f>I276+H277</f>
        <v>77.8</v>
      </c>
      <c r="J277" s="11">
        <v>17.600000000000001</v>
      </c>
      <c r="K277" s="139">
        <f>K276+J277</f>
        <v>100</v>
      </c>
      <c r="L277" s="15">
        <f t="shared" si="95"/>
        <v>34.527272727272724</v>
      </c>
      <c r="M277" s="153">
        <f>M276+L277</f>
        <v>84.064935064935071</v>
      </c>
    </row>
    <row r="278" spans="1:13" ht="13.5" thickBot="1">
      <c r="A278" s="4" t="s">
        <v>90</v>
      </c>
      <c r="B278" s="63">
        <v>29.4</v>
      </c>
      <c r="C278" s="114">
        <f>C277+B278</f>
        <v>100</v>
      </c>
      <c r="D278" s="75">
        <v>13.8</v>
      </c>
      <c r="E278" s="145">
        <f>E277+D278</f>
        <v>99.999999999999986</v>
      </c>
      <c r="F278" s="48">
        <v>23.1</v>
      </c>
      <c r="G278" s="146">
        <f>G277+F278</f>
        <v>100</v>
      </c>
      <c r="H278" s="38">
        <v>22.2</v>
      </c>
      <c r="I278" s="148">
        <f>I277+H278</f>
        <v>100</v>
      </c>
      <c r="J278" s="13"/>
      <c r="K278" s="150">
        <f>K277+J278</f>
        <v>100</v>
      </c>
      <c r="L278" s="161">
        <f t="shared" si="95"/>
        <v>15.935064935064936</v>
      </c>
      <c r="M278" s="154">
        <f>M277+L278</f>
        <v>100</v>
      </c>
    </row>
    <row r="279" spans="1:13" ht="13.5" thickBot="1">
      <c r="A279" s="3"/>
      <c r="B279" s="2"/>
      <c r="C279" s="107"/>
      <c r="D279" s="109"/>
      <c r="E279" s="107"/>
      <c r="F279" s="109"/>
      <c r="G279" s="107"/>
      <c r="H279" s="108"/>
      <c r="I279" s="9"/>
      <c r="J279" s="8"/>
      <c r="K279" s="9"/>
      <c r="L279" s="8"/>
      <c r="M279" s="9"/>
    </row>
    <row r="280" spans="1:13" ht="39" thickBot="1">
      <c r="A280" s="5" t="s">
        <v>24</v>
      </c>
      <c r="B280" s="10">
        <f>C297/C296*100</f>
        <v>52.900000000000006</v>
      </c>
      <c r="C280" s="21"/>
      <c r="D280" s="10">
        <f>E297/E296*100</f>
        <v>75.349999999999994</v>
      </c>
      <c r="E280" s="21"/>
      <c r="F280" s="10">
        <f>G297/G296*100</f>
        <v>84.6</v>
      </c>
      <c r="G280" s="21"/>
      <c r="H280" s="10">
        <f>I297/I296*100</f>
        <v>64.8</v>
      </c>
      <c r="I280" s="9"/>
      <c r="J280" s="10">
        <f>K297/K296*100</f>
        <v>85.300000000000011</v>
      </c>
      <c r="K280" s="9"/>
      <c r="L280" s="10">
        <f>M297/M296*100</f>
        <v>73.714935064935062</v>
      </c>
      <c r="M280" s="9"/>
    </row>
    <row r="281" spans="1:13" hidden="1">
      <c r="A281" s="3"/>
      <c r="B281" s="3"/>
      <c r="C281" s="9">
        <v>19</v>
      </c>
      <c r="D281" s="3"/>
      <c r="E281" s="9">
        <v>15</v>
      </c>
      <c r="F281" s="2"/>
      <c r="G281" s="9">
        <v>21</v>
      </c>
      <c r="H281" s="8"/>
      <c r="I281" s="9">
        <v>47</v>
      </c>
      <c r="J281" s="8"/>
      <c r="K281" s="9">
        <v>48</v>
      </c>
      <c r="L281" s="8"/>
      <c r="M281" s="9">
        <v>169</v>
      </c>
    </row>
    <row r="282" spans="1:13" hidden="1">
      <c r="A282" s="5"/>
      <c r="B282" s="5"/>
      <c r="C282" s="9">
        <f>B246*C$281/100</f>
        <v>0</v>
      </c>
      <c r="D282" s="5"/>
      <c r="E282" s="9">
        <f>D246*E$281/100</f>
        <v>0.46500000000000002</v>
      </c>
      <c r="F282" s="20"/>
      <c r="G282" s="9">
        <f>F246*G$281/100</f>
        <v>0</v>
      </c>
      <c r="H282" s="8"/>
      <c r="I282" s="9">
        <f>H246*I$281/100</f>
        <v>1.7390000000000001</v>
      </c>
      <c r="J282" s="8"/>
      <c r="K282" s="9">
        <f>J246*K$281/100</f>
        <v>2.8320000000000003</v>
      </c>
      <c r="L282" s="8"/>
      <c r="M282" s="9">
        <f>L246*M$281/100</f>
        <v>4.5103246753246751</v>
      </c>
    </row>
    <row r="283" spans="1:13" hidden="1">
      <c r="A283" s="4"/>
      <c r="B283" s="4"/>
      <c r="C283" s="9">
        <f>B247*C$281/100</f>
        <v>6.706999999999999</v>
      </c>
      <c r="D283" s="4"/>
      <c r="E283" s="9">
        <f>D247*E$281/100</f>
        <v>3.2250000000000001</v>
      </c>
      <c r="F283" s="2"/>
      <c r="G283" s="9">
        <f>F247*G$281/100</f>
        <v>3.2340000000000004</v>
      </c>
      <c r="H283" s="8"/>
      <c r="I283" s="9">
        <f>H247*I$281/100</f>
        <v>6.9560000000000004</v>
      </c>
      <c r="J283" s="8"/>
      <c r="K283" s="9">
        <f>J247*K$281/100</f>
        <v>14.111999999999998</v>
      </c>
      <c r="L283" s="8"/>
      <c r="M283" s="9">
        <f>L247*M$281/100</f>
        <v>38.033779220779223</v>
      </c>
    </row>
    <row r="284" spans="1:13" hidden="1">
      <c r="A284" s="4"/>
      <c r="B284" s="4"/>
      <c r="C284" s="9">
        <f>B248*C$281/100</f>
        <v>2.2229999999999999</v>
      </c>
      <c r="D284" s="4"/>
      <c r="E284" s="9">
        <f>D248*E$281/100</f>
        <v>7.62</v>
      </c>
      <c r="F284" s="2"/>
      <c r="G284" s="9">
        <f>F248*G$281/100</f>
        <v>12.914999999999999</v>
      </c>
      <c r="H284" s="8"/>
      <c r="I284" s="9">
        <f>H248*I$281/100</f>
        <v>17.39</v>
      </c>
      <c r="J284" s="8"/>
      <c r="K284" s="9">
        <f>J248*K$281/100</f>
        <v>22.608000000000001</v>
      </c>
      <c r="L284" s="8"/>
      <c r="M284" s="9">
        <f>L248*M$281/100</f>
        <v>79.243441558441532</v>
      </c>
    </row>
    <row r="285" spans="1:13" hidden="1">
      <c r="C285" s="9">
        <f>B249*C$281/100</f>
        <v>7.8280000000000003</v>
      </c>
      <c r="E285" s="9">
        <f>D249*E$281/100</f>
        <v>3</v>
      </c>
      <c r="G285" s="9">
        <f>F249*G$281/100</f>
        <v>3.2340000000000004</v>
      </c>
      <c r="H285" s="9"/>
      <c r="I285" s="9">
        <f>H249*I$281/100</f>
        <v>8.6950000000000003</v>
      </c>
      <c r="J285" s="9"/>
      <c r="K285" s="9">
        <f>J249*K$281/100</f>
        <v>8.4480000000000004</v>
      </c>
      <c r="L285" s="9"/>
      <c r="M285" s="9">
        <f>L249*M$281/100</f>
        <v>36.659831168831168</v>
      </c>
    </row>
    <row r="286" spans="1:13" hidden="1">
      <c r="C286" s="9">
        <f>B250*C$281/100</f>
        <v>2.242</v>
      </c>
      <c r="E286" s="9">
        <f>D250*E$281/100</f>
        <v>0.69</v>
      </c>
      <c r="G286" s="9">
        <f>F250*G$281/100</f>
        <v>1.6170000000000002</v>
      </c>
      <c r="H286" s="9"/>
      <c r="I286" s="9">
        <f>H250*I$281/100</f>
        <v>12.22</v>
      </c>
      <c r="J286" s="9"/>
      <c r="K286" s="9">
        <f>J250*K$281/100</f>
        <v>0</v>
      </c>
      <c r="L286" s="9"/>
      <c r="M286" s="9">
        <f>L250*M$281/100</f>
        <v>10.552623376623377</v>
      </c>
    </row>
    <row r="287" spans="1:13" hidden="1">
      <c r="C287" s="9"/>
      <c r="E287" s="9"/>
      <c r="G287" s="9"/>
      <c r="H287" s="9"/>
      <c r="I287" s="9"/>
      <c r="J287" s="9"/>
      <c r="K287" s="9"/>
      <c r="L287" s="9"/>
      <c r="M287" s="9"/>
    </row>
    <row r="288" spans="1:13" hidden="1">
      <c r="C288" s="9"/>
      <c r="E288" s="9"/>
      <c r="G288" s="9"/>
      <c r="H288" s="9"/>
      <c r="I288" s="9"/>
      <c r="J288" s="9"/>
      <c r="K288" s="9"/>
      <c r="L288" s="9"/>
      <c r="M288" s="9"/>
    </row>
    <row r="289" spans="1:13" hidden="1">
      <c r="C289" s="9"/>
      <c r="E289" s="9"/>
      <c r="G289" s="9"/>
      <c r="H289" s="9"/>
      <c r="I289" s="9"/>
      <c r="J289" s="9"/>
      <c r="K289" s="9"/>
      <c r="L289" s="9"/>
      <c r="M289" s="9"/>
    </row>
    <row r="290" spans="1:13" hidden="1">
      <c r="C290" s="9">
        <f>B253*C$281/100</f>
        <v>3.363</v>
      </c>
      <c r="E290" s="9">
        <f>D253*E$281/100</f>
        <v>1.395</v>
      </c>
      <c r="G290" s="9">
        <f>F253*G$281/100</f>
        <v>0</v>
      </c>
      <c r="H290" s="9"/>
      <c r="I290" s="9">
        <f>H253*I$281/100</f>
        <v>1.7390000000000001</v>
      </c>
      <c r="J290" s="9"/>
      <c r="K290" s="9">
        <f>J253*K$281/100</f>
        <v>2.8320000000000003</v>
      </c>
      <c r="L290" s="9"/>
      <c r="M290" s="9">
        <f>L253*M$281/100</f>
        <v>15.374610389610389</v>
      </c>
    </row>
    <row r="291" spans="1:13" hidden="1">
      <c r="C291" s="9">
        <f>B254*C$281/100</f>
        <v>5.5860000000000003</v>
      </c>
      <c r="E291" s="9">
        <f>D254*E$281/100</f>
        <v>8.07</v>
      </c>
      <c r="G291" s="9">
        <f>F254*G$281/100</f>
        <v>12.914999999999999</v>
      </c>
      <c r="H291" s="9"/>
      <c r="I291" s="9">
        <f>H254*I$281/100</f>
        <v>12.173</v>
      </c>
      <c r="J291" s="9"/>
      <c r="K291" s="9">
        <f>J254*K$281/100</f>
        <v>31.056000000000004</v>
      </c>
      <c r="L291" s="9"/>
      <c r="M291" s="9">
        <f>L254*M$281/100</f>
        <v>86.532389610389586</v>
      </c>
    </row>
    <row r="292" spans="1:13" hidden="1">
      <c r="C292" s="9">
        <f>B255*C$281/100</f>
        <v>5.5860000000000003</v>
      </c>
      <c r="E292" s="9">
        <f>D255*E$281/100</f>
        <v>3.69</v>
      </c>
      <c r="G292" s="9">
        <f>F255*G$281/100</f>
        <v>6.4680000000000009</v>
      </c>
      <c r="H292" s="9"/>
      <c r="I292" s="9">
        <f>H255*I$281/100</f>
        <v>24.392999999999997</v>
      </c>
      <c r="J292" s="9"/>
      <c r="K292" s="9">
        <f>J255*K$281/100</f>
        <v>14.111999999999998</v>
      </c>
      <c r="L292" s="9"/>
      <c r="M292" s="9">
        <f>L255*M$281/100</f>
        <v>45.346870129870119</v>
      </c>
    </row>
    <row r="293" spans="1:13" hidden="1">
      <c r="C293" s="9">
        <f>B256*C$281/100</f>
        <v>3.3440000000000003</v>
      </c>
      <c r="E293" s="9">
        <f>D256*E$281/100</f>
        <v>1.62</v>
      </c>
      <c r="G293" s="9">
        <f>F256*G$281/100</f>
        <v>1.6170000000000002</v>
      </c>
      <c r="H293" s="9"/>
      <c r="I293" s="9">
        <f>H256*I$281/100</f>
        <v>6.9560000000000004</v>
      </c>
      <c r="J293" s="9"/>
      <c r="K293" s="9">
        <f>J256*K$281/100</f>
        <v>0</v>
      </c>
      <c r="L293" s="9"/>
      <c r="M293" s="9">
        <f>L256*M$281/100</f>
        <v>18.590000000000003</v>
      </c>
    </row>
    <row r="294" spans="1:13" hidden="1">
      <c r="C294" s="9">
        <f>B257*C$281/100</f>
        <v>1.121</v>
      </c>
      <c r="E294" s="9">
        <f>D257*E$281/100</f>
        <v>0.22500000000000001</v>
      </c>
      <c r="G294" s="9">
        <f>F257*G$281/100</f>
        <v>0</v>
      </c>
      <c r="H294" s="9"/>
      <c r="I294" s="9">
        <f>H257*I$281/100</f>
        <v>1.7390000000000001</v>
      </c>
      <c r="J294" s="9"/>
      <c r="K294" s="9">
        <f>J257*K$281/100</f>
        <v>0</v>
      </c>
      <c r="L294" s="9"/>
      <c r="M294" s="9">
        <f>L257*M$281/100</f>
        <v>3.1561298701298699</v>
      </c>
    </row>
    <row r="295" spans="1:13" hidden="1">
      <c r="C295" s="9"/>
      <c r="E295" s="9"/>
      <c r="G295" s="9"/>
      <c r="H295" s="9"/>
      <c r="I295" s="9"/>
      <c r="J295" s="9"/>
      <c r="K295" s="9"/>
      <c r="L295" s="9"/>
      <c r="M295" s="9"/>
    </row>
    <row r="296" spans="1:13" hidden="1">
      <c r="C296" s="9">
        <f>SUM(C282:C294)</f>
        <v>38</v>
      </c>
      <c r="E296" s="9">
        <f>SUM(E282:E294)</f>
        <v>30.000000000000004</v>
      </c>
      <c r="G296" s="9">
        <f>SUM(G282:G294)</f>
        <v>42.000000000000007</v>
      </c>
      <c r="H296" s="9"/>
      <c r="I296" s="9">
        <f>SUM(I282:I294)</f>
        <v>94</v>
      </c>
      <c r="J296" s="9"/>
      <c r="K296" s="9">
        <f>SUM(K282:K294)</f>
        <v>96</v>
      </c>
      <c r="L296" s="9"/>
      <c r="M296" s="9">
        <f>SUM(M282:M294)</f>
        <v>337.99999999999994</v>
      </c>
    </row>
    <row r="297" spans="1:13" hidden="1">
      <c r="C297" s="9">
        <f>C283+C284+C291+C292</f>
        <v>20.102</v>
      </c>
      <c r="E297" s="9">
        <f>E283+E284+E291+E292</f>
        <v>22.605</v>
      </c>
      <c r="G297" s="9">
        <f>G283+G284+G291+G292</f>
        <v>35.532000000000004</v>
      </c>
      <c r="H297" s="9"/>
      <c r="I297" s="9">
        <f>I283+I284+I291+I292</f>
        <v>60.911999999999992</v>
      </c>
      <c r="J297" s="9"/>
      <c r="K297" s="9">
        <f>K283+K284+K291+K292</f>
        <v>81.888000000000005</v>
      </c>
      <c r="L297" s="9"/>
      <c r="M297" s="9">
        <f>M283+M284+M291+M292</f>
        <v>249.15648051948045</v>
      </c>
    </row>
    <row r="298" spans="1:13" hidden="1"/>
    <row r="300" spans="1:13">
      <c r="A300" s="22" t="s">
        <v>101</v>
      </c>
    </row>
    <row r="303" spans="1:13">
      <c r="K303" s="9"/>
    </row>
    <row r="304" spans="1:13">
      <c r="K304" s="9"/>
      <c r="L304" s="9"/>
    </row>
    <row r="305" spans="11:12">
      <c r="K305" s="9"/>
      <c r="L305" s="9"/>
    </row>
    <row r="306" spans="11:12">
      <c r="K306" s="9"/>
      <c r="L306" s="9"/>
    </row>
  </sheetData>
  <mergeCells count="7">
    <mergeCell ref="A1:M1"/>
    <mergeCell ref="B2:C2"/>
    <mergeCell ref="D2:E2"/>
    <mergeCell ref="F2:G2"/>
    <mergeCell ref="H2:I2"/>
    <mergeCell ref="J2:K2"/>
    <mergeCell ref="L2:M2"/>
  </mergeCells>
  <pageMargins left="0.75" right="0.75" top="1" bottom="1" header="0.5" footer="0.5"/>
  <pageSetup paperSize="9"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dimension ref="A1:O296"/>
  <sheetViews>
    <sheetView zoomScale="110" zoomScaleNormal="110" workbookViewId="0">
      <selection activeCell="E51" sqref="E51"/>
    </sheetView>
  </sheetViews>
  <sheetFormatPr defaultRowHeight="12.75"/>
  <cols>
    <col min="1" max="1" width="22.85546875" style="164" customWidth="1"/>
    <col min="2" max="3" width="16" style="164" customWidth="1"/>
    <col min="4" max="4" width="19.140625" style="164" bestFit="1" customWidth="1"/>
    <col min="5" max="5" width="21.42578125" style="164" customWidth="1"/>
    <col min="6" max="6" width="16.7109375" style="164" bestFit="1" customWidth="1"/>
    <col min="7" max="7" width="5.140625" style="164" customWidth="1"/>
    <col min="8" max="8" width="23.140625" style="164" bestFit="1" customWidth="1"/>
    <col min="9" max="10" width="13.42578125" style="164" customWidth="1"/>
    <col min="11" max="11" width="18" style="164" customWidth="1"/>
    <col min="12" max="12" width="21.28515625" style="164" customWidth="1"/>
    <col min="13" max="13" width="16.7109375" style="164" bestFit="1" customWidth="1"/>
    <col min="14" max="16384" width="9.140625" style="164"/>
  </cols>
  <sheetData>
    <row r="1" spans="1:15" ht="35.25" customHeight="1" thickBot="1">
      <c r="A1" s="437" t="s">
        <v>125</v>
      </c>
      <c r="B1" s="438"/>
      <c r="C1" s="438"/>
      <c r="D1" s="438"/>
      <c r="E1" s="438"/>
      <c r="F1" s="438"/>
      <c r="G1" s="439"/>
      <c r="H1" s="439"/>
      <c r="I1" s="439"/>
      <c r="J1" s="439"/>
      <c r="K1" s="439"/>
      <c r="L1" s="439"/>
      <c r="M1" s="439"/>
    </row>
    <row r="2" spans="1:15" ht="22.5" customHeight="1" thickBot="1">
      <c r="A2" s="372"/>
      <c r="B2" s="373"/>
      <c r="C2" s="381">
        <v>2011</v>
      </c>
      <c r="D2" s="373"/>
      <c r="E2" s="373"/>
      <c r="F2" s="373"/>
      <c r="G2" s="380"/>
      <c r="H2" s="374"/>
      <c r="I2" s="380"/>
      <c r="J2" s="380"/>
      <c r="K2" s="380"/>
      <c r="L2" s="380"/>
      <c r="M2" s="380"/>
    </row>
    <row r="3" spans="1:15" ht="22.5" customHeight="1" thickBot="1">
      <c r="A3" s="195" t="s">
        <v>129</v>
      </c>
      <c r="B3" s="294" t="s">
        <v>109</v>
      </c>
      <c r="C3" s="294" t="s">
        <v>110</v>
      </c>
      <c r="D3" s="294" t="s">
        <v>111</v>
      </c>
      <c r="E3" s="294" t="s">
        <v>112</v>
      </c>
      <c r="F3" s="295" t="s">
        <v>113</v>
      </c>
      <c r="H3" s="195" t="s">
        <v>127</v>
      </c>
      <c r="I3" s="298" t="s">
        <v>109</v>
      </c>
      <c r="J3" s="298" t="s">
        <v>110</v>
      </c>
      <c r="K3" s="298" t="s">
        <v>111</v>
      </c>
      <c r="L3" s="298" t="s">
        <v>112</v>
      </c>
      <c r="M3" s="298" t="s">
        <v>113</v>
      </c>
      <c r="O3" s="166"/>
    </row>
    <row r="4" spans="1:15" ht="22.5" customHeight="1">
      <c r="A4" s="287" t="s">
        <v>109</v>
      </c>
      <c r="B4" s="288">
        <v>0.45600000000000002</v>
      </c>
      <c r="C4" s="288">
        <v>9.4E-2</v>
      </c>
      <c r="D4" s="288">
        <v>1.2E-2</v>
      </c>
      <c r="E4" s="288">
        <v>1.3999999999999999E-2</v>
      </c>
      <c r="F4" s="288">
        <v>0.02</v>
      </c>
      <c r="H4" s="165" t="s">
        <v>109</v>
      </c>
      <c r="I4" s="163">
        <v>1</v>
      </c>
      <c r="J4" s="163">
        <v>0</v>
      </c>
      <c r="K4" s="163">
        <v>0</v>
      </c>
      <c r="L4" s="163">
        <v>0</v>
      </c>
      <c r="M4" s="163">
        <v>0</v>
      </c>
      <c r="O4" s="166"/>
    </row>
    <row r="5" spans="1:15" ht="22.5" customHeight="1">
      <c r="A5" s="165" t="s">
        <v>110</v>
      </c>
      <c r="B5" s="162">
        <v>5.2999999999999999E-2</v>
      </c>
      <c r="C5" s="162">
        <v>0.48399999999999999</v>
      </c>
      <c r="D5" s="162">
        <v>0.05</v>
      </c>
      <c r="E5" s="162">
        <v>0.02</v>
      </c>
      <c r="F5" s="162">
        <v>1.8000000000000002E-2</v>
      </c>
      <c r="H5" s="165" t="s">
        <v>110</v>
      </c>
      <c r="I5" s="163">
        <v>0</v>
      </c>
      <c r="J5" s="163">
        <v>1</v>
      </c>
      <c r="K5" s="163">
        <v>0</v>
      </c>
      <c r="L5" s="163">
        <v>0</v>
      </c>
      <c r="M5" s="163">
        <v>0</v>
      </c>
      <c r="O5" s="166"/>
    </row>
    <row r="6" spans="1:15" ht="22.5" customHeight="1">
      <c r="A6" s="165" t="s">
        <v>111</v>
      </c>
      <c r="B6" s="162">
        <v>5.0000000000000001E-3</v>
      </c>
      <c r="C6" s="162">
        <v>8.3000000000000004E-2</v>
      </c>
      <c r="D6" s="162">
        <v>0.65599999999999992</v>
      </c>
      <c r="E6" s="162">
        <v>1E-3</v>
      </c>
      <c r="F6" s="162">
        <v>1E-3</v>
      </c>
      <c r="H6" s="165" t="s">
        <v>111</v>
      </c>
      <c r="I6" s="163">
        <v>0</v>
      </c>
      <c r="J6" s="163">
        <v>0</v>
      </c>
      <c r="K6" s="163">
        <v>1</v>
      </c>
      <c r="L6" s="163">
        <v>0</v>
      </c>
      <c r="M6" s="163">
        <v>0</v>
      </c>
      <c r="O6" s="166"/>
    </row>
    <row r="7" spans="1:15" ht="22.5" customHeight="1">
      <c r="A7" s="165" t="s">
        <v>112</v>
      </c>
      <c r="B7" s="162">
        <v>3.9E-2</v>
      </c>
      <c r="C7" s="162">
        <v>0.11699999999999999</v>
      </c>
      <c r="D7" s="162">
        <v>1.6E-2</v>
      </c>
      <c r="E7" s="162">
        <v>0.42</v>
      </c>
      <c r="F7" s="162">
        <v>6.0000000000000001E-3</v>
      </c>
      <c r="H7" s="165" t="s">
        <v>112</v>
      </c>
      <c r="I7" s="163">
        <v>0</v>
      </c>
      <c r="J7" s="163">
        <v>0</v>
      </c>
      <c r="K7" s="163">
        <v>0</v>
      </c>
      <c r="L7" s="163">
        <v>1</v>
      </c>
      <c r="M7" s="163">
        <v>0</v>
      </c>
      <c r="O7" s="166"/>
    </row>
    <row r="8" spans="1:15" ht="22.5" customHeight="1">
      <c r="A8" s="165" t="s">
        <v>113</v>
      </c>
      <c r="B8" s="162">
        <v>2.7999999999999997E-2</v>
      </c>
      <c r="C8" s="162">
        <v>0.12300000000000001</v>
      </c>
      <c r="D8" s="162">
        <v>3.3999999999999998E-3</v>
      </c>
      <c r="E8" s="162">
        <v>3.3999999999999998E-3</v>
      </c>
      <c r="F8" s="162">
        <v>0.47799999999999998</v>
      </c>
      <c r="H8" s="165" t="s">
        <v>113</v>
      </c>
      <c r="I8" s="163">
        <v>0</v>
      </c>
      <c r="J8" s="163">
        <v>0</v>
      </c>
      <c r="K8" s="163">
        <v>0</v>
      </c>
      <c r="L8" s="163">
        <v>0</v>
      </c>
      <c r="M8" s="163">
        <v>1</v>
      </c>
      <c r="O8" s="166"/>
    </row>
    <row r="9" spans="1:15" ht="22.5" customHeight="1" thickBot="1"/>
    <row r="10" spans="1:15" ht="22.5" customHeight="1" thickBot="1">
      <c r="A10" s="195" t="s">
        <v>128</v>
      </c>
      <c r="B10" s="294" t="s">
        <v>109</v>
      </c>
      <c r="C10" s="294" t="s">
        <v>110</v>
      </c>
      <c r="D10" s="294" t="s">
        <v>111</v>
      </c>
      <c r="E10" s="294" t="s">
        <v>112</v>
      </c>
      <c r="F10" s="295" t="s">
        <v>113</v>
      </c>
    </row>
    <row r="11" spans="1:15" ht="22.5" customHeight="1">
      <c r="A11" s="287" t="s">
        <v>109</v>
      </c>
      <c r="B11" s="288">
        <f t="array" ref="B11:F15">I4:M8-B4:F8</f>
        <v>0.54400000000000004</v>
      </c>
      <c r="C11" s="288">
        <v>-9.4E-2</v>
      </c>
      <c r="D11" s="288">
        <v>-1.2E-2</v>
      </c>
      <c r="E11" s="288">
        <v>-1.3999999999999999E-2</v>
      </c>
      <c r="F11" s="288">
        <v>-0.02</v>
      </c>
    </row>
    <row r="12" spans="1:15" ht="22.5" customHeight="1">
      <c r="A12" s="165" t="s">
        <v>110</v>
      </c>
      <c r="B12" s="162">
        <v>-5.2999999999999999E-2</v>
      </c>
      <c r="C12" s="162">
        <v>0.51600000000000001</v>
      </c>
      <c r="D12" s="162">
        <v>-0.05</v>
      </c>
      <c r="E12" s="162">
        <v>-0.02</v>
      </c>
      <c r="F12" s="162">
        <v>-1.8000000000000002E-2</v>
      </c>
    </row>
    <row r="13" spans="1:15" ht="22.5" customHeight="1">
      <c r="A13" s="165" t="s">
        <v>111</v>
      </c>
      <c r="B13" s="162">
        <v>-5.0000000000000001E-3</v>
      </c>
      <c r="C13" s="162">
        <v>-8.3000000000000004E-2</v>
      </c>
      <c r="D13" s="162">
        <v>0.34400000000000008</v>
      </c>
      <c r="E13" s="162">
        <v>-1E-3</v>
      </c>
      <c r="F13" s="162">
        <v>-1E-3</v>
      </c>
    </row>
    <row r="14" spans="1:15" ht="22.5" customHeight="1">
      <c r="A14" s="165" t="s">
        <v>112</v>
      </c>
      <c r="B14" s="162">
        <v>-3.9E-2</v>
      </c>
      <c r="C14" s="162">
        <v>-0.11699999999999999</v>
      </c>
      <c r="D14" s="162">
        <v>-1.6E-2</v>
      </c>
      <c r="E14" s="162">
        <v>0.58000000000000007</v>
      </c>
      <c r="F14" s="162">
        <v>-6.0000000000000001E-3</v>
      </c>
    </row>
    <row r="15" spans="1:15" ht="22.5" customHeight="1">
      <c r="A15" s="165" t="s">
        <v>113</v>
      </c>
      <c r="B15" s="162">
        <v>-2.7999999999999997E-2</v>
      </c>
      <c r="C15" s="162">
        <v>-0.12300000000000001</v>
      </c>
      <c r="D15" s="162">
        <v>-3.3999999999999998E-3</v>
      </c>
      <c r="E15" s="162">
        <v>-3.3999999999999998E-3</v>
      </c>
      <c r="F15" s="162">
        <v>0.52200000000000002</v>
      </c>
    </row>
    <row r="16" spans="1:15" s="312" customFormat="1" ht="22.5" customHeight="1" thickBot="1">
      <c r="C16" s="386"/>
    </row>
    <row r="17" spans="1:13" ht="22.5" customHeight="1" thickBot="1">
      <c r="A17" s="195" t="s">
        <v>130</v>
      </c>
      <c r="B17" s="296" t="s">
        <v>109</v>
      </c>
      <c r="C17" s="296" t="s">
        <v>110</v>
      </c>
      <c r="D17" s="296" t="s">
        <v>111</v>
      </c>
      <c r="E17" s="296" t="s">
        <v>112</v>
      </c>
      <c r="F17" s="296" t="s">
        <v>113</v>
      </c>
    </row>
    <row r="18" spans="1:13" ht="22.5" customHeight="1">
      <c r="A18" s="183" t="s">
        <v>109</v>
      </c>
      <c r="B18" s="289">
        <f t="array" ref="B18:F22">MINVERSE(B11:F15)</f>
        <v>1.8870202613489202</v>
      </c>
      <c r="C18" s="289">
        <v>0.39859739031113001</v>
      </c>
      <c r="D18" s="289">
        <v>0.12741339528856777</v>
      </c>
      <c r="E18" s="289">
        <v>6.002305400657687E-2</v>
      </c>
      <c r="F18" s="290">
        <v>8.6978371593691123E-2</v>
      </c>
    </row>
    <row r="19" spans="1:13" ht="22.5" customHeight="1">
      <c r="A19" s="183" t="s">
        <v>110</v>
      </c>
      <c r="B19" s="191">
        <v>0.21364675632384136</v>
      </c>
      <c r="C19" s="191">
        <v>2.0638688619199552</v>
      </c>
      <c r="D19" s="191">
        <v>0.31182977425586927</v>
      </c>
      <c r="E19" s="191">
        <v>7.7336409015644217E-2</v>
      </c>
      <c r="F19" s="192">
        <v>8.083989055437886E-2</v>
      </c>
    </row>
    <row r="20" spans="1:13" ht="22.5" customHeight="1">
      <c r="A20" s="183" t="s">
        <v>111</v>
      </c>
      <c r="B20" s="191">
        <v>7.9926655412379338E-2</v>
      </c>
      <c r="C20" s="191">
        <v>0.50660039444253591</v>
      </c>
      <c r="D20" s="191">
        <v>2.9848097462210332</v>
      </c>
      <c r="E20" s="191">
        <v>2.4700006583566192E-2</v>
      </c>
      <c r="F20" s="192">
        <v>2.6533237536275213E-2</v>
      </c>
    </row>
    <row r="21" spans="1:13" ht="22.5" customHeight="1">
      <c r="A21" s="183" t="s">
        <v>112</v>
      </c>
      <c r="B21" s="191">
        <v>0.1737733983797026</v>
      </c>
      <c r="C21" s="191">
        <v>0.46242689515660712</v>
      </c>
      <c r="D21" s="191">
        <v>0.154852984139696</v>
      </c>
      <c r="E21" s="191">
        <v>1.7447970125339867</v>
      </c>
      <c r="F21" s="192">
        <v>4.2955530919073934E-2</v>
      </c>
    </row>
    <row r="22" spans="1:13" ht="22.5" customHeight="1" thickBot="1">
      <c r="A22" s="184" t="s">
        <v>113</v>
      </c>
      <c r="B22" s="193">
        <v>0.15321398185535498</v>
      </c>
      <c r="C22" s="193">
        <v>0.51400630216379939</v>
      </c>
      <c r="D22" s="193">
        <v>0.10076147621605037</v>
      </c>
      <c r="E22" s="193">
        <v>3.296803388143308E-2</v>
      </c>
      <c r="F22" s="194">
        <v>1.9398754075777009</v>
      </c>
    </row>
    <row r="23" spans="1:13" s="382" customFormat="1" ht="22.5" customHeight="1" thickBot="1">
      <c r="A23" s="387"/>
      <c r="B23" s="383">
        <v>2012</v>
      </c>
      <c r="C23" s="388"/>
      <c r="D23" s="388"/>
      <c r="E23" s="388"/>
      <c r="F23" s="389"/>
    </row>
    <row r="24" spans="1:13" ht="22.5" customHeight="1" thickBot="1">
      <c r="A24" s="195" t="s">
        <v>129</v>
      </c>
      <c r="B24" s="296" t="s">
        <v>109</v>
      </c>
      <c r="C24" s="296" t="s">
        <v>110</v>
      </c>
      <c r="D24" s="296" t="s">
        <v>111</v>
      </c>
      <c r="E24" s="296" t="s">
        <v>112</v>
      </c>
      <c r="F24" s="296" t="s">
        <v>113</v>
      </c>
      <c r="H24" s="297" t="s">
        <v>127</v>
      </c>
      <c r="I24" s="298" t="s">
        <v>109</v>
      </c>
      <c r="J24" s="298" t="s">
        <v>110</v>
      </c>
      <c r="K24" s="298" t="s">
        <v>111</v>
      </c>
      <c r="L24" s="298" t="s">
        <v>112</v>
      </c>
      <c r="M24" s="298" t="s">
        <v>113</v>
      </c>
    </row>
    <row r="25" spans="1:13" ht="22.5" customHeight="1">
      <c r="A25" s="165" t="s">
        <v>109</v>
      </c>
      <c r="B25" s="291">
        <v>0.46500000000000002</v>
      </c>
      <c r="C25" s="291">
        <v>8.5000000000000006E-2</v>
      </c>
      <c r="D25" s="292">
        <v>1E-3</v>
      </c>
      <c r="E25" s="292">
        <v>5.0000000000000001E-3</v>
      </c>
      <c r="F25" s="291">
        <v>5.0000000000000001E-3</v>
      </c>
      <c r="H25" s="165" t="s">
        <v>109</v>
      </c>
      <c r="I25" s="163">
        <v>1</v>
      </c>
      <c r="J25" s="163">
        <v>0</v>
      </c>
      <c r="K25" s="163">
        <v>0</v>
      </c>
      <c r="L25" s="163">
        <v>0</v>
      </c>
      <c r="M25" s="163">
        <v>0</v>
      </c>
    </row>
    <row r="26" spans="1:13" ht="22.5" customHeight="1">
      <c r="A26" s="165" t="s">
        <v>110</v>
      </c>
      <c r="B26" s="284">
        <v>5.7000000000000002E-2</v>
      </c>
      <c r="C26" s="284">
        <v>0.48799999999999999</v>
      </c>
      <c r="D26" s="286">
        <v>4.8000000000000001E-2</v>
      </c>
      <c r="E26" s="286">
        <v>2.3E-2</v>
      </c>
      <c r="F26" s="284">
        <v>1.6E-2</v>
      </c>
      <c r="H26" s="165" t="s">
        <v>110</v>
      </c>
      <c r="I26" s="163">
        <v>0</v>
      </c>
      <c r="J26" s="163">
        <v>1</v>
      </c>
      <c r="K26" s="163">
        <v>0</v>
      </c>
      <c r="L26" s="163">
        <v>0</v>
      </c>
      <c r="M26" s="163">
        <v>0</v>
      </c>
    </row>
    <row r="27" spans="1:13" ht="22.5" customHeight="1">
      <c r="A27" s="165" t="s">
        <v>111</v>
      </c>
      <c r="B27" s="284">
        <v>1.50000000000001E-3</v>
      </c>
      <c r="C27" s="284">
        <v>8.5499999999999993E-2</v>
      </c>
      <c r="D27" s="284">
        <v>0.66249999999999987</v>
      </c>
      <c r="E27" s="284">
        <v>3.9999999999999992E-3</v>
      </c>
      <c r="F27" s="284">
        <v>9.5000000000000015E-3</v>
      </c>
      <c r="H27" s="165" t="s">
        <v>111</v>
      </c>
      <c r="I27" s="163">
        <v>0</v>
      </c>
      <c r="J27" s="163">
        <v>0</v>
      </c>
      <c r="K27" s="163">
        <v>1</v>
      </c>
      <c r="L27" s="163">
        <v>0</v>
      </c>
      <c r="M27" s="163">
        <v>0</v>
      </c>
    </row>
    <row r="28" spans="1:13" ht="22.5" customHeight="1">
      <c r="A28" s="165" t="s">
        <v>112</v>
      </c>
      <c r="B28" s="284">
        <v>3.2499999999999994E-2</v>
      </c>
      <c r="C28" s="284">
        <v>0.1195</v>
      </c>
      <c r="D28" s="284">
        <v>2.2499999999999999E-2</v>
      </c>
      <c r="E28" s="284">
        <v>0.42299999999999999</v>
      </c>
      <c r="F28" s="284">
        <v>1.4500000000000001E-2</v>
      </c>
      <c r="H28" s="165" t="s">
        <v>112</v>
      </c>
      <c r="I28" s="163">
        <v>0</v>
      </c>
      <c r="J28" s="163">
        <v>0</v>
      </c>
      <c r="K28" s="163">
        <v>0</v>
      </c>
      <c r="L28" s="163">
        <v>1</v>
      </c>
      <c r="M28" s="163">
        <v>0</v>
      </c>
    </row>
    <row r="29" spans="1:13" ht="22.5" customHeight="1">
      <c r="A29" s="165" t="s">
        <v>113</v>
      </c>
      <c r="B29" s="284">
        <v>2.1499999999999991E-2</v>
      </c>
      <c r="C29" s="284">
        <v>0.1255</v>
      </c>
      <c r="D29" s="284">
        <v>9.9000000000000008E-3</v>
      </c>
      <c r="E29" s="284">
        <v>6.3999999999999994E-3</v>
      </c>
      <c r="F29" s="284">
        <v>0.48649999999999999</v>
      </c>
      <c r="H29" s="165" t="s">
        <v>113</v>
      </c>
      <c r="I29" s="163">
        <v>0</v>
      </c>
      <c r="J29" s="163">
        <v>0</v>
      </c>
      <c r="K29" s="163">
        <v>0</v>
      </c>
      <c r="L29" s="163">
        <v>0</v>
      </c>
      <c r="M29" s="163">
        <v>1</v>
      </c>
    </row>
    <row r="30" spans="1:13" ht="22.5" customHeight="1" thickBot="1"/>
    <row r="31" spans="1:13" ht="22.5" customHeight="1" thickBot="1">
      <c r="A31" s="195" t="s">
        <v>128</v>
      </c>
      <c r="B31" s="296" t="s">
        <v>109</v>
      </c>
      <c r="C31" s="296" t="s">
        <v>110</v>
      </c>
      <c r="D31" s="296" t="s">
        <v>111</v>
      </c>
      <c r="E31" s="296" t="s">
        <v>112</v>
      </c>
      <c r="F31" s="296" t="s">
        <v>113</v>
      </c>
    </row>
    <row r="32" spans="1:13" ht="22.5" customHeight="1">
      <c r="A32" s="165" t="s">
        <v>109</v>
      </c>
      <c r="B32" s="288">
        <f t="array" ref="B32:F36">I25:M29-B25:F29</f>
        <v>0.53499999999999992</v>
      </c>
      <c r="C32" s="288">
        <v>-8.5000000000000006E-2</v>
      </c>
      <c r="D32" s="293">
        <v>-1E-3</v>
      </c>
      <c r="E32" s="293">
        <v>-5.0000000000000001E-3</v>
      </c>
      <c r="F32" s="288">
        <v>-5.0000000000000001E-3</v>
      </c>
    </row>
    <row r="33" spans="1:13" ht="22.5" customHeight="1">
      <c r="A33" s="165" t="s">
        <v>110</v>
      </c>
      <c r="B33" s="162">
        <v>-5.7000000000000002E-2</v>
      </c>
      <c r="C33" s="162">
        <v>0.51200000000000001</v>
      </c>
      <c r="D33" s="285">
        <v>-4.8000000000000001E-2</v>
      </c>
      <c r="E33" s="285">
        <v>-2.3E-2</v>
      </c>
      <c r="F33" s="162">
        <v>-1.6E-2</v>
      </c>
    </row>
    <row r="34" spans="1:13" ht="22.5" customHeight="1">
      <c r="A34" s="165" t="s">
        <v>111</v>
      </c>
      <c r="B34" s="284">
        <v>-1.50000000000001E-3</v>
      </c>
      <c r="C34" s="284">
        <v>-8.5499999999999993E-2</v>
      </c>
      <c r="D34" s="284">
        <v>0.33750000000000013</v>
      </c>
      <c r="E34" s="284">
        <v>-3.9999999999999992E-3</v>
      </c>
      <c r="F34" s="284">
        <v>-9.5000000000000015E-3</v>
      </c>
    </row>
    <row r="35" spans="1:13" ht="22.5" customHeight="1">
      <c r="A35" s="165" t="s">
        <v>112</v>
      </c>
      <c r="B35" s="284">
        <v>-3.2499999999999994E-2</v>
      </c>
      <c r="C35" s="284">
        <v>-0.1195</v>
      </c>
      <c r="D35" s="284">
        <v>-2.2499999999999999E-2</v>
      </c>
      <c r="E35" s="284">
        <v>0.57699999999999996</v>
      </c>
      <c r="F35" s="284">
        <v>-1.4500000000000001E-2</v>
      </c>
    </row>
    <row r="36" spans="1:13" ht="22.5" customHeight="1">
      <c r="A36" s="165" t="s">
        <v>113</v>
      </c>
      <c r="B36" s="162">
        <v>-2.1499999999999991E-2</v>
      </c>
      <c r="C36" s="162">
        <v>-0.1255</v>
      </c>
      <c r="D36" s="285">
        <v>-9.9000000000000008E-3</v>
      </c>
      <c r="E36" s="285">
        <v>-6.3999999999999994E-3</v>
      </c>
      <c r="F36" s="162">
        <v>0.51350000000000007</v>
      </c>
    </row>
    <row r="37" spans="1:13" ht="22.5" customHeight="1" thickBot="1"/>
    <row r="38" spans="1:13" ht="22.5" customHeight="1" thickBot="1">
      <c r="A38" s="195" t="s">
        <v>130</v>
      </c>
      <c r="B38" s="296" t="s">
        <v>109</v>
      </c>
      <c r="C38" s="296" t="s">
        <v>110</v>
      </c>
      <c r="D38" s="296" t="s">
        <v>111</v>
      </c>
      <c r="E38" s="296" t="s">
        <v>112</v>
      </c>
      <c r="F38" s="296" t="s">
        <v>113</v>
      </c>
    </row>
    <row r="39" spans="1:13" ht="22.5" customHeight="1">
      <c r="A39" s="183" t="s">
        <v>109</v>
      </c>
      <c r="B39" s="289">
        <f t="array" ref="B39:F43">MINVERSE(B32:F36)</f>
        <v>1.908808220683943</v>
      </c>
      <c r="C39" s="289">
        <v>0.34128262817278116</v>
      </c>
      <c r="D39" s="289">
        <v>5.7166540382166509E-2</v>
      </c>
      <c r="E39" s="289">
        <v>3.0886598636742542E-2</v>
      </c>
      <c r="F39" s="290">
        <v>3.1149953199703137E-2</v>
      </c>
    </row>
    <row r="40" spans="1:13" ht="22.5" customHeight="1">
      <c r="A40" s="183" t="s">
        <v>110</v>
      </c>
      <c r="B40" s="191">
        <v>0.23096578286207822</v>
      </c>
      <c r="C40" s="191">
        <v>2.08131829127344</v>
      </c>
      <c r="D40" s="191">
        <v>0.30476137723265262</v>
      </c>
      <c r="E40" s="191">
        <v>8.7912666093960354E-2</v>
      </c>
      <c r="F40" s="192">
        <v>7.5220814638282479E-2</v>
      </c>
    </row>
    <row r="41" spans="1:13" ht="22.5" customHeight="1">
      <c r="A41" s="183" t="s">
        <v>111</v>
      </c>
      <c r="B41" s="191">
        <v>7.2846206233819349E-2</v>
      </c>
      <c r="C41" s="191">
        <v>0.5497245873193235</v>
      </c>
      <c r="D41" s="191">
        <v>3.0465419883989084</v>
      </c>
      <c r="E41" s="191">
        <v>4.4500849423532371E-2</v>
      </c>
      <c r="F41" s="192">
        <v>7.545712879203334E-2</v>
      </c>
    </row>
    <row r="42" spans="1:13" ht="22.5" customHeight="1">
      <c r="A42" s="183" t="s">
        <v>112</v>
      </c>
      <c r="B42" s="191">
        <v>0.16170304781414147</v>
      </c>
      <c r="C42" s="191">
        <v>0.48527280126021471</v>
      </c>
      <c r="D42" s="191">
        <v>0.18860410486800244</v>
      </c>
      <c r="E42" s="191">
        <v>1.755928453584731</v>
      </c>
      <c r="F42" s="192">
        <v>6.9767442322217654E-2</v>
      </c>
    </row>
    <row r="43" spans="1:13" ht="22.5" customHeight="1" thickBot="1">
      <c r="A43" s="184" t="s">
        <v>113</v>
      </c>
      <c r="B43" s="193">
        <v>0.13978901546566871</v>
      </c>
      <c r="C43" s="193">
        <v>0.53961254411501103</v>
      </c>
      <c r="D43" s="193">
        <v>0.13796390538893649</v>
      </c>
      <c r="E43" s="193">
        <v>4.5522107064687893E-2</v>
      </c>
      <c r="F43" s="194">
        <v>1.9694322754368088</v>
      </c>
    </row>
    <row r="44" spans="1:13" ht="22.5" customHeight="1" thickBot="1">
      <c r="A44" s="382"/>
      <c r="B44" s="382"/>
      <c r="C44" s="383">
        <v>2013</v>
      </c>
      <c r="D44" s="382"/>
      <c r="E44" s="382"/>
      <c r="F44" s="382"/>
      <c r="G44" s="382"/>
      <c r="H44" s="382"/>
      <c r="I44" s="382"/>
      <c r="J44" s="382"/>
      <c r="K44" s="382"/>
      <c r="L44" s="382"/>
      <c r="M44" s="382"/>
    </row>
    <row r="45" spans="1:13" ht="22.5" customHeight="1" thickBot="1">
      <c r="A45" s="195" t="s">
        <v>129</v>
      </c>
      <c r="B45" s="296" t="s">
        <v>109</v>
      </c>
      <c r="C45" s="296" t="s">
        <v>110</v>
      </c>
      <c r="D45" s="296" t="s">
        <v>111</v>
      </c>
      <c r="E45" s="296" t="s">
        <v>112</v>
      </c>
      <c r="F45" s="296" t="s">
        <v>113</v>
      </c>
      <c r="H45" s="297" t="s">
        <v>127</v>
      </c>
      <c r="I45" s="298" t="s">
        <v>109</v>
      </c>
      <c r="J45" s="298" t="s">
        <v>110</v>
      </c>
      <c r="K45" s="298" t="s">
        <v>111</v>
      </c>
      <c r="L45" s="298" t="s">
        <v>112</v>
      </c>
      <c r="M45" s="298" t="s">
        <v>113</v>
      </c>
    </row>
    <row r="46" spans="1:13" ht="22.5" customHeight="1">
      <c r="A46" s="165" t="s">
        <v>109</v>
      </c>
      <c r="B46" s="291">
        <v>0.46400000000000002</v>
      </c>
      <c r="C46" s="291">
        <v>0.2</v>
      </c>
      <c r="D46" s="292">
        <v>2.8000000000000001E-2</v>
      </c>
      <c r="E46" s="292">
        <v>4.2000000000000003E-2</v>
      </c>
      <c r="F46" s="291">
        <v>1.7000000000000001E-2</v>
      </c>
      <c r="H46" s="165" t="s">
        <v>109</v>
      </c>
      <c r="I46" s="163">
        <v>1</v>
      </c>
      <c r="J46" s="163">
        <v>0</v>
      </c>
      <c r="K46" s="163">
        <v>0</v>
      </c>
      <c r="L46" s="163">
        <v>0</v>
      </c>
      <c r="M46" s="163">
        <v>0</v>
      </c>
    </row>
    <row r="47" spans="1:13" ht="22.5" customHeight="1">
      <c r="A47" s="165" t="s">
        <v>110</v>
      </c>
      <c r="B47" s="284">
        <v>4.2999999999999997E-2</v>
      </c>
      <c r="C47" s="284">
        <v>0.49399999999999999</v>
      </c>
      <c r="D47" s="286">
        <v>4.2999999999999997E-2</v>
      </c>
      <c r="E47" s="286">
        <v>1E-3</v>
      </c>
      <c r="F47" s="284">
        <v>8.0000000000000002E-3</v>
      </c>
      <c r="H47" s="165" t="s">
        <v>110</v>
      </c>
      <c r="I47" s="163">
        <v>0</v>
      </c>
      <c r="J47" s="163">
        <v>1</v>
      </c>
      <c r="K47" s="163">
        <v>0</v>
      </c>
      <c r="L47" s="163">
        <v>0</v>
      </c>
      <c r="M47" s="163">
        <v>0</v>
      </c>
    </row>
    <row r="48" spans="1:13" ht="22.5" customHeight="1">
      <c r="A48" s="165" t="s">
        <v>111</v>
      </c>
      <c r="B48" s="284">
        <v>2.1999999999999999E-2</v>
      </c>
      <c r="C48" s="284">
        <v>1.6E-2</v>
      </c>
      <c r="D48" s="284">
        <v>0.73799999999999999</v>
      </c>
      <c r="E48" s="284">
        <v>2E-3</v>
      </c>
      <c r="F48" s="284">
        <v>1E-3</v>
      </c>
      <c r="H48" s="165" t="s">
        <v>111</v>
      </c>
      <c r="I48" s="163">
        <v>0</v>
      </c>
      <c r="J48" s="163">
        <v>0</v>
      </c>
      <c r="K48" s="163">
        <v>1</v>
      </c>
      <c r="L48" s="163">
        <v>0</v>
      </c>
      <c r="M48" s="163">
        <v>0</v>
      </c>
    </row>
    <row r="49" spans="1:13" ht="22.5" customHeight="1">
      <c r="A49" s="165" t="s">
        <v>112</v>
      </c>
      <c r="B49" s="284">
        <v>4.9000000000000002E-2</v>
      </c>
      <c r="C49" s="284">
        <v>0.17100000000000001</v>
      </c>
      <c r="D49" s="284">
        <v>1.4E-2</v>
      </c>
      <c r="E49" s="284">
        <v>0.40400000000000003</v>
      </c>
      <c r="F49" s="284">
        <v>1.2E-2</v>
      </c>
      <c r="H49" s="165" t="s">
        <v>112</v>
      </c>
      <c r="I49" s="163">
        <v>0</v>
      </c>
      <c r="J49" s="163">
        <v>0</v>
      </c>
      <c r="K49" s="163">
        <v>0</v>
      </c>
      <c r="L49" s="163">
        <v>1</v>
      </c>
      <c r="M49" s="163">
        <v>0</v>
      </c>
    </row>
    <row r="50" spans="1:13" ht="22.5" customHeight="1">
      <c r="A50" s="165" t="s">
        <v>113</v>
      </c>
      <c r="B50" s="284">
        <v>3.3000000000000002E-2</v>
      </c>
      <c r="C50" s="284">
        <v>9.8000000000000004E-2</v>
      </c>
      <c r="D50" s="284">
        <v>2.1000000000000001E-2</v>
      </c>
      <c r="E50" s="284">
        <v>1.9E-2</v>
      </c>
      <c r="F50" s="284">
        <v>1.4E-2</v>
      </c>
      <c r="H50" s="165" t="s">
        <v>113</v>
      </c>
      <c r="I50" s="163">
        <v>0</v>
      </c>
      <c r="J50" s="163">
        <v>0</v>
      </c>
      <c r="K50" s="163">
        <v>0</v>
      </c>
      <c r="L50" s="163">
        <v>0</v>
      </c>
      <c r="M50" s="163">
        <v>1</v>
      </c>
    </row>
    <row r="51" spans="1:13" ht="22.5" customHeight="1" thickBot="1"/>
    <row r="52" spans="1:13" ht="22.5" customHeight="1" thickBot="1">
      <c r="A52" s="195" t="s">
        <v>128</v>
      </c>
      <c r="B52" s="296" t="s">
        <v>109</v>
      </c>
      <c r="C52" s="296" t="s">
        <v>110</v>
      </c>
      <c r="D52" s="296" t="s">
        <v>111</v>
      </c>
      <c r="E52" s="296" t="s">
        <v>112</v>
      </c>
      <c r="F52" s="296" t="s">
        <v>113</v>
      </c>
    </row>
    <row r="53" spans="1:13" ht="22.5" customHeight="1">
      <c r="A53" s="165" t="s">
        <v>109</v>
      </c>
      <c r="B53" s="288">
        <f t="array" ref="B53:F57">I46:M50-B46:F50</f>
        <v>0.53600000000000003</v>
      </c>
      <c r="C53" s="288">
        <v>-0.2</v>
      </c>
      <c r="D53" s="293">
        <v>-2.8000000000000001E-2</v>
      </c>
      <c r="E53" s="293">
        <v>-4.2000000000000003E-2</v>
      </c>
      <c r="F53" s="288">
        <v>-1.7000000000000001E-2</v>
      </c>
    </row>
    <row r="54" spans="1:13" ht="22.5" customHeight="1">
      <c r="A54" s="165" t="s">
        <v>110</v>
      </c>
      <c r="B54" s="162">
        <v>-4.2999999999999997E-2</v>
      </c>
      <c r="C54" s="162">
        <v>0.50600000000000001</v>
      </c>
      <c r="D54" s="285">
        <v>-4.2999999999999997E-2</v>
      </c>
      <c r="E54" s="285">
        <v>-1E-3</v>
      </c>
      <c r="F54" s="162">
        <v>-8.0000000000000002E-3</v>
      </c>
    </row>
    <row r="55" spans="1:13" ht="22.5" customHeight="1">
      <c r="A55" s="165" t="s">
        <v>111</v>
      </c>
      <c r="B55" s="284">
        <v>-2.1999999999999999E-2</v>
      </c>
      <c r="C55" s="284">
        <v>-1.6E-2</v>
      </c>
      <c r="D55" s="284">
        <v>0.26200000000000001</v>
      </c>
      <c r="E55" s="284">
        <v>-2E-3</v>
      </c>
      <c r="F55" s="284">
        <v>-1E-3</v>
      </c>
    </row>
    <row r="56" spans="1:13" ht="22.5" customHeight="1">
      <c r="A56" s="165" t="s">
        <v>112</v>
      </c>
      <c r="B56" s="284">
        <v>-4.9000000000000002E-2</v>
      </c>
      <c r="C56" s="284">
        <v>-0.17100000000000001</v>
      </c>
      <c r="D56" s="284">
        <v>-1.4E-2</v>
      </c>
      <c r="E56" s="284">
        <v>0.59599999999999997</v>
      </c>
      <c r="F56" s="284">
        <v>-1.2E-2</v>
      </c>
    </row>
    <row r="57" spans="1:13" ht="22.5" customHeight="1">
      <c r="A57" s="165" t="s">
        <v>113</v>
      </c>
      <c r="B57" s="162">
        <v>-3.3000000000000002E-2</v>
      </c>
      <c r="C57" s="162">
        <v>-9.8000000000000004E-2</v>
      </c>
      <c r="D57" s="285">
        <v>-2.1000000000000001E-2</v>
      </c>
      <c r="E57" s="285">
        <v>-1.9E-2</v>
      </c>
      <c r="F57" s="162">
        <v>0.98599999999999999</v>
      </c>
    </row>
    <row r="58" spans="1:13" ht="22.5" customHeight="1" thickBot="1"/>
    <row r="59" spans="1:13" ht="22.5" customHeight="1" thickBot="1">
      <c r="A59" s="195" t="s">
        <v>130</v>
      </c>
      <c r="B59" s="296" t="s">
        <v>109</v>
      </c>
      <c r="C59" s="296" t="s">
        <v>110</v>
      </c>
      <c r="D59" s="296" t="s">
        <v>111</v>
      </c>
      <c r="E59" s="296" t="s">
        <v>112</v>
      </c>
      <c r="F59" s="296" t="s">
        <v>113</v>
      </c>
    </row>
    <row r="60" spans="1:13" ht="22.5" customHeight="1">
      <c r="A60" s="183" t="s">
        <v>109</v>
      </c>
      <c r="B60" s="289">
        <f t="array" ref="B60:F64">MINVERSE(B53:F57)</f>
        <v>1.9637812049737764</v>
      </c>
      <c r="C60" s="289">
        <v>0.8439676948173952</v>
      </c>
      <c r="D60" s="289">
        <v>0.35942208709386453</v>
      </c>
      <c r="E60" s="289">
        <v>0.14237396447170828</v>
      </c>
      <c r="F60" s="290">
        <v>4.2803176170230953E-2</v>
      </c>
    </row>
    <row r="61" spans="1:13" ht="22.5" customHeight="1">
      <c r="A61" s="183" t="s">
        <v>110</v>
      </c>
      <c r="B61" s="191">
        <v>0.1839133321221714</v>
      </c>
      <c r="C61" s="191">
        <v>2.0705960363905653</v>
      </c>
      <c r="D61" s="191">
        <v>0.36211165469937617</v>
      </c>
      <c r="E61" s="191">
        <v>1.8305095279826197E-2</v>
      </c>
      <c r="F61" s="192">
        <v>2.0560920623994651E-2</v>
      </c>
    </row>
    <row r="62" spans="1:13" ht="22.5" customHeight="1">
      <c r="A62" s="183" t="s">
        <v>111</v>
      </c>
      <c r="B62" s="191">
        <v>0.17816166879134651</v>
      </c>
      <c r="C62" s="191">
        <v>0.20341523176374657</v>
      </c>
      <c r="D62" s="191">
        <v>3.8713363151123961</v>
      </c>
      <c r="E62" s="191">
        <v>2.6173240608453746E-2</v>
      </c>
      <c r="F62" s="192">
        <v>8.9670237585970612E-3</v>
      </c>
    </row>
    <row r="63" spans="1:13" ht="22.5" customHeight="1">
      <c r="A63" s="183" t="s">
        <v>112</v>
      </c>
      <c r="B63" s="191">
        <v>0.22025711451474958</v>
      </c>
      <c r="C63" s="191">
        <v>0.6733060173547899</v>
      </c>
      <c r="D63" s="191">
        <v>0.22709675750173888</v>
      </c>
      <c r="E63" s="191">
        <v>1.6962262652890374</v>
      </c>
      <c r="F63" s="192">
        <v>3.0134514225719316E-2</v>
      </c>
    </row>
    <row r="64" spans="1:13" ht="22.5" customHeight="1" thickBot="1">
      <c r="A64" s="184" t="s">
        <v>113</v>
      </c>
      <c r="B64" s="193">
        <v>9.2043170925462423E-2</v>
      </c>
      <c r="C64" s="193">
        <v>0.25135281916027297</v>
      </c>
      <c r="D64" s="193">
        <v>0.13484865318917821</v>
      </c>
      <c r="E64" s="193">
        <v>3.9827765982006678E-2</v>
      </c>
      <c r="F64" s="194">
        <v>1.0184465905719962</v>
      </c>
    </row>
    <row r="279" hidden="1"/>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sheetData>
  <mergeCells count="1">
    <mergeCell ref="A1:M1"/>
  </mergeCells>
  <pageMargins left="0.75" right="0.75" top="1" bottom="1" header="0.5" footer="0.5"/>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dimension ref="A1:O297"/>
  <sheetViews>
    <sheetView zoomScale="110" zoomScaleNormal="110" workbookViewId="0">
      <selection activeCell="C73" sqref="C73"/>
    </sheetView>
  </sheetViews>
  <sheetFormatPr defaultRowHeight="12.75"/>
  <cols>
    <col min="1" max="1" width="22.140625" style="164" customWidth="1"/>
    <col min="2" max="2" width="17.42578125" style="164" customWidth="1"/>
    <col min="3" max="3" width="17" style="164" customWidth="1"/>
    <col min="4" max="4" width="19.140625" style="164" customWidth="1"/>
    <col min="5" max="5" width="22.140625" style="164" customWidth="1"/>
    <col min="6" max="6" width="16.7109375" style="164" bestFit="1" customWidth="1"/>
    <col min="7" max="7" width="3.7109375" style="164" customWidth="1"/>
    <col min="8" max="8" width="22.140625" style="164" customWidth="1"/>
    <col min="9" max="9" width="14.5703125" style="164" customWidth="1"/>
    <col min="10" max="10" width="12.28515625" style="164" customWidth="1"/>
    <col min="11" max="11" width="19.140625" style="164" bestFit="1" customWidth="1"/>
    <col min="12" max="12" width="21.7109375" style="164" customWidth="1"/>
    <col min="13" max="13" width="16.7109375" style="164" bestFit="1" customWidth="1"/>
    <col min="14" max="16384" width="9.140625" style="164"/>
  </cols>
  <sheetData>
    <row r="1" spans="1:15" ht="35.25" customHeight="1" thickBot="1">
      <c r="A1" s="440" t="s">
        <v>126</v>
      </c>
      <c r="B1" s="439"/>
      <c r="C1" s="439"/>
      <c r="D1" s="439"/>
      <c r="E1" s="439"/>
      <c r="F1" s="439"/>
      <c r="G1" s="439"/>
      <c r="H1" s="439"/>
      <c r="I1" s="439"/>
      <c r="J1" s="439"/>
      <c r="K1" s="439"/>
      <c r="L1" s="439"/>
      <c r="M1" s="439"/>
    </row>
    <row r="2" spans="1:15" ht="35.25" customHeight="1" thickBot="1">
      <c r="A2" s="375"/>
      <c r="B2" s="380"/>
      <c r="C2" s="384">
        <v>2011</v>
      </c>
      <c r="D2" s="380"/>
      <c r="E2" s="380"/>
      <c r="F2" s="380"/>
      <c r="G2" s="380"/>
      <c r="H2" s="374"/>
      <c r="I2" s="380"/>
      <c r="J2" s="380"/>
      <c r="K2" s="380"/>
      <c r="L2" s="380"/>
      <c r="M2" s="380"/>
    </row>
    <row r="3" spans="1:15" ht="21.75" customHeight="1" thickBot="1">
      <c r="A3" s="195" t="s">
        <v>129</v>
      </c>
      <c r="B3" s="298" t="s">
        <v>109</v>
      </c>
      <c r="C3" s="298" t="s">
        <v>110</v>
      </c>
      <c r="D3" s="298" t="s">
        <v>111</v>
      </c>
      <c r="E3" s="298" t="s">
        <v>112</v>
      </c>
      <c r="F3" s="298" t="s">
        <v>113</v>
      </c>
      <c r="H3" s="195" t="s">
        <v>127</v>
      </c>
      <c r="I3" s="298" t="s">
        <v>109</v>
      </c>
      <c r="J3" s="298" t="s">
        <v>110</v>
      </c>
      <c r="K3" s="298" t="s">
        <v>111</v>
      </c>
      <c r="L3" s="298" t="s">
        <v>112</v>
      </c>
      <c r="M3" s="298" t="s">
        <v>113</v>
      </c>
    </row>
    <row r="4" spans="1:15" ht="21.75" customHeight="1">
      <c r="A4" s="165" t="s">
        <v>109</v>
      </c>
      <c r="B4" s="162">
        <v>0.48299999999999998</v>
      </c>
      <c r="C4" s="162">
        <v>0.20499999999999999</v>
      </c>
      <c r="D4" s="162">
        <v>1E-3</v>
      </c>
      <c r="E4" s="162">
        <v>0</v>
      </c>
      <c r="F4" s="162">
        <v>1E-3</v>
      </c>
      <c r="H4" s="165" t="s">
        <v>109</v>
      </c>
      <c r="I4" s="163">
        <v>1</v>
      </c>
      <c r="J4" s="163">
        <v>0</v>
      </c>
      <c r="K4" s="163">
        <v>0</v>
      </c>
      <c r="L4" s="163">
        <v>0</v>
      </c>
      <c r="M4" s="163">
        <v>0</v>
      </c>
      <c r="O4" s="166"/>
    </row>
    <row r="5" spans="1:15" ht="21.75" customHeight="1">
      <c r="A5" s="165" t="s">
        <v>110</v>
      </c>
      <c r="B5" s="162">
        <v>2.2000000000000002E-2</v>
      </c>
      <c r="C5" s="162">
        <v>0.68299999999999994</v>
      </c>
      <c r="D5" s="162">
        <v>1.7000000000000001E-2</v>
      </c>
      <c r="E5" s="162">
        <v>2E-3</v>
      </c>
      <c r="F5" s="162">
        <v>1E-3</v>
      </c>
      <c r="H5" s="165" t="s">
        <v>110</v>
      </c>
      <c r="I5" s="163">
        <v>0</v>
      </c>
      <c r="J5" s="163">
        <v>1</v>
      </c>
      <c r="K5" s="163">
        <v>0</v>
      </c>
      <c r="L5" s="163">
        <v>0</v>
      </c>
      <c r="M5" s="163">
        <v>0</v>
      </c>
      <c r="O5" s="166"/>
    </row>
    <row r="6" spans="1:15" ht="21.75" customHeight="1">
      <c r="A6" s="165" t="s">
        <v>111</v>
      </c>
      <c r="B6" s="162">
        <v>6.0000000000000001E-3</v>
      </c>
      <c r="C6" s="162">
        <v>0.20199999999999999</v>
      </c>
      <c r="D6" s="162">
        <v>0.5</v>
      </c>
      <c r="E6" s="162">
        <v>5.0000000000000001E-3</v>
      </c>
      <c r="F6" s="162">
        <v>2E-3</v>
      </c>
      <c r="H6" s="165" t="s">
        <v>111</v>
      </c>
      <c r="I6" s="163">
        <v>0</v>
      </c>
      <c r="J6" s="163">
        <v>0</v>
      </c>
      <c r="K6" s="163">
        <v>1</v>
      </c>
      <c r="L6" s="163">
        <v>0</v>
      </c>
      <c r="M6" s="163">
        <v>0</v>
      </c>
      <c r="O6" s="166"/>
    </row>
    <row r="7" spans="1:15" ht="21.75" customHeight="1">
      <c r="A7" s="165" t="s">
        <v>112</v>
      </c>
      <c r="B7" s="162">
        <v>6.0000000000000001E-3</v>
      </c>
      <c r="C7" s="162">
        <v>0.13400000000000001</v>
      </c>
      <c r="D7" s="162">
        <v>0</v>
      </c>
      <c r="E7" s="162">
        <v>0.75800000000000001</v>
      </c>
      <c r="F7" s="162">
        <v>0</v>
      </c>
      <c r="H7" s="165" t="s">
        <v>112</v>
      </c>
      <c r="I7" s="163">
        <v>0</v>
      </c>
      <c r="J7" s="163">
        <v>0</v>
      </c>
      <c r="K7" s="163">
        <v>0</v>
      </c>
      <c r="L7" s="163">
        <v>1</v>
      </c>
      <c r="M7" s="163">
        <v>0</v>
      </c>
      <c r="O7" s="166"/>
    </row>
    <row r="8" spans="1:15" ht="21.75" customHeight="1">
      <c r="A8" s="165" t="s">
        <v>113</v>
      </c>
      <c r="B8" s="162">
        <v>0.01</v>
      </c>
      <c r="C8" s="162">
        <v>0.21</v>
      </c>
      <c r="D8" s="162">
        <v>6.0000000000000001E-3</v>
      </c>
      <c r="E8" s="162">
        <v>4.0000000000000001E-3</v>
      </c>
      <c r="F8" s="162">
        <v>0.67800000000000005</v>
      </c>
      <c r="H8" s="165" t="s">
        <v>113</v>
      </c>
      <c r="I8" s="163">
        <v>0</v>
      </c>
      <c r="J8" s="163">
        <v>0</v>
      </c>
      <c r="K8" s="163">
        <v>0</v>
      </c>
      <c r="L8" s="163">
        <v>0</v>
      </c>
      <c r="M8" s="163">
        <v>1</v>
      </c>
      <c r="O8" s="166"/>
    </row>
    <row r="9" spans="1:15" ht="21.75" customHeight="1" thickBot="1"/>
    <row r="10" spans="1:15" ht="21.75" customHeight="1" thickBot="1">
      <c r="A10" s="195" t="s">
        <v>128</v>
      </c>
      <c r="B10" s="299" t="s">
        <v>109</v>
      </c>
      <c r="C10" s="299" t="s">
        <v>110</v>
      </c>
      <c r="D10" s="299" t="s">
        <v>111</v>
      </c>
      <c r="E10" s="299" t="s">
        <v>112</v>
      </c>
      <c r="F10" s="299" t="s">
        <v>113</v>
      </c>
    </row>
    <row r="11" spans="1:15" ht="21.75" customHeight="1">
      <c r="A11" s="165" t="s">
        <v>109</v>
      </c>
      <c r="B11" s="162">
        <f t="array" ref="B11:F15">I4:M8-B4:F8</f>
        <v>0.51700000000000002</v>
      </c>
      <c r="C11" s="162">
        <v>-0.20499999999999999</v>
      </c>
      <c r="D11" s="162">
        <v>-1E-3</v>
      </c>
      <c r="E11" s="162">
        <v>0</v>
      </c>
      <c r="F11" s="162">
        <v>-1E-3</v>
      </c>
    </row>
    <row r="12" spans="1:15" ht="21.75" customHeight="1">
      <c r="A12" s="165" t="s">
        <v>110</v>
      </c>
      <c r="B12" s="162">
        <v>-2.2000000000000002E-2</v>
      </c>
      <c r="C12" s="162">
        <v>0.31700000000000006</v>
      </c>
      <c r="D12" s="162">
        <v>-1.7000000000000001E-2</v>
      </c>
      <c r="E12" s="162">
        <v>-2E-3</v>
      </c>
      <c r="F12" s="162">
        <v>-1E-3</v>
      </c>
    </row>
    <row r="13" spans="1:15" ht="21.75" customHeight="1">
      <c r="A13" s="165" t="s">
        <v>111</v>
      </c>
      <c r="B13" s="285">
        <v>-6.0000000000000001E-3</v>
      </c>
      <c r="C13" s="285">
        <v>-0.20199999999999999</v>
      </c>
      <c r="D13" s="285">
        <v>0.5</v>
      </c>
      <c r="E13" s="285">
        <v>-5.0000000000000001E-3</v>
      </c>
      <c r="F13" s="285">
        <v>-2E-3</v>
      </c>
    </row>
    <row r="14" spans="1:15" ht="21.75" customHeight="1">
      <c r="A14" s="165" t="s">
        <v>112</v>
      </c>
      <c r="B14" s="285">
        <v>-6.0000000000000001E-3</v>
      </c>
      <c r="C14" s="285">
        <v>-0.13400000000000001</v>
      </c>
      <c r="D14" s="285">
        <v>0</v>
      </c>
      <c r="E14" s="285">
        <v>0.24199999999999999</v>
      </c>
      <c r="F14" s="285">
        <v>0</v>
      </c>
    </row>
    <row r="15" spans="1:15" ht="21.75" customHeight="1">
      <c r="A15" s="165" t="s">
        <v>113</v>
      </c>
      <c r="B15" s="162">
        <v>-0.01</v>
      </c>
      <c r="C15" s="162">
        <v>-0.21</v>
      </c>
      <c r="D15" s="162">
        <v>-6.0000000000000001E-3</v>
      </c>
      <c r="E15" s="162">
        <v>-4.0000000000000001E-3</v>
      </c>
      <c r="F15" s="162">
        <v>0.32199999999999995</v>
      </c>
    </row>
    <row r="16" spans="1:15" ht="21.75" customHeight="1" thickBot="1"/>
    <row r="17" spans="1:13" ht="21.75" customHeight="1" thickBot="1">
      <c r="A17" s="195" t="s">
        <v>130</v>
      </c>
      <c r="B17" s="300" t="s">
        <v>109</v>
      </c>
      <c r="C17" s="300" t="s">
        <v>110</v>
      </c>
      <c r="D17" s="300" t="s">
        <v>111</v>
      </c>
      <c r="E17" s="300" t="s">
        <v>112</v>
      </c>
      <c r="F17" s="301" t="s">
        <v>113</v>
      </c>
    </row>
    <row r="18" spans="1:13" ht="21.75" customHeight="1">
      <c r="A18" s="185" t="s">
        <v>109</v>
      </c>
      <c r="B18" s="187">
        <f t="array" ref="B18:F22">MINVERSE(B11:F15)</f>
        <v>1.9918271154056717</v>
      </c>
      <c r="C18" s="187">
        <v>1.331762381457696</v>
      </c>
      <c r="D18" s="187">
        <v>4.939111700400798E-2</v>
      </c>
      <c r="E18" s="187">
        <v>1.2202455712729003E-2</v>
      </c>
      <c r="F18" s="188">
        <v>1.0628483636246534E-2</v>
      </c>
    </row>
    <row r="19" spans="1:13" ht="21.75" customHeight="1">
      <c r="A19" s="185" t="s">
        <v>110</v>
      </c>
      <c r="B19" s="187">
        <v>0.14405664564005061</v>
      </c>
      <c r="C19" s="187">
        <v>3.3407712795852493</v>
      </c>
      <c r="D19" s="187">
        <v>0.11401270400214369</v>
      </c>
      <c r="E19" s="187">
        <v>3.0155902813372912E-2</v>
      </c>
      <c r="F19" s="188">
        <v>1.1530600413756486E-2</v>
      </c>
    </row>
    <row r="20" spans="1:13" ht="21.75" customHeight="1">
      <c r="A20" s="185" t="s">
        <v>111</v>
      </c>
      <c r="B20" s="187">
        <v>8.4028232988729717E-2</v>
      </c>
      <c r="C20" s="187">
        <v>1.393559338388888</v>
      </c>
      <c r="D20" s="187">
        <v>2.0477567671801093</v>
      </c>
      <c r="E20" s="187">
        <v>5.4112122240970326E-2</v>
      </c>
      <c r="F20" s="188">
        <v>1.7307767409123723E-2</v>
      </c>
    </row>
    <row r="21" spans="1:13" ht="21.75" customHeight="1">
      <c r="A21" s="185" t="s">
        <v>112</v>
      </c>
      <c r="B21" s="187">
        <v>0.12915104631487939</v>
      </c>
      <c r="C21" s="187">
        <v>1.8828674617899572</v>
      </c>
      <c r="D21" s="187">
        <v>6.4355574538476457E-2</v>
      </c>
      <c r="E21" s="187">
        <v>4.1492318417821012</v>
      </c>
      <c r="F21" s="188">
        <v>6.6482287490117718E-3</v>
      </c>
    </row>
    <row r="22" spans="1:13" ht="21.75" customHeight="1" thickBot="1">
      <c r="A22" s="186" t="s">
        <v>113</v>
      </c>
      <c r="B22" s="189">
        <v>0.15897807553310325</v>
      </c>
      <c r="C22" s="189">
        <v>2.2694795602638904</v>
      </c>
      <c r="D22" s="189">
        <v>0.11484640345256154</v>
      </c>
      <c r="E22" s="189">
        <v>7.2597404498477736E-2</v>
      </c>
      <c r="F22" s="190">
        <v>3.1138451877102558</v>
      </c>
    </row>
    <row r="23" spans="1:13" ht="21.75" customHeight="1" thickBot="1">
      <c r="A23" s="382"/>
      <c r="B23" s="382"/>
      <c r="C23" s="383">
        <v>2012</v>
      </c>
      <c r="D23" s="382"/>
      <c r="E23" s="382"/>
      <c r="F23" s="382"/>
      <c r="G23" s="382"/>
      <c r="H23" s="382"/>
      <c r="I23" s="382"/>
      <c r="J23" s="382"/>
      <c r="K23" s="382"/>
      <c r="L23" s="382"/>
      <c r="M23" s="382"/>
    </row>
    <row r="24" spans="1:13" ht="21.75" customHeight="1" thickBot="1">
      <c r="A24" s="195" t="s">
        <v>129</v>
      </c>
      <c r="B24" s="298" t="s">
        <v>109</v>
      </c>
      <c r="C24" s="298" t="s">
        <v>110</v>
      </c>
      <c r="D24" s="298" t="s">
        <v>111</v>
      </c>
      <c r="E24" s="298" t="s">
        <v>112</v>
      </c>
      <c r="F24" s="298" t="s">
        <v>113</v>
      </c>
      <c r="H24" s="195" t="s">
        <v>127</v>
      </c>
      <c r="I24" s="298" t="s">
        <v>109</v>
      </c>
      <c r="J24" s="298" t="s">
        <v>110</v>
      </c>
      <c r="K24" s="298" t="s">
        <v>111</v>
      </c>
      <c r="L24" s="298" t="s">
        <v>112</v>
      </c>
      <c r="M24" s="298" t="s">
        <v>113</v>
      </c>
    </row>
    <row r="25" spans="1:13" ht="21.75" customHeight="1">
      <c r="A25" s="165" t="s">
        <v>109</v>
      </c>
      <c r="B25" s="162">
        <v>0.504</v>
      </c>
      <c r="C25" s="162">
        <v>0.23899999999999999</v>
      </c>
      <c r="D25" s="162">
        <v>0</v>
      </c>
      <c r="E25" s="285">
        <v>0</v>
      </c>
      <c r="F25" s="285">
        <v>0</v>
      </c>
      <c r="H25" s="165" t="s">
        <v>109</v>
      </c>
      <c r="I25" s="163">
        <v>1</v>
      </c>
      <c r="J25" s="163">
        <v>0</v>
      </c>
      <c r="K25" s="163">
        <v>0</v>
      </c>
      <c r="L25" s="163">
        <v>0</v>
      </c>
      <c r="M25" s="163">
        <v>0</v>
      </c>
    </row>
    <row r="26" spans="1:13" ht="21.75" customHeight="1">
      <c r="A26" s="165" t="s">
        <v>110</v>
      </c>
      <c r="B26" s="162">
        <v>3.5000000000000003E-2</v>
      </c>
      <c r="C26" s="162">
        <v>0.68200000000000005</v>
      </c>
      <c r="D26" s="162">
        <v>0.02</v>
      </c>
      <c r="E26" s="285">
        <v>8.9999999999999993E-3</v>
      </c>
      <c r="F26" s="285">
        <v>1E-3</v>
      </c>
      <c r="H26" s="165" t="s">
        <v>110</v>
      </c>
      <c r="I26" s="163">
        <v>0</v>
      </c>
      <c r="J26" s="163">
        <v>1</v>
      </c>
      <c r="K26" s="163">
        <v>0</v>
      </c>
      <c r="L26" s="163">
        <v>0</v>
      </c>
      <c r="M26" s="163">
        <v>0</v>
      </c>
    </row>
    <row r="27" spans="1:13" ht="21.75" customHeight="1">
      <c r="A27" s="165" t="s">
        <v>111</v>
      </c>
      <c r="B27" s="285">
        <v>-1.1000000000000008E-2</v>
      </c>
      <c r="C27" s="285">
        <v>0.18549999999999994</v>
      </c>
      <c r="D27" s="285">
        <v>0.499</v>
      </c>
      <c r="E27" s="285">
        <v>1.5000000000000005E-3</v>
      </c>
      <c r="F27" s="285">
        <v>2.5000000000000001E-3</v>
      </c>
      <c r="H27" s="165" t="s">
        <v>111</v>
      </c>
      <c r="I27" s="163">
        <v>0</v>
      </c>
      <c r="J27" s="163">
        <v>0</v>
      </c>
      <c r="K27" s="163">
        <v>1</v>
      </c>
      <c r="L27" s="163">
        <v>0</v>
      </c>
      <c r="M27" s="163">
        <v>0</v>
      </c>
    </row>
    <row r="28" spans="1:13" ht="21.75" customHeight="1">
      <c r="A28" s="165" t="s">
        <v>112</v>
      </c>
      <c r="B28" s="285">
        <v>-1.1000000000000008E-2</v>
      </c>
      <c r="C28" s="285">
        <v>0.11749999999999995</v>
      </c>
      <c r="D28" s="285">
        <v>-9.9999999999999959E-4</v>
      </c>
      <c r="E28" s="285">
        <v>0.75450000000000006</v>
      </c>
      <c r="F28" s="285">
        <v>5.0000000000000001E-4</v>
      </c>
      <c r="H28" s="165" t="s">
        <v>112</v>
      </c>
      <c r="I28" s="163">
        <v>0</v>
      </c>
      <c r="J28" s="163">
        <v>0</v>
      </c>
      <c r="K28" s="163">
        <v>0</v>
      </c>
      <c r="L28" s="163">
        <v>1</v>
      </c>
      <c r="M28" s="163">
        <v>0</v>
      </c>
    </row>
    <row r="29" spans="1:13" ht="21.75" customHeight="1">
      <c r="A29" s="165" t="s">
        <v>113</v>
      </c>
      <c r="B29" s="285">
        <v>-7.000000000000008E-3</v>
      </c>
      <c r="C29" s="285">
        <v>0.19349999999999995</v>
      </c>
      <c r="D29" s="285">
        <v>5.000000000000001E-3</v>
      </c>
      <c r="E29" s="285">
        <v>5.0000000000000044E-4</v>
      </c>
      <c r="F29" s="285">
        <v>0.67849999999999999</v>
      </c>
      <c r="H29" s="165" t="s">
        <v>113</v>
      </c>
      <c r="I29" s="163">
        <v>0</v>
      </c>
      <c r="J29" s="163">
        <v>0</v>
      </c>
      <c r="K29" s="163">
        <v>0</v>
      </c>
      <c r="L29" s="163">
        <v>0</v>
      </c>
      <c r="M29" s="163">
        <v>1</v>
      </c>
    </row>
    <row r="30" spans="1:13" ht="21.75" customHeight="1" thickBot="1"/>
    <row r="31" spans="1:13" ht="21.75" customHeight="1" thickBot="1">
      <c r="A31" s="195" t="s">
        <v>128</v>
      </c>
      <c r="B31" s="298" t="s">
        <v>109</v>
      </c>
      <c r="C31" s="298" t="s">
        <v>110</v>
      </c>
      <c r="D31" s="298" t="s">
        <v>111</v>
      </c>
      <c r="E31" s="298" t="s">
        <v>112</v>
      </c>
      <c r="F31" s="298" t="s">
        <v>113</v>
      </c>
    </row>
    <row r="32" spans="1:13" ht="21.75" customHeight="1">
      <c r="A32" s="165" t="s">
        <v>109</v>
      </c>
      <c r="B32" s="162">
        <f t="array" ref="B32:F36">I25:M29-B25:F29</f>
        <v>0.496</v>
      </c>
      <c r="C32" s="162">
        <v>-0.23899999999999999</v>
      </c>
      <c r="D32" s="162">
        <v>0</v>
      </c>
      <c r="E32" s="162">
        <v>0</v>
      </c>
      <c r="F32" s="162">
        <v>0</v>
      </c>
    </row>
    <row r="33" spans="1:13" ht="21.75" customHeight="1">
      <c r="A33" s="165" t="s">
        <v>110</v>
      </c>
      <c r="B33" s="162">
        <v>-3.5000000000000003E-2</v>
      </c>
      <c r="C33" s="162">
        <v>0.31799999999999995</v>
      </c>
      <c r="D33" s="162">
        <v>-0.02</v>
      </c>
      <c r="E33" s="162">
        <v>-8.9999999999999993E-3</v>
      </c>
      <c r="F33" s="162">
        <v>-1E-3</v>
      </c>
    </row>
    <row r="34" spans="1:13" ht="21.75" customHeight="1">
      <c r="A34" s="165" t="s">
        <v>111</v>
      </c>
      <c r="B34" s="285">
        <v>1.1000000000000008E-2</v>
      </c>
      <c r="C34" s="285">
        <v>-0.18549999999999994</v>
      </c>
      <c r="D34" s="285">
        <v>0.501</v>
      </c>
      <c r="E34" s="285">
        <v>-1.5000000000000005E-3</v>
      </c>
      <c r="F34" s="285">
        <v>-2.5000000000000001E-3</v>
      </c>
    </row>
    <row r="35" spans="1:13" ht="21.75" customHeight="1">
      <c r="A35" s="165" t="s">
        <v>112</v>
      </c>
      <c r="B35" s="285">
        <v>1.1000000000000008E-2</v>
      </c>
      <c r="C35" s="285">
        <v>-0.11749999999999995</v>
      </c>
      <c r="D35" s="285">
        <v>9.9999999999999959E-4</v>
      </c>
      <c r="E35" s="285">
        <v>0.24549999999999994</v>
      </c>
      <c r="F35" s="285">
        <v>-5.0000000000000001E-4</v>
      </c>
    </row>
    <row r="36" spans="1:13" ht="21.75" customHeight="1">
      <c r="A36" s="165" t="s">
        <v>113</v>
      </c>
      <c r="B36" s="162">
        <v>7.000000000000008E-3</v>
      </c>
      <c r="C36" s="162">
        <v>-0.19349999999999995</v>
      </c>
      <c r="D36" s="162">
        <v>-5.000000000000001E-3</v>
      </c>
      <c r="E36" s="162">
        <v>-5.0000000000000044E-4</v>
      </c>
      <c r="F36" s="162">
        <v>0.32150000000000001</v>
      </c>
    </row>
    <row r="37" spans="1:13" ht="21.75" customHeight="1" thickBot="1"/>
    <row r="38" spans="1:13" ht="21.75" customHeight="1" thickBot="1">
      <c r="A38" s="195" t="s">
        <v>130</v>
      </c>
      <c r="B38" s="300" t="s">
        <v>109</v>
      </c>
      <c r="C38" s="300" t="s">
        <v>110</v>
      </c>
      <c r="D38" s="300" t="s">
        <v>111</v>
      </c>
      <c r="E38" s="300" t="s">
        <v>112</v>
      </c>
      <c r="F38" s="301" t="s">
        <v>113</v>
      </c>
    </row>
    <row r="39" spans="1:13" ht="21.75" customHeight="1">
      <c r="A39" s="185" t="s">
        <v>109</v>
      </c>
      <c r="B39" s="187">
        <f t="array" ref="B39:F43">MINVERSE(B32:F36)</f>
        <v>2.1308032586043737</v>
      </c>
      <c r="C39" s="187">
        <v>1.6664764915521644</v>
      </c>
      <c r="D39" s="187">
        <v>6.6461075185836757E-2</v>
      </c>
      <c r="E39" s="187">
        <v>6.151070464732817E-2</v>
      </c>
      <c r="F39" s="188">
        <v>5.7959083416498297E-3</v>
      </c>
    </row>
    <row r="40" spans="1:13" ht="21.75" customHeight="1">
      <c r="A40" s="185" t="s">
        <v>110</v>
      </c>
      <c r="B40" s="187">
        <v>0.2379850053044745</v>
      </c>
      <c r="C40" s="187">
        <v>3.4584616728446593</v>
      </c>
      <c r="D40" s="187">
        <v>0.13792758699654825</v>
      </c>
      <c r="E40" s="187">
        <v>0.12765401466558482</v>
      </c>
      <c r="F40" s="188">
        <v>1.20283286086122E-2</v>
      </c>
    </row>
    <row r="41" spans="1:13" ht="21.75" customHeight="1">
      <c r="A41" s="185" t="s">
        <v>111</v>
      </c>
      <c r="B41" s="187">
        <v>4.1873995586798038E-2</v>
      </c>
      <c r="C41" s="187">
        <v>1.258984303466405</v>
      </c>
      <c r="D41" s="187">
        <v>2.0463484769790421</v>
      </c>
      <c r="E41" s="187">
        <v>5.8697928021122343E-2</v>
      </c>
      <c r="F41" s="188">
        <v>1.9919765038645631E-2</v>
      </c>
    </row>
    <row r="42" spans="1:13" ht="21.75" customHeight="1">
      <c r="A42" s="185" t="s">
        <v>112</v>
      </c>
      <c r="B42" s="187">
        <v>1.8457388580030955E-2</v>
      </c>
      <c r="C42" s="187">
        <v>1.579684980776725</v>
      </c>
      <c r="D42" s="187">
        <v>5.4932015659919106E-2</v>
      </c>
      <c r="E42" s="187">
        <v>4.1315904110574131</v>
      </c>
      <c r="F42" s="188">
        <v>1.1766128228476605E-2</v>
      </c>
    </row>
    <row r="43" spans="1:13" ht="21.75" customHeight="1" thickBot="1">
      <c r="A43" s="186" t="s">
        <v>113</v>
      </c>
      <c r="B43" s="189">
        <v>9.7521226713558853E-2</v>
      </c>
      <c r="C43" s="189">
        <v>2.0672838639573765</v>
      </c>
      <c r="D43" s="189">
        <v>0.11347735287793587</v>
      </c>
      <c r="E43" s="189">
        <v>8.2829741060322454E-2</v>
      </c>
      <c r="F43" s="190">
        <v>3.1178612507517331</v>
      </c>
    </row>
    <row r="44" spans="1:13" ht="21.75" customHeight="1" thickBot="1">
      <c r="A44" s="382"/>
      <c r="B44" s="382"/>
      <c r="C44" s="383">
        <v>2013</v>
      </c>
      <c r="D44" s="382"/>
      <c r="E44" s="382"/>
      <c r="F44" s="382"/>
      <c r="G44" s="382"/>
      <c r="H44" s="382"/>
      <c r="I44" s="382"/>
      <c r="J44" s="382"/>
      <c r="K44" s="382"/>
      <c r="L44" s="382"/>
      <c r="M44" s="382"/>
    </row>
    <row r="45" spans="1:13" ht="21.75" customHeight="1" thickBot="1">
      <c r="A45" s="195" t="s">
        <v>129</v>
      </c>
      <c r="B45" s="298" t="s">
        <v>109</v>
      </c>
      <c r="C45" s="298" t="s">
        <v>110</v>
      </c>
      <c r="D45" s="298" t="s">
        <v>111</v>
      </c>
      <c r="E45" s="298" t="s">
        <v>112</v>
      </c>
      <c r="F45" s="298" t="s">
        <v>113</v>
      </c>
      <c r="H45" s="195" t="s">
        <v>127</v>
      </c>
      <c r="I45" s="298" t="s">
        <v>109</v>
      </c>
      <c r="J45" s="298" t="s">
        <v>110</v>
      </c>
      <c r="K45" s="298" t="s">
        <v>111</v>
      </c>
      <c r="L45" s="298" t="s">
        <v>112</v>
      </c>
      <c r="M45" s="298" t="s">
        <v>113</v>
      </c>
    </row>
    <row r="46" spans="1:13" ht="21.75" customHeight="1">
      <c r="A46" s="165" t="s">
        <v>109</v>
      </c>
      <c r="B46" s="162">
        <v>0.56399999999999995</v>
      </c>
      <c r="C46" s="162">
        <v>3.2000000000000001E-2</v>
      </c>
      <c r="D46" s="162">
        <v>1.4E-2</v>
      </c>
      <c r="E46" s="285">
        <v>1.4E-2</v>
      </c>
      <c r="F46" s="285">
        <v>1.4E-2</v>
      </c>
      <c r="H46" s="165" t="s">
        <v>109</v>
      </c>
      <c r="I46" s="163">
        <v>1</v>
      </c>
      <c r="J46" s="163">
        <v>0</v>
      </c>
      <c r="K46" s="163">
        <v>0</v>
      </c>
      <c r="L46" s="163">
        <v>0</v>
      </c>
      <c r="M46" s="163">
        <v>0</v>
      </c>
    </row>
    <row r="47" spans="1:13" ht="21.75" customHeight="1">
      <c r="A47" s="165" t="s">
        <v>110</v>
      </c>
      <c r="B47" s="162">
        <v>1.7999999999999999E-2</v>
      </c>
      <c r="C47" s="162">
        <v>0.74399999999999999</v>
      </c>
      <c r="D47" s="162">
        <v>8.0000000000000002E-3</v>
      </c>
      <c r="E47" s="285">
        <v>1E-3</v>
      </c>
      <c r="F47" s="285">
        <v>1E-3</v>
      </c>
      <c r="H47" s="165" t="s">
        <v>110</v>
      </c>
      <c r="I47" s="163">
        <v>0</v>
      </c>
      <c r="J47" s="163">
        <v>1</v>
      </c>
      <c r="K47" s="163">
        <v>0</v>
      </c>
      <c r="L47" s="163">
        <v>0</v>
      </c>
      <c r="M47" s="163">
        <v>0</v>
      </c>
    </row>
    <row r="48" spans="1:13" ht="21.75" customHeight="1">
      <c r="A48" s="165" t="s">
        <v>111</v>
      </c>
      <c r="B48" s="285">
        <v>4.0000000000000001E-3</v>
      </c>
      <c r="C48" s="285">
        <v>3.1E-2</v>
      </c>
      <c r="D48" s="285">
        <v>0.42299999999999999</v>
      </c>
      <c r="E48" s="285">
        <v>0</v>
      </c>
      <c r="F48" s="285">
        <v>3.0000000000000001E-3</v>
      </c>
      <c r="H48" s="165" t="s">
        <v>111</v>
      </c>
      <c r="I48" s="163">
        <v>0</v>
      </c>
      <c r="J48" s="163">
        <v>0</v>
      </c>
      <c r="K48" s="163">
        <v>1</v>
      </c>
      <c r="L48" s="163">
        <v>0</v>
      </c>
      <c r="M48" s="163">
        <v>0</v>
      </c>
    </row>
    <row r="49" spans="1:13" ht="21.75" customHeight="1">
      <c r="A49" s="165" t="s">
        <v>112</v>
      </c>
      <c r="B49" s="285">
        <v>1.4999999999999999E-2</v>
      </c>
      <c r="C49" s="285">
        <v>1.7999999999999999E-2</v>
      </c>
      <c r="D49" s="285">
        <v>4.0000000000000001E-3</v>
      </c>
      <c r="E49" s="285">
        <v>0.65200000000000002</v>
      </c>
      <c r="F49" s="285">
        <v>2E-3</v>
      </c>
      <c r="H49" s="165" t="s">
        <v>112</v>
      </c>
      <c r="I49" s="163">
        <v>0</v>
      </c>
      <c r="J49" s="163">
        <v>0</v>
      </c>
      <c r="K49" s="163">
        <v>0</v>
      </c>
      <c r="L49" s="163">
        <v>1</v>
      </c>
      <c r="M49" s="163">
        <v>0</v>
      </c>
    </row>
    <row r="50" spans="1:13" ht="21.75" customHeight="1">
      <c r="A50" s="165" t="s">
        <v>113</v>
      </c>
      <c r="B50" s="285">
        <v>6.0999999999999999E-2</v>
      </c>
      <c r="C50" s="285">
        <v>2.3E-2</v>
      </c>
      <c r="D50" s="285">
        <v>0.02</v>
      </c>
      <c r="E50" s="285">
        <v>6.9000000000000006E-2</v>
      </c>
      <c r="F50" s="285">
        <v>8.9999999999999993E-3</v>
      </c>
      <c r="H50" s="165" t="s">
        <v>113</v>
      </c>
      <c r="I50" s="163">
        <v>0</v>
      </c>
      <c r="J50" s="163">
        <v>0</v>
      </c>
      <c r="K50" s="163">
        <v>0</v>
      </c>
      <c r="L50" s="163">
        <v>0</v>
      </c>
      <c r="M50" s="163">
        <v>1</v>
      </c>
    </row>
    <row r="51" spans="1:13" ht="21.75" customHeight="1" thickBot="1"/>
    <row r="52" spans="1:13" ht="21.75" customHeight="1" thickBot="1">
      <c r="A52" s="195" t="s">
        <v>128</v>
      </c>
      <c r="B52" s="298" t="s">
        <v>109</v>
      </c>
      <c r="C52" s="298" t="s">
        <v>110</v>
      </c>
      <c r="D52" s="298" t="s">
        <v>111</v>
      </c>
      <c r="E52" s="298" t="s">
        <v>112</v>
      </c>
      <c r="F52" s="298" t="s">
        <v>113</v>
      </c>
    </row>
    <row r="53" spans="1:13" ht="21.75" customHeight="1">
      <c r="A53" s="165" t="s">
        <v>109</v>
      </c>
      <c r="B53" s="162">
        <f t="array" ref="B53:F57">I46:M50-B46:F50</f>
        <v>0.43600000000000005</v>
      </c>
      <c r="C53" s="162">
        <v>-3.2000000000000001E-2</v>
      </c>
      <c r="D53" s="162">
        <v>-1.4E-2</v>
      </c>
      <c r="E53" s="162">
        <v>-1.4E-2</v>
      </c>
      <c r="F53" s="162">
        <v>-1.4E-2</v>
      </c>
    </row>
    <row r="54" spans="1:13" ht="21.75" customHeight="1">
      <c r="A54" s="165" t="s">
        <v>110</v>
      </c>
      <c r="B54" s="162">
        <v>-1.7999999999999999E-2</v>
      </c>
      <c r="C54" s="162">
        <v>0.25600000000000001</v>
      </c>
      <c r="D54" s="162">
        <v>-8.0000000000000002E-3</v>
      </c>
      <c r="E54" s="162">
        <v>-1E-3</v>
      </c>
      <c r="F54" s="162">
        <v>-1E-3</v>
      </c>
    </row>
    <row r="55" spans="1:13" ht="21.75" customHeight="1">
      <c r="A55" s="165" t="s">
        <v>111</v>
      </c>
      <c r="B55" s="285">
        <v>-4.0000000000000001E-3</v>
      </c>
      <c r="C55" s="285">
        <v>-3.1E-2</v>
      </c>
      <c r="D55" s="285">
        <v>0.57699999999999996</v>
      </c>
      <c r="E55" s="285">
        <v>0</v>
      </c>
      <c r="F55" s="285">
        <v>-3.0000000000000001E-3</v>
      </c>
    </row>
    <row r="56" spans="1:13" ht="21.75" customHeight="1">
      <c r="A56" s="165" t="s">
        <v>112</v>
      </c>
      <c r="B56" s="285">
        <v>-1.4999999999999999E-2</v>
      </c>
      <c r="C56" s="285">
        <v>-1.7999999999999999E-2</v>
      </c>
      <c r="D56" s="285">
        <v>-4.0000000000000001E-3</v>
      </c>
      <c r="E56" s="285">
        <v>0.34799999999999998</v>
      </c>
      <c r="F56" s="285">
        <v>-2E-3</v>
      </c>
    </row>
    <row r="57" spans="1:13" ht="21.75" customHeight="1">
      <c r="A57" s="165" t="s">
        <v>113</v>
      </c>
      <c r="B57" s="162">
        <v>-6.0999999999999999E-2</v>
      </c>
      <c r="C57" s="162">
        <v>-2.3E-2</v>
      </c>
      <c r="D57" s="162">
        <v>-0.02</v>
      </c>
      <c r="E57" s="162">
        <v>-6.9000000000000006E-2</v>
      </c>
      <c r="F57" s="162">
        <v>0.99099999999999999</v>
      </c>
    </row>
    <row r="58" spans="1:13" ht="21.75" customHeight="1" thickBot="1"/>
    <row r="59" spans="1:13" ht="21.75" customHeight="1" thickBot="1">
      <c r="A59" s="195" t="s">
        <v>130</v>
      </c>
      <c r="B59" s="300" t="s">
        <v>109</v>
      </c>
      <c r="C59" s="300" t="s">
        <v>110</v>
      </c>
      <c r="D59" s="300" t="s">
        <v>111</v>
      </c>
      <c r="E59" s="300" t="s">
        <v>112</v>
      </c>
      <c r="F59" s="301" t="s">
        <v>113</v>
      </c>
    </row>
    <row r="60" spans="1:13" ht="21.75" customHeight="1">
      <c r="A60" s="185" t="s">
        <v>109</v>
      </c>
      <c r="B60" s="187">
        <f t="array" ref="B60:F64">MINVERSE(B53:F57)</f>
        <v>2.3149591317323166</v>
      </c>
      <c r="C60" s="187">
        <v>0.30698892439886061</v>
      </c>
      <c r="D60" s="187">
        <v>6.2280740599240561E-2</v>
      </c>
      <c r="E60" s="187">
        <v>0.10063613230085698</v>
      </c>
      <c r="F60" s="188">
        <v>3.3405177855752498E-2</v>
      </c>
    </row>
    <row r="61" spans="1:13" ht="21.75" customHeight="1">
      <c r="A61" s="185" t="s">
        <v>110</v>
      </c>
      <c r="B61" s="187">
        <v>0.16460453014439308</v>
      </c>
      <c r="C61" s="187">
        <v>3.9358977523806655</v>
      </c>
      <c r="D61" s="187">
        <v>5.8923439002714469E-2</v>
      </c>
      <c r="E61" s="187">
        <v>1.9223682292634416E-2</v>
      </c>
      <c r="F61" s="188">
        <v>6.5142067164435727E-3</v>
      </c>
    </row>
    <row r="62" spans="1:13" ht="21.75" customHeight="1">
      <c r="A62" s="185" t="s">
        <v>111</v>
      </c>
      <c r="B62" s="187">
        <v>2.5694881329505145E-2</v>
      </c>
      <c r="C62" s="187">
        <v>0.2142642104292862</v>
      </c>
      <c r="D62" s="187">
        <v>1.736918427566714</v>
      </c>
      <c r="E62" s="187">
        <v>2.8079198691474774E-3</v>
      </c>
      <c r="F62" s="188">
        <v>5.8429502234922251E-3</v>
      </c>
    </row>
    <row r="63" spans="1:13" ht="21.75" customHeight="1">
      <c r="A63" s="185" t="s">
        <v>112</v>
      </c>
      <c r="B63" s="187">
        <v>0.10947977324055899</v>
      </c>
      <c r="C63" s="187">
        <v>0.22002248806921484</v>
      </c>
      <c r="D63" s="187">
        <v>2.5938588537297268E-2</v>
      </c>
      <c r="E63" s="187">
        <v>2.8801185651381394</v>
      </c>
      <c r="F63" s="188">
        <v>7.6597297773211013E-3</v>
      </c>
    </row>
    <row r="64" spans="1:13" ht="21.75" customHeight="1" thickBot="1">
      <c r="A64" s="186" t="s">
        <v>113</v>
      </c>
      <c r="B64" s="189">
        <v>0.15445652190633807</v>
      </c>
      <c r="C64" s="189">
        <v>0.12988779876735354</v>
      </c>
      <c r="D64" s="189">
        <v>4.2061044837561956E-2</v>
      </c>
      <c r="E64" s="189">
        <v>0.20723036140766646</v>
      </c>
      <c r="F64" s="190">
        <v>1.0119403864407508</v>
      </c>
    </row>
    <row r="280" hidden="1"/>
    <row r="281" hidden="1"/>
    <row r="282" hidden="1"/>
    <row r="283" hidden="1"/>
    <row r="284" hidden="1"/>
    <row r="285" hidden="1"/>
    <row r="286" hidden="1"/>
    <row r="287" hidden="1"/>
    <row r="288" hidden="1"/>
    <row r="289" hidden="1"/>
    <row r="290" hidden="1"/>
    <row r="291" hidden="1"/>
    <row r="292" hidden="1"/>
    <row r="293" hidden="1"/>
    <row r="294" hidden="1"/>
    <row r="295" hidden="1"/>
    <row r="296" hidden="1"/>
    <row r="297" hidden="1"/>
  </sheetData>
  <mergeCells count="1">
    <mergeCell ref="A1:M1"/>
  </mergeCells>
  <pageMargins left="0.75" right="0.75" top="1" bottom="1" header="0.5" footer="0.5"/>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dimension ref="A1:K59"/>
  <sheetViews>
    <sheetView zoomScale="130" zoomScaleNormal="130" workbookViewId="0">
      <selection activeCell="L8" sqref="L8"/>
    </sheetView>
  </sheetViews>
  <sheetFormatPr defaultRowHeight="12.75"/>
  <cols>
    <col min="1" max="1" width="32.28515625" style="170" customWidth="1"/>
    <col min="2" max="2" width="9.85546875" style="170" hidden="1" customWidth="1"/>
    <col min="3" max="3" width="7.28515625" style="164" bestFit="1" customWidth="1"/>
    <col min="4" max="4" width="5" style="164" bestFit="1" customWidth="1"/>
    <col min="5" max="5" width="17.7109375" style="164" bestFit="1" customWidth="1"/>
    <col min="6" max="6" width="19.140625" style="164" customWidth="1"/>
    <col min="7" max="7" width="16.140625" style="164" customWidth="1"/>
    <col min="8" max="8" width="17.140625" style="164" customWidth="1"/>
    <col min="9" max="9" width="15.85546875" style="164" customWidth="1"/>
    <col min="10" max="10" width="16.85546875" style="164" customWidth="1"/>
    <col min="11" max="11" width="16.28515625" style="170" customWidth="1"/>
    <col min="12" max="12" width="7" style="170" customWidth="1"/>
    <col min="13" max="16384" width="9.140625" style="170"/>
  </cols>
  <sheetData>
    <row r="1" spans="1:11" ht="30.75" customHeight="1" thickBot="1">
      <c r="A1" s="441" t="s">
        <v>140</v>
      </c>
      <c r="B1" s="442"/>
      <c r="C1" s="442"/>
      <c r="D1" s="442"/>
      <c r="E1" s="442"/>
      <c r="F1" s="442"/>
      <c r="G1" s="442"/>
      <c r="H1" s="442"/>
      <c r="I1" s="442"/>
      <c r="J1" s="442"/>
      <c r="K1" s="443"/>
    </row>
    <row r="3" spans="1:11" s="218" customFormat="1">
      <c r="A3" s="302" t="str">
        <f>Durban!A30</f>
        <v xml:space="preserve">How many employees do you have? </v>
      </c>
      <c r="B3" s="305">
        <v>2004</v>
      </c>
      <c r="C3" s="305">
        <v>2005</v>
      </c>
      <c r="D3" s="305">
        <f>C3+1</f>
        <v>2006</v>
      </c>
      <c r="E3" s="305">
        <f>D3+1</f>
        <v>2007</v>
      </c>
      <c r="F3" s="305">
        <f t="shared" ref="F3:I3" si="0">E3+1</f>
        <v>2008</v>
      </c>
      <c r="G3" s="305">
        <f t="shared" si="0"/>
        <v>2009</v>
      </c>
      <c r="H3" s="305">
        <f>G3+1</f>
        <v>2010</v>
      </c>
      <c r="I3" s="305">
        <f t="shared" si="0"/>
        <v>2011</v>
      </c>
      <c r="J3" s="305">
        <v>2012</v>
      </c>
      <c r="K3" s="305">
        <v>2013</v>
      </c>
    </row>
    <row r="4" spans="1:11">
      <c r="A4" s="170" t="s">
        <v>134</v>
      </c>
      <c r="B4" s="219" t="s">
        <v>139</v>
      </c>
      <c r="C4" s="164" t="str">
        <f>Durban!A31</f>
        <v xml:space="preserve">0 - 10 </v>
      </c>
      <c r="D4" s="219" t="s">
        <v>139</v>
      </c>
      <c r="E4" s="164" t="str">
        <f>Durban!A31</f>
        <v xml:space="preserve">0 - 10 </v>
      </c>
      <c r="F4" s="164" t="str">
        <f>Durban!A31</f>
        <v xml:space="preserve">0 - 10 </v>
      </c>
      <c r="G4" s="164" t="str">
        <f>Durban!A35</f>
        <v>101 - 200</v>
      </c>
      <c r="H4" s="164" t="str">
        <f>Durban!A31</f>
        <v xml:space="preserve">0 - 10 </v>
      </c>
      <c r="I4" s="164" t="str">
        <f>Durban!A31</f>
        <v xml:space="preserve">0 - 10 </v>
      </c>
      <c r="J4" s="164" t="str">
        <f>Durban!A31</f>
        <v xml:space="preserve">0 - 10 </v>
      </c>
      <c r="K4" s="164" t="str">
        <f>Durban!A31</f>
        <v xml:space="preserve">0 - 10 </v>
      </c>
    </row>
    <row r="5" spans="1:11">
      <c r="A5" s="220" t="s">
        <v>135</v>
      </c>
      <c r="B5" s="219" t="str">
        <f>PMB!A31</f>
        <v xml:space="preserve">0 - 10 </v>
      </c>
      <c r="C5" s="164" t="str">
        <f>PMB!A32</f>
        <v>11. - 30</v>
      </c>
      <c r="D5" s="219" t="s">
        <v>139</v>
      </c>
      <c r="E5" s="164" t="str">
        <f>PMB!A31</f>
        <v xml:space="preserve">0 - 10 </v>
      </c>
      <c r="F5" s="164" t="str">
        <f>PMB!A31</f>
        <v xml:space="preserve">0 - 10 </v>
      </c>
      <c r="G5" s="164" t="str">
        <f>PMB!A31</f>
        <v xml:space="preserve">0 - 10 </v>
      </c>
      <c r="H5" s="164" t="str">
        <f>PMB!A31</f>
        <v xml:space="preserve">0 - 10 </v>
      </c>
      <c r="I5" s="164" t="str">
        <f>PMB!A31</f>
        <v xml:space="preserve">0 - 10 </v>
      </c>
      <c r="J5" s="164" t="str">
        <f>PMB!A32</f>
        <v>11. - 30</v>
      </c>
      <c r="K5" s="164" t="s">
        <v>161</v>
      </c>
    </row>
    <row r="6" spans="1:11">
      <c r="A6" s="220" t="s">
        <v>136</v>
      </c>
      <c r="B6" s="219" t="s">
        <v>139</v>
      </c>
      <c r="C6" s="164" t="str">
        <f>RBay!A31</f>
        <v xml:space="preserve">0 - 10 </v>
      </c>
      <c r="D6" s="219" t="s">
        <v>139</v>
      </c>
      <c r="E6" s="164" t="str">
        <f>RBay!A31</f>
        <v xml:space="preserve">0 - 10 </v>
      </c>
      <c r="F6" s="164" t="str">
        <f>RBay!A31</f>
        <v xml:space="preserve">0 - 10 </v>
      </c>
      <c r="G6" s="164" t="str">
        <f>RBay!A31</f>
        <v xml:space="preserve">0 - 10 </v>
      </c>
      <c r="H6" s="164" t="str">
        <f>RBay!A32</f>
        <v>11. - 30</v>
      </c>
      <c r="I6" s="164" t="str">
        <f>RBay!A31</f>
        <v xml:space="preserve">0 - 10 </v>
      </c>
      <c r="J6" s="164" t="str">
        <f>RBay!A34</f>
        <v>51 - 100</v>
      </c>
      <c r="K6" s="164" t="str">
        <f>RBay!A32</f>
        <v>11. - 30</v>
      </c>
    </row>
    <row r="7" spans="1:11">
      <c r="A7" s="220" t="s">
        <v>137</v>
      </c>
      <c r="B7" s="219" t="s">
        <v>139</v>
      </c>
      <c r="C7" s="219" t="s">
        <v>139</v>
      </c>
      <c r="D7" s="219" t="s">
        <v>139</v>
      </c>
      <c r="E7" s="219" t="s">
        <v>139</v>
      </c>
      <c r="F7" s="219" t="s">
        <v>139</v>
      </c>
      <c r="G7" s="219" t="s">
        <v>139</v>
      </c>
      <c r="H7" s="219" t="s">
        <v>139</v>
      </c>
      <c r="I7" s="164" t="str">
        <f>'Port Shepstone'!A31</f>
        <v xml:space="preserve">0 - 10 </v>
      </c>
      <c r="J7" s="164" t="str">
        <f>'Port Shepstone'!A31</f>
        <v xml:space="preserve">0 - 10 </v>
      </c>
      <c r="K7" s="164" t="str">
        <f>'Port Shepstone'!A31</f>
        <v xml:space="preserve">0 - 10 </v>
      </c>
    </row>
    <row r="8" spans="1:11">
      <c r="A8" s="220" t="s">
        <v>47</v>
      </c>
      <c r="B8" s="219" t="s">
        <v>139</v>
      </c>
      <c r="C8" s="219" t="s">
        <v>139</v>
      </c>
      <c r="D8" s="219" t="s">
        <v>139</v>
      </c>
      <c r="E8" s="219" t="s">
        <v>139</v>
      </c>
      <c r="F8" s="219" t="s">
        <v>139</v>
      </c>
      <c r="G8" s="219" t="s">
        <v>139</v>
      </c>
      <c r="H8" s="219" t="s">
        <v>139</v>
      </c>
      <c r="I8" s="164" t="str">
        <f>Other!A31</f>
        <v xml:space="preserve">0 - 10 </v>
      </c>
      <c r="J8" s="282" t="str">
        <f>Other!A32</f>
        <v>11. - 30</v>
      </c>
      <c r="K8" s="164" t="s">
        <v>160</v>
      </c>
    </row>
    <row r="9" spans="1:11" s="313" customFormat="1">
      <c r="A9" s="315" t="s">
        <v>138</v>
      </c>
      <c r="B9" s="311" t="s">
        <v>139</v>
      </c>
      <c r="C9" s="312" t="str">
        <f>Regional!A31</f>
        <v xml:space="preserve">0 - 10 </v>
      </c>
      <c r="D9" s="311" t="s">
        <v>139</v>
      </c>
      <c r="E9" s="312" t="str">
        <f>Regional!A31</f>
        <v xml:space="preserve">0 - 10 </v>
      </c>
      <c r="F9" s="312" t="str">
        <f>Regional!A31</f>
        <v xml:space="preserve">0 - 10 </v>
      </c>
      <c r="G9" s="312" t="str">
        <f>Regional!A33</f>
        <v>31 - 50</v>
      </c>
      <c r="H9" s="312" t="str">
        <f>Regional!A31</f>
        <v xml:space="preserve">0 - 10 </v>
      </c>
      <c r="I9" s="312" t="str">
        <f>Regional!A31</f>
        <v xml:space="preserve">0 - 10 </v>
      </c>
      <c r="J9" s="312" t="str">
        <f>Regional!A31</f>
        <v xml:space="preserve">0 - 10 </v>
      </c>
      <c r="K9" s="312" t="str">
        <f>Regional!A31</f>
        <v xml:space="preserve">0 - 10 </v>
      </c>
    </row>
    <row r="13" spans="1:11" s="218" customFormat="1" ht="25.5">
      <c r="A13" s="303" t="s">
        <v>73</v>
      </c>
      <c r="B13" s="305">
        <v>2004</v>
      </c>
      <c r="C13" s="305">
        <v>2005</v>
      </c>
      <c r="D13" s="305">
        <v>2006</v>
      </c>
      <c r="E13" s="305">
        <v>2007</v>
      </c>
      <c r="F13" s="305">
        <v>2008</v>
      </c>
      <c r="G13" s="305">
        <v>2009</v>
      </c>
      <c r="H13" s="305">
        <v>2010</v>
      </c>
      <c r="I13" s="305">
        <v>2011</v>
      </c>
      <c r="J13" s="305">
        <v>2012</v>
      </c>
      <c r="K13" s="305">
        <v>2013</v>
      </c>
    </row>
    <row r="14" spans="1:11">
      <c r="A14" s="170" t="s">
        <v>134</v>
      </c>
      <c r="B14" s="219" t="s">
        <v>139</v>
      </c>
      <c r="C14" s="164" t="s">
        <v>139</v>
      </c>
      <c r="D14" s="219" t="s">
        <v>139</v>
      </c>
      <c r="E14" s="164" t="s">
        <v>59</v>
      </c>
      <c r="F14" s="164" t="s">
        <v>59</v>
      </c>
      <c r="G14" s="164" t="s">
        <v>59</v>
      </c>
      <c r="H14" s="164" t="s">
        <v>59</v>
      </c>
      <c r="I14" s="164" t="s">
        <v>59</v>
      </c>
      <c r="J14" s="164" t="str">
        <f>Durban!A169</f>
        <v>more than 9 years</v>
      </c>
      <c r="K14" s="170" t="str">
        <f>Durban!A169</f>
        <v>more than 9 years</v>
      </c>
    </row>
    <row r="15" spans="1:11">
      <c r="A15" s="220" t="s">
        <v>135</v>
      </c>
      <c r="B15" s="219" t="s">
        <v>139</v>
      </c>
      <c r="C15" s="164" t="s">
        <v>139</v>
      </c>
      <c r="D15" s="219" t="s">
        <v>139</v>
      </c>
      <c r="E15" s="164" t="s">
        <v>59</v>
      </c>
      <c r="F15" s="164" t="s">
        <v>59</v>
      </c>
      <c r="G15" s="164" t="s">
        <v>59</v>
      </c>
      <c r="H15" s="164" t="s">
        <v>59</v>
      </c>
      <c r="I15" s="164" t="s">
        <v>59</v>
      </c>
      <c r="J15" s="164" t="str">
        <f>PMB!A169</f>
        <v>more than 9 years</v>
      </c>
      <c r="K15" s="170" t="str">
        <f>PMB!A169</f>
        <v>more than 9 years</v>
      </c>
    </row>
    <row r="16" spans="1:11">
      <c r="A16" s="220" t="s">
        <v>136</v>
      </c>
      <c r="B16" s="219" t="s">
        <v>139</v>
      </c>
      <c r="C16" s="164" t="s">
        <v>139</v>
      </c>
      <c r="D16" s="219" t="s">
        <v>139</v>
      </c>
      <c r="E16" s="164" t="s">
        <v>59</v>
      </c>
      <c r="F16" s="164" t="s">
        <v>59</v>
      </c>
      <c r="G16" s="164" t="s">
        <v>59</v>
      </c>
      <c r="H16" s="164" t="s">
        <v>59</v>
      </c>
      <c r="I16" s="164" t="s">
        <v>59</v>
      </c>
      <c r="J16" s="164" t="str">
        <f>RBay!A169</f>
        <v>more than 9 years</v>
      </c>
      <c r="K16" s="170" t="str">
        <f>RBay!A169</f>
        <v>more than 9 years</v>
      </c>
    </row>
    <row r="17" spans="1:11">
      <c r="A17" s="220" t="s">
        <v>137</v>
      </c>
      <c r="B17" s="219" t="s">
        <v>139</v>
      </c>
      <c r="C17" s="219" t="s">
        <v>139</v>
      </c>
      <c r="D17" s="219" t="s">
        <v>139</v>
      </c>
      <c r="E17" s="219" t="s">
        <v>139</v>
      </c>
      <c r="F17" s="219" t="s">
        <v>139</v>
      </c>
      <c r="G17" s="219" t="s">
        <v>139</v>
      </c>
      <c r="H17" s="219" t="s">
        <v>139</v>
      </c>
      <c r="I17" s="164" t="s">
        <v>59</v>
      </c>
      <c r="J17" s="164" t="str">
        <f>'Port Shepstone'!A169</f>
        <v>more than 9 years</v>
      </c>
      <c r="K17" s="170" t="str">
        <f>'Port Shepstone'!A169</f>
        <v>more than 9 years</v>
      </c>
    </row>
    <row r="18" spans="1:11">
      <c r="A18" s="220" t="s">
        <v>47</v>
      </c>
      <c r="B18" s="219" t="s">
        <v>139</v>
      </c>
      <c r="C18" s="219" t="s">
        <v>139</v>
      </c>
      <c r="D18" s="219" t="s">
        <v>139</v>
      </c>
      <c r="E18" s="219" t="s">
        <v>139</v>
      </c>
      <c r="F18" s="219" t="s">
        <v>139</v>
      </c>
      <c r="G18" s="219" t="s">
        <v>139</v>
      </c>
      <c r="H18" s="219" t="s">
        <v>139</v>
      </c>
      <c r="I18" s="164" t="s">
        <v>59</v>
      </c>
      <c r="J18" s="164" t="str">
        <f>Other!A169</f>
        <v>more than 9 years</v>
      </c>
      <c r="K18" s="170" t="str">
        <f>Other!A169</f>
        <v>more than 9 years</v>
      </c>
    </row>
    <row r="19" spans="1:11" s="313" customFormat="1">
      <c r="A19" s="315" t="s">
        <v>138</v>
      </c>
      <c r="B19" s="311" t="s">
        <v>139</v>
      </c>
      <c r="C19" s="312" t="s">
        <v>139</v>
      </c>
      <c r="D19" s="311" t="s">
        <v>139</v>
      </c>
      <c r="E19" s="312" t="s">
        <v>59</v>
      </c>
      <c r="F19" s="312" t="s">
        <v>59</v>
      </c>
      <c r="G19" s="312" t="s">
        <v>59</v>
      </c>
      <c r="H19" s="312" t="s">
        <v>59</v>
      </c>
      <c r="I19" s="312" t="s">
        <v>59</v>
      </c>
      <c r="J19" s="312" t="str">
        <f>Regional!A169</f>
        <v>more than 9 years</v>
      </c>
      <c r="K19" s="313" t="str">
        <f>Regional!A169</f>
        <v>more than 9 years</v>
      </c>
    </row>
    <row r="20" spans="1:11">
      <c r="B20" s="164"/>
    </row>
    <row r="23" spans="1:11" s="218" customFormat="1">
      <c r="A23" s="304" t="s">
        <v>61</v>
      </c>
      <c r="B23" s="305">
        <v>2004</v>
      </c>
      <c r="C23" s="305">
        <v>2005</v>
      </c>
      <c r="D23" s="305">
        <v>2006</v>
      </c>
      <c r="E23" s="305">
        <v>2007</v>
      </c>
      <c r="F23" s="305">
        <v>2008</v>
      </c>
      <c r="G23" s="305">
        <v>2009</v>
      </c>
      <c r="H23" s="305">
        <v>2010</v>
      </c>
      <c r="I23" s="305">
        <v>2011</v>
      </c>
      <c r="J23" s="305">
        <v>2012</v>
      </c>
      <c r="K23" s="305">
        <v>2013</v>
      </c>
    </row>
    <row r="24" spans="1:11">
      <c r="A24" s="170" t="s">
        <v>134</v>
      </c>
      <c r="B24" s="219" t="s">
        <v>139</v>
      </c>
      <c r="C24" s="164" t="s">
        <v>139</v>
      </c>
      <c r="D24" s="219" t="s">
        <v>139</v>
      </c>
      <c r="E24" s="164" t="s">
        <v>139</v>
      </c>
      <c r="F24" s="164" t="s">
        <v>60</v>
      </c>
      <c r="G24" s="164" t="s">
        <v>60</v>
      </c>
      <c r="H24" s="164" t="s">
        <v>60</v>
      </c>
      <c r="I24" s="164" t="s">
        <v>60</v>
      </c>
      <c r="J24" s="164" t="str">
        <f>Durban!A172</f>
        <v>Yes</v>
      </c>
      <c r="K24" s="164" t="str">
        <f>Durban!A172</f>
        <v>Yes</v>
      </c>
    </row>
    <row r="25" spans="1:11">
      <c r="A25" s="220" t="s">
        <v>135</v>
      </c>
      <c r="B25" s="164" t="s">
        <v>139</v>
      </c>
      <c r="C25" s="164" t="s">
        <v>139</v>
      </c>
      <c r="D25" s="219" t="s">
        <v>139</v>
      </c>
      <c r="E25" s="164" t="s">
        <v>139</v>
      </c>
      <c r="F25" s="164" t="s">
        <v>60</v>
      </c>
      <c r="G25" s="164" t="s">
        <v>60</v>
      </c>
      <c r="H25" s="164" t="s">
        <v>60</v>
      </c>
      <c r="I25" s="164" t="s">
        <v>60</v>
      </c>
      <c r="J25" s="164" t="str">
        <f>RBay!A172</f>
        <v>Yes</v>
      </c>
      <c r="K25" s="164" t="str">
        <f>PMB!A172</f>
        <v>Yes</v>
      </c>
    </row>
    <row r="26" spans="1:11">
      <c r="A26" s="220" t="s">
        <v>136</v>
      </c>
      <c r="B26" s="219" t="s">
        <v>139</v>
      </c>
      <c r="C26" s="164" t="s">
        <v>139</v>
      </c>
      <c r="D26" s="219" t="s">
        <v>139</v>
      </c>
      <c r="E26" s="164" t="s">
        <v>139</v>
      </c>
      <c r="F26" s="164" t="s">
        <v>60</v>
      </c>
      <c r="G26" s="164" t="s">
        <v>60</v>
      </c>
      <c r="H26" s="164" t="s">
        <v>60</v>
      </c>
      <c r="I26" s="164" t="s">
        <v>60</v>
      </c>
      <c r="J26" s="164" t="str">
        <f>RBay!A172</f>
        <v>Yes</v>
      </c>
      <c r="K26" s="164" t="str">
        <f>RBay!A172</f>
        <v>Yes</v>
      </c>
    </row>
    <row r="27" spans="1:11">
      <c r="A27" s="220" t="s">
        <v>137</v>
      </c>
      <c r="B27" s="219" t="s">
        <v>139</v>
      </c>
      <c r="C27" s="219" t="s">
        <v>139</v>
      </c>
      <c r="D27" s="219" t="s">
        <v>139</v>
      </c>
      <c r="E27" s="219" t="s">
        <v>139</v>
      </c>
      <c r="F27" s="219" t="s">
        <v>139</v>
      </c>
      <c r="G27" s="219" t="s">
        <v>139</v>
      </c>
      <c r="H27" s="219" t="s">
        <v>139</v>
      </c>
      <c r="I27" s="164" t="s">
        <v>60</v>
      </c>
      <c r="J27" s="164" t="str">
        <f>'Port Shepstone'!A172</f>
        <v>Yes</v>
      </c>
      <c r="K27" s="164" t="str">
        <f>'Port Shepstone'!A172</f>
        <v>Yes</v>
      </c>
    </row>
    <row r="28" spans="1:11">
      <c r="A28" s="220" t="s">
        <v>47</v>
      </c>
      <c r="B28" s="219" t="s">
        <v>139</v>
      </c>
      <c r="C28" s="219" t="s">
        <v>139</v>
      </c>
      <c r="D28" s="219" t="s">
        <v>139</v>
      </c>
      <c r="E28" s="219" t="s">
        <v>139</v>
      </c>
      <c r="F28" s="219" t="s">
        <v>139</v>
      </c>
      <c r="G28" s="219" t="s">
        <v>139</v>
      </c>
      <c r="H28" s="219" t="s">
        <v>139</v>
      </c>
      <c r="I28" s="164" t="s">
        <v>60</v>
      </c>
      <c r="J28" s="164" t="str">
        <f>Other!A172</f>
        <v>Yes</v>
      </c>
      <c r="K28" s="164" t="str">
        <f>Other!A172</f>
        <v>Yes</v>
      </c>
    </row>
    <row r="29" spans="1:11" s="313" customFormat="1">
      <c r="A29" s="315" t="s">
        <v>138</v>
      </c>
      <c r="B29" s="311" t="s">
        <v>139</v>
      </c>
      <c r="C29" s="312" t="s">
        <v>139</v>
      </c>
      <c r="D29" s="311" t="s">
        <v>139</v>
      </c>
      <c r="E29" s="312" t="s">
        <v>139</v>
      </c>
      <c r="F29" s="312" t="s">
        <v>60</v>
      </c>
      <c r="G29" s="312" t="s">
        <v>60</v>
      </c>
      <c r="H29" s="312" t="s">
        <v>60</v>
      </c>
      <c r="I29" s="312" t="s">
        <v>60</v>
      </c>
      <c r="J29" s="312" t="str">
        <f>Regional!A172</f>
        <v>Yes</v>
      </c>
      <c r="K29" s="312" t="str">
        <f>Regional!A172</f>
        <v>Yes</v>
      </c>
    </row>
    <row r="30" spans="1:11">
      <c r="B30" s="164"/>
    </row>
    <row r="31" spans="1:11">
      <c r="B31" s="164"/>
    </row>
    <row r="33" spans="1:11" s="218" customFormat="1" ht="25.5">
      <c r="A33" s="304" t="s">
        <v>74</v>
      </c>
      <c r="B33" s="305">
        <v>2004</v>
      </c>
      <c r="C33" s="305">
        <v>2005</v>
      </c>
      <c r="D33" s="305">
        <v>2006</v>
      </c>
      <c r="E33" s="305">
        <v>2007</v>
      </c>
      <c r="F33" s="305">
        <v>2008</v>
      </c>
      <c r="G33" s="305">
        <v>2009</v>
      </c>
      <c r="H33" s="305">
        <v>2010</v>
      </c>
      <c r="I33" s="305">
        <v>2011</v>
      </c>
      <c r="J33" s="305">
        <v>2012</v>
      </c>
      <c r="K33" s="305">
        <v>2013</v>
      </c>
    </row>
    <row r="34" spans="1:11">
      <c r="A34" s="170" t="s">
        <v>134</v>
      </c>
      <c r="B34" s="219" t="s">
        <v>139</v>
      </c>
      <c r="C34" s="164" t="s">
        <v>139</v>
      </c>
      <c r="D34" s="219" t="s">
        <v>139</v>
      </c>
      <c r="E34" s="164" t="s">
        <v>139</v>
      </c>
      <c r="F34" s="164" t="s">
        <v>62</v>
      </c>
      <c r="G34" s="164" t="s">
        <v>62</v>
      </c>
      <c r="H34" s="164" t="s">
        <v>62</v>
      </c>
      <c r="I34" s="164" t="s">
        <v>62</v>
      </c>
      <c r="J34" s="164" t="str">
        <f>Durban!A177</f>
        <v>Service</v>
      </c>
      <c r="K34" s="164" t="str">
        <f>Durban!A176</f>
        <v>Product</v>
      </c>
    </row>
    <row r="35" spans="1:11">
      <c r="A35" s="220" t="s">
        <v>135</v>
      </c>
      <c r="B35" s="164" t="s">
        <v>139</v>
      </c>
      <c r="C35" s="164" t="s">
        <v>139</v>
      </c>
      <c r="D35" s="219" t="s">
        <v>139</v>
      </c>
      <c r="E35" s="164" t="s">
        <v>139</v>
      </c>
      <c r="F35" s="164" t="s">
        <v>62</v>
      </c>
      <c r="G35" s="164" t="s">
        <v>62</v>
      </c>
      <c r="H35" s="164" t="s">
        <v>62</v>
      </c>
      <c r="I35" s="164" t="s">
        <v>62</v>
      </c>
      <c r="J35" s="164" t="str">
        <f>PMB!A177</f>
        <v>Service</v>
      </c>
      <c r="K35" s="164" t="str">
        <f>PMB!A177</f>
        <v>Service</v>
      </c>
    </row>
    <row r="36" spans="1:11">
      <c r="A36" s="220" t="s">
        <v>136</v>
      </c>
      <c r="B36" s="219" t="s">
        <v>139</v>
      </c>
      <c r="C36" s="164" t="s">
        <v>139</v>
      </c>
      <c r="D36" s="219" t="s">
        <v>139</v>
      </c>
      <c r="E36" s="164" t="s">
        <v>139</v>
      </c>
      <c r="F36" s="164" t="s">
        <v>62</v>
      </c>
      <c r="G36" s="164" t="s">
        <v>62</v>
      </c>
      <c r="H36" s="164" t="s">
        <v>62</v>
      </c>
      <c r="I36" s="164" t="s">
        <v>62</v>
      </c>
      <c r="J36" s="164" t="str">
        <f>RBay!A177</f>
        <v>Service</v>
      </c>
      <c r="K36" s="164" t="str">
        <f>RBay!A177</f>
        <v>Service</v>
      </c>
    </row>
    <row r="37" spans="1:11">
      <c r="A37" s="220" t="s">
        <v>137</v>
      </c>
      <c r="B37" s="219" t="s">
        <v>139</v>
      </c>
      <c r="C37" s="219" t="s">
        <v>139</v>
      </c>
      <c r="D37" s="219" t="s">
        <v>139</v>
      </c>
      <c r="E37" s="219" t="s">
        <v>139</v>
      </c>
      <c r="F37" s="219" t="s">
        <v>139</v>
      </c>
      <c r="G37" s="219" t="s">
        <v>139</v>
      </c>
      <c r="H37" s="219" t="s">
        <v>139</v>
      </c>
      <c r="I37" s="164" t="s">
        <v>62</v>
      </c>
      <c r="J37" s="164" t="str">
        <f>'Port Shepstone'!A177</f>
        <v>Service</v>
      </c>
      <c r="K37" s="164" t="str">
        <f>'Port Shepstone'!A177</f>
        <v>Service</v>
      </c>
    </row>
    <row r="38" spans="1:11">
      <c r="A38" s="220" t="s">
        <v>47</v>
      </c>
      <c r="B38" s="219" t="s">
        <v>139</v>
      </c>
      <c r="C38" s="219" t="s">
        <v>139</v>
      </c>
      <c r="D38" s="219" t="s">
        <v>139</v>
      </c>
      <c r="E38" s="219" t="s">
        <v>139</v>
      </c>
      <c r="F38" s="219" t="s">
        <v>139</v>
      </c>
      <c r="G38" s="219" t="s">
        <v>139</v>
      </c>
      <c r="H38" s="219" t="s">
        <v>139</v>
      </c>
      <c r="I38" s="164" t="s">
        <v>62</v>
      </c>
      <c r="J38" s="164" t="str">
        <f>Other!A177</f>
        <v>Service</v>
      </c>
      <c r="K38" s="164" t="str">
        <f>Other!A176</f>
        <v>Product</v>
      </c>
    </row>
    <row r="39" spans="1:11" s="313" customFormat="1">
      <c r="A39" s="315" t="s">
        <v>138</v>
      </c>
      <c r="B39" s="311" t="s">
        <v>139</v>
      </c>
      <c r="C39" s="312" t="s">
        <v>139</v>
      </c>
      <c r="D39" s="311" t="s">
        <v>139</v>
      </c>
      <c r="E39" s="312" t="s">
        <v>139</v>
      </c>
      <c r="F39" s="312" t="s">
        <v>62</v>
      </c>
      <c r="G39" s="312" t="s">
        <v>62</v>
      </c>
      <c r="H39" s="312" t="s">
        <v>62</v>
      </c>
      <c r="I39" s="312" t="s">
        <v>62</v>
      </c>
      <c r="J39" s="312" t="str">
        <f>Regional!A177</f>
        <v>Service</v>
      </c>
      <c r="K39" s="312" t="str">
        <f>Regional!A176</f>
        <v>Product</v>
      </c>
    </row>
    <row r="40" spans="1:11">
      <c r="B40" s="164"/>
    </row>
    <row r="43" spans="1:11" s="218" customFormat="1" ht="25.5">
      <c r="A43" s="304" t="s">
        <v>94</v>
      </c>
      <c r="B43" s="305">
        <v>2004</v>
      </c>
      <c r="C43" s="305">
        <v>2005</v>
      </c>
      <c r="D43" s="305">
        <v>2006</v>
      </c>
      <c r="E43" s="305">
        <v>2007</v>
      </c>
      <c r="F43" s="305">
        <v>2008</v>
      </c>
      <c r="G43" s="305">
        <v>2009</v>
      </c>
      <c r="H43" s="305">
        <v>2010</v>
      </c>
      <c r="I43" s="305">
        <v>2011</v>
      </c>
      <c r="J43" s="305">
        <v>2012</v>
      </c>
      <c r="K43" s="305">
        <v>2013</v>
      </c>
    </row>
    <row r="44" spans="1:11">
      <c r="A44" s="170" t="s">
        <v>134</v>
      </c>
      <c r="B44" s="219" t="s">
        <v>139</v>
      </c>
      <c r="C44" s="164" t="s">
        <v>139</v>
      </c>
      <c r="D44" s="219" t="s">
        <v>139</v>
      </c>
      <c r="E44" s="164" t="s">
        <v>68</v>
      </c>
      <c r="F44" s="164" t="s">
        <v>69</v>
      </c>
      <c r="G44" s="164" t="s">
        <v>65</v>
      </c>
      <c r="H44" s="164" t="s">
        <v>69</v>
      </c>
      <c r="I44" s="164" t="s">
        <v>69</v>
      </c>
      <c r="J44" s="164" t="str">
        <f>Durban!A186</f>
        <v>National businesses</v>
      </c>
      <c r="K44" s="164" t="str">
        <f>Durban!A182</f>
        <v>Local businesses</v>
      </c>
    </row>
    <row r="45" spans="1:11">
      <c r="A45" s="220" t="s">
        <v>135</v>
      </c>
      <c r="B45" s="164" t="s">
        <v>139</v>
      </c>
      <c r="C45" s="164" t="s">
        <v>139</v>
      </c>
      <c r="D45" s="219" t="s">
        <v>139</v>
      </c>
      <c r="E45" s="164" t="s">
        <v>68</v>
      </c>
      <c r="F45" s="164" t="s">
        <v>67</v>
      </c>
      <c r="G45" s="164" t="s">
        <v>69</v>
      </c>
      <c r="H45" s="164" t="s">
        <v>64</v>
      </c>
      <c r="I45" s="164" t="s">
        <v>69</v>
      </c>
      <c r="J45" s="164" t="str">
        <f>PMB!A181</f>
        <v>Local consumers</v>
      </c>
      <c r="K45" s="164" t="str">
        <f>PMB!A186</f>
        <v>National businesses</v>
      </c>
    </row>
    <row r="46" spans="1:11">
      <c r="A46" s="220" t="s">
        <v>136</v>
      </c>
      <c r="B46" s="219" t="s">
        <v>139</v>
      </c>
      <c r="C46" s="164" t="s">
        <v>139</v>
      </c>
      <c r="D46" s="219" t="s">
        <v>139</v>
      </c>
      <c r="E46" s="164" t="s">
        <v>139</v>
      </c>
      <c r="F46" s="164" t="s">
        <v>65</v>
      </c>
      <c r="G46" s="164" t="s">
        <v>64</v>
      </c>
      <c r="H46" s="164" t="s">
        <v>65</v>
      </c>
      <c r="I46" s="164" t="s">
        <v>65</v>
      </c>
      <c r="J46" s="312" t="str">
        <f>RBay!A181</f>
        <v>Local consumers</v>
      </c>
      <c r="K46" s="312" t="str">
        <f>RBay!A181</f>
        <v>Local consumers</v>
      </c>
    </row>
    <row r="47" spans="1:11">
      <c r="A47" s="220" t="s">
        <v>137</v>
      </c>
      <c r="B47" s="219" t="s">
        <v>139</v>
      </c>
      <c r="C47" s="219" t="s">
        <v>139</v>
      </c>
      <c r="D47" s="219" t="s">
        <v>139</v>
      </c>
      <c r="E47" s="219" t="s">
        <v>139</v>
      </c>
      <c r="F47" s="219" t="s">
        <v>139</v>
      </c>
      <c r="G47" s="219" t="s">
        <v>139</v>
      </c>
      <c r="H47" s="219" t="s">
        <v>139</v>
      </c>
      <c r="I47" s="164" t="s">
        <v>68</v>
      </c>
      <c r="J47" s="164" t="str">
        <f>'Port Shepstone'!A185</f>
        <v>National consumers</v>
      </c>
      <c r="K47" s="164" t="str">
        <f>'Port Shepstone'!A185</f>
        <v>National consumers</v>
      </c>
    </row>
    <row r="48" spans="1:11">
      <c r="A48" s="220" t="s">
        <v>47</v>
      </c>
      <c r="B48" s="219" t="s">
        <v>139</v>
      </c>
      <c r="C48" s="219" t="s">
        <v>139</v>
      </c>
      <c r="D48" s="219" t="s">
        <v>139</v>
      </c>
      <c r="E48" s="219" t="s">
        <v>139</v>
      </c>
      <c r="F48" s="219" t="s">
        <v>139</v>
      </c>
      <c r="G48" s="219" t="s">
        <v>139</v>
      </c>
      <c r="H48" s="219" t="s">
        <v>139</v>
      </c>
      <c r="I48" s="164" t="s">
        <v>64</v>
      </c>
      <c r="J48" s="164" t="str">
        <f>Other!A181</f>
        <v>Local consumers</v>
      </c>
      <c r="K48" s="164" t="str">
        <f>Other!A181</f>
        <v>Local consumers</v>
      </c>
    </row>
    <row r="49" spans="1:11" s="313" customFormat="1">
      <c r="A49" s="315" t="s">
        <v>138</v>
      </c>
      <c r="B49" s="311" t="s">
        <v>139</v>
      </c>
      <c r="C49" s="312" t="s">
        <v>139</v>
      </c>
      <c r="D49" s="311" t="s">
        <v>139</v>
      </c>
      <c r="E49" s="312" t="s">
        <v>68</v>
      </c>
      <c r="F49" s="312" t="s">
        <v>69</v>
      </c>
      <c r="G49" s="312" t="s">
        <v>65</v>
      </c>
      <c r="H49" s="312" t="s">
        <v>69</v>
      </c>
      <c r="I49" s="312" t="s">
        <v>69</v>
      </c>
      <c r="J49" s="312" t="str">
        <f>Regional!A186</f>
        <v>National businesses</v>
      </c>
      <c r="K49" s="312" t="str">
        <f>Regional!A182</f>
        <v>Local businesses</v>
      </c>
    </row>
    <row r="50" spans="1:11">
      <c r="B50" s="164"/>
    </row>
    <row r="53" spans="1:11" s="218" customFormat="1" ht="38.25">
      <c r="A53" s="304" t="s">
        <v>76</v>
      </c>
      <c r="B53" s="302">
        <v>2004</v>
      </c>
      <c r="C53" s="305">
        <v>2005</v>
      </c>
      <c r="D53" s="305">
        <v>2006</v>
      </c>
      <c r="E53" s="305">
        <v>2007</v>
      </c>
      <c r="F53" s="305">
        <v>2008</v>
      </c>
      <c r="G53" s="305">
        <v>2009</v>
      </c>
      <c r="H53" s="305">
        <v>2010</v>
      </c>
      <c r="I53" s="305">
        <v>2011</v>
      </c>
      <c r="J53" s="305">
        <v>2012</v>
      </c>
      <c r="K53" s="305">
        <v>2013</v>
      </c>
    </row>
    <row r="54" spans="1:11">
      <c r="A54" s="170" t="s">
        <v>134</v>
      </c>
      <c r="B54" s="170" t="s">
        <v>139</v>
      </c>
      <c r="C54" s="164" t="s">
        <v>139</v>
      </c>
      <c r="D54" s="164" t="s">
        <v>139</v>
      </c>
      <c r="E54" s="164" t="s">
        <v>139</v>
      </c>
      <c r="F54" s="164" t="s">
        <v>60</v>
      </c>
      <c r="G54" s="164" t="s">
        <v>60</v>
      </c>
      <c r="H54" s="164" t="s">
        <v>60</v>
      </c>
      <c r="I54" s="164" t="s">
        <v>60</v>
      </c>
      <c r="J54" s="164" t="str">
        <f>Durban!A190</f>
        <v>Yes</v>
      </c>
      <c r="K54" s="164" t="str">
        <f>Durban!A190</f>
        <v>Yes</v>
      </c>
    </row>
    <row r="55" spans="1:11">
      <c r="A55" s="170" t="s">
        <v>135</v>
      </c>
      <c r="B55" s="170" t="s">
        <v>139</v>
      </c>
      <c r="C55" s="164" t="s">
        <v>139</v>
      </c>
      <c r="D55" s="164" t="s">
        <v>139</v>
      </c>
      <c r="E55" s="164" t="s">
        <v>139</v>
      </c>
      <c r="F55" s="164" t="s">
        <v>60</v>
      </c>
      <c r="G55" s="164" t="s">
        <v>60</v>
      </c>
      <c r="H55" s="164" t="s">
        <v>60</v>
      </c>
      <c r="I55" s="164" t="s">
        <v>60</v>
      </c>
      <c r="J55" s="164" t="str">
        <f>PMB!A190</f>
        <v>Yes</v>
      </c>
      <c r="K55" s="164" t="str">
        <f>PMB!A191</f>
        <v>No</v>
      </c>
    </row>
    <row r="56" spans="1:11">
      <c r="A56" s="170" t="s">
        <v>136</v>
      </c>
      <c r="B56" s="170" t="s">
        <v>139</v>
      </c>
      <c r="C56" s="164" t="s">
        <v>139</v>
      </c>
      <c r="D56" s="164" t="s">
        <v>139</v>
      </c>
      <c r="E56" s="164" t="s">
        <v>139</v>
      </c>
      <c r="F56" s="164" t="s">
        <v>60</v>
      </c>
      <c r="G56" s="164" t="s">
        <v>60</v>
      </c>
      <c r="H56" s="164" t="s">
        <v>60</v>
      </c>
      <c r="I56" s="164" t="s">
        <v>60</v>
      </c>
      <c r="J56" s="164" t="str">
        <f>RBay!A190</f>
        <v>Yes</v>
      </c>
      <c r="K56" s="164" t="str">
        <f>RBay!A190</f>
        <v>Yes</v>
      </c>
    </row>
    <row r="57" spans="1:11">
      <c r="A57" s="170" t="s">
        <v>137</v>
      </c>
      <c r="B57" s="170" t="s">
        <v>139</v>
      </c>
      <c r="C57" s="164" t="s">
        <v>139</v>
      </c>
      <c r="D57" s="164" t="s">
        <v>139</v>
      </c>
      <c r="E57" s="164" t="s">
        <v>139</v>
      </c>
      <c r="F57" s="164" t="s">
        <v>139</v>
      </c>
      <c r="G57" s="164" t="s">
        <v>139</v>
      </c>
      <c r="H57" s="164" t="s">
        <v>139</v>
      </c>
      <c r="I57" s="164" t="s">
        <v>60</v>
      </c>
      <c r="J57" s="164" t="str">
        <f>'Port Shepstone'!A191</f>
        <v>No</v>
      </c>
      <c r="K57" s="164" t="str">
        <f>'Port Shepstone'!A191</f>
        <v>No</v>
      </c>
    </row>
    <row r="58" spans="1:11">
      <c r="A58" s="170" t="s">
        <v>47</v>
      </c>
      <c r="B58" s="170" t="s">
        <v>139</v>
      </c>
      <c r="C58" s="164" t="s">
        <v>139</v>
      </c>
      <c r="D58" s="164" t="s">
        <v>139</v>
      </c>
      <c r="E58" s="164" t="s">
        <v>139</v>
      </c>
      <c r="F58" s="164" t="s">
        <v>139</v>
      </c>
      <c r="G58" s="164" t="s">
        <v>139</v>
      </c>
      <c r="H58" s="164" t="s">
        <v>139</v>
      </c>
      <c r="I58" s="164" t="s">
        <v>60</v>
      </c>
      <c r="J58" s="164" t="str">
        <f>Other!A190</f>
        <v>Yes</v>
      </c>
      <c r="K58" s="164" t="str">
        <f>Other!A190</f>
        <v>Yes</v>
      </c>
    </row>
    <row r="59" spans="1:11" s="313" customFormat="1">
      <c r="A59" s="313" t="s">
        <v>138</v>
      </c>
      <c r="B59" s="313" t="s">
        <v>139</v>
      </c>
      <c r="C59" s="312" t="s">
        <v>139</v>
      </c>
      <c r="D59" s="312" t="s">
        <v>139</v>
      </c>
      <c r="E59" s="312" t="s">
        <v>139</v>
      </c>
      <c r="F59" s="312" t="s">
        <v>60</v>
      </c>
      <c r="G59" s="312" t="s">
        <v>60</v>
      </c>
      <c r="H59" s="312" t="s">
        <v>60</v>
      </c>
      <c r="I59" s="312" t="s">
        <v>60</v>
      </c>
      <c r="J59" s="312" t="str">
        <f>Regional!A190</f>
        <v>Yes</v>
      </c>
      <c r="K59" s="312" t="str">
        <f>Regional!A190</f>
        <v>Yes</v>
      </c>
    </row>
  </sheetData>
  <mergeCells count="1">
    <mergeCell ref="A1:K1"/>
  </mergeCells>
  <hyperlinks>
    <hyperlink ref="A1:I1" location="Intro!A1" display="Business Demographic Comparisons"/>
  </hyperlink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dimension ref="A1:K81"/>
  <sheetViews>
    <sheetView zoomScale="120" zoomScaleNormal="120" workbookViewId="0">
      <selection sqref="A1:K1"/>
    </sheetView>
  </sheetViews>
  <sheetFormatPr defaultRowHeight="12.75"/>
  <cols>
    <col min="1" max="1" width="53.42578125" customWidth="1"/>
    <col min="2" max="2" width="9.140625" hidden="1" customWidth="1"/>
    <col min="3" max="3" width="9.140625" style="1"/>
    <col min="4" max="4" width="0" style="1" hidden="1" customWidth="1"/>
    <col min="5" max="10" width="9.140625" style="1"/>
  </cols>
  <sheetData>
    <row r="1" spans="1:11" ht="30" customHeight="1" thickBot="1">
      <c r="A1" s="444" t="s">
        <v>141</v>
      </c>
      <c r="B1" s="445"/>
      <c r="C1" s="445"/>
      <c r="D1" s="445"/>
      <c r="E1" s="445"/>
      <c r="F1" s="445"/>
      <c r="G1" s="445"/>
      <c r="H1" s="445"/>
      <c r="I1" s="445"/>
      <c r="J1" s="445"/>
      <c r="K1" s="446"/>
    </row>
    <row r="3" spans="1:11" s="216" customFormat="1" ht="25.5">
      <c r="A3" s="283" t="s">
        <v>6</v>
      </c>
      <c r="B3" s="306">
        <v>2004</v>
      </c>
      <c r="C3" s="306">
        <v>2005</v>
      </c>
      <c r="D3" s="306">
        <f>C3+1</f>
        <v>2006</v>
      </c>
      <c r="E3" s="306">
        <f t="shared" ref="E3:I3" si="0">D3+1</f>
        <v>2007</v>
      </c>
      <c r="F3" s="306">
        <f t="shared" si="0"/>
        <v>2008</v>
      </c>
      <c r="G3" s="306">
        <f t="shared" si="0"/>
        <v>2009</v>
      </c>
      <c r="H3" s="306">
        <f>G3+1</f>
        <v>2010</v>
      </c>
      <c r="I3" s="306">
        <f t="shared" si="0"/>
        <v>2011</v>
      </c>
      <c r="J3" s="306">
        <v>2012</v>
      </c>
      <c r="K3" s="306">
        <v>2013</v>
      </c>
    </row>
    <row r="4" spans="1:11">
      <c r="A4" t="s">
        <v>134</v>
      </c>
      <c r="B4" s="152" t="s">
        <v>139</v>
      </c>
      <c r="C4" s="1">
        <f>Durban!A94</f>
        <v>8</v>
      </c>
      <c r="D4" s="152" t="s">
        <v>139</v>
      </c>
      <c r="E4" s="1">
        <f>Durban!A93</f>
        <v>7</v>
      </c>
      <c r="F4" s="1">
        <f>Durban!A96</f>
        <v>10</v>
      </c>
      <c r="G4" s="1">
        <f>Durban!A96</f>
        <v>10</v>
      </c>
      <c r="H4" s="1">
        <f>Durban!A94</f>
        <v>8</v>
      </c>
      <c r="I4" s="1">
        <f>Durban!A96</f>
        <v>10</v>
      </c>
      <c r="J4" s="1">
        <f>Durban!A95</f>
        <v>9</v>
      </c>
      <c r="K4" s="1">
        <f>Durban!A108</f>
        <v>10</v>
      </c>
    </row>
    <row r="5" spans="1:11">
      <c r="A5" s="118" t="s">
        <v>135</v>
      </c>
      <c r="B5" s="1">
        <f>PMB!A94</f>
        <v>8</v>
      </c>
      <c r="C5" s="1">
        <f>PMB!A93</f>
        <v>7</v>
      </c>
      <c r="D5" s="152" t="s">
        <v>139</v>
      </c>
      <c r="E5" s="1">
        <f>PMB!A93</f>
        <v>7</v>
      </c>
      <c r="F5" s="1">
        <f>PMB!A91</f>
        <v>5</v>
      </c>
      <c r="G5" s="1">
        <f>PMB!A94</f>
        <v>8</v>
      </c>
      <c r="H5" s="1">
        <f>PMB!A91</f>
        <v>5</v>
      </c>
      <c r="I5" s="1">
        <f>PMB!A96</f>
        <v>10</v>
      </c>
      <c r="J5" s="1">
        <f>PMB!A96</f>
        <v>10</v>
      </c>
      <c r="K5" s="1">
        <f>PMB!A96</f>
        <v>10</v>
      </c>
    </row>
    <row r="6" spans="1:11">
      <c r="A6" s="118" t="s">
        <v>136</v>
      </c>
      <c r="B6" s="152" t="s">
        <v>139</v>
      </c>
      <c r="C6" s="1">
        <f>RBay!A94</f>
        <v>8</v>
      </c>
      <c r="D6" s="152" t="s">
        <v>139</v>
      </c>
      <c r="E6" s="1">
        <f>RBay!A91</f>
        <v>5</v>
      </c>
      <c r="F6" s="1">
        <f>RBay!A96</f>
        <v>10</v>
      </c>
      <c r="G6" s="1">
        <f>RBay!A93</f>
        <v>7</v>
      </c>
      <c r="H6" s="1">
        <f>RBay!A92</f>
        <v>6</v>
      </c>
      <c r="I6" s="1">
        <f>RBay!A93</f>
        <v>7</v>
      </c>
      <c r="J6" s="1">
        <f>RBay!A94</f>
        <v>8</v>
      </c>
      <c r="K6" s="1">
        <f>RBay!A95</f>
        <v>9</v>
      </c>
    </row>
    <row r="7" spans="1:11">
      <c r="A7" s="118" t="s">
        <v>137</v>
      </c>
      <c r="B7" s="152" t="s">
        <v>139</v>
      </c>
      <c r="C7" s="152" t="s">
        <v>139</v>
      </c>
      <c r="D7" s="152" t="s">
        <v>139</v>
      </c>
      <c r="E7" s="152" t="s">
        <v>139</v>
      </c>
      <c r="F7" s="152" t="s">
        <v>139</v>
      </c>
      <c r="G7" s="152" t="s">
        <v>139</v>
      </c>
      <c r="H7" s="152" t="s">
        <v>139</v>
      </c>
      <c r="I7" s="1">
        <f>'Port Shepstone'!A96</f>
        <v>10</v>
      </c>
      <c r="J7" s="1">
        <f>'Port Shepstone'!A96</f>
        <v>10</v>
      </c>
      <c r="K7" s="1">
        <f>'Port Shepstone'!A96</f>
        <v>10</v>
      </c>
    </row>
    <row r="8" spans="1:11">
      <c r="A8" s="118" t="s">
        <v>47</v>
      </c>
      <c r="B8" s="152" t="s">
        <v>139</v>
      </c>
      <c r="C8" s="152" t="s">
        <v>139</v>
      </c>
      <c r="D8" s="152" t="s">
        <v>139</v>
      </c>
      <c r="E8" s="152" t="s">
        <v>139</v>
      </c>
      <c r="F8" s="152" t="s">
        <v>139</v>
      </c>
      <c r="G8" s="152" t="s">
        <v>139</v>
      </c>
      <c r="H8" s="152" t="s">
        <v>139</v>
      </c>
      <c r="I8" s="1">
        <f>Other!A96</f>
        <v>10</v>
      </c>
      <c r="J8" s="1">
        <f>Other!A96</f>
        <v>10</v>
      </c>
      <c r="K8" s="1">
        <f>Other!A96</f>
        <v>10</v>
      </c>
    </row>
    <row r="9" spans="1:11" s="323" customFormat="1">
      <c r="A9" s="320" t="s">
        <v>138</v>
      </c>
      <c r="B9" s="321" t="s">
        <v>139</v>
      </c>
      <c r="C9" s="322">
        <f>Regional!A93</f>
        <v>7</v>
      </c>
      <c r="D9" s="321" t="s">
        <v>139</v>
      </c>
      <c r="E9" s="322">
        <f>Regional!A93</f>
        <v>7</v>
      </c>
      <c r="F9" s="322">
        <f>Regional!A96</f>
        <v>10</v>
      </c>
      <c r="G9" s="322">
        <f>Regional!A96</f>
        <v>10</v>
      </c>
      <c r="H9" s="322">
        <f>Regional!A94</f>
        <v>8</v>
      </c>
      <c r="I9" s="322">
        <f>Regional!A96</f>
        <v>10</v>
      </c>
      <c r="J9" s="322">
        <f>Regional!A95</f>
        <v>9</v>
      </c>
      <c r="K9" s="322">
        <v>10</v>
      </c>
    </row>
    <row r="11" spans="1:11" s="216" customFormat="1" ht="25.5">
      <c r="A11" s="283" t="s">
        <v>7</v>
      </c>
      <c r="B11" s="306">
        <v>2004</v>
      </c>
      <c r="C11" s="306">
        <v>2005</v>
      </c>
      <c r="D11" s="306">
        <f>C11+1</f>
        <v>2006</v>
      </c>
      <c r="E11" s="306">
        <f t="shared" ref="E11:I11" si="1">D11+1</f>
        <v>2007</v>
      </c>
      <c r="F11" s="306">
        <f t="shared" si="1"/>
        <v>2008</v>
      </c>
      <c r="G11" s="306">
        <f t="shared" si="1"/>
        <v>2009</v>
      </c>
      <c r="H11" s="306">
        <f>G11+1</f>
        <v>2010</v>
      </c>
      <c r="I11" s="306">
        <f t="shared" si="1"/>
        <v>2011</v>
      </c>
      <c r="J11" s="306">
        <v>2012</v>
      </c>
      <c r="K11" s="306">
        <v>2013</v>
      </c>
    </row>
    <row r="12" spans="1:11">
      <c r="A12" t="s">
        <v>134</v>
      </c>
      <c r="B12" s="152" t="s">
        <v>139</v>
      </c>
      <c r="C12" s="1">
        <f>Durban!A108</f>
        <v>10</v>
      </c>
      <c r="D12" s="152" t="s">
        <v>139</v>
      </c>
      <c r="E12" s="1">
        <f>Durban!A108</f>
        <v>10</v>
      </c>
      <c r="F12" s="1">
        <f>Durban!A108</f>
        <v>10</v>
      </c>
      <c r="G12" s="1">
        <f>Durban!A108</f>
        <v>10</v>
      </c>
      <c r="H12" s="1">
        <f>Durban!A106</f>
        <v>8</v>
      </c>
      <c r="I12" s="1">
        <f>Durban!A108</f>
        <v>10</v>
      </c>
      <c r="J12" s="1">
        <f>Durban!A108</f>
        <v>10</v>
      </c>
      <c r="K12" s="1">
        <f>Durban!A108</f>
        <v>10</v>
      </c>
    </row>
    <row r="13" spans="1:11">
      <c r="A13" s="118" t="s">
        <v>135</v>
      </c>
      <c r="B13" s="1">
        <f>PMB!A108</f>
        <v>10</v>
      </c>
      <c r="C13" s="1">
        <f>PMB!A108</f>
        <v>10</v>
      </c>
      <c r="D13" s="152" t="s">
        <v>139</v>
      </c>
      <c r="E13" s="1">
        <f>PMB!A107</f>
        <v>9</v>
      </c>
      <c r="F13" s="1">
        <f>PMB!A107</f>
        <v>9</v>
      </c>
      <c r="G13" s="1">
        <f>PMB!A106</f>
        <v>8</v>
      </c>
      <c r="H13" s="1">
        <f>PMB!A107</f>
        <v>9</v>
      </c>
      <c r="I13" s="1">
        <f>PMB!A108</f>
        <v>10</v>
      </c>
      <c r="J13" s="1">
        <f>PMB!A108</f>
        <v>10</v>
      </c>
      <c r="K13" s="1">
        <f>PMB!A108</f>
        <v>10</v>
      </c>
    </row>
    <row r="14" spans="1:11">
      <c r="A14" s="118" t="s">
        <v>136</v>
      </c>
      <c r="B14" s="152" t="s">
        <v>139</v>
      </c>
      <c r="C14" s="1">
        <f>RBay!A108</f>
        <v>10</v>
      </c>
      <c r="D14" s="152" t="s">
        <v>139</v>
      </c>
      <c r="E14" s="1">
        <f>RBay!A108</f>
        <v>10</v>
      </c>
      <c r="F14" s="1">
        <f>RBay!A108</f>
        <v>10</v>
      </c>
      <c r="G14" s="1">
        <f>RBay!A108</f>
        <v>10</v>
      </c>
      <c r="H14" s="1">
        <f>RBay!A106</f>
        <v>8</v>
      </c>
      <c r="I14" s="1">
        <f>RBay!A103</f>
        <v>5</v>
      </c>
      <c r="J14" s="1">
        <f>RBay!A105</f>
        <v>7</v>
      </c>
      <c r="K14" s="1">
        <v>10</v>
      </c>
    </row>
    <row r="15" spans="1:11">
      <c r="A15" s="118" t="s">
        <v>137</v>
      </c>
      <c r="B15" s="152" t="s">
        <v>139</v>
      </c>
      <c r="C15" s="152" t="s">
        <v>139</v>
      </c>
      <c r="D15" s="152" t="s">
        <v>139</v>
      </c>
      <c r="E15" s="152" t="s">
        <v>139</v>
      </c>
      <c r="F15" s="152" t="s">
        <v>139</v>
      </c>
      <c r="G15" s="152" t="s">
        <v>139</v>
      </c>
      <c r="H15" s="152" t="s">
        <v>139</v>
      </c>
      <c r="I15" s="1">
        <f>'Port Shepstone'!A108</f>
        <v>10</v>
      </c>
      <c r="J15" s="1">
        <f>'Port Shepstone'!A104</f>
        <v>6</v>
      </c>
      <c r="K15" s="1">
        <f>'Port Shepstone'!A104</f>
        <v>6</v>
      </c>
    </row>
    <row r="16" spans="1:11">
      <c r="A16" s="118" t="s">
        <v>47</v>
      </c>
      <c r="B16" s="152" t="s">
        <v>139</v>
      </c>
      <c r="C16" s="152" t="s">
        <v>139</v>
      </c>
      <c r="D16" s="152" t="s">
        <v>139</v>
      </c>
      <c r="E16" s="152" t="s">
        <v>139</v>
      </c>
      <c r="F16" s="152" t="s">
        <v>139</v>
      </c>
      <c r="G16" s="152" t="s">
        <v>139</v>
      </c>
      <c r="H16" s="152" t="s">
        <v>139</v>
      </c>
      <c r="I16" s="1">
        <f>Other!A108</f>
        <v>10</v>
      </c>
      <c r="J16" s="1">
        <f>Other!A108</f>
        <v>10</v>
      </c>
      <c r="K16" s="1">
        <f>Other!A108</f>
        <v>10</v>
      </c>
    </row>
    <row r="17" spans="1:11" s="323" customFormat="1">
      <c r="A17" s="320" t="s">
        <v>138</v>
      </c>
      <c r="B17" s="321" t="s">
        <v>139</v>
      </c>
      <c r="C17" s="322">
        <f>Regional!A108</f>
        <v>10</v>
      </c>
      <c r="D17" s="321" t="s">
        <v>139</v>
      </c>
      <c r="E17" s="322">
        <f>Regional!A108</f>
        <v>10</v>
      </c>
      <c r="F17" s="322">
        <f>Regional!A108</f>
        <v>10</v>
      </c>
      <c r="G17" s="322">
        <f>Regional!A108</f>
        <v>10</v>
      </c>
      <c r="H17" s="322">
        <f>Regional!A106</f>
        <v>8</v>
      </c>
      <c r="I17" s="322">
        <f>Regional!A108</f>
        <v>10</v>
      </c>
      <c r="J17" s="322">
        <f>Regional!A108</f>
        <v>10</v>
      </c>
      <c r="K17" s="322">
        <f>Regional!A108</f>
        <v>10</v>
      </c>
    </row>
    <row r="19" spans="1:11" s="216" customFormat="1" ht="25.5">
      <c r="A19" s="283" t="s">
        <v>55</v>
      </c>
      <c r="B19" s="306">
        <v>2004</v>
      </c>
      <c r="C19" s="306">
        <v>2005</v>
      </c>
      <c r="D19" s="306">
        <f>C19+1</f>
        <v>2006</v>
      </c>
      <c r="E19" s="306">
        <f t="shared" ref="E19:I19" si="2">D19+1</f>
        <v>2007</v>
      </c>
      <c r="F19" s="306">
        <f t="shared" si="2"/>
        <v>2008</v>
      </c>
      <c r="G19" s="306">
        <f t="shared" si="2"/>
        <v>2009</v>
      </c>
      <c r="H19" s="306">
        <f>G19+1</f>
        <v>2010</v>
      </c>
      <c r="I19" s="306">
        <f t="shared" si="2"/>
        <v>2011</v>
      </c>
      <c r="J19" s="306">
        <v>2012</v>
      </c>
      <c r="K19" s="306">
        <v>2013</v>
      </c>
    </row>
    <row r="20" spans="1:11">
      <c r="A20" t="s">
        <v>134</v>
      </c>
      <c r="B20" s="152" t="s">
        <v>139</v>
      </c>
      <c r="C20" s="152" t="s">
        <v>139</v>
      </c>
      <c r="D20" s="152" t="s">
        <v>139</v>
      </c>
      <c r="E20" s="1">
        <f>Durban!A118</f>
        <v>8</v>
      </c>
      <c r="F20" s="1">
        <f>Durban!A120</f>
        <v>10</v>
      </c>
      <c r="G20" s="1">
        <f>Durban!A120</f>
        <v>10</v>
      </c>
      <c r="H20" s="1">
        <f>Durban!A120</f>
        <v>10</v>
      </c>
      <c r="I20" s="1">
        <f>Durban!A120</f>
        <v>10</v>
      </c>
      <c r="J20" s="1">
        <f>Durban!A120</f>
        <v>10</v>
      </c>
      <c r="K20" s="1">
        <f>Durban!A120</f>
        <v>10</v>
      </c>
    </row>
    <row r="21" spans="1:11">
      <c r="A21" s="118" t="s">
        <v>135</v>
      </c>
      <c r="B21" s="152" t="s">
        <v>139</v>
      </c>
      <c r="C21" s="152" t="s">
        <v>139</v>
      </c>
      <c r="D21" s="152" t="s">
        <v>139</v>
      </c>
      <c r="E21" s="1">
        <f>PMB!A119</f>
        <v>9</v>
      </c>
      <c r="F21" s="1">
        <f>PMB!A119</f>
        <v>9</v>
      </c>
      <c r="G21" s="1">
        <f>PMB!A120</f>
        <v>10</v>
      </c>
      <c r="H21" s="1">
        <f>PMB!A119</f>
        <v>9</v>
      </c>
      <c r="I21" s="1">
        <f>PMB!A120</f>
        <v>10</v>
      </c>
      <c r="J21" s="1">
        <f>PMB!A120</f>
        <v>10</v>
      </c>
      <c r="K21" s="1">
        <f>PMB!A120</f>
        <v>10</v>
      </c>
    </row>
    <row r="22" spans="1:11">
      <c r="A22" s="118" t="s">
        <v>136</v>
      </c>
      <c r="B22" s="152" t="s">
        <v>139</v>
      </c>
      <c r="C22" s="152" t="s">
        <v>139</v>
      </c>
      <c r="D22" s="152" t="s">
        <v>139</v>
      </c>
      <c r="E22" s="1">
        <f>RBay!A120</f>
        <v>10</v>
      </c>
      <c r="F22" s="1">
        <f>RBay!A115</f>
        <v>5</v>
      </c>
      <c r="G22" s="1">
        <f>RBay!A120</f>
        <v>10</v>
      </c>
      <c r="H22" s="1">
        <f>RBay!A119</f>
        <v>9</v>
      </c>
      <c r="I22" s="1">
        <f>RBay!A120</f>
        <v>10</v>
      </c>
      <c r="J22" s="1">
        <f>RBay!A119</f>
        <v>9</v>
      </c>
      <c r="K22" s="1">
        <f>RBay!A120</f>
        <v>10</v>
      </c>
    </row>
    <row r="23" spans="1:11">
      <c r="A23" s="118" t="s">
        <v>137</v>
      </c>
      <c r="B23" s="152" t="s">
        <v>139</v>
      </c>
      <c r="C23" s="152" t="s">
        <v>139</v>
      </c>
      <c r="D23" s="152" t="s">
        <v>139</v>
      </c>
      <c r="E23" s="152" t="s">
        <v>139</v>
      </c>
      <c r="F23" s="152" t="s">
        <v>139</v>
      </c>
      <c r="G23" s="152" t="s">
        <v>139</v>
      </c>
      <c r="H23" s="152" t="s">
        <v>139</v>
      </c>
      <c r="I23" s="1">
        <f>'Port Shepstone'!A120</f>
        <v>10</v>
      </c>
      <c r="J23" s="1">
        <f>'Port Shepstone'!A119</f>
        <v>9</v>
      </c>
      <c r="K23" s="1">
        <f>'Port Shepstone'!A120</f>
        <v>10</v>
      </c>
    </row>
    <row r="24" spans="1:11">
      <c r="A24" s="118" t="s">
        <v>47</v>
      </c>
      <c r="B24" s="152" t="s">
        <v>139</v>
      </c>
      <c r="C24" s="152" t="s">
        <v>139</v>
      </c>
      <c r="D24" s="152" t="s">
        <v>139</v>
      </c>
      <c r="E24" s="152" t="s">
        <v>139</v>
      </c>
      <c r="F24" s="152" t="s">
        <v>139</v>
      </c>
      <c r="G24" s="152" t="s">
        <v>139</v>
      </c>
      <c r="H24" s="152" t="s">
        <v>139</v>
      </c>
      <c r="I24" s="1">
        <f>Other!A120</f>
        <v>10</v>
      </c>
      <c r="J24" s="1">
        <f>Other!A119</f>
        <v>9</v>
      </c>
      <c r="K24" s="1">
        <f>Other!A120</f>
        <v>10</v>
      </c>
    </row>
    <row r="25" spans="1:11" s="323" customFormat="1">
      <c r="A25" s="320" t="s">
        <v>138</v>
      </c>
      <c r="B25" s="321" t="s">
        <v>139</v>
      </c>
      <c r="C25" s="321" t="s">
        <v>139</v>
      </c>
      <c r="D25" s="321" t="s">
        <v>139</v>
      </c>
      <c r="E25" s="322">
        <f>Regional!A118</f>
        <v>8</v>
      </c>
      <c r="F25" s="322">
        <f>Regional!A120</f>
        <v>10</v>
      </c>
      <c r="G25" s="322">
        <f>Regional!A120</f>
        <v>10</v>
      </c>
      <c r="H25" s="322">
        <f>Regional!A119</f>
        <v>9</v>
      </c>
      <c r="I25" s="322">
        <f>Regional!A120</f>
        <v>10</v>
      </c>
      <c r="J25" s="322">
        <f>Regional!A120</f>
        <v>10</v>
      </c>
      <c r="K25" s="322">
        <f>Regional!A120</f>
        <v>10</v>
      </c>
    </row>
    <row r="27" spans="1:11" s="216" customFormat="1" ht="25.5">
      <c r="A27" s="283" t="s">
        <v>56</v>
      </c>
      <c r="B27" s="306">
        <v>2004</v>
      </c>
      <c r="C27" s="306">
        <v>2005</v>
      </c>
      <c r="D27" s="306">
        <f>C27+1</f>
        <v>2006</v>
      </c>
      <c r="E27" s="306">
        <f t="shared" ref="E27:I27" si="3">D27+1</f>
        <v>2007</v>
      </c>
      <c r="F27" s="306">
        <f t="shared" si="3"/>
        <v>2008</v>
      </c>
      <c r="G27" s="306">
        <f t="shared" si="3"/>
        <v>2009</v>
      </c>
      <c r="H27" s="306">
        <f>G27+1</f>
        <v>2010</v>
      </c>
      <c r="I27" s="306">
        <f t="shared" si="3"/>
        <v>2011</v>
      </c>
      <c r="J27" s="306">
        <v>2012</v>
      </c>
      <c r="K27" s="306">
        <v>2013</v>
      </c>
    </row>
    <row r="28" spans="1:11">
      <c r="A28" t="s">
        <v>134</v>
      </c>
      <c r="B28" s="152" t="s">
        <v>139</v>
      </c>
      <c r="C28" s="152" t="s">
        <v>139</v>
      </c>
      <c r="D28" s="152" t="s">
        <v>139</v>
      </c>
      <c r="E28" s="1">
        <f>Durban!A130</f>
        <v>8</v>
      </c>
      <c r="F28" s="1">
        <f>Durban!A130</f>
        <v>8</v>
      </c>
      <c r="G28" s="1">
        <f>Durban!A130</f>
        <v>8</v>
      </c>
      <c r="H28" s="1">
        <f>Durban!A129</f>
        <v>7</v>
      </c>
      <c r="I28" s="1">
        <f>Durban!A130</f>
        <v>8</v>
      </c>
      <c r="J28" s="152">
        <f>Durban!A130</f>
        <v>8</v>
      </c>
      <c r="K28" s="1">
        <f>Durban!A132</f>
        <v>10</v>
      </c>
    </row>
    <row r="29" spans="1:11">
      <c r="A29" s="118" t="s">
        <v>135</v>
      </c>
      <c r="B29" s="152" t="s">
        <v>139</v>
      </c>
      <c r="C29" s="152" t="s">
        <v>139</v>
      </c>
      <c r="D29" s="152" t="s">
        <v>139</v>
      </c>
      <c r="E29" s="1">
        <f>PMB!A131</f>
        <v>9</v>
      </c>
      <c r="F29" s="1">
        <f>PMB!A130</f>
        <v>8</v>
      </c>
      <c r="G29" s="1">
        <f>PMB!A128</f>
        <v>6</v>
      </c>
      <c r="H29" s="1">
        <f>PMB!A126</f>
        <v>4</v>
      </c>
      <c r="I29" s="1">
        <f>PMB!A130</f>
        <v>8</v>
      </c>
      <c r="J29" s="1">
        <f>PMB!A131</f>
        <v>9</v>
      </c>
      <c r="K29" s="1">
        <f>PMB!A131</f>
        <v>9</v>
      </c>
    </row>
    <row r="30" spans="1:11">
      <c r="A30" s="118" t="s">
        <v>136</v>
      </c>
      <c r="B30" s="152" t="s">
        <v>139</v>
      </c>
      <c r="C30" s="152" t="s">
        <v>139</v>
      </c>
      <c r="D30" s="152" t="s">
        <v>139</v>
      </c>
      <c r="E30" s="1">
        <f>RBay!A131</f>
        <v>9</v>
      </c>
      <c r="F30" s="1">
        <f>RBay!A131</f>
        <v>9</v>
      </c>
      <c r="G30" s="1">
        <f>RBay!A129</f>
        <v>7</v>
      </c>
      <c r="H30" s="1">
        <f>RBay!A131</f>
        <v>9</v>
      </c>
      <c r="I30" s="1">
        <f>RBay!A128</f>
        <v>6</v>
      </c>
      <c r="J30" s="1">
        <f>RBay!A129</f>
        <v>7</v>
      </c>
      <c r="K30" s="1">
        <f>RBay!A132</f>
        <v>10</v>
      </c>
    </row>
    <row r="31" spans="1:11">
      <c r="A31" s="118" t="s">
        <v>137</v>
      </c>
      <c r="B31" s="152" t="s">
        <v>139</v>
      </c>
      <c r="C31" s="152" t="s">
        <v>139</v>
      </c>
      <c r="D31" s="152" t="s">
        <v>139</v>
      </c>
      <c r="E31" s="152" t="s">
        <v>139</v>
      </c>
      <c r="F31" s="152" t="s">
        <v>139</v>
      </c>
      <c r="G31" s="152" t="s">
        <v>139</v>
      </c>
      <c r="H31" s="152" t="s">
        <v>139</v>
      </c>
      <c r="I31" s="1">
        <f>'Port Shepstone'!A132</f>
        <v>10</v>
      </c>
      <c r="J31" s="1">
        <f>'Port Shepstone'!A129</f>
        <v>7</v>
      </c>
      <c r="K31" s="1">
        <f>'Port Shepstone'!A130</f>
        <v>8</v>
      </c>
    </row>
    <row r="32" spans="1:11">
      <c r="A32" s="118" t="s">
        <v>47</v>
      </c>
      <c r="B32" s="152" t="s">
        <v>139</v>
      </c>
      <c r="C32" s="152" t="s">
        <v>139</v>
      </c>
      <c r="D32" s="152" t="s">
        <v>139</v>
      </c>
      <c r="E32" s="152" t="s">
        <v>139</v>
      </c>
      <c r="F32" s="152" t="s">
        <v>139</v>
      </c>
      <c r="G32" s="152" t="s">
        <v>139</v>
      </c>
      <c r="H32" s="152" t="s">
        <v>139</v>
      </c>
      <c r="I32" s="1">
        <f>Other!A127</f>
        <v>5</v>
      </c>
      <c r="J32" s="1">
        <f>Other!A132</f>
        <v>10</v>
      </c>
      <c r="K32" s="1">
        <f>Other!A132</f>
        <v>10</v>
      </c>
    </row>
    <row r="33" spans="1:11" s="323" customFormat="1">
      <c r="A33" s="320" t="s">
        <v>138</v>
      </c>
      <c r="B33" s="321" t="s">
        <v>139</v>
      </c>
      <c r="C33" s="321" t="s">
        <v>139</v>
      </c>
      <c r="D33" s="321" t="s">
        <v>139</v>
      </c>
      <c r="E33" s="322">
        <f>Regional!A130</f>
        <v>8</v>
      </c>
      <c r="F33" s="322">
        <f>Regional!A130</f>
        <v>8</v>
      </c>
      <c r="G33" s="322">
        <f>Regional!A130</f>
        <v>8</v>
      </c>
      <c r="H33" s="322">
        <f>Regional!A129</f>
        <v>7</v>
      </c>
      <c r="I33" s="322">
        <f>Regional!A130</f>
        <v>8</v>
      </c>
      <c r="J33" s="322">
        <f>Regional!A130</f>
        <v>8</v>
      </c>
      <c r="K33" s="322">
        <f>Regional!A132</f>
        <v>10</v>
      </c>
    </row>
    <row r="35" spans="1:11" s="216" customFormat="1" ht="25.5">
      <c r="A35" s="283" t="s">
        <v>93</v>
      </c>
      <c r="B35" s="306">
        <v>2004</v>
      </c>
      <c r="C35" s="306">
        <v>2005</v>
      </c>
      <c r="D35" s="306">
        <f>C35+1</f>
        <v>2006</v>
      </c>
      <c r="E35" s="306">
        <f t="shared" ref="E35:I35" si="4">D35+1</f>
        <v>2007</v>
      </c>
      <c r="F35" s="306">
        <f t="shared" si="4"/>
        <v>2008</v>
      </c>
      <c r="G35" s="306">
        <f t="shared" si="4"/>
        <v>2009</v>
      </c>
      <c r="H35" s="306">
        <f>G35+1</f>
        <v>2010</v>
      </c>
      <c r="I35" s="306">
        <f t="shared" si="4"/>
        <v>2011</v>
      </c>
      <c r="J35" s="306">
        <v>2012</v>
      </c>
      <c r="K35" s="306">
        <v>2013</v>
      </c>
    </row>
    <row r="36" spans="1:11">
      <c r="A36" t="s">
        <v>134</v>
      </c>
      <c r="B36" s="1" t="s">
        <v>139</v>
      </c>
      <c r="C36" s="1">
        <f>Durban!A139</f>
        <v>5</v>
      </c>
      <c r="D36" s="152" t="s">
        <v>139</v>
      </c>
      <c r="E36" s="1">
        <f>Durban!A135</f>
        <v>1</v>
      </c>
      <c r="F36" s="1">
        <f>Durban!A135</f>
        <v>1</v>
      </c>
      <c r="G36" s="1">
        <f>Durban!A142</f>
        <v>8</v>
      </c>
      <c r="H36" s="1">
        <f>Durban!A135</f>
        <v>1</v>
      </c>
      <c r="I36" s="1">
        <f>Durban!A135</f>
        <v>1</v>
      </c>
      <c r="J36" s="1">
        <f>Durban!A139</f>
        <v>5</v>
      </c>
      <c r="K36" s="1">
        <f>Durban!A139</f>
        <v>5</v>
      </c>
    </row>
    <row r="37" spans="1:11">
      <c r="A37" s="118" t="s">
        <v>135</v>
      </c>
      <c r="B37" s="1">
        <f>PMB!A135</f>
        <v>1</v>
      </c>
      <c r="C37" s="1">
        <f>PMB!A140</f>
        <v>6</v>
      </c>
      <c r="D37" s="152" t="s">
        <v>139</v>
      </c>
      <c r="E37" s="1">
        <f>PMB!A140</f>
        <v>6</v>
      </c>
      <c r="F37" s="1">
        <f>PMB!A135</f>
        <v>1</v>
      </c>
      <c r="G37" s="1">
        <f>PMB!A135</f>
        <v>1</v>
      </c>
      <c r="H37" s="1">
        <f>PMB!A135</f>
        <v>1</v>
      </c>
      <c r="I37" s="1">
        <f>PMB!A135</f>
        <v>1</v>
      </c>
      <c r="J37" s="1">
        <f>PMB!A135</f>
        <v>1</v>
      </c>
      <c r="K37" s="1">
        <f>PMB!A136</f>
        <v>2</v>
      </c>
    </row>
    <row r="38" spans="1:11">
      <c r="A38" s="118" t="s">
        <v>136</v>
      </c>
      <c r="B38" s="1" t="s">
        <v>139</v>
      </c>
      <c r="C38" s="1">
        <f>RBay!A135</f>
        <v>1</v>
      </c>
      <c r="D38" s="152" t="s">
        <v>139</v>
      </c>
      <c r="E38" s="1">
        <f>RBay!A135</f>
        <v>1</v>
      </c>
      <c r="F38" s="1">
        <f>RBay!A135</f>
        <v>1</v>
      </c>
      <c r="G38" s="1">
        <f>RBay!A139</f>
        <v>5</v>
      </c>
      <c r="H38" s="1">
        <f>RBay!A135</f>
        <v>1</v>
      </c>
      <c r="I38" s="1">
        <f>RBay!A135</f>
        <v>1</v>
      </c>
      <c r="J38" s="1">
        <f>RBay!A135</f>
        <v>1</v>
      </c>
      <c r="K38" s="1">
        <f>RBay!A135</f>
        <v>1</v>
      </c>
    </row>
    <row r="39" spans="1:11">
      <c r="A39" s="118" t="s">
        <v>137</v>
      </c>
      <c r="B39" s="1" t="s">
        <v>139</v>
      </c>
      <c r="C39" s="1" t="s">
        <v>139</v>
      </c>
      <c r="D39" s="152" t="s">
        <v>139</v>
      </c>
      <c r="E39" s="152" t="s">
        <v>139</v>
      </c>
      <c r="F39" s="152" t="s">
        <v>139</v>
      </c>
      <c r="G39" s="152" t="s">
        <v>139</v>
      </c>
      <c r="H39" s="152" t="s">
        <v>139</v>
      </c>
      <c r="I39" s="1">
        <f>'Port Shepstone'!A135</f>
        <v>1</v>
      </c>
      <c r="J39" s="1">
        <f>'Port Shepstone'!A135</f>
        <v>1</v>
      </c>
      <c r="K39" s="1">
        <f>'Port Shepstone'!A135</f>
        <v>1</v>
      </c>
    </row>
    <row r="40" spans="1:11">
      <c r="A40" s="118" t="s">
        <v>47</v>
      </c>
      <c r="B40" s="1" t="s">
        <v>139</v>
      </c>
      <c r="C40" s="1" t="s">
        <v>139</v>
      </c>
      <c r="D40" s="152" t="s">
        <v>139</v>
      </c>
      <c r="E40" s="152" t="s">
        <v>139</v>
      </c>
      <c r="F40" s="152" t="s">
        <v>139</v>
      </c>
      <c r="G40" s="152" t="s">
        <v>139</v>
      </c>
      <c r="H40" s="152" t="s">
        <v>139</v>
      </c>
      <c r="I40" s="1">
        <f>Other!A135</f>
        <v>1</v>
      </c>
      <c r="J40" s="1">
        <f>Other!A139</f>
        <v>5</v>
      </c>
      <c r="K40" s="1">
        <f>Other!A135</f>
        <v>1</v>
      </c>
    </row>
    <row r="41" spans="1:11" s="323" customFormat="1">
      <c r="A41" s="320" t="s">
        <v>138</v>
      </c>
      <c r="B41" s="322" t="s">
        <v>139</v>
      </c>
      <c r="C41" s="322">
        <f>Regional!A139</f>
        <v>5</v>
      </c>
      <c r="D41" s="321" t="s">
        <v>139</v>
      </c>
      <c r="E41" s="322">
        <f>Regional!A135</f>
        <v>1</v>
      </c>
      <c r="F41" s="322">
        <f>Regional!A135</f>
        <v>1</v>
      </c>
      <c r="G41" s="322">
        <f>Regional!A142</f>
        <v>8</v>
      </c>
      <c r="H41" s="322">
        <f>Regional!A135</f>
        <v>1</v>
      </c>
      <c r="I41" s="322">
        <f>Regional!A135</f>
        <v>1</v>
      </c>
      <c r="J41" s="322">
        <f>Regional!A135</f>
        <v>1</v>
      </c>
      <c r="K41" s="322">
        <f>Regional!A135</f>
        <v>1</v>
      </c>
    </row>
    <row r="43" spans="1:11" s="216" customFormat="1" ht="25.5">
      <c r="A43" s="283" t="s">
        <v>57</v>
      </c>
      <c r="B43" s="306">
        <v>2004</v>
      </c>
      <c r="C43" s="306">
        <v>2005</v>
      </c>
      <c r="D43" s="306">
        <f>C43+1</f>
        <v>2006</v>
      </c>
      <c r="E43" s="306">
        <f t="shared" ref="E43" si="5">D43+1</f>
        <v>2007</v>
      </c>
      <c r="F43" s="306">
        <f t="shared" ref="F43" si="6">E43+1</f>
        <v>2008</v>
      </c>
      <c r="G43" s="306">
        <f t="shared" ref="G43" si="7">F43+1</f>
        <v>2009</v>
      </c>
      <c r="H43" s="306">
        <f>G43+1</f>
        <v>2010</v>
      </c>
      <c r="I43" s="306">
        <f t="shared" ref="I43" si="8">H43+1</f>
        <v>2011</v>
      </c>
      <c r="J43" s="306">
        <v>2012</v>
      </c>
      <c r="K43" s="306">
        <v>2013</v>
      </c>
    </row>
    <row r="44" spans="1:11">
      <c r="A44" t="s">
        <v>134</v>
      </c>
      <c r="B44" s="1" t="s">
        <v>139</v>
      </c>
      <c r="C44" s="1">
        <f>Durban!A156</f>
        <v>10</v>
      </c>
      <c r="D44" s="152" t="s">
        <v>139</v>
      </c>
      <c r="E44" s="1">
        <f>Durban!A156</f>
        <v>10</v>
      </c>
      <c r="F44" s="1">
        <f>Durban!A156</f>
        <v>10</v>
      </c>
      <c r="G44" s="1">
        <f>Durban!A156</f>
        <v>10</v>
      </c>
      <c r="H44" s="1">
        <f>Durban!A156</f>
        <v>10</v>
      </c>
      <c r="I44" s="1">
        <f>Durban!A156</f>
        <v>10</v>
      </c>
      <c r="J44" s="1">
        <f>Durban!A156</f>
        <v>10</v>
      </c>
      <c r="K44" s="1">
        <f>Durban!A156</f>
        <v>10</v>
      </c>
    </row>
    <row r="45" spans="1:11">
      <c r="A45" s="118" t="s">
        <v>135</v>
      </c>
      <c r="B45" s="1">
        <f>PMB!A156</f>
        <v>10</v>
      </c>
      <c r="C45" s="1">
        <f>PMB!A154</f>
        <v>8</v>
      </c>
      <c r="D45" s="152" t="s">
        <v>139</v>
      </c>
      <c r="E45" s="1">
        <f>PMB!A156</f>
        <v>10</v>
      </c>
      <c r="F45" s="1">
        <f>PMB!A155</f>
        <v>9</v>
      </c>
      <c r="G45" s="1">
        <f>PMB!A156</f>
        <v>10</v>
      </c>
      <c r="H45" s="1">
        <f>PMB!A156</f>
        <v>10</v>
      </c>
      <c r="I45" s="1">
        <f>PMB!A156</f>
        <v>10</v>
      </c>
      <c r="J45" s="1">
        <f>PMB!A156</f>
        <v>10</v>
      </c>
      <c r="K45" s="1">
        <f>PMB!A156</f>
        <v>10</v>
      </c>
    </row>
    <row r="46" spans="1:11">
      <c r="A46" s="118" t="s">
        <v>136</v>
      </c>
      <c r="B46" s="1" t="s">
        <v>139</v>
      </c>
      <c r="C46" s="1">
        <f>RBay!A156</f>
        <v>10</v>
      </c>
      <c r="D46" s="152" t="s">
        <v>139</v>
      </c>
      <c r="E46" s="1">
        <f>RBay!A156</f>
        <v>10</v>
      </c>
      <c r="F46" s="1">
        <f>RBay!A156</f>
        <v>10</v>
      </c>
      <c r="G46" s="1">
        <f>RBay!A156</f>
        <v>10</v>
      </c>
      <c r="H46" s="1">
        <f>RBay!A154</f>
        <v>8</v>
      </c>
      <c r="I46" s="1">
        <f>RBay!A156</f>
        <v>10</v>
      </c>
      <c r="J46" s="1">
        <f>RBay!A156</f>
        <v>10</v>
      </c>
      <c r="K46" s="1">
        <f>RBay!A156</f>
        <v>10</v>
      </c>
    </row>
    <row r="47" spans="1:11">
      <c r="A47" s="118" t="s">
        <v>137</v>
      </c>
      <c r="B47" s="1" t="s">
        <v>139</v>
      </c>
      <c r="C47" s="1" t="s">
        <v>139</v>
      </c>
      <c r="D47" s="1" t="s">
        <v>139</v>
      </c>
      <c r="E47" s="152" t="s">
        <v>139</v>
      </c>
      <c r="F47" s="152" t="s">
        <v>139</v>
      </c>
      <c r="G47" s="152" t="s">
        <v>139</v>
      </c>
      <c r="H47" s="152" t="s">
        <v>139</v>
      </c>
      <c r="I47" s="1">
        <f>'Port Shepstone'!A156</f>
        <v>10</v>
      </c>
      <c r="J47" s="1">
        <f>'Port Shepstone'!A156</f>
        <v>10</v>
      </c>
      <c r="K47" s="1">
        <f>'Port Shepstone'!A156</f>
        <v>10</v>
      </c>
    </row>
    <row r="48" spans="1:11">
      <c r="A48" s="118" t="s">
        <v>47</v>
      </c>
      <c r="B48" s="1" t="s">
        <v>139</v>
      </c>
      <c r="C48" s="1" t="s">
        <v>139</v>
      </c>
      <c r="D48" s="1" t="s">
        <v>139</v>
      </c>
      <c r="E48" s="152" t="s">
        <v>139</v>
      </c>
      <c r="F48" s="152" t="s">
        <v>139</v>
      </c>
      <c r="G48" s="152" t="s">
        <v>139</v>
      </c>
      <c r="H48" s="152" t="s">
        <v>139</v>
      </c>
      <c r="I48" s="1">
        <f>Other!A156</f>
        <v>10</v>
      </c>
      <c r="J48" s="1">
        <f>Other!A156</f>
        <v>10</v>
      </c>
      <c r="K48" s="1">
        <f>Other!A156</f>
        <v>10</v>
      </c>
    </row>
    <row r="49" spans="1:11" s="323" customFormat="1">
      <c r="A49" s="320" t="s">
        <v>138</v>
      </c>
      <c r="B49" s="322" t="s">
        <v>139</v>
      </c>
      <c r="C49" s="322">
        <f>Regional!A156</f>
        <v>10</v>
      </c>
      <c r="D49" s="321" t="s">
        <v>139</v>
      </c>
      <c r="E49" s="322">
        <f>Regional!A156</f>
        <v>10</v>
      </c>
      <c r="F49" s="322">
        <f>Regional!A156</f>
        <v>10</v>
      </c>
      <c r="G49" s="322">
        <f>Regional!A156</f>
        <v>10</v>
      </c>
      <c r="H49" s="322">
        <f>Regional!A156</f>
        <v>10</v>
      </c>
      <c r="I49" s="322">
        <f>Regional!A156</f>
        <v>10</v>
      </c>
      <c r="J49" s="322">
        <f>Regional!A156</f>
        <v>10</v>
      </c>
      <c r="K49" s="322">
        <f>Regional!A156</f>
        <v>10</v>
      </c>
    </row>
    <row r="51" spans="1:11" s="216" customFormat="1" ht="25.5">
      <c r="A51" s="221" t="s">
        <v>2</v>
      </c>
      <c r="B51" s="307">
        <v>2004</v>
      </c>
      <c r="C51" s="306">
        <v>2005</v>
      </c>
      <c r="D51" s="306">
        <v>2006</v>
      </c>
      <c r="E51" s="306">
        <v>2007</v>
      </c>
      <c r="F51" s="306">
        <v>2008</v>
      </c>
      <c r="G51" s="306">
        <v>2009</v>
      </c>
      <c r="H51" s="306">
        <v>2010</v>
      </c>
      <c r="I51" s="306">
        <v>2011</v>
      </c>
      <c r="J51" s="306">
        <v>2012</v>
      </c>
      <c r="K51" s="306">
        <v>2013</v>
      </c>
    </row>
    <row r="52" spans="1:11">
      <c r="A52" t="s">
        <v>134</v>
      </c>
      <c r="B52" t="s">
        <v>139</v>
      </c>
      <c r="C52" s="1">
        <v>10</v>
      </c>
      <c r="D52" s="1" t="s">
        <v>139</v>
      </c>
      <c r="E52" s="1">
        <v>8</v>
      </c>
      <c r="F52" s="1">
        <v>8</v>
      </c>
      <c r="G52" s="1">
        <v>8</v>
      </c>
      <c r="H52" s="1">
        <v>8</v>
      </c>
      <c r="I52" s="1">
        <v>9</v>
      </c>
      <c r="J52" s="1">
        <f>Durban!A46</f>
        <v>8</v>
      </c>
      <c r="K52" s="1">
        <f>Durban!A48</f>
        <v>10</v>
      </c>
    </row>
    <row r="53" spans="1:11">
      <c r="A53" t="s">
        <v>135</v>
      </c>
      <c r="B53">
        <v>9</v>
      </c>
      <c r="C53" s="1">
        <v>8</v>
      </c>
      <c r="D53" s="1" t="s">
        <v>139</v>
      </c>
      <c r="E53" s="1">
        <v>8</v>
      </c>
      <c r="F53" s="1">
        <v>9</v>
      </c>
      <c r="G53" s="1">
        <v>8</v>
      </c>
      <c r="H53" s="1">
        <v>6</v>
      </c>
      <c r="I53" s="1">
        <v>9</v>
      </c>
      <c r="J53" s="1">
        <f>PMB!A48</f>
        <v>10</v>
      </c>
      <c r="K53" s="1">
        <f>PMB!A48</f>
        <v>10</v>
      </c>
    </row>
    <row r="54" spans="1:11">
      <c r="A54" t="s">
        <v>136</v>
      </c>
      <c r="B54" t="s">
        <v>139</v>
      </c>
      <c r="C54" s="1">
        <v>5</v>
      </c>
      <c r="D54" s="1" t="s">
        <v>139</v>
      </c>
      <c r="E54" s="1">
        <v>6</v>
      </c>
      <c r="F54" s="1">
        <v>10</v>
      </c>
      <c r="G54" s="1">
        <v>8</v>
      </c>
      <c r="H54" s="1">
        <v>6</v>
      </c>
      <c r="I54" s="1">
        <v>8</v>
      </c>
      <c r="J54" s="1">
        <f>RBay!A45</f>
        <v>7</v>
      </c>
      <c r="K54" s="1">
        <f>'Port Shepstone'!A48</f>
        <v>10</v>
      </c>
    </row>
    <row r="55" spans="1:11">
      <c r="A55" t="s">
        <v>137</v>
      </c>
      <c r="B55" t="s">
        <v>139</v>
      </c>
      <c r="C55" s="1" t="s">
        <v>139</v>
      </c>
      <c r="D55" s="1" t="s">
        <v>139</v>
      </c>
      <c r="E55" s="1" t="s">
        <v>139</v>
      </c>
      <c r="F55" s="1" t="s">
        <v>139</v>
      </c>
      <c r="G55" s="1" t="s">
        <v>139</v>
      </c>
      <c r="H55" s="1" t="s">
        <v>139</v>
      </c>
      <c r="I55" s="1">
        <v>5</v>
      </c>
      <c r="J55" s="1">
        <f>'Port Shepstone'!A45</f>
        <v>7</v>
      </c>
      <c r="K55" s="1">
        <f>'Port Shepstone'!A48</f>
        <v>10</v>
      </c>
    </row>
    <row r="56" spans="1:11">
      <c r="A56" t="s">
        <v>47</v>
      </c>
      <c r="B56" t="s">
        <v>139</v>
      </c>
      <c r="C56" s="1" t="s">
        <v>139</v>
      </c>
      <c r="D56" s="1" t="s">
        <v>139</v>
      </c>
      <c r="E56" s="1" t="s">
        <v>139</v>
      </c>
      <c r="F56" s="1" t="s">
        <v>139</v>
      </c>
      <c r="G56" s="1" t="s">
        <v>139</v>
      </c>
      <c r="H56" s="1" t="s">
        <v>139</v>
      </c>
      <c r="I56" s="1">
        <v>10</v>
      </c>
      <c r="J56" s="1">
        <f>Other!A48</f>
        <v>10</v>
      </c>
      <c r="K56" s="1">
        <f>Other!A48</f>
        <v>10</v>
      </c>
    </row>
    <row r="57" spans="1:11" s="323" customFormat="1">
      <c r="A57" s="323" t="s">
        <v>138</v>
      </c>
      <c r="B57" s="323" t="s">
        <v>139</v>
      </c>
      <c r="C57" s="322">
        <v>10</v>
      </c>
      <c r="D57" s="322" t="s">
        <v>139</v>
      </c>
      <c r="E57" s="322">
        <v>8</v>
      </c>
      <c r="F57" s="322">
        <v>8</v>
      </c>
      <c r="G57" s="322">
        <v>8</v>
      </c>
      <c r="H57" s="322">
        <v>8</v>
      </c>
      <c r="I57" s="322">
        <v>8</v>
      </c>
      <c r="J57" s="322">
        <f>Regional!A46</f>
        <v>8</v>
      </c>
      <c r="K57" s="322">
        <f>Regional!A48</f>
        <v>10</v>
      </c>
    </row>
    <row r="59" spans="1:11" s="216" customFormat="1" ht="25.5">
      <c r="A59" s="221" t="s">
        <v>3</v>
      </c>
      <c r="B59" s="307">
        <v>2004</v>
      </c>
      <c r="C59" s="306">
        <v>2005</v>
      </c>
      <c r="D59" s="306">
        <v>2006</v>
      </c>
      <c r="E59" s="306">
        <v>2007</v>
      </c>
      <c r="F59" s="306">
        <v>2008</v>
      </c>
      <c r="G59" s="306">
        <v>2009</v>
      </c>
      <c r="H59" s="306">
        <v>2010</v>
      </c>
      <c r="I59" s="306">
        <v>2011</v>
      </c>
      <c r="J59" s="306">
        <v>2012</v>
      </c>
      <c r="K59" s="306">
        <v>2013</v>
      </c>
    </row>
    <row r="60" spans="1:11">
      <c r="A60" t="s">
        <v>134</v>
      </c>
      <c r="B60" t="s">
        <v>139</v>
      </c>
      <c r="C60" s="1">
        <v>9</v>
      </c>
      <c r="D60" s="1" t="s">
        <v>139</v>
      </c>
      <c r="E60" s="1">
        <v>10</v>
      </c>
      <c r="F60" s="1">
        <v>10</v>
      </c>
      <c r="G60" s="1">
        <v>10</v>
      </c>
      <c r="H60" s="1">
        <v>10</v>
      </c>
      <c r="I60" s="1">
        <v>10</v>
      </c>
      <c r="J60" s="1">
        <f>Durban!A60</f>
        <v>10</v>
      </c>
      <c r="K60" s="1">
        <f>Durban!A60</f>
        <v>10</v>
      </c>
    </row>
    <row r="61" spans="1:11">
      <c r="A61" t="s">
        <v>135</v>
      </c>
      <c r="B61">
        <v>10</v>
      </c>
      <c r="C61" s="1">
        <v>10</v>
      </c>
      <c r="D61" s="1" t="s">
        <v>139</v>
      </c>
      <c r="E61" s="1">
        <v>10</v>
      </c>
      <c r="F61" s="1">
        <v>8</v>
      </c>
      <c r="G61" s="1">
        <v>10</v>
      </c>
      <c r="H61" s="1">
        <v>7</v>
      </c>
      <c r="I61" s="1">
        <v>10</v>
      </c>
      <c r="J61" s="1">
        <f>PMB!A55</f>
        <v>5</v>
      </c>
      <c r="K61" s="1">
        <f>PMB!A59</f>
        <v>9</v>
      </c>
    </row>
    <row r="62" spans="1:11">
      <c r="A62" t="s">
        <v>136</v>
      </c>
      <c r="B62" t="s">
        <v>139</v>
      </c>
      <c r="C62" s="1">
        <v>6</v>
      </c>
      <c r="D62" s="1" t="s">
        <v>139</v>
      </c>
      <c r="E62" s="1">
        <v>10</v>
      </c>
      <c r="F62" s="1">
        <v>10</v>
      </c>
      <c r="G62" s="1">
        <v>8</v>
      </c>
      <c r="H62" s="1">
        <v>7</v>
      </c>
      <c r="I62" s="1">
        <v>5</v>
      </c>
      <c r="J62" s="1">
        <f>RBay!A55</f>
        <v>5</v>
      </c>
      <c r="K62" s="1">
        <f>RBay!A60</f>
        <v>10</v>
      </c>
    </row>
    <row r="63" spans="1:11">
      <c r="A63" t="s">
        <v>137</v>
      </c>
      <c r="B63" t="s">
        <v>139</v>
      </c>
      <c r="C63" s="1" t="s">
        <v>139</v>
      </c>
      <c r="D63" s="1" t="s">
        <v>139</v>
      </c>
      <c r="E63" s="1" t="s">
        <v>139</v>
      </c>
      <c r="F63" s="1" t="s">
        <v>139</v>
      </c>
      <c r="G63" s="1" t="s">
        <v>139</v>
      </c>
      <c r="H63" s="1" t="s">
        <v>139</v>
      </c>
      <c r="I63" s="1">
        <v>10</v>
      </c>
      <c r="J63" s="1">
        <f>'Port Shepstone'!A59</f>
        <v>9</v>
      </c>
      <c r="K63" s="1">
        <f>'Port Shepstone'!A60</f>
        <v>10</v>
      </c>
    </row>
    <row r="64" spans="1:11">
      <c r="A64" t="s">
        <v>47</v>
      </c>
      <c r="B64" t="s">
        <v>139</v>
      </c>
      <c r="C64" s="1" t="s">
        <v>139</v>
      </c>
      <c r="D64" s="1" t="s">
        <v>139</v>
      </c>
      <c r="E64" s="1" t="s">
        <v>139</v>
      </c>
      <c r="F64" s="1" t="s">
        <v>139</v>
      </c>
      <c r="G64" s="1" t="s">
        <v>139</v>
      </c>
      <c r="H64" s="1" t="s">
        <v>139</v>
      </c>
      <c r="I64" s="1">
        <v>8</v>
      </c>
      <c r="J64" s="1">
        <f>Other!A60</f>
        <v>10</v>
      </c>
      <c r="K64" s="1">
        <f>Other!A60</f>
        <v>10</v>
      </c>
    </row>
    <row r="65" spans="1:11" s="323" customFormat="1">
      <c r="A65" s="323" t="s">
        <v>138</v>
      </c>
      <c r="B65" s="323" t="s">
        <v>139</v>
      </c>
      <c r="C65" s="322">
        <v>10</v>
      </c>
      <c r="D65" s="322" t="s">
        <v>139</v>
      </c>
      <c r="E65" s="322">
        <v>10</v>
      </c>
      <c r="F65" s="322">
        <v>10</v>
      </c>
      <c r="G65" s="322">
        <v>10</v>
      </c>
      <c r="H65" s="322">
        <v>10</v>
      </c>
      <c r="I65" s="322">
        <v>10</v>
      </c>
      <c r="J65" s="322">
        <f>Regional!A60</f>
        <v>10</v>
      </c>
      <c r="K65" s="322">
        <f>Regional!A60</f>
        <v>10</v>
      </c>
    </row>
    <row r="67" spans="1:11" s="216" customFormat="1" ht="25.5">
      <c r="A67" s="221" t="s">
        <v>4</v>
      </c>
      <c r="B67" s="307">
        <v>2004</v>
      </c>
      <c r="C67" s="306">
        <v>2005</v>
      </c>
      <c r="D67" s="306">
        <v>2006</v>
      </c>
      <c r="E67" s="306">
        <v>2007</v>
      </c>
      <c r="F67" s="306">
        <v>2008</v>
      </c>
      <c r="G67" s="306">
        <v>2009</v>
      </c>
      <c r="H67" s="306">
        <v>2010</v>
      </c>
      <c r="I67" s="306">
        <v>2011</v>
      </c>
      <c r="J67" s="306">
        <v>2012</v>
      </c>
      <c r="K67" s="306">
        <v>2013</v>
      </c>
    </row>
    <row r="68" spans="1:11">
      <c r="A68" t="s">
        <v>134</v>
      </c>
      <c r="B68" t="s">
        <v>139</v>
      </c>
      <c r="C68" s="1">
        <v>8</v>
      </c>
      <c r="D68" s="1" t="s">
        <v>139</v>
      </c>
      <c r="E68" s="1">
        <v>10</v>
      </c>
      <c r="F68" s="1">
        <v>10</v>
      </c>
      <c r="G68" s="1">
        <v>10</v>
      </c>
      <c r="H68" s="1">
        <v>8</v>
      </c>
      <c r="I68" s="1">
        <v>10</v>
      </c>
      <c r="J68" s="1">
        <f>Durban!A72</f>
        <v>10</v>
      </c>
      <c r="K68" s="1">
        <f>Durban!A72</f>
        <v>10</v>
      </c>
    </row>
    <row r="69" spans="1:11">
      <c r="A69" t="s">
        <v>135</v>
      </c>
      <c r="B69">
        <v>10</v>
      </c>
      <c r="C69" s="1">
        <v>9</v>
      </c>
      <c r="D69" s="1" t="s">
        <v>139</v>
      </c>
      <c r="E69" s="1">
        <v>10</v>
      </c>
      <c r="F69" s="1">
        <v>9</v>
      </c>
      <c r="G69" s="1">
        <v>8</v>
      </c>
      <c r="H69" s="1">
        <v>9</v>
      </c>
      <c r="I69" s="1">
        <v>10</v>
      </c>
      <c r="J69" s="1">
        <f>PMB!A72</f>
        <v>10</v>
      </c>
      <c r="K69" s="1">
        <f>PMB!A72</f>
        <v>10</v>
      </c>
    </row>
    <row r="70" spans="1:11">
      <c r="A70" t="s">
        <v>136</v>
      </c>
      <c r="B70" t="s">
        <v>139</v>
      </c>
      <c r="C70" s="1">
        <v>10</v>
      </c>
      <c r="D70" s="1" t="s">
        <v>139</v>
      </c>
      <c r="E70" s="1">
        <v>8</v>
      </c>
      <c r="F70" s="1">
        <v>10</v>
      </c>
      <c r="G70" s="1">
        <v>9</v>
      </c>
      <c r="H70" s="1">
        <v>10</v>
      </c>
      <c r="I70" s="1">
        <v>9</v>
      </c>
      <c r="J70" s="1">
        <f>RBay!A72</f>
        <v>10</v>
      </c>
      <c r="K70" s="1">
        <f>RBay!A72</f>
        <v>10</v>
      </c>
    </row>
    <row r="71" spans="1:11">
      <c r="A71" t="s">
        <v>137</v>
      </c>
      <c r="B71" t="s">
        <v>139</v>
      </c>
      <c r="C71" s="1" t="s">
        <v>139</v>
      </c>
      <c r="D71" s="1" t="s">
        <v>139</v>
      </c>
      <c r="E71" s="1" t="s">
        <v>139</v>
      </c>
      <c r="F71" s="1" t="s">
        <v>139</v>
      </c>
      <c r="G71" s="1" t="s">
        <v>139</v>
      </c>
      <c r="H71" s="1" t="s">
        <v>139</v>
      </c>
      <c r="I71" s="1">
        <v>10</v>
      </c>
      <c r="J71" s="1">
        <f>'Port Shepstone'!A72</f>
        <v>10</v>
      </c>
      <c r="K71" s="1">
        <f>'Port Shepstone'!A72</f>
        <v>10</v>
      </c>
    </row>
    <row r="72" spans="1:11">
      <c r="A72" t="s">
        <v>47</v>
      </c>
      <c r="B72" t="s">
        <v>139</v>
      </c>
      <c r="C72" s="1" t="s">
        <v>139</v>
      </c>
      <c r="D72" s="1" t="s">
        <v>139</v>
      </c>
      <c r="E72" s="1" t="s">
        <v>139</v>
      </c>
      <c r="F72" s="1" t="s">
        <v>139</v>
      </c>
      <c r="G72" s="1" t="s">
        <v>139</v>
      </c>
      <c r="H72" s="1" t="s">
        <v>139</v>
      </c>
      <c r="I72" s="1">
        <v>10</v>
      </c>
      <c r="J72" s="1">
        <f>Other!A72</f>
        <v>10</v>
      </c>
      <c r="K72" s="1">
        <f>Other!A72</f>
        <v>10</v>
      </c>
    </row>
    <row r="73" spans="1:11" s="323" customFormat="1">
      <c r="A73" s="323" t="s">
        <v>138</v>
      </c>
      <c r="B73" s="323" t="s">
        <v>139</v>
      </c>
      <c r="C73" s="322">
        <v>8</v>
      </c>
      <c r="D73" s="322" t="s">
        <v>139</v>
      </c>
      <c r="E73" s="322">
        <v>10</v>
      </c>
      <c r="F73" s="322">
        <v>10</v>
      </c>
      <c r="G73" s="322">
        <v>10</v>
      </c>
      <c r="H73" s="322">
        <v>8</v>
      </c>
      <c r="I73" s="322">
        <v>10</v>
      </c>
      <c r="J73" s="322">
        <f>Regional!A72</f>
        <v>10</v>
      </c>
      <c r="K73" s="322">
        <f>Regional!A72</f>
        <v>10</v>
      </c>
    </row>
    <row r="75" spans="1:11" s="216" customFormat="1" ht="25.5">
      <c r="A75" s="221" t="s">
        <v>5</v>
      </c>
      <c r="B75" s="307">
        <v>2004</v>
      </c>
      <c r="C75" s="306">
        <v>2005</v>
      </c>
      <c r="D75" s="306">
        <v>2006</v>
      </c>
      <c r="E75" s="306">
        <v>2007</v>
      </c>
      <c r="F75" s="306">
        <v>2008</v>
      </c>
      <c r="G75" s="306">
        <v>2009</v>
      </c>
      <c r="H75" s="306">
        <v>2010</v>
      </c>
      <c r="I75" s="306">
        <v>2011</v>
      </c>
      <c r="J75" s="306">
        <v>2012</v>
      </c>
      <c r="K75" s="306">
        <v>2013</v>
      </c>
    </row>
    <row r="76" spans="1:11">
      <c r="A76" t="s">
        <v>134</v>
      </c>
      <c r="B76" t="s">
        <v>139</v>
      </c>
      <c r="C76" s="1">
        <v>5</v>
      </c>
      <c r="D76" s="1" t="s">
        <v>139</v>
      </c>
      <c r="E76" s="1">
        <v>8</v>
      </c>
      <c r="F76" s="1">
        <v>8</v>
      </c>
      <c r="G76" s="1">
        <v>10</v>
      </c>
      <c r="H76" s="1">
        <v>8</v>
      </c>
      <c r="I76" s="1">
        <v>10</v>
      </c>
      <c r="J76" s="1">
        <f>Durban!A84</f>
        <v>10</v>
      </c>
      <c r="K76" s="1">
        <f>Durban!A84</f>
        <v>10</v>
      </c>
    </row>
    <row r="77" spans="1:11">
      <c r="A77" t="s">
        <v>135</v>
      </c>
      <c r="B77">
        <v>9</v>
      </c>
      <c r="C77" s="1">
        <v>8</v>
      </c>
      <c r="D77" s="1" t="s">
        <v>139</v>
      </c>
      <c r="E77" s="1">
        <v>8</v>
      </c>
      <c r="F77" s="1">
        <v>7</v>
      </c>
      <c r="G77" s="1">
        <v>8</v>
      </c>
      <c r="H77" s="1">
        <v>8</v>
      </c>
      <c r="I77" s="1">
        <v>10</v>
      </c>
      <c r="J77" s="1">
        <f>PMB!A84</f>
        <v>10</v>
      </c>
      <c r="K77" s="1">
        <f>PMB!A84</f>
        <v>10</v>
      </c>
    </row>
    <row r="78" spans="1:11">
      <c r="A78" t="s">
        <v>136</v>
      </c>
      <c r="B78" t="s">
        <v>139</v>
      </c>
      <c r="C78" s="1">
        <v>10</v>
      </c>
      <c r="D78" s="1" t="s">
        <v>139</v>
      </c>
      <c r="E78" s="1">
        <v>5</v>
      </c>
      <c r="F78" s="1">
        <v>8</v>
      </c>
      <c r="G78" s="1">
        <v>10</v>
      </c>
      <c r="H78" s="1">
        <v>7</v>
      </c>
      <c r="I78" s="1">
        <v>8</v>
      </c>
      <c r="J78" s="1">
        <f>RBay!A82</f>
        <v>8</v>
      </c>
      <c r="K78" s="1">
        <f>RBay!A84</f>
        <v>10</v>
      </c>
    </row>
    <row r="79" spans="1:11">
      <c r="A79" t="s">
        <v>137</v>
      </c>
      <c r="B79" t="s">
        <v>139</v>
      </c>
      <c r="C79" s="1" t="s">
        <v>139</v>
      </c>
      <c r="D79" s="1" t="s">
        <v>139</v>
      </c>
      <c r="E79" s="1" t="s">
        <v>139</v>
      </c>
      <c r="F79" s="1" t="s">
        <v>139</v>
      </c>
      <c r="G79" s="1" t="s">
        <v>139</v>
      </c>
      <c r="H79" s="1" t="s">
        <v>139</v>
      </c>
      <c r="I79" s="1">
        <v>5</v>
      </c>
      <c r="J79" s="1">
        <f>'Port Shepstone'!A82</f>
        <v>8</v>
      </c>
      <c r="K79" s="1">
        <f>'Port Shepstone'!A84</f>
        <v>10</v>
      </c>
    </row>
    <row r="80" spans="1:11">
      <c r="A80" t="s">
        <v>47</v>
      </c>
      <c r="B80" t="s">
        <v>139</v>
      </c>
      <c r="C80" s="1" t="s">
        <v>139</v>
      </c>
      <c r="D80" s="1" t="s">
        <v>139</v>
      </c>
      <c r="E80" s="1" t="s">
        <v>139</v>
      </c>
      <c r="F80" s="1" t="s">
        <v>139</v>
      </c>
      <c r="G80" s="1" t="s">
        <v>139</v>
      </c>
      <c r="H80" s="1" t="s">
        <v>139</v>
      </c>
      <c r="I80" s="1">
        <v>7</v>
      </c>
      <c r="J80" s="1">
        <f>Other!A82</f>
        <v>8</v>
      </c>
      <c r="K80" s="1">
        <f>Other!A84</f>
        <v>10</v>
      </c>
    </row>
    <row r="81" spans="1:11" s="323" customFormat="1">
      <c r="A81" s="323" t="s">
        <v>138</v>
      </c>
      <c r="B81" s="323" t="s">
        <v>139</v>
      </c>
      <c r="C81" s="322">
        <v>5</v>
      </c>
      <c r="D81" s="322" t="s">
        <v>139</v>
      </c>
      <c r="E81" s="322">
        <v>8</v>
      </c>
      <c r="F81" s="322">
        <v>8</v>
      </c>
      <c r="G81" s="322">
        <v>10</v>
      </c>
      <c r="H81" s="322">
        <v>8</v>
      </c>
      <c r="I81" s="322">
        <v>10</v>
      </c>
      <c r="J81" s="322">
        <f>Regional!A84</f>
        <v>10</v>
      </c>
      <c r="K81" s="322">
        <f>Regional!A84</f>
        <v>10</v>
      </c>
    </row>
  </sheetData>
  <mergeCells count="1">
    <mergeCell ref="A1:K1"/>
  </mergeCells>
  <hyperlinks>
    <hyperlink ref="A1:I1" location="Intro!A1" display="Business Factors Comparisons"/>
  </hyperlinks>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dimension ref="A1:K44"/>
  <sheetViews>
    <sheetView topLeftCell="C1" zoomScale="130" zoomScaleNormal="130" workbookViewId="0">
      <selection sqref="A1:K1"/>
    </sheetView>
  </sheetViews>
  <sheetFormatPr defaultRowHeight="12.75"/>
  <cols>
    <col min="1" max="1" width="34.7109375" style="170" customWidth="1"/>
    <col min="2" max="2" width="15.85546875" style="170" hidden="1" customWidth="1"/>
    <col min="3" max="3" width="14" style="164" customWidth="1"/>
    <col min="4" max="4" width="0" style="164" hidden="1" customWidth="1"/>
    <col min="5" max="5" width="15.85546875" style="164" customWidth="1"/>
    <col min="6" max="6" width="13.85546875" style="164" customWidth="1"/>
    <col min="7" max="7" width="15.7109375" style="164" customWidth="1"/>
    <col min="8" max="8" width="14.7109375" style="164" customWidth="1"/>
    <col min="9" max="9" width="12.42578125" style="164" customWidth="1"/>
    <col min="10" max="10" width="16.5703125" style="164" customWidth="1"/>
    <col min="11" max="11" width="15" style="170" customWidth="1"/>
    <col min="12" max="16384" width="9.140625" style="170"/>
  </cols>
  <sheetData>
    <row r="1" spans="1:11" ht="29.25" customHeight="1" thickBot="1">
      <c r="A1" s="447" t="s">
        <v>142</v>
      </c>
      <c r="B1" s="448"/>
      <c r="C1" s="448"/>
      <c r="D1" s="448"/>
      <c r="E1" s="448"/>
      <c r="F1" s="448"/>
      <c r="G1" s="448"/>
      <c r="H1" s="448"/>
      <c r="I1" s="448"/>
      <c r="J1" s="448"/>
      <c r="K1" s="449"/>
    </row>
    <row r="2" spans="1:11" ht="13.5" thickBot="1"/>
    <row r="3" spans="1:11" s="218" customFormat="1" ht="39" customHeight="1" thickBot="1">
      <c r="A3" s="309" t="s">
        <v>105</v>
      </c>
      <c r="B3" s="217">
        <v>2004</v>
      </c>
      <c r="C3" s="316">
        <v>2005</v>
      </c>
      <c r="D3" s="317">
        <f>C3+1</f>
        <v>2006</v>
      </c>
      <c r="E3" s="317">
        <f t="shared" ref="E3:I3" si="0">D3+1</f>
        <v>2007</v>
      </c>
      <c r="F3" s="317">
        <f t="shared" si="0"/>
        <v>2008</v>
      </c>
      <c r="G3" s="317">
        <f t="shared" si="0"/>
        <v>2009</v>
      </c>
      <c r="H3" s="317">
        <f>G3+1</f>
        <v>2010</v>
      </c>
      <c r="I3" s="317">
        <f t="shared" si="0"/>
        <v>2011</v>
      </c>
      <c r="J3" s="317">
        <v>2012</v>
      </c>
      <c r="K3" s="319">
        <v>2013</v>
      </c>
    </row>
    <row r="4" spans="1:11">
      <c r="A4" s="324" t="s">
        <v>134</v>
      </c>
      <c r="B4" s="219" t="s">
        <v>139</v>
      </c>
      <c r="C4" s="219" t="s">
        <v>139</v>
      </c>
      <c r="D4" s="219" t="s">
        <v>139</v>
      </c>
      <c r="E4" s="219" t="s">
        <v>139</v>
      </c>
      <c r="F4" s="164" t="str">
        <f>Durban!A195</f>
        <v>Yes</v>
      </c>
      <c r="G4" s="164" t="str">
        <f>Durban!A195</f>
        <v>Yes</v>
      </c>
      <c r="H4" s="164" t="str">
        <f>Durban!A195</f>
        <v>Yes</v>
      </c>
      <c r="I4" s="164" t="str">
        <f>Durban!A195</f>
        <v>Yes</v>
      </c>
      <c r="J4" s="164" t="str">
        <f>Durban!A195</f>
        <v>Yes</v>
      </c>
      <c r="K4" s="164" t="str">
        <f>Durban!A196</f>
        <v>No</v>
      </c>
    </row>
    <row r="5" spans="1:11">
      <c r="A5" s="325" t="s">
        <v>135</v>
      </c>
      <c r="B5" s="219" t="s">
        <v>139</v>
      </c>
      <c r="C5" s="219" t="s">
        <v>139</v>
      </c>
      <c r="D5" s="219" t="s">
        <v>139</v>
      </c>
      <c r="E5" s="219" t="s">
        <v>139</v>
      </c>
      <c r="F5" s="164" t="str">
        <f>PMB!A195</f>
        <v>Yes</v>
      </c>
      <c r="G5" s="164" t="str">
        <f>PMB!A195</f>
        <v>Yes</v>
      </c>
      <c r="H5" s="164" t="str">
        <f>PMB!A195</f>
        <v>Yes</v>
      </c>
      <c r="I5" s="164" t="str">
        <f>PMB!A196</f>
        <v>No</v>
      </c>
      <c r="J5" s="164" t="str">
        <f>PMB!A195</f>
        <v>Yes</v>
      </c>
      <c r="K5" s="164" t="str">
        <f>PMB!A196</f>
        <v>No</v>
      </c>
    </row>
    <row r="6" spans="1:11">
      <c r="A6" s="325" t="s">
        <v>136</v>
      </c>
      <c r="B6" s="219" t="s">
        <v>139</v>
      </c>
      <c r="C6" s="219" t="s">
        <v>139</v>
      </c>
      <c r="D6" s="219" t="s">
        <v>139</v>
      </c>
      <c r="E6" s="219" t="s">
        <v>139</v>
      </c>
      <c r="F6" s="164" t="str">
        <f>RBay!A195</f>
        <v>Yes</v>
      </c>
      <c r="G6" s="164" t="str">
        <f>RBay!A195</f>
        <v>Yes</v>
      </c>
      <c r="H6" s="164" t="str">
        <f>RBay!A196</f>
        <v>No</v>
      </c>
      <c r="I6" s="164" t="str">
        <f>RBay!A195</f>
        <v>Yes</v>
      </c>
      <c r="J6" s="164" t="str">
        <f>RBay!A195</f>
        <v>Yes</v>
      </c>
      <c r="K6" s="164" t="str">
        <f>RBay!A196</f>
        <v>No</v>
      </c>
    </row>
    <row r="7" spans="1:11">
      <c r="A7" s="325" t="s">
        <v>137</v>
      </c>
      <c r="B7" s="219" t="s">
        <v>139</v>
      </c>
      <c r="C7" s="219" t="s">
        <v>139</v>
      </c>
      <c r="D7" s="219" t="s">
        <v>139</v>
      </c>
      <c r="E7" s="219" t="s">
        <v>139</v>
      </c>
      <c r="F7" s="219" t="s">
        <v>139</v>
      </c>
      <c r="G7" s="219" t="s">
        <v>139</v>
      </c>
      <c r="H7" s="219" t="s">
        <v>139</v>
      </c>
      <c r="I7" s="164" t="str">
        <f>'Port Shepstone'!A196</f>
        <v>No</v>
      </c>
      <c r="J7" s="164" t="str">
        <f>'Port Shepstone'!A196</f>
        <v>No</v>
      </c>
      <c r="K7" s="164" t="str">
        <f>'Port Shepstone'!A196</f>
        <v>No</v>
      </c>
    </row>
    <row r="8" spans="1:11">
      <c r="A8" s="325" t="s">
        <v>47</v>
      </c>
      <c r="B8" s="219" t="s">
        <v>139</v>
      </c>
      <c r="C8" s="219" t="s">
        <v>139</v>
      </c>
      <c r="D8" s="219" t="s">
        <v>139</v>
      </c>
      <c r="E8" s="219" t="s">
        <v>139</v>
      </c>
      <c r="F8" s="219" t="s">
        <v>139</v>
      </c>
      <c r="G8" s="219" t="s">
        <v>139</v>
      </c>
      <c r="H8" s="219" t="s">
        <v>139</v>
      </c>
      <c r="I8" s="164" t="str">
        <f>Other!A195</f>
        <v>Yes</v>
      </c>
      <c r="J8" s="164" t="str">
        <f>Other!A196</f>
        <v>No</v>
      </c>
      <c r="K8" s="164" t="str">
        <f>Other!A196</f>
        <v>No</v>
      </c>
    </row>
    <row r="9" spans="1:11" s="313" customFormat="1">
      <c r="A9" s="326" t="s">
        <v>138</v>
      </c>
      <c r="B9" s="311" t="s">
        <v>139</v>
      </c>
      <c r="C9" s="311" t="s">
        <v>139</v>
      </c>
      <c r="D9" s="311" t="s">
        <v>139</v>
      </c>
      <c r="E9" s="311" t="s">
        <v>139</v>
      </c>
      <c r="F9" s="312" t="str">
        <f>Regional!A195</f>
        <v>Yes</v>
      </c>
      <c r="G9" s="312" t="str">
        <f>Regional!A195</f>
        <v>Yes</v>
      </c>
      <c r="H9" s="312" t="str">
        <f>Regional!A196</f>
        <v>No</v>
      </c>
      <c r="I9" s="312" t="str">
        <f>Regional!A196</f>
        <v>No</v>
      </c>
      <c r="J9" s="312" t="str">
        <f>Regional!A195</f>
        <v>Yes</v>
      </c>
      <c r="K9" s="312" t="str">
        <f>Regional!A196</f>
        <v>No</v>
      </c>
    </row>
    <row r="10" spans="1:11" ht="13.5" thickBot="1"/>
    <row r="11" spans="1:11" s="218" customFormat="1" ht="26.25" thickBot="1">
      <c r="A11" s="309" t="s">
        <v>72</v>
      </c>
      <c r="B11" s="308">
        <v>2004</v>
      </c>
      <c r="C11" s="316">
        <v>2005</v>
      </c>
      <c r="D11" s="317">
        <f>C11+1</f>
        <v>2006</v>
      </c>
      <c r="E11" s="317">
        <f t="shared" ref="E11" si="1">D11+1</f>
        <v>2007</v>
      </c>
      <c r="F11" s="317">
        <f t="shared" ref="F11" si="2">E11+1</f>
        <v>2008</v>
      </c>
      <c r="G11" s="317">
        <f t="shared" ref="G11" si="3">F11+1</f>
        <v>2009</v>
      </c>
      <c r="H11" s="317">
        <f>G11+1</f>
        <v>2010</v>
      </c>
      <c r="I11" s="317">
        <f t="shared" ref="I11" si="4">H11+1</f>
        <v>2011</v>
      </c>
      <c r="J11" s="317">
        <v>2012</v>
      </c>
      <c r="K11" s="319">
        <v>2013</v>
      </c>
    </row>
    <row r="12" spans="1:11">
      <c r="A12" s="324" t="s">
        <v>134</v>
      </c>
      <c r="B12" s="219" t="s">
        <v>139</v>
      </c>
      <c r="C12" s="164" t="str">
        <f>Durban!A206</f>
        <v>66 - 75</v>
      </c>
      <c r="D12" s="219" t="s">
        <v>139</v>
      </c>
      <c r="E12" s="164" t="str">
        <f>Durban!A202</f>
        <v>26 - 35</v>
      </c>
      <c r="F12" s="164" t="str">
        <f>Durban!A203</f>
        <v>36 - 45</v>
      </c>
      <c r="G12" s="164" t="str">
        <f>Durban!A204</f>
        <v>46 - 55</v>
      </c>
      <c r="H12" s="164" t="str">
        <f>Durban!A203</f>
        <v>36 - 45</v>
      </c>
      <c r="I12" s="164" t="str">
        <f>Durban!A203</f>
        <v>36 - 45</v>
      </c>
      <c r="J12" s="164" t="str">
        <f>Durban!A204</f>
        <v>46 - 55</v>
      </c>
      <c r="K12" s="164" t="str">
        <f>Durban!A202</f>
        <v>26 - 35</v>
      </c>
    </row>
    <row r="13" spans="1:11">
      <c r="A13" s="325" t="s">
        <v>135</v>
      </c>
      <c r="B13" s="164" t="str">
        <f>PMB!A202</f>
        <v>26 - 35</v>
      </c>
      <c r="C13" s="164" t="str">
        <f>PMB!A202</f>
        <v>26 - 35</v>
      </c>
      <c r="D13" s="219" t="s">
        <v>139</v>
      </c>
      <c r="E13" s="164" t="str">
        <f>PMB!A203</f>
        <v>36 - 45</v>
      </c>
      <c r="F13" s="164" t="str">
        <f>PMB!A201</f>
        <v>16 - 25</v>
      </c>
      <c r="G13" s="164" t="str">
        <f>PMB!A202</f>
        <v>26 - 35</v>
      </c>
      <c r="H13" s="164" t="str">
        <f>PMB!A204</f>
        <v>46 - 55</v>
      </c>
      <c r="I13" s="164" t="str">
        <f>PMB!A201</f>
        <v>16 - 25</v>
      </c>
      <c r="J13" s="164" t="str">
        <f>PMB!A200</f>
        <v>0 - 15</v>
      </c>
      <c r="K13" s="164" t="str">
        <f>PMB!A205</f>
        <v>56 - 65</v>
      </c>
    </row>
    <row r="14" spans="1:11">
      <c r="A14" s="325" t="s">
        <v>136</v>
      </c>
      <c r="B14" s="219" t="s">
        <v>139</v>
      </c>
      <c r="C14" s="164" t="str">
        <f>RBay!A203</f>
        <v>36 - 45</v>
      </c>
      <c r="D14" s="219" t="s">
        <v>139</v>
      </c>
      <c r="E14" s="164" t="str">
        <f>RBay!A201</f>
        <v>16 - 25</v>
      </c>
      <c r="F14" s="164" t="str">
        <f>RBay!A203</f>
        <v>36 - 45</v>
      </c>
      <c r="G14" s="164" t="str">
        <f>RBay!A202</f>
        <v>26 - 35</v>
      </c>
      <c r="H14" s="164" t="str">
        <f>RBay!A203</f>
        <v>36 - 45</v>
      </c>
      <c r="I14" s="164" t="str">
        <f>RBay!A206</f>
        <v>66 - 75</v>
      </c>
      <c r="J14" s="164" t="str">
        <f>RBay!A207</f>
        <v>76 - 85</v>
      </c>
      <c r="K14" s="164" t="str">
        <f>RBay!A201</f>
        <v>16 - 25</v>
      </c>
    </row>
    <row r="15" spans="1:11">
      <c r="A15" s="325" t="s">
        <v>137</v>
      </c>
      <c r="B15" s="219" t="s">
        <v>139</v>
      </c>
      <c r="C15" s="219" t="s">
        <v>139</v>
      </c>
      <c r="D15" s="219" t="s">
        <v>139</v>
      </c>
      <c r="E15" s="219" t="s">
        <v>139</v>
      </c>
      <c r="F15" s="219" t="s">
        <v>139</v>
      </c>
      <c r="G15" s="219" t="s">
        <v>139</v>
      </c>
      <c r="H15" s="219" t="s">
        <v>139</v>
      </c>
      <c r="I15" s="164" t="str">
        <f>'Port Shepstone'!A201</f>
        <v>16 - 25</v>
      </c>
      <c r="J15" s="164" t="str">
        <f>'Port Shepstone'!A203</f>
        <v>36 - 45</v>
      </c>
      <c r="K15" s="164" t="str">
        <f>'Port Shepstone'!A203</f>
        <v>36 - 45</v>
      </c>
    </row>
    <row r="16" spans="1:11">
      <c r="A16" s="325" t="s">
        <v>47</v>
      </c>
      <c r="B16" s="219" t="s">
        <v>139</v>
      </c>
      <c r="C16" s="219" t="s">
        <v>139</v>
      </c>
      <c r="D16" s="219" t="s">
        <v>139</v>
      </c>
      <c r="E16" s="219" t="s">
        <v>139</v>
      </c>
      <c r="F16" s="219" t="s">
        <v>139</v>
      </c>
      <c r="G16" s="219" t="s">
        <v>139</v>
      </c>
      <c r="H16" s="219" t="s">
        <v>139</v>
      </c>
      <c r="I16" s="164" t="str">
        <f>Other!A203</f>
        <v>36 - 45</v>
      </c>
      <c r="J16" s="164" t="str">
        <f>Other!A201</f>
        <v>16 - 25</v>
      </c>
      <c r="K16" s="164" t="str">
        <f>Other!A203</f>
        <v>36 - 45</v>
      </c>
    </row>
    <row r="17" spans="1:11" s="313" customFormat="1">
      <c r="A17" s="326" t="s">
        <v>138</v>
      </c>
      <c r="B17" s="311" t="s">
        <v>139</v>
      </c>
      <c r="C17" s="312" t="str">
        <f>Regional!A206</f>
        <v>66 - 75</v>
      </c>
      <c r="D17" s="311" t="s">
        <v>139</v>
      </c>
      <c r="E17" s="312" t="str">
        <f>Regional!A202</f>
        <v>26 - 35</v>
      </c>
      <c r="F17" s="312" t="str">
        <f>Regional!A203</f>
        <v>36 - 45</v>
      </c>
      <c r="G17" s="312" t="str">
        <f>Regional!A203</f>
        <v>36 - 45</v>
      </c>
      <c r="H17" s="312" t="str">
        <f>Regional!A203</f>
        <v>36 - 45</v>
      </c>
      <c r="I17" s="312" t="str">
        <f>Regional!A202</f>
        <v>26 - 35</v>
      </c>
      <c r="J17" s="312" t="str">
        <f>Regional!A202</f>
        <v>26 - 35</v>
      </c>
      <c r="K17" s="312" t="str">
        <f>Regional!A202</f>
        <v>26 - 35</v>
      </c>
    </row>
    <row r="18" spans="1:11" ht="13.5" thickBot="1"/>
    <row r="19" spans="1:11" s="218" customFormat="1" ht="26.25" thickBot="1">
      <c r="A19" s="309" t="s">
        <v>9</v>
      </c>
      <c r="B19" s="308">
        <v>2004</v>
      </c>
      <c r="C19" s="316">
        <v>2005</v>
      </c>
      <c r="D19" s="317">
        <f>C19+1</f>
        <v>2006</v>
      </c>
      <c r="E19" s="317">
        <f t="shared" ref="E19" si="5">D19+1</f>
        <v>2007</v>
      </c>
      <c r="F19" s="317">
        <f t="shared" ref="F19" si="6">E19+1</f>
        <v>2008</v>
      </c>
      <c r="G19" s="317">
        <f t="shared" ref="G19" si="7">F19+1</f>
        <v>2009</v>
      </c>
      <c r="H19" s="317">
        <f>G19+1</f>
        <v>2010</v>
      </c>
      <c r="I19" s="317">
        <f t="shared" ref="I19" si="8">H19+1</f>
        <v>2011</v>
      </c>
      <c r="J19" s="317">
        <v>2012</v>
      </c>
      <c r="K19" s="319">
        <v>2013</v>
      </c>
    </row>
    <row r="20" spans="1:11">
      <c r="A20" s="324" t="s">
        <v>134</v>
      </c>
      <c r="B20" s="219" t="s">
        <v>139</v>
      </c>
      <c r="C20" s="164" t="str">
        <f>Durban!A217</f>
        <v>66 - 75</v>
      </c>
      <c r="D20" s="219" t="s">
        <v>139</v>
      </c>
      <c r="E20" s="164" t="str">
        <f>Durban!A217</f>
        <v>66 - 75</v>
      </c>
      <c r="F20" s="164" t="str">
        <f>Durban!A219</f>
        <v>86 - 100</v>
      </c>
      <c r="G20" s="164" t="str">
        <f>Durban!A218</f>
        <v>76 - 85</v>
      </c>
      <c r="H20" s="164" t="str">
        <f>Durban!A217</f>
        <v>66 - 75</v>
      </c>
      <c r="I20" s="164" t="str">
        <f>Durban!A218</f>
        <v>76 - 85</v>
      </c>
      <c r="J20" s="385" t="str">
        <f>Durban!A218</f>
        <v>76 - 85</v>
      </c>
      <c r="K20" s="164" t="str">
        <f>Durban!A217</f>
        <v>66 - 75</v>
      </c>
    </row>
    <row r="21" spans="1:11">
      <c r="A21" s="325" t="s">
        <v>135</v>
      </c>
      <c r="B21" s="164" t="str">
        <f>PMB!A218</f>
        <v>76 - 85</v>
      </c>
      <c r="C21" s="164" t="str">
        <f>PMB!A219</f>
        <v>86 - 100</v>
      </c>
      <c r="D21" s="219" t="s">
        <v>139</v>
      </c>
      <c r="E21" s="164" t="str">
        <f>PMB!A219</f>
        <v>86 - 100</v>
      </c>
      <c r="F21" s="164" t="str">
        <f>PMB!A218</f>
        <v>76 - 85</v>
      </c>
      <c r="G21" s="164" t="str">
        <f>PMB!A218</f>
        <v>76 - 85</v>
      </c>
      <c r="H21" s="164" t="str">
        <f>PMB!A216</f>
        <v>56 - 65</v>
      </c>
      <c r="I21" s="164" t="str">
        <f>PMB!A218</f>
        <v>76 - 85</v>
      </c>
      <c r="J21" s="164" t="str">
        <f>PMB!A216</f>
        <v>56 - 65</v>
      </c>
      <c r="K21" s="164" t="str">
        <f>PMB!A217</f>
        <v>66 - 75</v>
      </c>
    </row>
    <row r="22" spans="1:11">
      <c r="A22" s="325" t="s">
        <v>136</v>
      </c>
      <c r="B22" s="219" t="s">
        <v>139</v>
      </c>
      <c r="C22" s="164" t="str">
        <f>RBay!A219</f>
        <v>86 - 100</v>
      </c>
      <c r="D22" s="219" t="s">
        <v>139</v>
      </c>
      <c r="E22" s="164" t="str">
        <f>RBay!A217</f>
        <v>66 - 75</v>
      </c>
      <c r="F22" s="164" t="str">
        <f>RBay!A218</f>
        <v>76 - 85</v>
      </c>
      <c r="G22" s="164" t="str">
        <f>RBay!A218</f>
        <v>76 - 85</v>
      </c>
      <c r="H22" s="164" t="str">
        <f>RBay!A216</f>
        <v>56 - 65</v>
      </c>
      <c r="I22" s="164" t="str">
        <f>RBay!A219</f>
        <v>86 - 100</v>
      </c>
      <c r="J22" s="164" t="str">
        <f>RBay!A219</f>
        <v>86 - 100</v>
      </c>
      <c r="K22" s="164" t="str">
        <f>RBay!A212</f>
        <v>16 - 25</v>
      </c>
    </row>
    <row r="23" spans="1:11">
      <c r="A23" s="325" t="s">
        <v>137</v>
      </c>
      <c r="B23" s="219" t="s">
        <v>139</v>
      </c>
      <c r="C23" s="219" t="s">
        <v>139</v>
      </c>
      <c r="D23" s="219" t="s">
        <v>139</v>
      </c>
      <c r="E23" s="219" t="s">
        <v>139</v>
      </c>
      <c r="F23" s="219" t="s">
        <v>139</v>
      </c>
      <c r="G23" s="219" t="s">
        <v>139</v>
      </c>
      <c r="H23" s="219" t="s">
        <v>139</v>
      </c>
      <c r="I23" s="164" t="str">
        <f>'Port Shepstone'!A215</f>
        <v>46 - 55</v>
      </c>
      <c r="J23" s="164" t="str">
        <f>'Port Shepstone'!A217</f>
        <v>66 - 75</v>
      </c>
      <c r="K23" s="164" t="str">
        <f>RBay!A217</f>
        <v>66 - 75</v>
      </c>
    </row>
    <row r="24" spans="1:11">
      <c r="A24" s="325" t="s">
        <v>47</v>
      </c>
      <c r="B24" s="219" t="s">
        <v>139</v>
      </c>
      <c r="C24" s="219" t="s">
        <v>139</v>
      </c>
      <c r="D24" s="219" t="s">
        <v>139</v>
      </c>
      <c r="E24" s="219" t="s">
        <v>139</v>
      </c>
      <c r="F24" s="219" t="s">
        <v>139</v>
      </c>
      <c r="G24" s="219" t="s">
        <v>139</v>
      </c>
      <c r="H24" s="219" t="s">
        <v>139</v>
      </c>
      <c r="I24" s="164" t="str">
        <f>Other!A218</f>
        <v>76 - 85</v>
      </c>
      <c r="J24" s="164" t="str">
        <f>Other!A218</f>
        <v>76 - 85</v>
      </c>
      <c r="K24" s="164" t="str">
        <f>Other!A217</f>
        <v>66 - 75</v>
      </c>
    </row>
    <row r="25" spans="1:11" s="313" customFormat="1">
      <c r="A25" s="326" t="s">
        <v>138</v>
      </c>
      <c r="B25" s="311" t="s">
        <v>139</v>
      </c>
      <c r="C25" s="312" t="str">
        <f>Regional!A217</f>
        <v>66 - 75</v>
      </c>
      <c r="D25" s="311" t="s">
        <v>139</v>
      </c>
      <c r="E25" s="312" t="str">
        <f>Regional!A217</f>
        <v>66 - 75</v>
      </c>
      <c r="F25" s="312" t="str">
        <f>Regional!A219</f>
        <v>86 - 100</v>
      </c>
      <c r="G25" s="312" t="str">
        <f>Regional!A218</f>
        <v>76 - 85</v>
      </c>
      <c r="H25" s="312" t="str">
        <f>Regional!A217</f>
        <v>66 - 75</v>
      </c>
      <c r="I25" s="312" t="str">
        <f>Regional!A218</f>
        <v>76 - 85</v>
      </c>
      <c r="J25" s="312" t="str">
        <f>Regional!A218</f>
        <v>76 - 85</v>
      </c>
      <c r="K25" s="312" t="str">
        <f>Regional!A217</f>
        <v>66 - 75</v>
      </c>
    </row>
    <row r="26" spans="1:11" ht="13.5" thickBot="1"/>
    <row r="27" spans="1:11" s="218" customFormat="1" ht="42" customHeight="1" thickBot="1">
      <c r="A27" s="318" t="s">
        <v>10</v>
      </c>
      <c r="B27" s="317">
        <v>2004</v>
      </c>
      <c r="C27" s="317">
        <v>2005</v>
      </c>
      <c r="D27" s="317">
        <f>C27+1</f>
        <v>2006</v>
      </c>
      <c r="E27" s="317">
        <f t="shared" ref="E27" si="9">D27+1</f>
        <v>2007</v>
      </c>
      <c r="F27" s="317">
        <f t="shared" ref="F27" si="10">E27+1</f>
        <v>2008</v>
      </c>
      <c r="G27" s="317">
        <f t="shared" ref="G27" si="11">F27+1</f>
        <v>2009</v>
      </c>
      <c r="H27" s="317">
        <f>G27+1</f>
        <v>2010</v>
      </c>
      <c r="I27" s="317">
        <f t="shared" ref="I27" si="12">H27+1</f>
        <v>2011</v>
      </c>
      <c r="J27" s="317">
        <v>2012</v>
      </c>
      <c r="K27" s="319">
        <v>2013</v>
      </c>
    </row>
    <row r="28" spans="1:11">
      <c r="A28" s="324" t="s">
        <v>134</v>
      </c>
      <c r="B28" s="219" t="s">
        <v>139</v>
      </c>
      <c r="C28" s="224">
        <f>Durban!A224</f>
        <v>0.06</v>
      </c>
      <c r="D28" s="219" t="s">
        <v>139</v>
      </c>
      <c r="E28" s="224">
        <f>Durban!A225</f>
        <v>7.0000000000000007E-2</v>
      </c>
      <c r="F28" s="224">
        <f>Durban!A226</f>
        <v>0.08</v>
      </c>
      <c r="G28" s="224">
        <f>Durban!A228</f>
        <v>0.1</v>
      </c>
      <c r="H28" s="224">
        <f>Durban!A226</f>
        <v>0.08</v>
      </c>
      <c r="I28" s="224">
        <f>Durban!A226</f>
        <v>0.08</v>
      </c>
      <c r="J28" s="224">
        <f>Durban!A226</f>
        <v>0.08</v>
      </c>
      <c r="K28" s="224">
        <f>Durban!A228</f>
        <v>0.1</v>
      </c>
    </row>
    <row r="29" spans="1:11">
      <c r="A29" s="325" t="s">
        <v>135</v>
      </c>
      <c r="B29" s="224">
        <f>PMB!A228</f>
        <v>0.1</v>
      </c>
      <c r="C29" s="224">
        <f>PMB!A224</f>
        <v>0.06</v>
      </c>
      <c r="D29" s="219" t="s">
        <v>139</v>
      </c>
      <c r="E29" s="224">
        <f>PMB!A225</f>
        <v>7.0000000000000007E-2</v>
      </c>
      <c r="F29" s="224">
        <f>PMB!A226</f>
        <v>0.08</v>
      </c>
      <c r="G29" s="224">
        <f>PMB!A228</f>
        <v>0.1</v>
      </c>
      <c r="H29" s="224">
        <f>PMB!A224</f>
        <v>0.06</v>
      </c>
      <c r="I29" s="224">
        <f>PMB!A224</f>
        <v>0.06</v>
      </c>
      <c r="J29" s="224">
        <f>PMB!A225</f>
        <v>7.0000000000000007E-2</v>
      </c>
      <c r="K29" s="164" t="str">
        <f>PMB!A222</f>
        <v>4% and Less than</v>
      </c>
    </row>
    <row r="30" spans="1:11">
      <c r="A30" s="325" t="s">
        <v>136</v>
      </c>
      <c r="B30" s="219" t="s">
        <v>139</v>
      </c>
      <c r="C30" s="224">
        <f>RBay!A226</f>
        <v>0.08</v>
      </c>
      <c r="D30" s="219" t="s">
        <v>139</v>
      </c>
      <c r="E30" s="224">
        <f>RBay!A225</f>
        <v>7.0000000000000007E-2</v>
      </c>
      <c r="F30" s="225">
        <f>RBay!A228</f>
        <v>0.1</v>
      </c>
      <c r="G30" s="164" t="str">
        <f>RBay!A222</f>
        <v>4% and Less than</v>
      </c>
      <c r="H30" s="224">
        <f>RBay!A224</f>
        <v>0.06</v>
      </c>
      <c r="I30" s="224">
        <f>RBay!A225</f>
        <v>7.0000000000000007E-2</v>
      </c>
      <c r="J30" s="224">
        <f>RBay!A224</f>
        <v>0.06</v>
      </c>
      <c r="K30" s="224">
        <f>RBay!A223</f>
        <v>0.05</v>
      </c>
    </row>
    <row r="31" spans="1:11">
      <c r="A31" s="325" t="s">
        <v>137</v>
      </c>
      <c r="B31" s="219" t="s">
        <v>139</v>
      </c>
      <c r="C31" s="219" t="s">
        <v>139</v>
      </c>
      <c r="D31" s="219" t="s">
        <v>139</v>
      </c>
      <c r="E31" s="219" t="s">
        <v>139</v>
      </c>
      <c r="F31" s="219" t="s">
        <v>139</v>
      </c>
      <c r="G31" s="219" t="s">
        <v>139</v>
      </c>
      <c r="H31" s="219" t="s">
        <v>139</v>
      </c>
      <c r="I31" s="224">
        <f>'Port Shepstone'!A228</f>
        <v>0.1</v>
      </c>
      <c r="J31" s="164" t="str">
        <f>'Port Shepstone'!A222</f>
        <v>4% and Less than</v>
      </c>
      <c r="K31" s="224">
        <f>'Port Shepstone'!A228</f>
        <v>0.1</v>
      </c>
    </row>
    <row r="32" spans="1:11">
      <c r="A32" s="325" t="s">
        <v>47</v>
      </c>
      <c r="B32" s="219" t="s">
        <v>139</v>
      </c>
      <c r="C32" s="219" t="s">
        <v>139</v>
      </c>
      <c r="D32" s="219" t="s">
        <v>139</v>
      </c>
      <c r="E32" s="219" t="s">
        <v>139</v>
      </c>
      <c r="F32" s="219" t="s">
        <v>139</v>
      </c>
      <c r="G32" s="219" t="s">
        <v>139</v>
      </c>
      <c r="H32" s="219" t="s">
        <v>139</v>
      </c>
      <c r="I32" s="224">
        <f>Other!A225</f>
        <v>7.0000000000000007E-2</v>
      </c>
      <c r="J32" s="224">
        <f>Other!A224</f>
        <v>0.06</v>
      </c>
      <c r="K32" s="224">
        <f>Other!A228</f>
        <v>0.1</v>
      </c>
    </row>
    <row r="33" spans="1:11" s="313" customFormat="1">
      <c r="A33" s="326" t="s">
        <v>138</v>
      </c>
      <c r="B33" s="311" t="s">
        <v>139</v>
      </c>
      <c r="C33" s="314">
        <f>Regional!A224</f>
        <v>0.06</v>
      </c>
      <c r="D33" s="311" t="s">
        <v>139</v>
      </c>
      <c r="E33" s="314">
        <f>Regional!A225</f>
        <v>7.0000000000000007E-2</v>
      </c>
      <c r="F33" s="314">
        <f>Regional!A226</f>
        <v>0.08</v>
      </c>
      <c r="G33" s="314">
        <f>Regional!A228</f>
        <v>0.1</v>
      </c>
      <c r="H33" s="314">
        <f>Regional!A226</f>
        <v>0.08</v>
      </c>
      <c r="I33" s="314">
        <f>Regional!A226</f>
        <v>0.08</v>
      </c>
      <c r="J33" s="314">
        <f>Regional!A226</f>
        <v>0.08</v>
      </c>
      <c r="K33" s="314">
        <f>Regional!A228</f>
        <v>0.1</v>
      </c>
    </row>
    <row r="34" spans="1:11" ht="13.5" thickBot="1">
      <c r="B34" s="164"/>
    </row>
    <row r="35" spans="1:11" s="218" customFormat="1" ht="39" thickBot="1">
      <c r="A35" s="309" t="s">
        <v>12</v>
      </c>
      <c r="B35" s="308">
        <v>2004</v>
      </c>
      <c r="C35" s="316">
        <v>2005</v>
      </c>
      <c r="D35" s="317">
        <f>C35+1</f>
        <v>2006</v>
      </c>
      <c r="E35" s="317">
        <f t="shared" ref="E35" si="13">D35+1</f>
        <v>2007</v>
      </c>
      <c r="F35" s="317">
        <f t="shared" ref="F35" si="14">E35+1</f>
        <v>2008</v>
      </c>
      <c r="G35" s="317">
        <f t="shared" ref="G35" si="15">F35+1</f>
        <v>2009</v>
      </c>
      <c r="H35" s="317">
        <f>G35+1</f>
        <v>2010</v>
      </c>
      <c r="I35" s="317">
        <f t="shared" ref="I35" si="16">H35+1</f>
        <v>2011</v>
      </c>
      <c r="J35" s="317">
        <v>2012</v>
      </c>
      <c r="K35" s="319">
        <v>2013</v>
      </c>
    </row>
    <row r="36" spans="1:11">
      <c r="A36" s="324" t="s">
        <v>134</v>
      </c>
      <c r="B36" s="219" t="s">
        <v>139</v>
      </c>
      <c r="C36" s="224">
        <f>Durban!A242</f>
        <v>0.12</v>
      </c>
      <c r="D36" s="219" t="s">
        <v>139</v>
      </c>
      <c r="E36" s="164" t="str">
        <f>Durban!A243</f>
        <v>More than 12%</v>
      </c>
      <c r="F36" s="164" t="str">
        <f>Durban!A243</f>
        <v>More than 12%</v>
      </c>
      <c r="G36" s="224">
        <f>Durban!A242</f>
        <v>0.12</v>
      </c>
      <c r="H36" s="164" t="str">
        <f>Durban!A233</f>
        <v>Less than 4%</v>
      </c>
      <c r="I36" s="224">
        <f>Durban!A240</f>
        <v>0.1</v>
      </c>
      <c r="J36" s="385" t="str">
        <f>Durban!A243</f>
        <v>More than 12%</v>
      </c>
      <c r="K36" s="164" t="str">
        <f>Durban!A243</f>
        <v>More than 12%</v>
      </c>
    </row>
    <row r="37" spans="1:11">
      <c r="A37" s="325" t="s">
        <v>135</v>
      </c>
      <c r="B37" s="164" t="str">
        <f>PMB!A243</f>
        <v>More than 12%</v>
      </c>
      <c r="C37" s="164" t="str">
        <f>PMB!A243</f>
        <v>More than 12%</v>
      </c>
      <c r="D37" s="219" t="s">
        <v>139</v>
      </c>
      <c r="E37" s="224">
        <f>PMB!A240</f>
        <v>0.1</v>
      </c>
      <c r="F37" s="164" t="str">
        <f>PMB!A243</f>
        <v>More than 12%</v>
      </c>
      <c r="G37" s="164" t="str">
        <f>PMB!A233</f>
        <v>Less than 4%</v>
      </c>
      <c r="H37" s="224">
        <f>PMB!A239</f>
        <v>0.09</v>
      </c>
      <c r="I37" s="224">
        <f>PMB!A240</f>
        <v>0.1</v>
      </c>
      <c r="J37" s="164" t="str">
        <f>PMB!A243</f>
        <v>More than 12%</v>
      </c>
      <c r="K37" s="164" t="str">
        <f>PMB!A233</f>
        <v>Less than 4%</v>
      </c>
    </row>
    <row r="38" spans="1:11">
      <c r="A38" s="325" t="s">
        <v>136</v>
      </c>
      <c r="B38" s="219" t="s">
        <v>139</v>
      </c>
      <c r="C38" s="224">
        <f>RBay!A241</f>
        <v>0.11</v>
      </c>
      <c r="D38" s="219" t="s">
        <v>139</v>
      </c>
      <c r="E38" s="224">
        <f>RBay!A238</f>
        <v>0.08</v>
      </c>
      <c r="F38" s="224">
        <f>RBay!A236</f>
        <v>0.06</v>
      </c>
      <c r="G38" s="164" t="str">
        <f>RBay!A233</f>
        <v>Less than 4%</v>
      </c>
      <c r="H38" s="164" t="str">
        <f>RBay!A233</f>
        <v>Less than 4%</v>
      </c>
      <c r="I38" s="224">
        <f>RBay!A237</f>
        <v>7.0000000000000007E-2</v>
      </c>
      <c r="J38" s="164" t="str">
        <f>RBay!A233</f>
        <v>Less than 4%</v>
      </c>
      <c r="K38" s="164" t="str">
        <f>RBay!A233</f>
        <v>Less than 4%</v>
      </c>
    </row>
    <row r="39" spans="1:11">
      <c r="A39" s="325" t="s">
        <v>137</v>
      </c>
      <c r="B39" s="219" t="s">
        <v>139</v>
      </c>
      <c r="C39" s="219" t="s">
        <v>139</v>
      </c>
      <c r="D39" s="219" t="s">
        <v>139</v>
      </c>
      <c r="E39" s="219" t="s">
        <v>139</v>
      </c>
      <c r="F39" s="219" t="s">
        <v>139</v>
      </c>
      <c r="G39" s="219" t="s">
        <v>139</v>
      </c>
      <c r="H39" s="219" t="s">
        <v>139</v>
      </c>
      <c r="I39" s="164" t="str">
        <f>'Port Shepstone'!A233</f>
        <v>Less than 4%</v>
      </c>
      <c r="J39" s="164" t="str">
        <f>'Port Shepstone'!A233</f>
        <v>Less than 4%</v>
      </c>
      <c r="K39" s="164" t="str">
        <f>'Port Shepstone'!A233</f>
        <v>Less than 4%</v>
      </c>
    </row>
    <row r="40" spans="1:11">
      <c r="A40" s="325" t="s">
        <v>47</v>
      </c>
      <c r="B40" s="219" t="s">
        <v>139</v>
      </c>
      <c r="C40" s="219" t="s">
        <v>139</v>
      </c>
      <c r="D40" s="219" t="s">
        <v>139</v>
      </c>
      <c r="E40" s="219" t="s">
        <v>139</v>
      </c>
      <c r="F40" s="219" t="s">
        <v>139</v>
      </c>
      <c r="G40" s="219" t="s">
        <v>139</v>
      </c>
      <c r="H40" s="219" t="s">
        <v>139</v>
      </c>
      <c r="I40" s="224">
        <f>Other!A241</f>
        <v>0.11</v>
      </c>
      <c r="J40" s="164" t="str">
        <f>Other!A233</f>
        <v>Less than 4%</v>
      </c>
      <c r="K40" s="164" t="str">
        <f>Other!A233</f>
        <v>Less than 4%</v>
      </c>
    </row>
    <row r="41" spans="1:11" s="313" customFormat="1">
      <c r="A41" s="326" t="s">
        <v>138</v>
      </c>
      <c r="B41" s="311" t="s">
        <v>139</v>
      </c>
      <c r="C41" s="314">
        <f>Regional!A242</f>
        <v>0.12</v>
      </c>
      <c r="D41" s="311" t="s">
        <v>139</v>
      </c>
      <c r="E41" s="312" t="str">
        <f>Regional!A243</f>
        <v>More than 12%</v>
      </c>
      <c r="F41" s="312" t="str">
        <f>Regional!A243</f>
        <v>More than 12%</v>
      </c>
      <c r="G41" s="312" t="str">
        <f>Regional!A233</f>
        <v>Less than 4%</v>
      </c>
      <c r="H41" s="312" t="str">
        <f>Regional!A233</f>
        <v>Less than 4%</v>
      </c>
      <c r="I41" s="312" t="str">
        <f>Regional!A233</f>
        <v>Less than 4%</v>
      </c>
      <c r="J41" s="312" t="str">
        <f>Regional!A243</f>
        <v>More than 12%</v>
      </c>
      <c r="K41" s="312" t="str">
        <f>Regional!A233</f>
        <v>Less than 4%</v>
      </c>
    </row>
    <row r="42" spans="1:11">
      <c r="B42" s="164"/>
    </row>
    <row r="43" spans="1:11">
      <c r="B43" s="164"/>
    </row>
    <row r="44" spans="1:11">
      <c r="B44" s="164"/>
    </row>
  </sheetData>
  <mergeCells count="1">
    <mergeCell ref="A1:K1"/>
  </mergeCells>
  <hyperlinks>
    <hyperlink ref="A1:I1" location="Intro!A1" display="Business Financial Comparisons"/>
  </hyperlink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dimension ref="A1:K50"/>
  <sheetViews>
    <sheetView zoomScale="130" zoomScaleNormal="130" workbookViewId="0">
      <selection sqref="A1:K1"/>
    </sheetView>
  </sheetViews>
  <sheetFormatPr defaultRowHeight="12.75"/>
  <cols>
    <col min="1" max="1" width="56.5703125" style="170" customWidth="1"/>
    <col min="2" max="2" width="0" style="170" hidden="1" customWidth="1"/>
    <col min="3" max="3" width="12" style="164" customWidth="1"/>
    <col min="4" max="4" width="0" style="164" hidden="1" customWidth="1"/>
    <col min="5" max="5" width="8.42578125" style="164" customWidth="1"/>
    <col min="6" max="9" width="9.140625" style="164"/>
    <col min="10" max="10" width="12.7109375" style="164" bestFit="1" customWidth="1"/>
    <col min="11" max="11" width="12.5703125" style="170" customWidth="1"/>
    <col min="12" max="16384" width="9.140625" style="170"/>
  </cols>
  <sheetData>
    <row r="1" spans="1:11" ht="32.25" customHeight="1" thickBot="1">
      <c r="A1" s="450" t="s">
        <v>143</v>
      </c>
      <c r="B1" s="451"/>
      <c r="C1" s="451"/>
      <c r="D1" s="451"/>
      <c r="E1" s="451"/>
      <c r="F1" s="451"/>
      <c r="G1" s="451"/>
      <c r="H1" s="451"/>
      <c r="I1" s="451"/>
      <c r="J1" s="451"/>
      <c r="K1" s="452"/>
    </row>
    <row r="3" spans="1:11" s="218" customFormat="1">
      <c r="A3" s="223" t="s">
        <v>13</v>
      </c>
      <c r="B3" s="310">
        <v>2004</v>
      </c>
      <c r="C3" s="310">
        <v>2005</v>
      </c>
      <c r="D3" s="310">
        <f>C3+1</f>
        <v>2006</v>
      </c>
      <c r="E3" s="310">
        <f t="shared" ref="E3:G3" si="0">D3+1</f>
        <v>2007</v>
      </c>
      <c r="F3" s="310">
        <f t="shared" si="0"/>
        <v>2008</v>
      </c>
      <c r="G3" s="310">
        <f t="shared" si="0"/>
        <v>2009</v>
      </c>
      <c r="H3" s="310">
        <f>G3+1</f>
        <v>2010</v>
      </c>
      <c r="I3" s="310">
        <f t="shared" ref="I3" si="1">H3+1</f>
        <v>2011</v>
      </c>
      <c r="J3" s="310">
        <v>2012</v>
      </c>
      <c r="K3" s="310">
        <v>2013</v>
      </c>
    </row>
    <row r="4" spans="1:11">
      <c r="A4" s="170" t="s">
        <v>134</v>
      </c>
      <c r="B4" s="219" t="s">
        <v>139</v>
      </c>
      <c r="C4" s="164" t="str">
        <f>Durban!A248</f>
        <v>Fair</v>
      </c>
      <c r="D4" s="219" t="s">
        <v>139</v>
      </c>
      <c r="E4" s="164" t="str">
        <f>Durban!A247</f>
        <v xml:space="preserve">Good </v>
      </c>
      <c r="F4" s="164" t="str">
        <f>Durban!A248</f>
        <v>Fair</v>
      </c>
      <c r="G4" s="164" t="str">
        <f>Durban!A247</f>
        <v xml:space="preserve">Good </v>
      </c>
      <c r="H4" s="164" t="str">
        <f>Durban!A248</f>
        <v>Fair</v>
      </c>
      <c r="I4" s="164" t="str">
        <f>Durban!A249</f>
        <v>Poor</v>
      </c>
      <c r="J4" s="164" t="str">
        <f>Durban!A248</f>
        <v>Fair</v>
      </c>
      <c r="K4" s="164" t="str">
        <f>Durban!A248</f>
        <v>Fair</v>
      </c>
    </row>
    <row r="5" spans="1:11">
      <c r="A5" s="220" t="s">
        <v>135</v>
      </c>
      <c r="B5" s="164" t="str">
        <f>PMB!A247</f>
        <v xml:space="preserve">Good </v>
      </c>
      <c r="C5" s="164" t="str">
        <f>PMB!A247</f>
        <v xml:space="preserve">Good </v>
      </c>
      <c r="D5" s="219" t="s">
        <v>139</v>
      </c>
      <c r="E5" s="164" t="str">
        <f>PMB!A247</f>
        <v xml:space="preserve">Good </v>
      </c>
      <c r="F5" s="164" t="str">
        <f>PMB!A248</f>
        <v>Fair</v>
      </c>
      <c r="G5" s="164" t="str">
        <f>PMB!A248</f>
        <v>Fair</v>
      </c>
      <c r="H5" s="164" t="str">
        <f>PMB!A248</f>
        <v>Fair</v>
      </c>
      <c r="I5" s="164" t="str">
        <f>PMB!A249</f>
        <v>Poor</v>
      </c>
      <c r="J5" s="164" t="str">
        <f>PMB!A248</f>
        <v>Fair</v>
      </c>
      <c r="K5" s="164" t="str">
        <f>PMB!A248</f>
        <v>Fair</v>
      </c>
    </row>
    <row r="6" spans="1:11">
      <c r="A6" s="220" t="s">
        <v>136</v>
      </c>
      <c r="B6" s="219" t="s">
        <v>139</v>
      </c>
      <c r="C6" s="164" t="str">
        <f>RBay!A247</f>
        <v xml:space="preserve">Good </v>
      </c>
      <c r="D6" s="219" t="s">
        <v>139</v>
      </c>
      <c r="E6" s="164" t="str">
        <f>RBay!A247</f>
        <v xml:space="preserve">Good </v>
      </c>
      <c r="F6" s="164" t="str">
        <f>RBay!A248</f>
        <v>Fair</v>
      </c>
      <c r="G6" s="164" t="str">
        <f>RBay!A248</f>
        <v>Fair</v>
      </c>
      <c r="H6" s="164" t="str">
        <f>RBay!A248</f>
        <v>Fair</v>
      </c>
      <c r="I6" s="164" t="str">
        <f>RBay!A248</f>
        <v>Fair</v>
      </c>
      <c r="J6" s="164" t="str">
        <f>RBay!A248</f>
        <v>Fair</v>
      </c>
      <c r="K6" s="164" t="str">
        <f>RBay!A248</f>
        <v>Fair</v>
      </c>
    </row>
    <row r="7" spans="1:11">
      <c r="A7" s="220" t="s">
        <v>137</v>
      </c>
      <c r="B7" s="219" t="s">
        <v>139</v>
      </c>
      <c r="C7" s="219" t="s">
        <v>139</v>
      </c>
      <c r="D7" s="219" t="s">
        <v>139</v>
      </c>
      <c r="E7" s="219" t="s">
        <v>139</v>
      </c>
      <c r="F7" s="219" t="s">
        <v>139</v>
      </c>
      <c r="G7" s="219" t="s">
        <v>139</v>
      </c>
      <c r="H7" s="219" t="s">
        <v>139</v>
      </c>
      <c r="I7" s="164" t="str">
        <f>'Port Shepstone'!A248</f>
        <v>Fair</v>
      </c>
      <c r="J7" s="164" t="str">
        <f>'Port Shepstone'!A248</f>
        <v>Fair</v>
      </c>
      <c r="K7" s="164" t="str">
        <f>'Port Shepstone'!A248</f>
        <v>Fair</v>
      </c>
    </row>
    <row r="8" spans="1:11">
      <c r="A8" s="220" t="s">
        <v>47</v>
      </c>
      <c r="B8" s="219" t="s">
        <v>139</v>
      </c>
      <c r="C8" s="219" t="s">
        <v>139</v>
      </c>
      <c r="D8" s="219" t="s">
        <v>139</v>
      </c>
      <c r="E8" s="219" t="s">
        <v>139</v>
      </c>
      <c r="F8" s="219" t="s">
        <v>139</v>
      </c>
      <c r="G8" s="219" t="s">
        <v>139</v>
      </c>
      <c r="H8" s="219" t="s">
        <v>139</v>
      </c>
      <c r="I8" s="164" t="str">
        <f>Other!A248</f>
        <v>Fair</v>
      </c>
      <c r="J8" s="164" t="str">
        <f>Other!A248</f>
        <v>Fair</v>
      </c>
      <c r="K8" s="164" t="str">
        <f>Other!A248</f>
        <v>Fair</v>
      </c>
    </row>
    <row r="9" spans="1:11" s="313" customFormat="1">
      <c r="A9" s="315" t="s">
        <v>138</v>
      </c>
      <c r="B9" s="311" t="s">
        <v>139</v>
      </c>
      <c r="C9" s="312" t="str">
        <f>Regional!A248</f>
        <v>Fair</v>
      </c>
      <c r="D9" s="311" t="s">
        <v>139</v>
      </c>
      <c r="E9" s="312" t="str">
        <f>Regional!A247</f>
        <v xml:space="preserve">Good </v>
      </c>
      <c r="F9" s="312" t="str">
        <f>Regional!A248</f>
        <v>Fair</v>
      </c>
      <c r="G9" s="312" t="str">
        <f>Regional!A248</f>
        <v>Fair</v>
      </c>
      <c r="H9" s="312" t="str">
        <f>Regional!A248</f>
        <v>Fair</v>
      </c>
      <c r="I9" s="312" t="str">
        <f>Regional!A248</f>
        <v>Fair</v>
      </c>
      <c r="J9" s="312" t="str">
        <f>Regional!A248</f>
        <v>Fair</v>
      </c>
      <c r="K9" s="312" t="str">
        <f>Regional!A248</f>
        <v>Fair</v>
      </c>
    </row>
    <row r="13" spans="1:11" s="218" customFormat="1">
      <c r="A13" s="223" t="s">
        <v>97</v>
      </c>
      <c r="B13" s="310">
        <v>2004</v>
      </c>
      <c r="C13" s="310">
        <v>2005</v>
      </c>
      <c r="D13" s="310">
        <f>C13+1</f>
        <v>2006</v>
      </c>
      <c r="E13" s="310">
        <f t="shared" ref="E13" si="2">D13+1</f>
        <v>2007</v>
      </c>
      <c r="F13" s="310">
        <f t="shared" ref="F13" si="3">E13+1</f>
        <v>2008</v>
      </c>
      <c r="G13" s="310">
        <f t="shared" ref="G13" si="4">F13+1</f>
        <v>2009</v>
      </c>
      <c r="H13" s="310">
        <f>G13+1</f>
        <v>2010</v>
      </c>
      <c r="I13" s="310">
        <f t="shared" ref="I13" si="5">H13+1</f>
        <v>2011</v>
      </c>
      <c r="J13" s="310">
        <v>2012</v>
      </c>
      <c r="K13" s="310">
        <v>2013</v>
      </c>
    </row>
    <row r="14" spans="1:11">
      <c r="A14" s="170" t="s">
        <v>134</v>
      </c>
      <c r="B14" s="219" t="s">
        <v>139</v>
      </c>
      <c r="C14" s="164" t="str">
        <f>Durban!A253</f>
        <v>Much better</v>
      </c>
      <c r="D14" s="219" t="s">
        <v>139</v>
      </c>
      <c r="E14" s="164" t="str">
        <f>Durban!A254</f>
        <v>Better</v>
      </c>
      <c r="F14" s="164" t="str">
        <f>Durban!A254</f>
        <v>Better</v>
      </c>
      <c r="G14" s="164" t="str">
        <f>Durban!A255</f>
        <v>Same</v>
      </c>
      <c r="H14" s="164" t="str">
        <f>Durban!A254</f>
        <v>Better</v>
      </c>
      <c r="I14" s="164" t="str">
        <f>Durban!A254</f>
        <v>Better</v>
      </c>
      <c r="J14" s="164" t="str">
        <f>Durban!A254</f>
        <v>Better</v>
      </c>
      <c r="K14" s="164" t="str">
        <f>Durban!A254</f>
        <v>Better</v>
      </c>
    </row>
    <row r="15" spans="1:11">
      <c r="A15" s="220" t="s">
        <v>135</v>
      </c>
      <c r="B15" s="164" t="str">
        <f>PMB!A254</f>
        <v>Better</v>
      </c>
      <c r="C15" s="164" t="str">
        <f>PMB!A254</f>
        <v>Better</v>
      </c>
      <c r="D15" s="219" t="s">
        <v>139</v>
      </c>
      <c r="E15" s="164" t="str">
        <f>PMB!A254</f>
        <v>Better</v>
      </c>
      <c r="F15" s="164" t="str">
        <f>PMB!A254</f>
        <v>Better</v>
      </c>
      <c r="G15" s="164" t="str">
        <f>PMB!A254</f>
        <v>Better</v>
      </c>
      <c r="H15" s="164" t="str">
        <f>PMB!A254</f>
        <v>Better</v>
      </c>
      <c r="I15" s="164" t="str">
        <f>PMB!A255</f>
        <v>Same</v>
      </c>
      <c r="J15" s="164" t="str">
        <f>PMB!A254</f>
        <v>Better</v>
      </c>
      <c r="K15" s="164" t="str">
        <f>PMB!A255</f>
        <v>Same</v>
      </c>
    </row>
    <row r="16" spans="1:11">
      <c r="A16" s="220" t="s">
        <v>136</v>
      </c>
      <c r="B16" s="219" t="s">
        <v>139</v>
      </c>
      <c r="C16" s="164" t="str">
        <f>RBay!A254</f>
        <v>Better</v>
      </c>
      <c r="D16" s="219" t="s">
        <v>139</v>
      </c>
      <c r="E16" s="164" t="str">
        <f>RBay!A254</f>
        <v>Better</v>
      </c>
      <c r="F16" s="164" t="str">
        <f>RBay!A255</f>
        <v>Same</v>
      </c>
      <c r="G16" s="164" t="str">
        <f>RBay!A254</f>
        <v>Better</v>
      </c>
      <c r="H16" s="164" t="str">
        <f>RBay!A254</f>
        <v>Better</v>
      </c>
      <c r="I16" s="164" t="str">
        <f>RBay!A254</f>
        <v>Better</v>
      </c>
      <c r="J16" s="164" t="str">
        <f>RBay!A254</f>
        <v>Better</v>
      </c>
      <c r="K16" s="164" t="str">
        <f>RBay!A256</f>
        <v>Worse</v>
      </c>
    </row>
    <row r="17" spans="1:11">
      <c r="A17" s="220" t="s">
        <v>137</v>
      </c>
      <c r="B17" s="219" t="s">
        <v>139</v>
      </c>
      <c r="C17" s="219" t="s">
        <v>139</v>
      </c>
      <c r="D17" s="219" t="s">
        <v>139</v>
      </c>
      <c r="E17" s="219" t="s">
        <v>139</v>
      </c>
      <c r="F17" s="219" t="s">
        <v>139</v>
      </c>
      <c r="G17" s="219" t="s">
        <v>139</v>
      </c>
      <c r="H17" s="219" t="s">
        <v>139</v>
      </c>
      <c r="I17" s="164" t="str">
        <f>'Port Shepstone'!A255</f>
        <v>Same</v>
      </c>
      <c r="J17" s="164" t="str">
        <f>'Port Shepstone'!A254</f>
        <v>Better</v>
      </c>
      <c r="K17" s="164" t="str">
        <f>'Port Shepstone'!A255</f>
        <v>Same</v>
      </c>
    </row>
    <row r="18" spans="1:11">
      <c r="A18" s="220" t="s">
        <v>47</v>
      </c>
      <c r="B18" s="219" t="s">
        <v>139</v>
      </c>
      <c r="C18" s="219" t="s">
        <v>139</v>
      </c>
      <c r="D18" s="219" t="s">
        <v>139</v>
      </c>
      <c r="E18" s="219" t="s">
        <v>139</v>
      </c>
      <c r="F18" s="219" t="s">
        <v>139</v>
      </c>
      <c r="G18" s="219" t="s">
        <v>139</v>
      </c>
      <c r="H18" s="219" t="s">
        <v>139</v>
      </c>
      <c r="I18" s="164" t="str">
        <f>Other!A254</f>
        <v>Better</v>
      </c>
      <c r="J18" s="164" t="str">
        <f>Other!A254</f>
        <v>Better</v>
      </c>
      <c r="K18" s="164" t="str">
        <f>Other!A255</f>
        <v>Same</v>
      </c>
    </row>
    <row r="19" spans="1:11" s="313" customFormat="1">
      <c r="A19" s="315" t="s">
        <v>138</v>
      </c>
      <c r="B19" s="311" t="s">
        <v>139</v>
      </c>
      <c r="C19" s="312"/>
      <c r="D19" s="311" t="s">
        <v>139</v>
      </c>
      <c r="E19" s="312" t="str">
        <f>Regional!A254</f>
        <v>Better</v>
      </c>
      <c r="F19" s="312" t="str">
        <f>Regional!A254</f>
        <v>Better</v>
      </c>
      <c r="G19" s="312" t="str">
        <f>Regional!A255</f>
        <v>Same</v>
      </c>
      <c r="H19" s="312" t="str">
        <f>Regional!A254</f>
        <v>Better</v>
      </c>
      <c r="I19" s="312" t="str">
        <f>Regional!A254</f>
        <v>Better</v>
      </c>
      <c r="J19" s="312" t="str">
        <f>Regional!A254</f>
        <v>Better</v>
      </c>
      <c r="K19" s="312" t="str">
        <f>Regional!A255</f>
        <v>Same</v>
      </c>
    </row>
    <row r="20" spans="1:11">
      <c r="B20" s="164"/>
    </row>
    <row r="21" spans="1:11">
      <c r="B21" s="164"/>
    </row>
    <row r="23" spans="1:11" s="218" customFormat="1" ht="25.5">
      <c r="A23" s="223" t="s">
        <v>88</v>
      </c>
      <c r="B23" s="310">
        <v>2004</v>
      </c>
      <c r="C23" s="310">
        <v>2005</v>
      </c>
      <c r="D23" s="310">
        <f>C23+1</f>
        <v>2006</v>
      </c>
      <c r="E23" s="310">
        <f t="shared" ref="E23" si="6">D23+1</f>
        <v>2007</v>
      </c>
      <c r="F23" s="310">
        <f t="shared" ref="F23" si="7">E23+1</f>
        <v>2008</v>
      </c>
      <c r="G23" s="310">
        <f t="shared" ref="G23" si="8">F23+1</f>
        <v>2009</v>
      </c>
      <c r="H23" s="310">
        <f>G23+1</f>
        <v>2010</v>
      </c>
      <c r="I23" s="310">
        <f t="shared" ref="I23" si="9">H23+1</f>
        <v>2011</v>
      </c>
      <c r="J23" s="310">
        <v>2012</v>
      </c>
      <c r="K23" s="310">
        <v>2013</v>
      </c>
    </row>
    <row r="24" spans="1:11">
      <c r="A24" s="170" t="s">
        <v>134</v>
      </c>
      <c r="B24" s="219" t="s">
        <v>139</v>
      </c>
      <c r="C24" s="219" t="s">
        <v>139</v>
      </c>
      <c r="D24" s="219" t="s">
        <v>139</v>
      </c>
      <c r="E24" s="164" t="str">
        <f>Durban!A261</f>
        <v>Yes</v>
      </c>
      <c r="F24" s="164" t="str">
        <f>Durban!A261</f>
        <v>Yes</v>
      </c>
      <c r="G24" s="164" t="str">
        <f>Durban!A261</f>
        <v>Yes</v>
      </c>
      <c r="H24" s="164" t="str">
        <f>Durban!A262</f>
        <v>Maybe</v>
      </c>
      <c r="I24" s="164" t="str">
        <f>Durban!A261</f>
        <v>Yes</v>
      </c>
      <c r="J24" s="164" t="str">
        <f>Durban!A261</f>
        <v>Yes</v>
      </c>
      <c r="K24" s="164" t="str">
        <f>Durban!A262</f>
        <v>Maybe</v>
      </c>
    </row>
    <row r="25" spans="1:11">
      <c r="A25" s="220" t="s">
        <v>135</v>
      </c>
      <c r="B25" s="219" t="s">
        <v>139</v>
      </c>
      <c r="C25" s="219" t="s">
        <v>139</v>
      </c>
      <c r="D25" s="219" t="s">
        <v>139</v>
      </c>
      <c r="E25" s="164" t="str">
        <f>PMB!A261</f>
        <v>Yes</v>
      </c>
      <c r="F25" s="164" t="str">
        <f>PMB!A262</f>
        <v>Maybe</v>
      </c>
      <c r="G25" s="164" t="str">
        <f>PMB!A263</f>
        <v>No</v>
      </c>
      <c r="H25" s="164" t="str">
        <f>PMB!A263</f>
        <v>No</v>
      </c>
      <c r="I25" s="164" t="str">
        <f>PMB!A262</f>
        <v>Maybe</v>
      </c>
      <c r="J25" s="164" t="str">
        <f>PMB!A262</f>
        <v>Maybe</v>
      </c>
      <c r="K25" s="164" t="str">
        <f>PMB!A262</f>
        <v>Maybe</v>
      </c>
    </row>
    <row r="26" spans="1:11">
      <c r="A26" s="220" t="s">
        <v>136</v>
      </c>
      <c r="B26" s="219" t="s">
        <v>139</v>
      </c>
      <c r="C26" s="219" t="s">
        <v>139</v>
      </c>
      <c r="D26" s="219" t="s">
        <v>139</v>
      </c>
      <c r="E26" s="164" t="str">
        <f>RBay!A261</f>
        <v>Yes</v>
      </c>
      <c r="F26" s="164" t="str">
        <f>RBay!A262</f>
        <v>Maybe</v>
      </c>
      <c r="G26" s="164" t="str">
        <f>RBay!A263</f>
        <v>No</v>
      </c>
      <c r="H26" s="164" t="str">
        <f>RBay!A261</f>
        <v>Yes</v>
      </c>
      <c r="I26" s="164" t="str">
        <f>RBay!A262</f>
        <v>Maybe</v>
      </c>
      <c r="J26" s="164" t="str">
        <f>RBay!A261</f>
        <v>Yes</v>
      </c>
      <c r="K26" s="164" t="str">
        <f>RBay!A261</f>
        <v>Yes</v>
      </c>
    </row>
    <row r="27" spans="1:11">
      <c r="A27" s="220" t="s">
        <v>137</v>
      </c>
      <c r="B27" s="219" t="s">
        <v>139</v>
      </c>
      <c r="C27" s="219" t="s">
        <v>139</v>
      </c>
      <c r="D27" s="219" t="s">
        <v>139</v>
      </c>
      <c r="E27" s="219" t="s">
        <v>139</v>
      </c>
      <c r="F27" s="219" t="s">
        <v>139</v>
      </c>
      <c r="G27" s="219" t="s">
        <v>139</v>
      </c>
      <c r="H27" s="219" t="s">
        <v>139</v>
      </c>
      <c r="I27" s="164" t="str">
        <f>'Port Shepstone'!A263</f>
        <v>No</v>
      </c>
      <c r="J27" s="164" t="str">
        <f>'Port Shepstone'!A260</f>
        <v>Yes, definitely</v>
      </c>
      <c r="K27" s="164" t="str">
        <f>'Port Shepstone'!A260</f>
        <v>Yes, definitely</v>
      </c>
    </row>
    <row r="28" spans="1:11" ht="12" customHeight="1">
      <c r="A28" s="220" t="s">
        <v>47</v>
      </c>
      <c r="B28" s="219" t="s">
        <v>139</v>
      </c>
      <c r="C28" s="219" t="s">
        <v>139</v>
      </c>
      <c r="D28" s="219" t="s">
        <v>139</v>
      </c>
      <c r="E28" s="219" t="s">
        <v>139</v>
      </c>
      <c r="F28" s="219" t="s">
        <v>139</v>
      </c>
      <c r="G28" s="219" t="s">
        <v>139</v>
      </c>
      <c r="H28" s="219" t="s">
        <v>139</v>
      </c>
      <c r="I28" s="164" t="str">
        <f>Other!A263</f>
        <v>No</v>
      </c>
      <c r="J28" s="164" t="str">
        <f>Other!A261</f>
        <v>Yes</v>
      </c>
      <c r="K28" s="164" t="str">
        <f>Other!A263</f>
        <v>No</v>
      </c>
    </row>
    <row r="29" spans="1:11" s="313" customFormat="1">
      <c r="A29" s="315" t="s">
        <v>138</v>
      </c>
      <c r="B29" s="311" t="s">
        <v>139</v>
      </c>
      <c r="C29" s="311" t="s">
        <v>139</v>
      </c>
      <c r="D29" s="311" t="s">
        <v>139</v>
      </c>
      <c r="E29" s="312" t="str">
        <f>Regional!A261</f>
        <v>Yes</v>
      </c>
      <c r="F29" s="312" t="str">
        <f>Regional!A261</f>
        <v>Yes</v>
      </c>
      <c r="G29" s="312" t="str">
        <f>Regional!A262</f>
        <v>Maybe</v>
      </c>
      <c r="H29" s="312" t="str">
        <f>Regional!A261</f>
        <v>Yes</v>
      </c>
      <c r="I29" s="312" t="str">
        <f>Regional!A261</f>
        <v>Yes</v>
      </c>
      <c r="J29" s="312" t="str">
        <f>Regional!A261</f>
        <v>Yes</v>
      </c>
      <c r="K29" s="312" t="str">
        <f>Regional!A263</f>
        <v>No</v>
      </c>
    </row>
    <row r="33" spans="1:11" s="218" customFormat="1">
      <c r="A33" s="223" t="s">
        <v>91</v>
      </c>
      <c r="B33" s="310">
        <v>2004</v>
      </c>
      <c r="C33" s="310">
        <v>2005</v>
      </c>
      <c r="D33" s="310">
        <f>C33+1</f>
        <v>2006</v>
      </c>
      <c r="E33" s="310">
        <f t="shared" ref="E33" si="10">D33+1</f>
        <v>2007</v>
      </c>
      <c r="F33" s="310">
        <f t="shared" ref="F33" si="11">E33+1</f>
        <v>2008</v>
      </c>
      <c r="G33" s="310">
        <f t="shared" ref="G33" si="12">F33+1</f>
        <v>2009</v>
      </c>
      <c r="H33" s="310">
        <f>G33+1</f>
        <v>2010</v>
      </c>
      <c r="I33" s="310">
        <f t="shared" ref="I33" si="13">H33+1</f>
        <v>2011</v>
      </c>
      <c r="J33" s="310">
        <v>2012</v>
      </c>
      <c r="K33" s="310">
        <v>2013</v>
      </c>
    </row>
    <row r="34" spans="1:11">
      <c r="A34" s="170" t="s">
        <v>134</v>
      </c>
      <c r="B34" s="219" t="s">
        <v>139</v>
      </c>
      <c r="C34" s="219" t="s">
        <v>139</v>
      </c>
      <c r="D34" s="219" t="s">
        <v>139</v>
      </c>
      <c r="E34" s="164" t="str">
        <f>Durban!A268</f>
        <v>Yes</v>
      </c>
      <c r="F34" s="164" t="str">
        <f>Durban!A270</f>
        <v>No</v>
      </c>
      <c r="G34" s="164" t="str">
        <f>Durban!A269</f>
        <v>Maybe</v>
      </c>
      <c r="H34" s="164" t="str">
        <f>Durban!A270</f>
        <v>No</v>
      </c>
      <c r="I34" s="164" t="str">
        <f>Durban!A270</f>
        <v>No</v>
      </c>
      <c r="J34" s="164" t="str">
        <f>Durban!A270</f>
        <v>No</v>
      </c>
      <c r="K34" s="164" t="str">
        <f>Durban!A270</f>
        <v>No</v>
      </c>
    </row>
    <row r="35" spans="1:11">
      <c r="A35" s="220" t="s">
        <v>135</v>
      </c>
      <c r="B35" s="219" t="s">
        <v>139</v>
      </c>
      <c r="C35" s="219" t="s">
        <v>139</v>
      </c>
      <c r="D35" s="219" t="s">
        <v>139</v>
      </c>
      <c r="E35" s="164" t="str">
        <f>PMB!A268</f>
        <v>Yes</v>
      </c>
      <c r="F35" s="164" t="str">
        <f>PMB!A270</f>
        <v>No</v>
      </c>
      <c r="G35" s="164" t="str">
        <f>PMB!A270</f>
        <v>No</v>
      </c>
      <c r="H35" s="164" t="str">
        <f>PMB!A269</f>
        <v>Maybe</v>
      </c>
      <c r="I35" s="164" t="str">
        <f>PMB!A270</f>
        <v>No</v>
      </c>
      <c r="J35" s="164" t="str">
        <f>PMB!A270</f>
        <v>No</v>
      </c>
      <c r="K35" s="164" t="str">
        <f>PMB!A263</f>
        <v>No</v>
      </c>
    </row>
    <row r="36" spans="1:11">
      <c r="A36" s="220" t="s">
        <v>136</v>
      </c>
      <c r="B36" s="219" t="s">
        <v>139</v>
      </c>
      <c r="C36" s="219" t="s">
        <v>139</v>
      </c>
      <c r="D36" s="219" t="s">
        <v>139</v>
      </c>
      <c r="E36" s="164" t="str">
        <f>RBay!A268</f>
        <v>Yes</v>
      </c>
      <c r="F36" s="164" t="str">
        <f>RBay!A268</f>
        <v>Yes</v>
      </c>
      <c r="G36" s="164" t="str">
        <f>RBay!A270</f>
        <v>No</v>
      </c>
      <c r="H36" s="164" t="str">
        <f>RBay!A270</f>
        <v>No</v>
      </c>
      <c r="I36" s="164" t="str">
        <f>RBay!A270</f>
        <v>No</v>
      </c>
      <c r="J36" s="164" t="str">
        <f>RBay!A269</f>
        <v>Maybe</v>
      </c>
      <c r="K36" s="164" t="str">
        <f>RBay!A270</f>
        <v>No</v>
      </c>
    </row>
    <row r="37" spans="1:11">
      <c r="A37" s="220" t="s">
        <v>137</v>
      </c>
      <c r="B37" s="219" t="s">
        <v>139</v>
      </c>
      <c r="C37" s="219" t="s">
        <v>139</v>
      </c>
      <c r="D37" s="219" t="s">
        <v>139</v>
      </c>
      <c r="E37" s="219" t="s">
        <v>139</v>
      </c>
      <c r="F37" s="219" t="s">
        <v>139</v>
      </c>
      <c r="G37" s="219" t="s">
        <v>139</v>
      </c>
      <c r="H37" s="219" t="s">
        <v>139</v>
      </c>
      <c r="I37" s="164" t="str">
        <f>'Port Shepstone'!A270</f>
        <v>No</v>
      </c>
      <c r="J37" s="164" t="str">
        <f>'Port Shepstone'!A270</f>
        <v>No</v>
      </c>
      <c r="K37" s="164" t="str">
        <f>'Port Shepstone'!A263</f>
        <v>No</v>
      </c>
    </row>
    <row r="38" spans="1:11">
      <c r="A38" s="220" t="s">
        <v>47</v>
      </c>
      <c r="B38" s="219" t="s">
        <v>139</v>
      </c>
      <c r="C38" s="219" t="s">
        <v>139</v>
      </c>
      <c r="D38" s="219" t="s">
        <v>139</v>
      </c>
      <c r="E38" s="219" t="s">
        <v>139</v>
      </c>
      <c r="F38" s="219" t="s">
        <v>139</v>
      </c>
      <c r="G38" s="219" t="s">
        <v>139</v>
      </c>
      <c r="H38" s="219" t="s">
        <v>139</v>
      </c>
      <c r="I38" s="164" t="str">
        <f>Other!A270</f>
        <v>No</v>
      </c>
      <c r="J38" s="164" t="str">
        <f>Other!A269</f>
        <v>Maybe</v>
      </c>
      <c r="K38" s="164" t="str">
        <f>Other!A263</f>
        <v>No</v>
      </c>
    </row>
    <row r="39" spans="1:11" s="313" customFormat="1">
      <c r="A39" s="315" t="s">
        <v>138</v>
      </c>
      <c r="B39" s="311" t="s">
        <v>139</v>
      </c>
      <c r="C39" s="311" t="s">
        <v>139</v>
      </c>
      <c r="D39" s="311" t="s">
        <v>139</v>
      </c>
      <c r="E39" s="312" t="str">
        <f>Regional!A268</f>
        <v>Yes</v>
      </c>
      <c r="F39" s="312" t="str">
        <f>Regional!A270</f>
        <v>No</v>
      </c>
      <c r="G39" s="312" t="str">
        <f>Regional!A275</f>
        <v>Yes</v>
      </c>
      <c r="H39" s="312" t="str">
        <f>Regional!A270</f>
        <v>No</v>
      </c>
      <c r="I39" s="312" t="str">
        <f>Regional!A270</f>
        <v>No</v>
      </c>
      <c r="J39" s="312" t="str">
        <f>Regional!A270</f>
        <v>No</v>
      </c>
      <c r="K39" s="312" t="str">
        <f>Regional!A263</f>
        <v>No</v>
      </c>
    </row>
    <row r="40" spans="1:11">
      <c r="B40" s="164"/>
    </row>
    <row r="43" spans="1:11" s="218" customFormat="1" ht="25.5">
      <c r="A43" s="223" t="s">
        <v>92</v>
      </c>
      <c r="B43" s="310">
        <v>2004</v>
      </c>
      <c r="C43" s="310">
        <v>2005</v>
      </c>
      <c r="D43" s="310">
        <f>C43+1</f>
        <v>2006</v>
      </c>
      <c r="E43" s="310">
        <f t="shared" ref="E43" si="14">D43+1</f>
        <v>2007</v>
      </c>
      <c r="F43" s="310">
        <f t="shared" ref="F43" si="15">E43+1</f>
        <v>2008</v>
      </c>
      <c r="G43" s="310">
        <f t="shared" ref="G43" si="16">F43+1</f>
        <v>2009</v>
      </c>
      <c r="H43" s="310">
        <f>G43+1</f>
        <v>2010</v>
      </c>
      <c r="I43" s="310">
        <f t="shared" ref="I43" si="17">H43+1</f>
        <v>2011</v>
      </c>
      <c r="J43" s="310">
        <v>2012</v>
      </c>
      <c r="K43" s="310">
        <v>2013</v>
      </c>
    </row>
    <row r="44" spans="1:11">
      <c r="A44" s="170" t="s">
        <v>134</v>
      </c>
      <c r="B44" s="219" t="s">
        <v>139</v>
      </c>
      <c r="C44" s="219" t="s">
        <v>139</v>
      </c>
      <c r="D44" s="219" t="s">
        <v>139</v>
      </c>
      <c r="E44" s="164" t="str">
        <f>Durban!A275</f>
        <v>Yes</v>
      </c>
      <c r="F44" s="164" t="str">
        <f>Durban!A275</f>
        <v>Yes</v>
      </c>
      <c r="G44" s="164" t="str">
        <f>Durban!A276</f>
        <v>Maybe</v>
      </c>
      <c r="H44" s="164" t="str">
        <f>Durban!A277</f>
        <v>No</v>
      </c>
      <c r="I44" s="164" t="str">
        <f>Durban!A277</f>
        <v>No</v>
      </c>
      <c r="J44" s="164" t="str">
        <f>Durban!A277</f>
        <v>No</v>
      </c>
      <c r="K44" s="164" t="str">
        <f>Durban!A277</f>
        <v>No</v>
      </c>
    </row>
    <row r="45" spans="1:11">
      <c r="A45" s="220" t="s">
        <v>135</v>
      </c>
      <c r="B45" s="219" t="s">
        <v>139</v>
      </c>
      <c r="C45" s="219" t="s">
        <v>139</v>
      </c>
      <c r="D45" s="219" t="s">
        <v>139</v>
      </c>
      <c r="E45" s="164" t="str">
        <f>PMB!A275</f>
        <v>Yes</v>
      </c>
      <c r="F45" s="164" t="str">
        <f>PMB!A277</f>
        <v>No</v>
      </c>
      <c r="G45" s="164" t="str">
        <f>PMB!A275</f>
        <v>Yes</v>
      </c>
      <c r="H45" s="164" t="str">
        <f>PMB!A276</f>
        <v>Maybe</v>
      </c>
      <c r="I45" s="164" t="str">
        <f>PMB!A277</f>
        <v>No</v>
      </c>
      <c r="J45" s="164" t="str">
        <f>PMB!A277</f>
        <v>No</v>
      </c>
      <c r="K45" s="164" t="str">
        <f>PMB!A277</f>
        <v>No</v>
      </c>
    </row>
    <row r="46" spans="1:11">
      <c r="A46" s="220" t="s">
        <v>136</v>
      </c>
      <c r="B46" s="219" t="s">
        <v>139</v>
      </c>
      <c r="C46" s="219" t="s">
        <v>139</v>
      </c>
      <c r="D46" s="219" t="s">
        <v>139</v>
      </c>
      <c r="E46" s="164" t="str">
        <f>RBay!A275</f>
        <v>Yes</v>
      </c>
      <c r="F46" s="164" t="str">
        <f>RBay!A277</f>
        <v>No</v>
      </c>
      <c r="G46" s="164" t="str">
        <f>RBay!A276</f>
        <v>Maybe</v>
      </c>
      <c r="H46" s="164" t="str">
        <f>RBay!A277</f>
        <v>No</v>
      </c>
      <c r="I46" s="164" t="str">
        <f>RBay!A277</f>
        <v>No</v>
      </c>
      <c r="J46" s="164" t="str">
        <f>RBay!A277</f>
        <v>No</v>
      </c>
      <c r="K46" s="164" t="str">
        <f>RBay!A277</f>
        <v>No</v>
      </c>
    </row>
    <row r="47" spans="1:11">
      <c r="A47" s="220" t="s">
        <v>137</v>
      </c>
      <c r="B47" s="219" t="s">
        <v>139</v>
      </c>
      <c r="C47" s="219" t="s">
        <v>139</v>
      </c>
      <c r="D47" s="219" t="s">
        <v>139</v>
      </c>
      <c r="E47" s="219" t="s">
        <v>139</v>
      </c>
      <c r="F47" s="219" t="s">
        <v>139</v>
      </c>
      <c r="G47" s="219" t="s">
        <v>139</v>
      </c>
      <c r="H47" s="219" t="s">
        <v>139</v>
      </c>
      <c r="I47" s="164" t="str">
        <f>'Port Shepstone'!A277</f>
        <v>No</v>
      </c>
      <c r="J47" s="164" t="str">
        <f>'Port Shepstone'!A277</f>
        <v>No</v>
      </c>
      <c r="K47" s="164" t="str">
        <f>'Port Shepstone'!A277</f>
        <v>No</v>
      </c>
    </row>
    <row r="48" spans="1:11">
      <c r="A48" s="220" t="s">
        <v>47</v>
      </c>
      <c r="B48" s="219" t="s">
        <v>139</v>
      </c>
      <c r="C48" s="219" t="s">
        <v>139</v>
      </c>
      <c r="D48" s="219" t="s">
        <v>139</v>
      </c>
      <c r="E48" s="219" t="s">
        <v>139</v>
      </c>
      <c r="F48" s="219" t="s">
        <v>139</v>
      </c>
      <c r="G48" s="219" t="s">
        <v>139</v>
      </c>
      <c r="H48" s="219" t="s">
        <v>139</v>
      </c>
      <c r="I48" s="164" t="str">
        <f>Other!A277</f>
        <v>No</v>
      </c>
      <c r="J48" s="164" t="str">
        <f>Other!A277</f>
        <v>No</v>
      </c>
      <c r="K48" s="164" t="str">
        <f>Other!A277</f>
        <v>No</v>
      </c>
    </row>
    <row r="49" spans="1:11" s="313" customFormat="1">
      <c r="A49" s="315" t="s">
        <v>138</v>
      </c>
      <c r="B49" s="311" t="s">
        <v>139</v>
      </c>
      <c r="C49" s="311" t="s">
        <v>139</v>
      </c>
      <c r="D49" s="311" t="s">
        <v>139</v>
      </c>
      <c r="E49" s="312" t="str">
        <f>Regional!A275</f>
        <v>Yes</v>
      </c>
      <c r="F49" s="312" t="str">
        <f>Regional!A275</f>
        <v>Yes</v>
      </c>
      <c r="G49" s="312" t="str">
        <f>Regional!A275</f>
        <v>Yes</v>
      </c>
      <c r="H49" s="312" t="str">
        <f>Regional!A277</f>
        <v>No</v>
      </c>
      <c r="I49" s="312" t="str">
        <f>Regional!A277</f>
        <v>No</v>
      </c>
      <c r="J49" s="312" t="str">
        <f>Regional!A277</f>
        <v>No</v>
      </c>
      <c r="K49" s="312" t="str">
        <f>Regional!A277</f>
        <v>No</v>
      </c>
    </row>
    <row r="50" spans="1:11">
      <c r="B50" s="164"/>
    </row>
  </sheetData>
  <mergeCells count="1">
    <mergeCell ref="A1:K1"/>
  </mergeCells>
  <hyperlinks>
    <hyperlink ref="A1:I1" location="Intro!A1" display="Business Expectations Comparisons"/>
  </hyperlink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dimension ref="A1:A14"/>
  <sheetViews>
    <sheetView workbookViewId="0">
      <selection activeCell="A29" sqref="A29"/>
    </sheetView>
  </sheetViews>
  <sheetFormatPr defaultRowHeight="12.75"/>
  <cols>
    <col min="1" max="1" width="219.28515625" customWidth="1"/>
  </cols>
  <sheetData>
    <row r="1" spans="1:1" ht="15.75">
      <c r="A1" s="226" t="s">
        <v>147</v>
      </c>
    </row>
    <row r="2" spans="1:1" ht="15">
      <c r="A2" s="227"/>
    </row>
    <row r="3" spans="1:1" ht="30">
      <c r="A3" s="227" t="s">
        <v>148</v>
      </c>
    </row>
    <row r="4" spans="1:1" ht="15">
      <c r="A4" s="228"/>
    </row>
    <row r="5" spans="1:1" ht="15.75">
      <c r="A5" s="229" t="s">
        <v>149</v>
      </c>
    </row>
    <row r="6" spans="1:1" ht="15">
      <c r="A6" s="227"/>
    </row>
    <row r="7" spans="1:1" ht="15">
      <c r="A7" s="227"/>
    </row>
    <row r="8" spans="1:1" ht="15">
      <c r="A8" s="227"/>
    </row>
    <row r="9" spans="1:1" ht="15">
      <c r="A9" s="227" t="s">
        <v>150</v>
      </c>
    </row>
    <row r="10" spans="1:1" ht="15">
      <c r="A10" s="227"/>
    </row>
    <row r="11" spans="1:1" ht="15.75">
      <c r="A11" s="229" t="s">
        <v>151</v>
      </c>
    </row>
    <row r="12" spans="1:1">
      <c r="A12" s="230" t="s">
        <v>152</v>
      </c>
    </row>
    <row r="13" spans="1:1" ht="15">
      <c r="A13" s="227"/>
    </row>
    <row r="14" spans="1:1" ht="30">
      <c r="A14" s="227" t="s">
        <v>153</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20</vt:i4>
      </vt:variant>
    </vt:vector>
  </HeadingPairs>
  <TitlesOfParts>
    <vt:vector size="20" baseType="lpstr">
      <vt:lpstr>Intro</vt:lpstr>
      <vt:lpstr>Durban</vt:lpstr>
      <vt:lpstr>PMB</vt:lpstr>
      <vt:lpstr>RBay</vt:lpstr>
      <vt:lpstr>Port Shepstone</vt:lpstr>
      <vt:lpstr>Other</vt:lpstr>
      <vt:lpstr>Regional</vt:lpstr>
      <vt:lpstr>Product2013</vt:lpstr>
      <vt:lpstr>Product2012</vt:lpstr>
      <vt:lpstr>Product2011</vt:lpstr>
      <vt:lpstr>Services2013</vt:lpstr>
      <vt:lpstr>Services2012</vt:lpstr>
      <vt:lpstr>Services2011</vt:lpstr>
      <vt:lpstr>Sales</vt:lpstr>
      <vt:lpstr>Purchases</vt:lpstr>
      <vt:lpstr>Demograpic</vt:lpstr>
      <vt:lpstr>Factors</vt:lpstr>
      <vt:lpstr>Financial</vt:lpstr>
      <vt:lpstr>Expectations</vt:lpstr>
      <vt:lpstr>Sheet1</vt:lpstr>
    </vt:vector>
  </TitlesOfParts>
  <Company>UKZN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Theresa</cp:lastModifiedBy>
  <cp:lastPrinted>2008-01-11T11:34:04Z</cp:lastPrinted>
  <dcterms:created xsi:type="dcterms:W3CDTF">2008-01-11T10:11:29Z</dcterms:created>
  <dcterms:modified xsi:type="dcterms:W3CDTF">2014-09-19T06:44:50Z</dcterms:modified>
</cp:coreProperties>
</file>