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80" windowHeight="8835"/>
  </bookViews>
  <sheets>
    <sheet name="Eskom Data" sheetId="3" r:id="rId1"/>
    <sheet name="Graphs" sheetId="6" r:id="rId2"/>
    <sheet name="Graphs1" sheetId="4" r:id="rId3"/>
    <sheet name="Descriptive statistics" sheetId="5" r:id="rId4"/>
  </sheets>
  <calcPr calcId="125725"/>
</workbook>
</file>

<file path=xl/calcChain.xml><?xml version="1.0" encoding="utf-8"?>
<calcChain xmlns="http://schemas.openxmlformats.org/spreadsheetml/2006/main">
  <c r="O155" i="3"/>
  <c r="M155"/>
  <c r="L155"/>
  <c r="K155"/>
  <c r="J155"/>
  <c r="J170" s="1"/>
  <c r="I155"/>
  <c r="H155"/>
  <c r="G155"/>
  <c r="F155"/>
  <c r="E155"/>
  <c r="D155"/>
  <c r="C155"/>
  <c r="B155"/>
  <c r="B157" s="1"/>
  <c r="O154"/>
  <c r="M154"/>
  <c r="L154"/>
  <c r="K154"/>
  <c r="J154"/>
  <c r="I154"/>
  <c r="H154"/>
  <c r="G154"/>
  <c r="F154"/>
  <c r="E154"/>
  <c r="D154"/>
  <c r="C154"/>
  <c r="C170" s="1"/>
  <c r="B154"/>
  <c r="K150"/>
  <c r="K151"/>
  <c r="B144"/>
  <c r="G153"/>
  <c r="F153"/>
  <c r="H153"/>
  <c r="I153"/>
  <c r="J153"/>
  <c r="K153"/>
  <c r="L153"/>
  <c r="M153"/>
  <c r="O153"/>
  <c r="E153"/>
  <c r="C153"/>
  <c r="D153"/>
  <c r="D169" s="1"/>
  <c r="B153"/>
  <c r="J169" l="1"/>
  <c r="K169"/>
  <c r="F169"/>
  <c r="B170"/>
  <c r="B169"/>
  <c r="H169"/>
  <c r="M170"/>
  <c r="K170"/>
  <c r="L169"/>
  <c r="O169"/>
  <c r="E170"/>
  <c r="G170"/>
  <c r="I170"/>
  <c r="C169"/>
  <c r="E169"/>
  <c r="G169"/>
  <c r="I169"/>
  <c r="D170"/>
  <c r="F170"/>
  <c r="H170"/>
  <c r="L170"/>
  <c r="O170"/>
  <c r="M169"/>
  <c r="C152"/>
  <c r="C168" s="1"/>
  <c r="D152"/>
  <c r="D168" s="1"/>
  <c r="E152"/>
  <c r="E168" s="1"/>
  <c r="F152"/>
  <c r="F168" s="1"/>
  <c r="G152"/>
  <c r="G168" s="1"/>
  <c r="H152"/>
  <c r="H168" s="1"/>
  <c r="I152"/>
  <c r="I168" s="1"/>
  <c r="J152"/>
  <c r="J168" s="1"/>
  <c r="K152"/>
  <c r="K168" s="1"/>
  <c r="L152"/>
  <c r="L168" s="1"/>
  <c r="M152"/>
  <c r="M168" s="1"/>
  <c r="O152"/>
  <c r="O168" s="1"/>
  <c r="B152"/>
  <c r="B168" s="1"/>
  <c r="O151" l="1"/>
  <c r="O150"/>
  <c r="O148"/>
  <c r="O147"/>
  <c r="O146"/>
  <c r="O145"/>
  <c r="O144"/>
  <c r="O149"/>
  <c r="M144"/>
  <c r="O65" i="6"/>
  <c r="O34"/>
  <c r="O2"/>
  <c r="C146" i="3"/>
  <c r="O157" l="1"/>
  <c r="M157"/>
  <c r="O167"/>
  <c r="O160"/>
  <c r="O162"/>
  <c r="O164"/>
  <c r="O166"/>
  <c r="O161"/>
  <c r="O163"/>
  <c r="O165"/>
  <c r="C144"/>
  <c r="D144"/>
  <c r="E144"/>
  <c r="F144"/>
  <c r="G144"/>
  <c r="G157" s="1"/>
  <c r="H144"/>
  <c r="I144"/>
  <c r="J144"/>
  <c r="K144"/>
  <c r="L144"/>
  <c r="C145"/>
  <c r="D145"/>
  <c r="E145"/>
  <c r="F145"/>
  <c r="G145"/>
  <c r="I145"/>
  <c r="K145"/>
  <c r="L145"/>
  <c r="M145"/>
  <c r="M160" s="1"/>
  <c r="D146"/>
  <c r="E146"/>
  <c r="F146"/>
  <c r="G146"/>
  <c r="I146"/>
  <c r="K146"/>
  <c r="L146"/>
  <c r="M146"/>
  <c r="C147"/>
  <c r="C162" s="1"/>
  <c r="D147"/>
  <c r="E147"/>
  <c r="F147"/>
  <c r="G147"/>
  <c r="I147"/>
  <c r="K147"/>
  <c r="L147"/>
  <c r="M147"/>
  <c r="C148"/>
  <c r="D148"/>
  <c r="E148"/>
  <c r="F148"/>
  <c r="I148"/>
  <c r="I163" s="1"/>
  <c r="K148"/>
  <c r="L148"/>
  <c r="M148"/>
  <c r="C149"/>
  <c r="D149"/>
  <c r="E149"/>
  <c r="F149"/>
  <c r="G149"/>
  <c r="I149"/>
  <c r="K149"/>
  <c r="L149"/>
  <c r="M149"/>
  <c r="C150"/>
  <c r="D150"/>
  <c r="E150"/>
  <c r="F150"/>
  <c r="G150"/>
  <c r="H150"/>
  <c r="I150"/>
  <c r="J150"/>
  <c r="L150"/>
  <c r="M150"/>
  <c r="C151"/>
  <c r="C167" s="1"/>
  <c r="D151"/>
  <c r="D167" s="1"/>
  <c r="E151"/>
  <c r="E167" s="1"/>
  <c r="F151"/>
  <c r="F167" s="1"/>
  <c r="G151"/>
  <c r="G167" s="1"/>
  <c r="H151"/>
  <c r="H167" s="1"/>
  <c r="I151"/>
  <c r="I167" s="1"/>
  <c r="J151"/>
  <c r="K167"/>
  <c r="L151"/>
  <c r="L167" s="1"/>
  <c r="M151"/>
  <c r="M167" s="1"/>
  <c r="B151"/>
  <c r="B150"/>
  <c r="B149"/>
  <c r="B148"/>
  <c r="B147"/>
  <c r="B146"/>
  <c r="B145"/>
  <c r="E12" i="5" l="1"/>
  <c r="F12"/>
  <c r="D12"/>
  <c r="C12"/>
  <c r="E10"/>
  <c r="F10"/>
  <c r="D10"/>
  <c r="C10"/>
  <c r="E6"/>
  <c r="C6"/>
  <c r="F6"/>
  <c r="D6"/>
  <c r="F4"/>
  <c r="D4"/>
  <c r="E4"/>
  <c r="C4"/>
  <c r="D14"/>
  <c r="E14"/>
  <c r="E3"/>
  <c r="F3"/>
  <c r="D3"/>
  <c r="C3"/>
  <c r="F13"/>
  <c r="D13"/>
  <c r="E13"/>
  <c r="C13"/>
  <c r="F7"/>
  <c r="D7"/>
  <c r="E7"/>
  <c r="C7"/>
  <c r="E5"/>
  <c r="F5"/>
  <c r="D5"/>
  <c r="C5"/>
  <c r="C14"/>
  <c r="F14"/>
  <c r="L163" i="3"/>
  <c r="M163"/>
  <c r="M161"/>
  <c r="I161"/>
  <c r="F164"/>
  <c r="F161"/>
  <c r="E164"/>
  <c r="E162"/>
  <c r="G161"/>
  <c r="C164"/>
  <c r="D164"/>
  <c r="C160"/>
  <c r="K157"/>
  <c r="I157"/>
  <c r="E157"/>
  <c r="C157"/>
  <c r="L157"/>
  <c r="J157"/>
  <c r="H157"/>
  <c r="F157"/>
  <c r="D157"/>
  <c r="B166"/>
  <c r="B167"/>
  <c r="I160"/>
  <c r="J167"/>
  <c r="E161"/>
  <c r="E160"/>
  <c r="D162"/>
  <c r="E165"/>
  <c r="G162"/>
  <c r="F163"/>
  <c r="E163"/>
  <c r="C163"/>
  <c r="I162"/>
  <c r="F162"/>
  <c r="G160"/>
  <c r="K161"/>
  <c r="K160"/>
  <c r="L164"/>
  <c r="L162"/>
  <c r="K163"/>
  <c r="F166"/>
  <c r="C166"/>
  <c r="C165"/>
  <c r="D166"/>
  <c r="K162"/>
  <c r="C161"/>
  <c r="L166"/>
  <c r="L165"/>
  <c r="L161"/>
  <c r="K165"/>
  <c r="M165"/>
  <c r="M162"/>
  <c r="I165"/>
  <c r="H166"/>
  <c r="J166"/>
  <c r="G165"/>
  <c r="D163"/>
  <c r="D161"/>
  <c r="M166"/>
  <c r="K166"/>
  <c r="I166"/>
  <c r="G166"/>
  <c r="E166"/>
  <c r="F165"/>
  <c r="D165"/>
  <c r="M164"/>
  <c r="K164"/>
  <c r="L160"/>
  <c r="F160"/>
  <c r="D160"/>
  <c r="I164"/>
  <c r="B160"/>
  <c r="B162"/>
  <c r="B164"/>
  <c r="B161"/>
  <c r="B163"/>
  <c r="B165"/>
  <c r="I2" l="1"/>
  <c r="O2" s="1"/>
  <c r="F2"/>
  <c r="L2" s="1"/>
  <c r="J147" l="1"/>
  <c r="H147"/>
  <c r="J148"/>
  <c r="H148"/>
  <c r="J149"/>
  <c r="H149"/>
  <c r="H165" s="1"/>
  <c r="J146"/>
  <c r="H146"/>
  <c r="G148"/>
  <c r="H145"/>
  <c r="J145"/>
  <c r="D11" i="5" l="1"/>
  <c r="C11"/>
  <c r="F11"/>
  <c r="E11"/>
  <c r="D8"/>
  <c r="C8"/>
  <c r="E8"/>
  <c r="F8"/>
  <c r="D9"/>
  <c r="C9"/>
  <c r="F9"/>
  <c r="E9"/>
  <c r="H164" i="3"/>
  <c r="J162"/>
  <c r="H162"/>
  <c r="H163"/>
  <c r="J164"/>
  <c r="J163"/>
  <c r="J165"/>
  <c r="G163"/>
  <c r="G164"/>
  <c r="H161"/>
  <c r="J160"/>
  <c r="H160"/>
  <c r="J161"/>
</calcChain>
</file>

<file path=xl/sharedStrings.xml><?xml version="1.0" encoding="utf-8"?>
<sst xmlns="http://schemas.openxmlformats.org/spreadsheetml/2006/main" count="52" uniqueCount="32">
  <si>
    <t>Commercial</t>
  </si>
  <si>
    <t>Residential</t>
  </si>
  <si>
    <t>Pietermaritzburg</t>
  </si>
  <si>
    <t>Richards Bay/Empangeni</t>
  </si>
  <si>
    <t>Durban</t>
  </si>
  <si>
    <t xml:space="preserve">Newcastle </t>
  </si>
  <si>
    <t>Municipality</t>
  </si>
  <si>
    <t>Electricity Stats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</si>
  <si>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</si>
  <si>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</si>
  <si>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</si>
  <si>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</si>
  <si>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</si>
  <si>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</si>
  <si>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</si>
  <si>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2010</t>
  </si>
  <si>
    <t xml:space="preserve">Cumulative % </t>
  </si>
  <si>
    <t>Average 2011</t>
  </si>
  <si>
    <t>Descriptive statistics</t>
  </si>
  <si>
    <t>Standard Deviation</t>
  </si>
  <si>
    <t>Median</t>
  </si>
  <si>
    <t>Skewness</t>
  </si>
  <si>
    <t>Richards Bay/ Empangeni</t>
  </si>
  <si>
    <t xml:space="preserve">Durban </t>
  </si>
  <si>
    <t>Newcastle</t>
  </si>
  <si>
    <t xml:space="preserve">Residential </t>
  </si>
  <si>
    <t>Average year on year increase</t>
  </si>
  <si>
    <t>Portshepstone</t>
  </si>
  <si>
    <t>Average 2012</t>
  </si>
  <si>
    <t>Average 2013</t>
  </si>
  <si>
    <t>Average</t>
  </si>
  <si>
    <t>Average 2014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</si>
</sst>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00"/>
  </numFmts>
  <fonts count="9">
    <font>
      <sz val="10"/>
      <name val="Arial"/>
    </font>
    <font>
      <sz val="12"/>
      <name val="Arial"/>
      <family val="2"/>
    </font>
    <font>
      <b/>
      <sz val="10"/>
      <name val="Arial"/>
      <family val="2"/>
    </font>
    <font>
      <b/>
      <sz val="16"/>
      <color theme="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538ED5"/>
        <bgColor indexed="64"/>
      </patternFill>
    </fill>
    <fill>
      <patternFill patternType="solid">
        <fgColor rgb="FFFAC09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7" fontId="2" fillId="6" borderId="0" xfId="0" applyNumberFormat="1" applyFont="1" applyFill="1" applyBorder="1" applyAlignment="1">
      <alignment horizontal="center" vertical="center" wrapText="1"/>
    </xf>
    <xf numFmtId="17" fontId="2" fillId="7" borderId="0" xfId="0" applyNumberFormat="1" applyFont="1" applyFill="1" applyBorder="1" applyAlignment="1">
      <alignment horizontal="center" vertical="center" wrapText="1"/>
    </xf>
    <xf numFmtId="3" fontId="0" fillId="7" borderId="0" xfId="0" applyNumberFormat="1" applyFill="1" applyBorder="1" applyAlignment="1">
      <alignment horizontal="center"/>
    </xf>
    <xf numFmtId="17" fontId="2" fillId="8" borderId="0" xfId="0" applyNumberFormat="1" applyFont="1" applyFill="1" applyBorder="1" applyAlignment="1">
      <alignment horizontal="center" vertical="center" wrapText="1"/>
    </xf>
    <xf numFmtId="2" fontId="0" fillId="8" borderId="0" xfId="0" applyNumberFormat="1" applyFill="1" applyBorder="1" applyAlignment="1">
      <alignment horizontal="center"/>
    </xf>
    <xf numFmtId="17" fontId="2" fillId="0" borderId="0" xfId="0" applyNumberFormat="1" applyFon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/>
    </xf>
    <xf numFmtId="2" fontId="0" fillId="9" borderId="0" xfId="0" applyNumberFormat="1" applyFill="1" applyBorder="1" applyAlignment="1">
      <alignment horizontal="center" vertical="center"/>
    </xf>
    <xf numFmtId="0" fontId="0" fillId="11" borderId="9" xfId="0" applyFill="1" applyBorder="1"/>
    <xf numFmtId="0" fontId="0" fillId="11" borderId="10" xfId="0" applyFill="1" applyBorder="1"/>
    <xf numFmtId="0" fontId="0" fillId="0" borderId="0" xfId="0" applyFill="1"/>
    <xf numFmtId="0" fontId="4" fillId="11" borderId="10" xfId="0" applyFont="1" applyFill="1" applyBorder="1" applyAlignment="1">
      <alignment horizontal="center" wrapText="1"/>
    </xf>
    <xf numFmtId="0" fontId="4" fillId="11" borderId="10" xfId="0" applyFont="1" applyFill="1" applyBorder="1" applyAlignment="1">
      <alignment horizontal="center"/>
    </xf>
    <xf numFmtId="0" fontId="4" fillId="11" borderId="11" xfId="0" applyFont="1" applyFill="1" applyBorder="1" applyAlignment="1">
      <alignment horizontal="center"/>
    </xf>
    <xf numFmtId="2" fontId="0" fillId="5" borderId="5" xfId="0" applyNumberFormat="1" applyFill="1" applyBorder="1" applyAlignment="1">
      <alignment horizontal="center" vertical="center"/>
    </xf>
    <xf numFmtId="2" fontId="0" fillId="5" borderId="0" xfId="0" applyNumberFormat="1" applyFill="1" applyBorder="1" applyAlignment="1">
      <alignment horizontal="center" vertical="center"/>
    </xf>
    <xf numFmtId="2" fontId="0" fillId="6" borderId="0" xfId="0" applyNumberFormat="1" applyFill="1" applyBorder="1" applyAlignment="1">
      <alignment horizontal="center" vertical="center"/>
    </xf>
    <xf numFmtId="2" fontId="0" fillId="12" borderId="0" xfId="0" applyNumberFormat="1" applyFill="1" applyBorder="1" applyAlignment="1">
      <alignment horizontal="center" vertical="center"/>
    </xf>
    <xf numFmtId="2" fontId="0" fillId="13" borderId="0" xfId="0" applyNumberFormat="1" applyFill="1" applyBorder="1" applyAlignment="1">
      <alignment horizontal="center" vertical="center"/>
    </xf>
    <xf numFmtId="2" fontId="0" fillId="13" borderId="6" xfId="0" applyNumberFormat="1" applyFill="1" applyBorder="1" applyAlignment="1">
      <alignment horizontal="center" vertical="center"/>
    </xf>
    <xf numFmtId="0" fontId="2" fillId="5" borderId="5" xfId="0" applyFont="1" applyFill="1" applyBorder="1"/>
    <xf numFmtId="0" fontId="2" fillId="5" borderId="0" xfId="0" applyFont="1" applyFill="1" applyBorder="1"/>
    <xf numFmtId="0" fontId="2" fillId="6" borderId="0" xfId="0" applyFont="1" applyFill="1" applyBorder="1"/>
    <xf numFmtId="0" fontId="2" fillId="12" borderId="0" xfId="0" applyFont="1" applyFill="1" applyBorder="1"/>
    <xf numFmtId="0" fontId="2" fillId="13" borderId="0" xfId="0" applyFont="1" applyFill="1" applyBorder="1"/>
    <xf numFmtId="0" fontId="2" fillId="13" borderId="6" xfId="0" applyFont="1" applyFill="1" applyBorder="1"/>
    <xf numFmtId="1" fontId="2" fillId="9" borderId="0" xfId="0" applyNumberFormat="1" applyFont="1" applyFill="1" applyBorder="1" applyAlignment="1">
      <alignment horizontal="center" vertical="center" wrapText="1"/>
    </xf>
    <xf numFmtId="0" fontId="2" fillId="9" borderId="0" xfId="0" applyNumberFormat="1" applyFont="1" applyFill="1" applyBorder="1" applyAlignment="1">
      <alignment horizontal="center" vertical="center" wrapText="1"/>
    </xf>
    <xf numFmtId="164" fontId="0" fillId="4" borderId="0" xfId="0" applyNumberFormat="1" applyFill="1" applyAlignment="1">
      <alignment horizontal="center"/>
    </xf>
    <xf numFmtId="165" fontId="0" fillId="4" borderId="0" xfId="0" applyNumberFormat="1" applyFill="1" applyBorder="1" applyAlignment="1">
      <alignment horizontal="center"/>
    </xf>
    <xf numFmtId="164" fontId="0" fillId="14" borderId="0" xfId="0" applyNumberFormat="1" applyFill="1" applyAlignment="1">
      <alignment horizontal="center"/>
    </xf>
    <xf numFmtId="164" fontId="0" fillId="13" borderId="0" xfId="0" applyNumberFormat="1" applyFill="1" applyAlignment="1">
      <alignment horizontal="center"/>
    </xf>
    <xf numFmtId="17" fontId="0" fillId="15" borderId="0" xfId="0" applyNumberFormat="1" applyFill="1" applyAlignment="1">
      <alignment horizontal="center"/>
    </xf>
    <xf numFmtId="17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5" fontId="0" fillId="17" borderId="0" xfId="0" applyNumberFormat="1" applyFill="1" applyBorder="1" applyAlignment="1">
      <alignment horizontal="center"/>
    </xf>
    <xf numFmtId="164" fontId="0" fillId="18" borderId="0" xfId="0" applyNumberFormat="1" applyFill="1" applyAlignment="1">
      <alignment horizontal="center"/>
    </xf>
    <xf numFmtId="165" fontId="0" fillId="18" borderId="0" xfId="0" applyNumberFormat="1" applyFill="1" applyBorder="1" applyAlignment="1">
      <alignment horizontal="center"/>
    </xf>
    <xf numFmtId="164" fontId="0" fillId="19" borderId="0" xfId="0" applyNumberFormat="1" applyFill="1" applyAlignment="1">
      <alignment horizontal="center"/>
    </xf>
    <xf numFmtId="165" fontId="0" fillId="19" borderId="0" xfId="0" applyNumberFormat="1" applyFill="1" applyBorder="1" applyAlignment="1">
      <alignment horizontal="center"/>
    </xf>
    <xf numFmtId="164" fontId="0" fillId="20" borderId="0" xfId="0" applyNumberFormat="1" applyFill="1" applyAlignment="1">
      <alignment horizontal="center"/>
    </xf>
    <xf numFmtId="165" fontId="0" fillId="20" borderId="0" xfId="0" applyNumberFormat="1" applyFill="1" applyBorder="1" applyAlignment="1">
      <alignment horizontal="center"/>
    </xf>
    <xf numFmtId="164" fontId="0" fillId="20" borderId="0" xfId="0" applyNumberFormat="1" applyFill="1"/>
    <xf numFmtId="164" fontId="8" fillId="4" borderId="0" xfId="0" applyNumberFormat="1" applyFont="1" applyFill="1" applyAlignment="1">
      <alignment horizontal="center"/>
    </xf>
    <xf numFmtId="164" fontId="8" fillId="5" borderId="0" xfId="0" applyNumberFormat="1" applyFont="1" applyFill="1" applyAlignment="1">
      <alignment horizontal="center"/>
    </xf>
    <xf numFmtId="164" fontId="8" fillId="14" borderId="0" xfId="0" applyNumberFormat="1" applyFont="1" applyFill="1" applyAlignment="1">
      <alignment horizontal="center"/>
    </xf>
    <xf numFmtId="164" fontId="0" fillId="17" borderId="0" xfId="0" applyNumberFormat="1" applyFill="1" applyAlignment="1">
      <alignment horizontal="center"/>
    </xf>
    <xf numFmtId="2" fontId="8" fillId="6" borderId="0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17" fontId="6" fillId="10" borderId="0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7" fillId="16" borderId="12" xfId="0" applyFont="1" applyFill="1" applyBorder="1" applyAlignment="1">
      <alignment horizontal="center"/>
    </xf>
    <xf numFmtId="0" fontId="7" fillId="16" borderId="0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12" borderId="12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4" fillId="13" borderId="9" xfId="0" applyFont="1" applyFill="1" applyBorder="1" applyAlignment="1">
      <alignment horizontal="center" vertical="center" wrapText="1"/>
    </xf>
    <xf numFmtId="17" fontId="5" fillId="3" borderId="9" xfId="0" applyNumberFormat="1" applyFont="1" applyFill="1" applyBorder="1" applyAlignment="1">
      <alignment horizontal="center" vertical="center" wrapText="1"/>
    </xf>
    <xf numFmtId="0" fontId="1" fillId="3" borderId="10" xfId="0" applyFont="1" applyFill="1" applyBorder="1" applyAlignment="1"/>
    <xf numFmtId="0" fontId="1" fillId="3" borderId="11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AC090"/>
      <color rgb="FF93CDDD"/>
      <color rgb="FFD99795"/>
      <color rgb="FF538ED5"/>
      <color rgb="FFFFFFFF"/>
      <color rgb="FF00FF99"/>
      <color rgb="FFFF66FF"/>
      <color rgb="FF008080"/>
      <color rgb="FF00FFFF"/>
      <color rgb="FFCC9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2301629267875504E-2"/>
          <c:y val="1.7130640927948516E-2"/>
          <c:w val="0.9211709490798472"/>
          <c:h val="0.8550103716874099"/>
        </c:manualLayout>
      </c:layout>
      <c:lineChart>
        <c:grouping val="standard"/>
        <c:ser>
          <c:idx val="0"/>
          <c:order val="0"/>
          <c:tx>
            <c:strRef>
              <c:f>'Eskom Data'!$B$1:$D$1</c:f>
              <c:strCache>
                <c:ptCount val="1"/>
                <c:pt idx="0">
                  <c:v>Richards Bay/Empangeni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1275">
                <a:solidFill>
                  <a:srgbClr val="0070C0"/>
                </a:solidFill>
              </a:ln>
            </c:spPr>
            <c:trendlineType val="movingAvg"/>
            <c:period val="12"/>
          </c:trendline>
          <c:cat>
            <c:numRef>
              <c:f>'Eskom Data'!$A$3:$A$142</c:f>
              <c:numCache>
                <c:formatCode>mmm\-yy</c:formatCode>
                <c:ptCount val="5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</c:numCache>
            </c:numRef>
          </c:cat>
          <c:val>
            <c:numRef>
              <c:f>'Eskom Data'!$B$3:$B$142</c:f>
              <c:numCache>
                <c:formatCode>0.000</c:formatCode>
                <c:ptCount val="56"/>
                <c:pt idx="0">
                  <c:v>1.2125967612991004</c:v>
                </c:pt>
                <c:pt idx="1">
                  <c:v>1.0952347175197554</c:v>
                </c:pt>
                <c:pt idx="2">
                  <c:v>1.5983583143720219</c:v>
                </c:pt>
                <c:pt idx="3">
                  <c:v>1.0604595983671197</c:v>
                </c:pt>
                <c:pt idx="4">
                  <c:v>1.1389064499512267</c:v>
                </c:pt>
                <c:pt idx="5">
                  <c:v>1.7079803140602101</c:v>
                </c:pt>
                <c:pt idx="6">
                  <c:v>1.8354107430870894</c:v>
                </c:pt>
                <c:pt idx="7">
                  <c:v>1.5296320044678891</c:v>
                </c:pt>
                <c:pt idx="8">
                  <c:v>1.7857314661797468</c:v>
                </c:pt>
                <c:pt idx="9">
                  <c:v>1.3736496301375993</c:v>
                </c:pt>
                <c:pt idx="10">
                  <c:v>1.2893974142971267</c:v>
                </c:pt>
                <c:pt idx="11">
                  <c:v>1.2388714537555496</c:v>
                </c:pt>
                <c:pt idx="12">
                  <c:v>1.3315088872549414</c:v>
                </c:pt>
                <c:pt idx="13">
                  <c:v>1.178655871708316</c:v>
                </c:pt>
                <c:pt idx="14">
                  <c:v>1.1712051797044141</c:v>
                </c:pt>
                <c:pt idx="15">
                  <c:v>1.3025261181498859</c:v>
                </c:pt>
                <c:pt idx="16">
                  <c:v>1.2750366671918221</c:v>
                </c:pt>
                <c:pt idx="17">
                  <c:v>1.4877624116104684</c:v>
                </c:pt>
                <c:pt idx="18">
                  <c:v>1.3323308962452256</c:v>
                </c:pt>
                <c:pt idx="19">
                  <c:v>1.3514229986932631</c:v>
                </c:pt>
                <c:pt idx="20">
                  <c:v>1.4143072192719242</c:v>
                </c:pt>
                <c:pt idx="21">
                  <c:v>1.4444078434707266</c:v>
                </c:pt>
                <c:pt idx="22">
                  <c:v>1.3179367405032065</c:v>
                </c:pt>
                <c:pt idx="23">
                  <c:v>1.1807009868069809</c:v>
                </c:pt>
                <c:pt idx="24">
                  <c:v>1.2622403048044921</c:v>
                </c:pt>
                <c:pt idx="25">
                  <c:v>1.2866902875852293</c:v>
                </c:pt>
                <c:pt idx="26">
                  <c:v>1.2965952905474509</c:v>
                </c:pt>
                <c:pt idx="27">
                  <c:v>1.1510699600644843</c:v>
                </c:pt>
                <c:pt idx="28">
                  <c:v>1.4232753831949223</c:v>
                </c:pt>
                <c:pt idx="29">
                  <c:v>1.4537528412921361</c:v>
                </c:pt>
                <c:pt idx="30">
                  <c:v>1.1946459230181288</c:v>
                </c:pt>
                <c:pt idx="31">
                  <c:v>1.3244415155783051</c:v>
                </c:pt>
                <c:pt idx="32">
                  <c:v>1.1983511249748293</c:v>
                </c:pt>
                <c:pt idx="33">
                  <c:v>1.1236742745743971</c:v>
                </c:pt>
                <c:pt idx="34">
                  <c:v>1.2415769203544125</c:v>
                </c:pt>
                <c:pt idx="35">
                  <c:v>1.0723387189019435</c:v>
                </c:pt>
                <c:pt idx="36">
                  <c:v>1.1534704025172335</c:v>
                </c:pt>
                <c:pt idx="37">
                  <c:v>1.0619931922751613</c:v>
                </c:pt>
                <c:pt idx="38">
                  <c:v>0.92759582651338868</c:v>
                </c:pt>
                <c:pt idx="39">
                  <c:v>1.0466383796519079</c:v>
                </c:pt>
                <c:pt idx="40">
                  <c:v>1.2890611321497631</c:v>
                </c:pt>
                <c:pt idx="41">
                  <c:v>1.3367217673743184</c:v>
                </c:pt>
                <c:pt idx="42">
                  <c:v>1.0438485710786181</c:v>
                </c:pt>
                <c:pt idx="43">
                  <c:v>1.2023192145180488</c:v>
                </c:pt>
                <c:pt idx="44">
                  <c:v>1.2557410246807752</c:v>
                </c:pt>
                <c:pt idx="45">
                  <c:v>1.1656615880729109</c:v>
                </c:pt>
                <c:pt idx="46">
                  <c:v>1.1126324335280102</c:v>
                </c:pt>
                <c:pt idx="47">
                  <c:v>1.0920000000000001</c:v>
                </c:pt>
                <c:pt idx="48">
                  <c:v>1.1392049592159097</c:v>
                </c:pt>
                <c:pt idx="49">
                  <c:v>1.0689299389288667</c:v>
                </c:pt>
                <c:pt idx="50">
                  <c:v>0.91111041697360862</c:v>
                </c:pt>
                <c:pt idx="51">
                  <c:v>0.98584480967637234</c:v>
                </c:pt>
                <c:pt idx="52">
                  <c:v>1.2543879149537482</c:v>
                </c:pt>
                <c:pt idx="53">
                  <c:v>1.3124695833058901</c:v>
                </c:pt>
                <c:pt idx="54">
                  <c:v>1.1352072772853063</c:v>
                </c:pt>
                <c:pt idx="55">
                  <c:v>1.24446337152028</c:v>
                </c:pt>
              </c:numCache>
            </c:numRef>
          </c:val>
        </c:ser>
        <c:ser>
          <c:idx val="1"/>
          <c:order val="1"/>
          <c:tx>
            <c:strRef>
              <c:f>'Eskom Data'!$E$1:$G$1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1275">
                <a:solidFill>
                  <a:srgbClr val="FF0000"/>
                </a:solidFill>
              </a:ln>
            </c:spPr>
            <c:trendlineType val="movingAvg"/>
            <c:period val="12"/>
          </c:trendline>
          <c:cat>
            <c:numRef>
              <c:f>'Eskom Data'!$A$3:$A$142</c:f>
              <c:numCache>
                <c:formatCode>mmm\-yy</c:formatCode>
                <c:ptCount val="5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</c:numCache>
            </c:numRef>
          </c:cat>
          <c:val>
            <c:numRef>
              <c:f>'Eskom Data'!$E$3:$E$142</c:f>
              <c:numCache>
                <c:formatCode>0.000</c:formatCode>
                <c:ptCount val="56"/>
                <c:pt idx="0">
                  <c:v>1.156784348570274</c:v>
                </c:pt>
                <c:pt idx="1">
                  <c:v>0.96102828760602887</c:v>
                </c:pt>
                <c:pt idx="2">
                  <c:v>1.0053531679083165</c:v>
                </c:pt>
                <c:pt idx="3">
                  <c:v>0.72149987794302295</c:v>
                </c:pt>
                <c:pt idx="4">
                  <c:v>0.58058577670478639</c:v>
                </c:pt>
                <c:pt idx="5">
                  <c:v>1.3270623133669595</c:v>
                </c:pt>
                <c:pt idx="6">
                  <c:v>1.0064110309289414</c:v>
                </c:pt>
                <c:pt idx="7">
                  <c:v>1.2710958079042238</c:v>
                </c:pt>
                <c:pt idx="8">
                  <c:v>1.6462514112674169</c:v>
                </c:pt>
                <c:pt idx="9">
                  <c:v>1.0278302690972785</c:v>
                </c:pt>
                <c:pt idx="10">
                  <c:v>0.97302474749161405</c:v>
                </c:pt>
                <c:pt idx="11">
                  <c:v>0.90742405630970513</c:v>
                </c:pt>
                <c:pt idx="12">
                  <c:v>1.0963048479266164</c:v>
                </c:pt>
                <c:pt idx="13">
                  <c:v>0.89621212160789865</c:v>
                </c:pt>
                <c:pt idx="14">
                  <c:v>0.85568991299047659</c:v>
                </c:pt>
                <c:pt idx="15">
                  <c:v>1.0227467222238855</c:v>
                </c:pt>
                <c:pt idx="16">
                  <c:v>1.0026275822345685</c:v>
                </c:pt>
                <c:pt idx="17">
                  <c:v>1.0016549351066286</c:v>
                </c:pt>
                <c:pt idx="18">
                  <c:v>1.0883115440515556</c:v>
                </c:pt>
                <c:pt idx="19">
                  <c:v>1.0734728444407073</c:v>
                </c:pt>
                <c:pt idx="20">
                  <c:v>1.051187934745581</c:v>
                </c:pt>
                <c:pt idx="21">
                  <c:v>1.0238986945388042</c:v>
                </c:pt>
                <c:pt idx="22">
                  <c:v>0.91551166999201761</c:v>
                </c:pt>
                <c:pt idx="23">
                  <c:v>0.92348048556136819</c:v>
                </c:pt>
                <c:pt idx="24">
                  <c:v>1.0425518257961537</c:v>
                </c:pt>
                <c:pt idx="25">
                  <c:v>0.88423314625841454</c:v>
                </c:pt>
                <c:pt idx="26">
                  <c:v>0.82458541459389001</c:v>
                </c:pt>
                <c:pt idx="27">
                  <c:v>0.99126618785223664</c:v>
                </c:pt>
                <c:pt idx="28">
                  <c:v>0.90900807343664103</c:v>
                </c:pt>
                <c:pt idx="29">
                  <c:v>0.98674125527861711</c:v>
                </c:pt>
                <c:pt idx="30">
                  <c:v>0.97720591689740299</c:v>
                </c:pt>
                <c:pt idx="31">
                  <c:v>1.0337352904242587</c:v>
                </c:pt>
                <c:pt idx="32">
                  <c:v>1.0205157512720524</c:v>
                </c:pt>
                <c:pt idx="33">
                  <c:v>0.88338197121940087</c:v>
                </c:pt>
                <c:pt idx="34">
                  <c:v>0.93445543121444974</c:v>
                </c:pt>
                <c:pt idx="35">
                  <c:v>0.91281486832337411</c:v>
                </c:pt>
                <c:pt idx="36">
                  <c:v>0.9529739349356261</c:v>
                </c:pt>
                <c:pt idx="37">
                  <c:v>0.88681241597061156</c:v>
                </c:pt>
                <c:pt idx="38">
                  <c:v>0.78626580328758933</c:v>
                </c:pt>
                <c:pt idx="39">
                  <c:v>0.954883349529703</c:v>
                </c:pt>
                <c:pt idx="40">
                  <c:v>0.93840630364743016</c:v>
                </c:pt>
                <c:pt idx="41">
                  <c:v>0.94711307597090544</c:v>
                </c:pt>
                <c:pt idx="42">
                  <c:v>0.92978495125355121</c:v>
                </c:pt>
                <c:pt idx="43">
                  <c:v>1.0377834109369726</c:v>
                </c:pt>
                <c:pt idx="44">
                  <c:v>1.0035118073768712</c:v>
                </c:pt>
                <c:pt idx="45">
                  <c:v>0.95802994475488312</c:v>
                </c:pt>
                <c:pt idx="46">
                  <c:v>1.0257264582478189</c:v>
                </c:pt>
                <c:pt idx="47">
                  <c:v>0.94799999999999995</c:v>
                </c:pt>
                <c:pt idx="48">
                  <c:v>1.0814906006771523</c:v>
                </c:pt>
                <c:pt idx="49">
                  <c:v>0.9922903058459297</c:v>
                </c:pt>
                <c:pt idx="50">
                  <c:v>0.84633088029663017</c:v>
                </c:pt>
                <c:pt idx="51">
                  <c:v>0.95915523122664914</c:v>
                </c:pt>
                <c:pt idx="52">
                  <c:v>1.0428104970263661</c:v>
                </c:pt>
                <c:pt idx="53">
                  <c:v>0.99375917779016787</c:v>
                </c:pt>
                <c:pt idx="54">
                  <c:v>1.0297419592843693</c:v>
                </c:pt>
                <c:pt idx="55">
                  <c:v>1.1115495721811572</c:v>
                </c:pt>
              </c:numCache>
            </c:numRef>
          </c:val>
        </c:ser>
        <c:ser>
          <c:idx val="2"/>
          <c:order val="2"/>
          <c:tx>
            <c:strRef>
              <c:f>'Eskom Data'!$H$1:$J$1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1275">
                <a:solidFill>
                  <a:srgbClr val="00B050"/>
                </a:solidFill>
              </a:ln>
            </c:spPr>
            <c:trendlineType val="movingAvg"/>
            <c:period val="12"/>
          </c:trendline>
          <c:cat>
            <c:numRef>
              <c:f>'Eskom Data'!$A$3:$A$142</c:f>
              <c:numCache>
                <c:formatCode>mmm\-yy</c:formatCode>
                <c:ptCount val="5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</c:numCache>
            </c:numRef>
          </c:cat>
          <c:val>
            <c:numRef>
              <c:f>'Eskom Data'!$H$3:$H$142</c:f>
              <c:numCache>
                <c:formatCode>0.000</c:formatCode>
                <c:ptCount val="56"/>
                <c:pt idx="0">
                  <c:v>1.0738235688088815</c:v>
                </c:pt>
                <c:pt idx="1">
                  <c:v>0.97749380555834631</c:v>
                </c:pt>
                <c:pt idx="2">
                  <c:v>0.87673419609340264</c:v>
                </c:pt>
                <c:pt idx="3">
                  <c:v>0.67223654787226517</c:v>
                </c:pt>
                <c:pt idx="4">
                  <c:v>0.67603662462424075</c:v>
                </c:pt>
                <c:pt idx="5">
                  <c:v>1.4298661734717171</c:v>
                </c:pt>
                <c:pt idx="6">
                  <c:v>1.5186015229412817</c:v>
                </c:pt>
                <c:pt idx="7">
                  <c:v>1.5200687448032757</c:v>
                </c:pt>
                <c:pt idx="8">
                  <c:v>1.7634496236631541</c:v>
                </c:pt>
                <c:pt idx="9">
                  <c:v>1.3370235196387448</c:v>
                </c:pt>
                <c:pt idx="10">
                  <c:v>1.1175871560482842</c:v>
                </c:pt>
                <c:pt idx="11">
                  <c:v>1.0021395027943916</c:v>
                </c:pt>
                <c:pt idx="12">
                  <c:v>1.0184844921656331</c:v>
                </c:pt>
                <c:pt idx="13">
                  <c:v>0.83847036813054776</c:v>
                </c:pt>
                <c:pt idx="14">
                  <c:v>0.74717472442509358</c:v>
                </c:pt>
                <c:pt idx="15">
                  <c:v>0.92639210481062084</c:v>
                </c:pt>
                <c:pt idx="16">
                  <c:v>1.0458871176079596</c:v>
                </c:pt>
                <c:pt idx="17">
                  <c:v>1.3434870607357732</c:v>
                </c:pt>
                <c:pt idx="18">
                  <c:v>1.330510735011829</c:v>
                </c:pt>
                <c:pt idx="19">
                  <c:v>1.4158018813749849</c:v>
                </c:pt>
                <c:pt idx="20">
                  <c:v>1.4660002786341466</c:v>
                </c:pt>
                <c:pt idx="21">
                  <c:v>1.2877064789552526</c:v>
                </c:pt>
                <c:pt idx="22">
                  <c:v>1.0632825219200948</c:v>
                </c:pt>
                <c:pt idx="23">
                  <c:v>1.0310892376332155</c:v>
                </c:pt>
                <c:pt idx="24">
                  <c:v>1.0054061757985515</c:v>
                </c:pt>
                <c:pt idx="25">
                  <c:v>0.81255601427854185</c:v>
                </c:pt>
                <c:pt idx="26">
                  <c:v>0.77256092449393421</c:v>
                </c:pt>
                <c:pt idx="27">
                  <c:v>0.97362241933490801</c:v>
                </c:pt>
                <c:pt idx="28">
                  <c:v>1.1303877380411393</c:v>
                </c:pt>
                <c:pt idx="29">
                  <c:v>1.3619591979124566</c:v>
                </c:pt>
                <c:pt idx="30">
                  <c:v>1.2518425740749344</c:v>
                </c:pt>
                <c:pt idx="31">
                  <c:v>1.2612344653802101</c:v>
                </c:pt>
                <c:pt idx="32">
                  <c:v>1.3323161013619482</c:v>
                </c:pt>
                <c:pt idx="33">
                  <c:v>1.0532911334864161</c:v>
                </c:pt>
                <c:pt idx="34">
                  <c:v>1.0530290963136024</c:v>
                </c:pt>
                <c:pt idx="35">
                  <c:v>1.0042420645905412</c:v>
                </c:pt>
                <c:pt idx="36">
                  <c:v>0.92088068801555967</c:v>
                </c:pt>
                <c:pt idx="37">
                  <c:v>0.84403968732160428</c:v>
                </c:pt>
                <c:pt idx="38">
                  <c:v>0.74020390331778441</c:v>
                </c:pt>
                <c:pt idx="39">
                  <c:v>0.91827536729953163</c:v>
                </c:pt>
                <c:pt idx="40">
                  <c:v>1.1073504005732968</c:v>
                </c:pt>
                <c:pt idx="41">
                  <c:v>1.3211211250112038</c:v>
                </c:pt>
                <c:pt idx="42">
                  <c:v>1.2111565999512888</c:v>
                </c:pt>
                <c:pt idx="43">
                  <c:v>1.296565975668925</c:v>
                </c:pt>
                <c:pt idx="44">
                  <c:v>1.2814755631849859</c:v>
                </c:pt>
                <c:pt idx="45">
                  <c:v>1.1096278873666896</c:v>
                </c:pt>
                <c:pt idx="46">
                  <c:v>1.1509033173968064</c:v>
                </c:pt>
                <c:pt idx="47">
                  <c:v>1.0720000000000001</c:v>
                </c:pt>
                <c:pt idx="48">
                  <c:v>0.95223580314320844</c:v>
                </c:pt>
                <c:pt idx="49">
                  <c:v>0.84932280534133475</c:v>
                </c:pt>
                <c:pt idx="50">
                  <c:v>0.6973816936900068</c:v>
                </c:pt>
                <c:pt idx="51">
                  <c:v>0.90110951473954903</c:v>
                </c:pt>
                <c:pt idx="52">
                  <c:v>1.0977424853842763</c:v>
                </c:pt>
                <c:pt idx="53">
                  <c:v>1.3102605510373884</c:v>
                </c:pt>
                <c:pt idx="54">
                  <c:v>1.2244125847385341</c:v>
                </c:pt>
                <c:pt idx="55">
                  <c:v>1.376359988914031</c:v>
                </c:pt>
              </c:numCache>
            </c:numRef>
          </c:val>
        </c:ser>
        <c:ser>
          <c:idx val="3"/>
          <c:order val="3"/>
          <c:tx>
            <c:strRef>
              <c:f>'Eskom Data'!$K$1:$M$1</c:f>
              <c:strCache>
                <c:ptCount val="1"/>
                <c:pt idx="0">
                  <c:v>Newcastle 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1275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  <c:trendlineType val="movingAvg"/>
            <c:period val="12"/>
          </c:trendline>
          <c:cat>
            <c:numRef>
              <c:f>'Eskom Data'!$A$3:$A$142</c:f>
              <c:numCache>
                <c:formatCode>mmm\-yy</c:formatCode>
                <c:ptCount val="5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</c:numCache>
            </c:numRef>
          </c:cat>
          <c:val>
            <c:numRef>
              <c:f>'Eskom Data'!$K$3:$K$142</c:f>
              <c:numCache>
                <c:formatCode>0.000</c:formatCode>
                <c:ptCount val="56"/>
                <c:pt idx="0">
                  <c:v>0.97415455925353489</c:v>
                </c:pt>
                <c:pt idx="1">
                  <c:v>0.92997074403222801</c:v>
                </c:pt>
                <c:pt idx="2">
                  <c:v>0.91405015308943338</c:v>
                </c:pt>
                <c:pt idx="3">
                  <c:v>0.84984050074730866</c:v>
                </c:pt>
                <c:pt idx="4">
                  <c:v>0.85870129374826898</c:v>
                </c:pt>
                <c:pt idx="5">
                  <c:v>1.0916876012901662</c:v>
                </c:pt>
                <c:pt idx="6">
                  <c:v>1.5625943683342902</c:v>
                </c:pt>
                <c:pt idx="7">
                  <c:v>1.5641186382744394</c:v>
                </c:pt>
                <c:pt idx="8">
                  <c:v>1.4983707340672168</c:v>
                </c:pt>
                <c:pt idx="9">
                  <c:v>1.3050281394381982</c:v>
                </c:pt>
                <c:pt idx="10">
                  <c:v>1.1401332405794546</c:v>
                </c:pt>
                <c:pt idx="11">
                  <c:v>1.0391355956850836</c:v>
                </c:pt>
                <c:pt idx="12">
                  <c:v>0.92653816676911271</c:v>
                </c:pt>
                <c:pt idx="13">
                  <c:v>0.84718432456468318</c:v>
                </c:pt>
                <c:pt idx="14">
                  <c:v>0.63616769678363549</c:v>
                </c:pt>
                <c:pt idx="15">
                  <c:v>0.86206191269680688</c:v>
                </c:pt>
                <c:pt idx="16">
                  <c:v>1.1713616649554124</c:v>
                </c:pt>
                <c:pt idx="17">
                  <c:v>1.3587954370491799</c:v>
                </c:pt>
                <c:pt idx="18">
                  <c:v>1.350838676972709</c:v>
                </c:pt>
                <c:pt idx="19">
                  <c:v>1.4894656707181571</c:v>
                </c:pt>
                <c:pt idx="20">
                  <c:v>1.408538271234413</c:v>
                </c:pt>
                <c:pt idx="21">
                  <c:v>1.1727843484899063</c:v>
                </c:pt>
                <c:pt idx="22">
                  <c:v>1.1306784555696234</c:v>
                </c:pt>
                <c:pt idx="23">
                  <c:v>1.0152997791700111</c:v>
                </c:pt>
                <c:pt idx="24">
                  <c:v>0.99581141563567099</c:v>
                </c:pt>
                <c:pt idx="25">
                  <c:v>0.93911767795107981</c:v>
                </c:pt>
                <c:pt idx="26">
                  <c:v>0.68357740469072448</c:v>
                </c:pt>
                <c:pt idx="27">
                  <c:v>1.1461696783546105</c:v>
                </c:pt>
                <c:pt idx="28">
                  <c:v>1.3390678107458391</c:v>
                </c:pt>
                <c:pt idx="29">
                  <c:v>1.4195450457625134</c:v>
                </c:pt>
                <c:pt idx="30">
                  <c:v>1.3081101148562064</c:v>
                </c:pt>
                <c:pt idx="31">
                  <c:v>1.3345760404025135</c:v>
                </c:pt>
                <c:pt idx="32">
                  <c:v>1.3441961271575031</c:v>
                </c:pt>
                <c:pt idx="33">
                  <c:v>1.0915946362413576</c:v>
                </c:pt>
                <c:pt idx="34">
                  <c:v>1.0382515215210046</c:v>
                </c:pt>
                <c:pt idx="35">
                  <c:v>0.99185846955806234</c:v>
                </c:pt>
                <c:pt idx="36">
                  <c:v>0.95445571678692032</c:v>
                </c:pt>
                <c:pt idx="37">
                  <c:v>0.86368983401723132</c:v>
                </c:pt>
                <c:pt idx="38">
                  <c:v>0.68635756428685546</c:v>
                </c:pt>
                <c:pt idx="39">
                  <c:v>0.93624932698335694</c:v>
                </c:pt>
                <c:pt idx="40">
                  <c:v>1.1839440563091852</c:v>
                </c:pt>
                <c:pt idx="41">
                  <c:v>1.3588687185823785</c:v>
                </c:pt>
                <c:pt idx="42">
                  <c:v>1.2016278960949729</c:v>
                </c:pt>
                <c:pt idx="43">
                  <c:v>1.4036844754288489</c:v>
                </c:pt>
                <c:pt idx="44">
                  <c:v>1.254440249434118</c:v>
                </c:pt>
                <c:pt idx="45">
                  <c:v>1.153211690756579</c:v>
                </c:pt>
                <c:pt idx="46">
                  <c:v>1.381117418658983</c:v>
                </c:pt>
                <c:pt idx="47">
                  <c:v>1.054815825753463</c:v>
                </c:pt>
                <c:pt idx="48">
                  <c:v>1.0077226937504824</c:v>
                </c:pt>
                <c:pt idx="49">
                  <c:v>0.83562293687338418</c:v>
                </c:pt>
                <c:pt idx="50">
                  <c:v>0.66536918013470014</c:v>
                </c:pt>
                <c:pt idx="51">
                  <c:v>0.96699549181587041</c:v>
                </c:pt>
                <c:pt idx="52">
                  <c:v>1.1472637528060041</c:v>
                </c:pt>
                <c:pt idx="53">
                  <c:v>1.3031765210489055</c:v>
                </c:pt>
                <c:pt idx="54">
                  <c:v>1.2870223334844157</c:v>
                </c:pt>
                <c:pt idx="55">
                  <c:v>1.430692296040458</c:v>
                </c:pt>
              </c:numCache>
            </c:numRef>
          </c:val>
        </c:ser>
        <c:marker val="1"/>
        <c:axId val="223131904"/>
        <c:axId val="223412224"/>
      </c:lineChart>
      <c:dateAx>
        <c:axId val="223131904"/>
        <c:scaling>
          <c:orientation val="minMax"/>
          <c:min val="40513"/>
        </c:scaling>
        <c:axPos val="b"/>
        <c:numFmt formatCode="mmm\-yy" sourceLinked="1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223412224"/>
        <c:crosses val="autoZero"/>
        <c:auto val="1"/>
        <c:lblOffset val="100"/>
      </c:dateAx>
      <c:valAx>
        <c:axId val="223412224"/>
        <c:scaling>
          <c:orientation val="minMax"/>
          <c:max val="1.5"/>
          <c:min val="0.8"/>
        </c:scaling>
        <c:axPos val="l"/>
        <c:numFmt formatCode="0.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131904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7.2953359090983189E-2"/>
          <c:y val="3.7800990601981242E-2"/>
          <c:w val="0.82155871156770111"/>
          <c:h val="0.18335852171704345"/>
        </c:manualLayout>
      </c:layout>
      <c:txPr>
        <a:bodyPr/>
        <a:lstStyle/>
        <a:p>
          <a:pPr>
            <a:defRPr lang="en-ZA" sz="1200" b="1">
              <a:solidFill>
                <a:schemeClr val="tx1">
                  <a:lumMod val="95000"/>
                  <a:lumOff val="5000"/>
                </a:schemeClr>
              </a:solidFill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7161882542459958E-2"/>
          <c:y val="2.2506999125109412E-2"/>
          <c:w val="0.91793081420378886"/>
          <c:h val="0.83947993395986864"/>
        </c:manualLayout>
      </c:layout>
      <c:lineChart>
        <c:grouping val="standard"/>
        <c:ser>
          <c:idx val="0"/>
          <c:order val="0"/>
          <c:tx>
            <c:strRef>
              <c:f>'Eskom Data'!$B$1:$D$1</c:f>
              <c:strCache>
                <c:ptCount val="1"/>
                <c:pt idx="0">
                  <c:v>Richards Bay/Empangeni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0070C0"/>
                </a:solidFill>
              </a:ln>
            </c:spPr>
            <c:trendlineType val="movingAvg"/>
            <c:period val="12"/>
          </c:trendline>
          <c:cat>
            <c:numRef>
              <c:f>'Eskom Data'!$A$3:$A$142</c:f>
              <c:numCache>
                <c:formatCode>mmm\-yy</c:formatCode>
                <c:ptCount val="5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</c:numCache>
            </c:numRef>
          </c:cat>
          <c:val>
            <c:numRef>
              <c:f>'Eskom Data'!$C$3:$C$142</c:f>
              <c:numCache>
                <c:formatCode>0.000</c:formatCode>
                <c:ptCount val="56"/>
                <c:pt idx="0">
                  <c:v>1.4249530937675519</c:v>
                </c:pt>
                <c:pt idx="1">
                  <c:v>1.3197699695546814</c:v>
                </c:pt>
                <c:pt idx="2">
                  <c:v>1.4615122934404408</c:v>
                </c:pt>
                <c:pt idx="3">
                  <c:v>1.2812481780193599</c:v>
                </c:pt>
                <c:pt idx="4">
                  <c:v>1.2699761038697024</c:v>
                </c:pt>
                <c:pt idx="5">
                  <c:v>1.2232792440861511</c:v>
                </c:pt>
                <c:pt idx="6">
                  <c:v>0.86168020838439663</c:v>
                </c:pt>
                <c:pt idx="7">
                  <c:v>1.0728209725686471</c:v>
                </c:pt>
                <c:pt idx="8">
                  <c:v>1.3400642074157811</c:v>
                </c:pt>
                <c:pt idx="9">
                  <c:v>1.4793718944904735</c:v>
                </c:pt>
                <c:pt idx="10">
                  <c:v>1.4171191370431178</c:v>
                </c:pt>
                <c:pt idx="11">
                  <c:v>1.3741494248086088</c:v>
                </c:pt>
                <c:pt idx="12">
                  <c:v>1.3561674581418526</c:v>
                </c:pt>
                <c:pt idx="13">
                  <c:v>1.2293987330738847</c:v>
                </c:pt>
                <c:pt idx="14">
                  <c:v>1.406157447096025</c:v>
                </c:pt>
                <c:pt idx="15">
                  <c:v>1.3758295407694114</c:v>
                </c:pt>
                <c:pt idx="16">
                  <c:v>1.38822307153263</c:v>
                </c:pt>
                <c:pt idx="17">
                  <c:v>0.84703276014697038</c:v>
                </c:pt>
                <c:pt idx="18">
                  <c:v>0.88283296880883921</c:v>
                </c:pt>
                <c:pt idx="19">
                  <c:v>0.93681804312329853</c:v>
                </c:pt>
                <c:pt idx="20">
                  <c:v>1.0520693587323839</c:v>
                </c:pt>
                <c:pt idx="21">
                  <c:v>1.4642073271834593</c:v>
                </c:pt>
                <c:pt idx="22">
                  <c:v>1.3765786752773239</c:v>
                </c:pt>
                <c:pt idx="23">
                  <c:v>1.4405794065311888</c:v>
                </c:pt>
                <c:pt idx="24">
                  <c:v>1.5476863409415571</c:v>
                </c:pt>
                <c:pt idx="25">
                  <c:v>1.4762700761186827</c:v>
                </c:pt>
                <c:pt idx="26">
                  <c:v>1.4974126780021284</c:v>
                </c:pt>
                <c:pt idx="27">
                  <c:v>1.4050355072218417</c:v>
                </c:pt>
                <c:pt idx="28">
                  <c:v>1.367020686283041</c:v>
                </c:pt>
                <c:pt idx="29">
                  <c:v>1.3911672663981329</c:v>
                </c:pt>
                <c:pt idx="30">
                  <c:v>1.4040412991708748</c:v>
                </c:pt>
                <c:pt idx="31">
                  <c:v>1.2730155212136463</c:v>
                </c:pt>
                <c:pt idx="32">
                  <c:v>1.3320610893377032</c:v>
                </c:pt>
                <c:pt idx="33">
                  <c:v>0.67061890291844817</c:v>
                </c:pt>
                <c:pt idx="34">
                  <c:v>1.6574861646259327</c:v>
                </c:pt>
                <c:pt idx="35">
                  <c:v>1.4866926586378755</c:v>
                </c:pt>
                <c:pt idx="36">
                  <c:v>1.331272760379741</c:v>
                </c:pt>
                <c:pt idx="37">
                  <c:v>1.0292045670102117</c:v>
                </c:pt>
                <c:pt idx="38">
                  <c:v>0.92489478535309944</c:v>
                </c:pt>
                <c:pt idx="39">
                  <c:v>1.0203701198467214</c:v>
                </c:pt>
                <c:pt idx="40">
                  <c:v>0.92660455136666253</c:v>
                </c:pt>
                <c:pt idx="41">
                  <c:v>1.141987528311899</c:v>
                </c:pt>
                <c:pt idx="42">
                  <c:v>1.3347462565096841</c:v>
                </c:pt>
                <c:pt idx="43">
                  <c:v>1.4538969316041341</c:v>
                </c:pt>
                <c:pt idx="44">
                  <c:v>1.4418699238190975</c:v>
                </c:pt>
                <c:pt idx="45">
                  <c:v>1.4308791576912332</c:v>
                </c:pt>
                <c:pt idx="46">
                  <c:v>1.4112012382103662</c:v>
                </c:pt>
                <c:pt idx="47">
                  <c:v>1.1759999999999999</c:v>
                </c:pt>
                <c:pt idx="48">
                  <c:v>1.3558853648215483</c:v>
                </c:pt>
                <c:pt idx="49">
                  <c:v>1.3313392489870177</c:v>
                </c:pt>
                <c:pt idx="50">
                  <c:v>1.4598595823840912</c:v>
                </c:pt>
                <c:pt idx="51">
                  <c:v>1.5125282748994222</c:v>
                </c:pt>
                <c:pt idx="52">
                  <c:v>1.5777588339613859</c:v>
                </c:pt>
                <c:pt idx="53">
                  <c:v>2.336533757007921</c:v>
                </c:pt>
                <c:pt idx="54">
                  <c:v>1.1270818074756734</c:v>
                </c:pt>
                <c:pt idx="55">
                  <c:v>0.75901034144507429</c:v>
                </c:pt>
              </c:numCache>
            </c:numRef>
          </c:val>
        </c:ser>
        <c:ser>
          <c:idx val="1"/>
          <c:order val="1"/>
          <c:tx>
            <c:strRef>
              <c:f>'Eskom Data'!$E$1:$G$1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cat>
            <c:numRef>
              <c:f>'Eskom Data'!$A$3:$A$142</c:f>
              <c:numCache>
                <c:formatCode>mmm\-yy</c:formatCode>
                <c:ptCount val="5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</c:numCache>
            </c:numRef>
          </c:cat>
          <c:val>
            <c:numRef>
              <c:f>'Eskom Data'!$F$3:$F$142</c:f>
              <c:numCache>
                <c:formatCode>0.000</c:formatCode>
                <c:ptCount val="56"/>
                <c:pt idx="0">
                  <c:v>1.0949221168397956</c:v>
                </c:pt>
                <c:pt idx="1">
                  <c:v>1.0382986296488765</c:v>
                </c:pt>
                <c:pt idx="2">
                  <c:v>1.1384663444904832</c:v>
                </c:pt>
                <c:pt idx="3">
                  <c:v>1.0592621474387687</c:v>
                </c:pt>
                <c:pt idx="4">
                  <c:v>1.1012144044690866</c:v>
                </c:pt>
                <c:pt idx="5">
                  <c:v>1.0830328262311397</c:v>
                </c:pt>
                <c:pt idx="6">
                  <c:v>1.1222551304089927</c:v>
                </c:pt>
                <c:pt idx="7">
                  <c:v>1.091367828044072</c:v>
                </c:pt>
                <c:pt idx="8">
                  <c:v>1.0673975811205909</c:v>
                </c:pt>
                <c:pt idx="9">
                  <c:v>1.0992987466038542</c:v>
                </c:pt>
                <c:pt idx="10">
                  <c:v>1.0868472182851248</c:v>
                </c:pt>
                <c:pt idx="11">
                  <c:v>1.0445903259634988</c:v>
                </c:pt>
                <c:pt idx="12">
                  <c:v>1.0773151859446286</c:v>
                </c:pt>
                <c:pt idx="13">
                  <c:v>1.0443991216878512</c:v>
                </c:pt>
                <c:pt idx="14">
                  <c:v>1.1636282807408191</c:v>
                </c:pt>
                <c:pt idx="15">
                  <c:v>1.0472534283570005</c:v>
                </c:pt>
                <c:pt idx="16">
                  <c:v>1.0905631330903667</c:v>
                </c:pt>
                <c:pt idx="17">
                  <c:v>1.0733428456532861</c:v>
                </c:pt>
                <c:pt idx="18">
                  <c:v>1.126283254802112</c:v>
                </c:pt>
                <c:pt idx="19">
                  <c:v>1.1124823338761138</c:v>
                </c:pt>
                <c:pt idx="20">
                  <c:v>1.0476714354185692</c:v>
                </c:pt>
                <c:pt idx="21">
                  <c:v>1.0826164506967504</c:v>
                </c:pt>
                <c:pt idx="22">
                  <c:v>1.064315513485103</c:v>
                </c:pt>
                <c:pt idx="23">
                  <c:v>1.0430714299871333</c:v>
                </c:pt>
                <c:pt idx="24">
                  <c:v>1.0897093225604293</c:v>
                </c:pt>
                <c:pt idx="25">
                  <c:v>1.0935060845504689</c:v>
                </c:pt>
                <c:pt idx="26">
                  <c:v>1.1326984310637633</c:v>
                </c:pt>
                <c:pt idx="27">
                  <c:v>1.0413311339496256</c:v>
                </c:pt>
                <c:pt idx="28">
                  <c:v>1.1122054174568312</c:v>
                </c:pt>
                <c:pt idx="29">
                  <c:v>1.0770719824368196</c:v>
                </c:pt>
                <c:pt idx="30">
                  <c:v>1.1247449058264054</c:v>
                </c:pt>
                <c:pt idx="31">
                  <c:v>1.1217394983209785</c:v>
                </c:pt>
                <c:pt idx="32">
                  <c:v>1.0760199823706653</c:v>
                </c:pt>
                <c:pt idx="33">
                  <c:v>1.113319096542098</c:v>
                </c:pt>
                <c:pt idx="34">
                  <c:v>1.0985500305781462</c:v>
                </c:pt>
                <c:pt idx="35">
                  <c:v>1.0683673656610662</c:v>
                </c:pt>
                <c:pt idx="36">
                  <c:v>1.1177774211559135</c:v>
                </c:pt>
                <c:pt idx="37">
                  <c:v>1.0236754007952473</c:v>
                </c:pt>
                <c:pt idx="38">
                  <c:v>1.1079492757470837</c:v>
                </c:pt>
                <c:pt idx="39">
                  <c:v>1.0570297841712395</c:v>
                </c:pt>
                <c:pt idx="40">
                  <c:v>1.0613191659685925</c:v>
                </c:pt>
                <c:pt idx="41">
                  <c:v>1.0162927084083537</c:v>
                </c:pt>
                <c:pt idx="42">
                  <c:v>1.0971192906181806</c:v>
                </c:pt>
                <c:pt idx="43">
                  <c:v>1.0742654606010635</c:v>
                </c:pt>
                <c:pt idx="44">
                  <c:v>1.0338810806818581</c:v>
                </c:pt>
                <c:pt idx="45">
                  <c:v>1.0950846793823732</c:v>
                </c:pt>
                <c:pt idx="46">
                  <c:v>1.0537421099311437</c:v>
                </c:pt>
                <c:pt idx="47">
                  <c:v>1.0269999999999999</c:v>
                </c:pt>
                <c:pt idx="48">
                  <c:v>1.0927451480216022</c:v>
                </c:pt>
                <c:pt idx="49">
                  <c:v>1.030240580713935</c:v>
                </c:pt>
                <c:pt idx="50">
                  <c:v>1.1041436770777135</c:v>
                </c:pt>
                <c:pt idx="51">
                  <c:v>1.0293675780922851</c:v>
                </c:pt>
                <c:pt idx="52">
                  <c:v>1.0684122531665152</c:v>
                </c:pt>
                <c:pt idx="53">
                  <c:v>1.0453495170317242</c:v>
                </c:pt>
                <c:pt idx="54">
                  <c:v>1.0846847850980428</c:v>
                </c:pt>
                <c:pt idx="55">
                  <c:v>1.0598993886863626</c:v>
                </c:pt>
              </c:numCache>
            </c:numRef>
          </c:val>
        </c:ser>
        <c:ser>
          <c:idx val="2"/>
          <c:order val="2"/>
          <c:tx>
            <c:strRef>
              <c:f>'Eskom Data'!$H$1:$J$1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FF0000"/>
                </a:solidFill>
              </a:ln>
            </c:spPr>
            <c:trendlineType val="movingAvg"/>
            <c:period val="12"/>
          </c:trendline>
          <c:cat>
            <c:numRef>
              <c:f>'Eskom Data'!$A$3:$A$142</c:f>
              <c:numCache>
                <c:formatCode>mmm\-yy</c:formatCode>
                <c:ptCount val="5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</c:numCache>
            </c:numRef>
          </c:cat>
          <c:val>
            <c:numRef>
              <c:f>'Eskom Data'!$I$3:$I$142</c:f>
              <c:numCache>
                <c:formatCode>0.000</c:formatCode>
                <c:ptCount val="56"/>
                <c:pt idx="0">
                  <c:v>1.084417192734157</c:v>
                </c:pt>
                <c:pt idx="1">
                  <c:v>1.0755752290518303</c:v>
                </c:pt>
                <c:pt idx="2">
                  <c:v>1.187260572743889</c:v>
                </c:pt>
                <c:pt idx="3">
                  <c:v>1.1021632461719633</c:v>
                </c:pt>
                <c:pt idx="4">
                  <c:v>1.1783754173338745</c:v>
                </c:pt>
                <c:pt idx="5">
                  <c:v>1.226149528370551</c:v>
                </c:pt>
                <c:pt idx="6">
                  <c:v>1.2627264397657509</c:v>
                </c:pt>
                <c:pt idx="7">
                  <c:v>1.2333376581008855</c:v>
                </c:pt>
                <c:pt idx="8">
                  <c:v>1.1512982722805394</c:v>
                </c:pt>
                <c:pt idx="9">
                  <c:v>1.1880682756352514</c:v>
                </c:pt>
                <c:pt idx="10">
                  <c:v>1.1678905215345969</c:v>
                </c:pt>
                <c:pt idx="11">
                  <c:v>1.0709452820514529</c:v>
                </c:pt>
                <c:pt idx="12">
                  <c:v>1.0929512035541964</c:v>
                </c:pt>
                <c:pt idx="13">
                  <c:v>1.0737141403458283</c:v>
                </c:pt>
                <c:pt idx="14">
                  <c:v>1.2020629868545529</c:v>
                </c:pt>
                <c:pt idx="15">
                  <c:v>1.0932847725318131</c:v>
                </c:pt>
                <c:pt idx="16">
                  <c:v>1.209819114978641</c:v>
                </c:pt>
                <c:pt idx="17">
                  <c:v>1.258212872252209</c:v>
                </c:pt>
                <c:pt idx="18">
                  <c:v>1.3196785211894149</c:v>
                </c:pt>
                <c:pt idx="19">
                  <c:v>1.2788205375002704</c:v>
                </c:pt>
                <c:pt idx="20">
                  <c:v>1.1563246736237158</c:v>
                </c:pt>
                <c:pt idx="21">
                  <c:v>1.1929878885488139</c:v>
                </c:pt>
                <c:pt idx="22">
                  <c:v>1.169446678561336</c:v>
                </c:pt>
                <c:pt idx="23">
                  <c:v>1.0819471837902566</c:v>
                </c:pt>
                <c:pt idx="24">
                  <c:v>1.1183912430578429</c:v>
                </c:pt>
                <c:pt idx="25">
                  <c:v>1.122878499104407</c:v>
                </c:pt>
                <c:pt idx="26">
                  <c:v>1.1643573438976911</c:v>
                </c:pt>
                <c:pt idx="27">
                  <c:v>1.0969530322171366</c:v>
                </c:pt>
                <c:pt idx="28">
                  <c:v>1.142641791652329</c:v>
                </c:pt>
                <c:pt idx="29">
                  <c:v>1.1769595934593817</c:v>
                </c:pt>
                <c:pt idx="30">
                  <c:v>1.2703342901451944</c:v>
                </c:pt>
                <c:pt idx="31">
                  <c:v>1.2626256377543528</c:v>
                </c:pt>
                <c:pt idx="32">
                  <c:v>1.1811353399599387</c:v>
                </c:pt>
                <c:pt idx="33">
                  <c:v>1.2167657978359714</c:v>
                </c:pt>
                <c:pt idx="34">
                  <c:v>1.1787476462646416</c:v>
                </c:pt>
                <c:pt idx="35">
                  <c:v>1.0581465756676749</c:v>
                </c:pt>
                <c:pt idx="36">
                  <c:v>1.0973474644453713</c:v>
                </c:pt>
                <c:pt idx="37">
                  <c:v>1.0692539390731766</c:v>
                </c:pt>
                <c:pt idx="38">
                  <c:v>1.1531844815639138</c:v>
                </c:pt>
                <c:pt idx="39">
                  <c:v>1.140933664323915</c:v>
                </c:pt>
                <c:pt idx="40">
                  <c:v>1.2089086439091499</c:v>
                </c:pt>
                <c:pt idx="41">
                  <c:v>1.2088677220650048</c:v>
                </c:pt>
                <c:pt idx="42">
                  <c:v>1.2768370269413836</c:v>
                </c:pt>
                <c:pt idx="43">
                  <c:v>1.2291068509393293</c:v>
                </c:pt>
                <c:pt idx="44">
                  <c:v>1.1476347361908976</c:v>
                </c:pt>
                <c:pt idx="45">
                  <c:v>1.2072186197012416</c:v>
                </c:pt>
                <c:pt idx="46">
                  <c:v>1.1660167566479673</c:v>
                </c:pt>
                <c:pt idx="47">
                  <c:v>0.98799999999999999</c:v>
                </c:pt>
                <c:pt idx="48">
                  <c:v>1.1248988952708583</c:v>
                </c:pt>
                <c:pt idx="49">
                  <c:v>1.0766928829424014</c:v>
                </c:pt>
                <c:pt idx="50">
                  <c:v>1.1594700208767743</c:v>
                </c:pt>
                <c:pt idx="51">
                  <c:v>1.1047780960650042</c:v>
                </c:pt>
                <c:pt idx="52">
                  <c:v>1.1786550925624539</c:v>
                </c:pt>
                <c:pt idx="53">
                  <c:v>1.2092383365011397</c:v>
                </c:pt>
                <c:pt idx="54">
                  <c:v>1.2776329648025544</c:v>
                </c:pt>
                <c:pt idx="55">
                  <c:v>1.210902384929073</c:v>
                </c:pt>
              </c:numCache>
            </c:numRef>
          </c:val>
        </c:ser>
        <c:ser>
          <c:idx val="3"/>
          <c:order val="3"/>
          <c:tx>
            <c:strRef>
              <c:f>'Eskom Data'!$K$1:$M$1</c:f>
              <c:strCache>
                <c:ptCount val="1"/>
                <c:pt idx="0">
                  <c:v>Newcastle 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  <c:trendlineType val="movingAvg"/>
            <c:period val="12"/>
          </c:trendline>
          <c:trendline>
            <c:spPr>
              <a:ln w="44450">
                <a:solidFill>
                  <a:srgbClr val="00B050"/>
                </a:solidFill>
              </a:ln>
            </c:spPr>
            <c:trendlineType val="movingAvg"/>
            <c:period val="12"/>
          </c:trendline>
          <c:cat>
            <c:numRef>
              <c:f>'Eskom Data'!$A$3:$A$142</c:f>
              <c:numCache>
                <c:formatCode>mmm\-yy</c:formatCode>
                <c:ptCount val="5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</c:numCache>
            </c:numRef>
          </c:cat>
          <c:val>
            <c:numRef>
              <c:f>'Eskom Data'!$L$3:$L$142</c:f>
              <c:numCache>
                <c:formatCode>0.000</c:formatCode>
                <c:ptCount val="56"/>
                <c:pt idx="0">
                  <c:v>1.0792278058761786</c:v>
                </c:pt>
                <c:pt idx="1">
                  <c:v>1.0017754383136808</c:v>
                </c:pt>
                <c:pt idx="2">
                  <c:v>1.0706096915363466</c:v>
                </c:pt>
                <c:pt idx="3">
                  <c:v>1.1009440574172145</c:v>
                </c:pt>
                <c:pt idx="4">
                  <c:v>1.1748244455476196</c:v>
                </c:pt>
                <c:pt idx="5">
                  <c:v>1.188966017523388</c:v>
                </c:pt>
                <c:pt idx="6">
                  <c:v>1.218562316472461</c:v>
                </c:pt>
                <c:pt idx="7">
                  <c:v>1.1399154788706336</c:v>
                </c:pt>
                <c:pt idx="8">
                  <c:v>1.1556833773280406</c:v>
                </c:pt>
                <c:pt idx="9">
                  <c:v>1.1829789210091977</c:v>
                </c:pt>
                <c:pt idx="10">
                  <c:v>1.1253717812269302</c:v>
                </c:pt>
                <c:pt idx="11">
                  <c:v>1.0456588672996288</c:v>
                </c:pt>
                <c:pt idx="12">
                  <c:v>0.96404245107611486</c:v>
                </c:pt>
                <c:pt idx="13">
                  <c:v>1.0270906889369644</c:v>
                </c:pt>
                <c:pt idx="14">
                  <c:v>1.1640907933518838</c:v>
                </c:pt>
                <c:pt idx="15">
                  <c:v>1.1113974196692062</c:v>
                </c:pt>
                <c:pt idx="16">
                  <c:v>1.2025477057111298</c:v>
                </c:pt>
                <c:pt idx="17">
                  <c:v>1.1692412332684252</c:v>
                </c:pt>
                <c:pt idx="18">
                  <c:v>1.1382326034669417</c:v>
                </c:pt>
                <c:pt idx="19">
                  <c:v>1.1678117563871706</c:v>
                </c:pt>
                <c:pt idx="20">
                  <c:v>0.94541759556254912</c:v>
                </c:pt>
                <c:pt idx="21">
                  <c:v>1.1228732787566931</c:v>
                </c:pt>
                <c:pt idx="22">
                  <c:v>1.0735048058340462</c:v>
                </c:pt>
                <c:pt idx="23">
                  <c:v>1.0923029717951489</c:v>
                </c:pt>
                <c:pt idx="24">
                  <c:v>1.1009439291883663</c:v>
                </c:pt>
                <c:pt idx="25">
                  <c:v>1.0680873385003453</c:v>
                </c:pt>
                <c:pt idx="26">
                  <c:v>1.0728625624886654</c:v>
                </c:pt>
                <c:pt idx="27">
                  <c:v>1.0500487819175341</c:v>
                </c:pt>
                <c:pt idx="28">
                  <c:v>1.1823618288364697</c:v>
                </c:pt>
                <c:pt idx="29">
                  <c:v>1.2316009554881031</c:v>
                </c:pt>
                <c:pt idx="30">
                  <c:v>1.2300988278051435</c:v>
                </c:pt>
                <c:pt idx="31">
                  <c:v>1.1663654815268025</c:v>
                </c:pt>
                <c:pt idx="32">
                  <c:v>1.0878293420577798</c:v>
                </c:pt>
                <c:pt idx="33">
                  <c:v>1.0283793888613095</c:v>
                </c:pt>
                <c:pt idx="34">
                  <c:v>1.0573377676090265</c:v>
                </c:pt>
                <c:pt idx="35">
                  <c:v>0.99543104127320259</c:v>
                </c:pt>
                <c:pt idx="36">
                  <c:v>0.97221821252649299</c:v>
                </c:pt>
                <c:pt idx="37">
                  <c:v>1.0151731730594853</c:v>
                </c:pt>
                <c:pt idx="38">
                  <c:v>1.1017424834996949</c:v>
                </c:pt>
                <c:pt idx="39">
                  <c:v>1.0826565536848392</c:v>
                </c:pt>
                <c:pt idx="40">
                  <c:v>1.0990492380458656</c:v>
                </c:pt>
                <c:pt idx="41">
                  <c:v>1.0765120287818808</c:v>
                </c:pt>
                <c:pt idx="42">
                  <c:v>1.1406152053768188</c:v>
                </c:pt>
                <c:pt idx="43">
                  <c:v>1.0898187210454682</c:v>
                </c:pt>
                <c:pt idx="44">
                  <c:v>1.0311969430242591</c:v>
                </c:pt>
                <c:pt idx="45">
                  <c:v>1.1242359484080389</c:v>
                </c:pt>
                <c:pt idx="46">
                  <c:v>1.1458844401620081</c:v>
                </c:pt>
                <c:pt idx="47">
                  <c:v>1.077</c:v>
                </c:pt>
                <c:pt idx="48">
                  <c:v>0.95110786061157837</c:v>
                </c:pt>
                <c:pt idx="49">
                  <c:v>0.93830765397994864</c:v>
                </c:pt>
                <c:pt idx="50">
                  <c:v>0.98361889287212467</c:v>
                </c:pt>
                <c:pt idx="51">
                  <c:v>0.93913804568244308</c:v>
                </c:pt>
                <c:pt idx="52">
                  <c:v>1.0900462539773841</c:v>
                </c:pt>
                <c:pt idx="53">
                  <c:v>1.0815274254028675</c:v>
                </c:pt>
                <c:pt idx="54">
                  <c:v>1.1258121374100338</c:v>
                </c:pt>
                <c:pt idx="55">
                  <c:v>1.053143273755768</c:v>
                </c:pt>
              </c:numCache>
            </c:numRef>
          </c:val>
        </c:ser>
        <c:ser>
          <c:idx val="4"/>
          <c:order val="4"/>
          <c:tx>
            <c:strRef>
              <c:f>'Eskom Data'!$N$1:$P$1</c:f>
              <c:strCache>
                <c:ptCount val="1"/>
                <c:pt idx="0">
                  <c:v>Portshepstone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00B0F0"/>
                </a:solidFill>
              </a:ln>
            </c:spPr>
            <c:trendlineType val="movingAvg"/>
            <c:period val="12"/>
          </c:trendline>
          <c:cat>
            <c:numRef>
              <c:f>'Eskom Data'!$A$3:$A$142</c:f>
              <c:numCache>
                <c:formatCode>mmm\-yy</c:formatCode>
                <c:ptCount val="5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</c:numCache>
            </c:numRef>
          </c:cat>
          <c:val>
            <c:numRef>
              <c:f>'Eskom Data'!$O$3:$O$142</c:f>
              <c:numCache>
                <c:formatCode>0.000</c:formatCode>
                <c:ptCount val="56"/>
                <c:pt idx="0">
                  <c:v>1.1909616444002249</c:v>
                </c:pt>
                <c:pt idx="1">
                  <c:v>1.1562113123523725</c:v>
                </c:pt>
                <c:pt idx="2">
                  <c:v>1.2313608799580853</c:v>
                </c:pt>
                <c:pt idx="3">
                  <c:v>1.1245168791392561</c:v>
                </c:pt>
                <c:pt idx="4">
                  <c:v>1.1659650848297884</c:v>
                </c:pt>
                <c:pt idx="5">
                  <c:v>1.1215117103148684</c:v>
                </c:pt>
                <c:pt idx="6">
                  <c:v>1.187975585254532</c:v>
                </c:pt>
                <c:pt idx="7">
                  <c:v>1.1436339817380212</c:v>
                </c:pt>
                <c:pt idx="8">
                  <c:v>1.1184574612365668</c:v>
                </c:pt>
                <c:pt idx="9">
                  <c:v>1.1286731655155262</c:v>
                </c:pt>
                <c:pt idx="10">
                  <c:v>1.154309280663576</c:v>
                </c:pt>
                <c:pt idx="11">
                  <c:v>1.1697863331702365</c:v>
                </c:pt>
                <c:pt idx="12">
                  <c:v>1.1936128029897985</c:v>
                </c:pt>
                <c:pt idx="13">
                  <c:v>1.1441280837900294</c:v>
                </c:pt>
                <c:pt idx="14">
                  <c:v>1.2684689889096499</c:v>
                </c:pt>
                <c:pt idx="15">
                  <c:v>1.1029369651438086</c:v>
                </c:pt>
                <c:pt idx="16">
                  <c:v>1.1327879330215385</c:v>
                </c:pt>
                <c:pt idx="17">
                  <c:v>1.126440220181993</c:v>
                </c:pt>
                <c:pt idx="18">
                  <c:v>1.1583272624587888</c:v>
                </c:pt>
                <c:pt idx="19">
                  <c:v>1.1606370589462098</c:v>
                </c:pt>
                <c:pt idx="20">
                  <c:v>1.1160455173299353</c:v>
                </c:pt>
                <c:pt idx="21">
                  <c:v>1.1605317494938341</c:v>
                </c:pt>
                <c:pt idx="22">
                  <c:v>1.1650310477286909</c:v>
                </c:pt>
                <c:pt idx="23">
                  <c:v>1.1390216751874296</c:v>
                </c:pt>
                <c:pt idx="24">
                  <c:v>1.2396679535225119</c:v>
                </c:pt>
                <c:pt idx="25">
                  <c:v>1.2102662693136641</c:v>
                </c:pt>
                <c:pt idx="26">
                  <c:v>1.2411832548072184</c:v>
                </c:pt>
                <c:pt idx="27">
                  <c:v>1.1132007873187622</c:v>
                </c:pt>
                <c:pt idx="28">
                  <c:v>1.1717990360198196</c:v>
                </c:pt>
                <c:pt idx="29">
                  <c:v>1.1376211694545946</c:v>
                </c:pt>
                <c:pt idx="30">
                  <c:v>1.1718222700895997</c:v>
                </c:pt>
                <c:pt idx="31">
                  <c:v>1.1827600177678768</c:v>
                </c:pt>
                <c:pt idx="32">
                  <c:v>1.0934496283304973</c:v>
                </c:pt>
                <c:pt idx="33">
                  <c:v>1.1539626943327155</c:v>
                </c:pt>
                <c:pt idx="34">
                  <c:v>1.1410925319513141</c:v>
                </c:pt>
                <c:pt idx="35">
                  <c:v>1.1849469074009586</c:v>
                </c:pt>
                <c:pt idx="36">
                  <c:v>1.2067257545264161</c:v>
                </c:pt>
                <c:pt idx="37">
                  <c:v>1.1454671360956947</c:v>
                </c:pt>
                <c:pt idx="38">
                  <c:v>1.2013786189641427</c:v>
                </c:pt>
                <c:pt idx="39">
                  <c:v>1.1309040486535169</c:v>
                </c:pt>
                <c:pt idx="40">
                  <c:v>1.1451529949747044</c:v>
                </c:pt>
                <c:pt idx="41">
                  <c:v>1.0947449620906593</c:v>
                </c:pt>
                <c:pt idx="42">
                  <c:v>1.1727393971872477</c:v>
                </c:pt>
                <c:pt idx="43">
                  <c:v>1.1330928630024384</c:v>
                </c:pt>
                <c:pt idx="44">
                  <c:v>1.0805563693590188</c:v>
                </c:pt>
                <c:pt idx="45">
                  <c:v>1.1521977299076507</c:v>
                </c:pt>
                <c:pt idx="46">
                  <c:v>1.1186214745220553</c:v>
                </c:pt>
                <c:pt idx="47">
                  <c:v>1.0980000000000001</c:v>
                </c:pt>
                <c:pt idx="48">
                  <c:v>1.1755475575974652</c:v>
                </c:pt>
                <c:pt idx="49">
                  <c:v>1.1076694289546827</c:v>
                </c:pt>
                <c:pt idx="50">
                  <c:v>1.1521845318561781</c:v>
                </c:pt>
                <c:pt idx="51">
                  <c:v>1.0359792631115423</c:v>
                </c:pt>
                <c:pt idx="52">
                  <c:v>1.0775815835489588</c:v>
                </c:pt>
                <c:pt idx="53">
                  <c:v>1.0693663464260295</c:v>
                </c:pt>
                <c:pt idx="54">
                  <c:v>1.1070742793210868</c:v>
                </c:pt>
                <c:pt idx="55">
                  <c:v>1.085653841780934</c:v>
                </c:pt>
              </c:numCache>
            </c:numRef>
          </c:val>
        </c:ser>
        <c:marker val="1"/>
        <c:axId val="223498240"/>
        <c:axId val="223499776"/>
      </c:lineChart>
      <c:dateAx>
        <c:axId val="223498240"/>
        <c:scaling>
          <c:orientation val="minMax"/>
          <c:min val="40513"/>
        </c:scaling>
        <c:axPos val="b"/>
        <c:numFmt formatCode="mmm\-yy" sourceLinked="1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223499776"/>
        <c:crosses val="autoZero"/>
        <c:auto val="1"/>
        <c:lblOffset val="100"/>
      </c:dateAx>
      <c:valAx>
        <c:axId val="223499776"/>
        <c:scaling>
          <c:orientation val="minMax"/>
          <c:max val="1.5"/>
          <c:min val="0.95000000000000062"/>
        </c:scaling>
        <c:axPos val="l"/>
        <c:numFmt formatCode="0.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498240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6"/>
        <c:delete val="1"/>
      </c:legendEntry>
      <c:layout>
        <c:manualLayout>
          <c:xMode val="edge"/>
          <c:yMode val="edge"/>
          <c:x val="7.2953359090983189E-2"/>
          <c:y val="3.7800990601981242E-2"/>
          <c:w val="0.84881001966152725"/>
          <c:h val="0.25676805520277707"/>
        </c:manualLayout>
      </c:layout>
      <c:txPr>
        <a:bodyPr/>
        <a:lstStyle/>
        <a:p>
          <a:pPr>
            <a:defRPr lang="en-ZA" sz="1200" b="1">
              <a:solidFill>
                <a:schemeClr val="tx1">
                  <a:lumMod val="95000"/>
                  <a:lumOff val="5000"/>
                </a:schemeClr>
              </a:solidFill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7161882542459958E-2"/>
          <c:y val="2.2506999125109412E-2"/>
          <c:w val="0.9179308142037893"/>
          <c:h val="0.85023262213191098"/>
        </c:manualLayout>
      </c:layout>
      <c:lineChart>
        <c:grouping val="standard"/>
        <c:ser>
          <c:idx val="0"/>
          <c:order val="0"/>
          <c:tx>
            <c:strRef>
              <c:f>'Eskom Data'!$B$1:$D$1</c:f>
              <c:strCache>
                <c:ptCount val="1"/>
                <c:pt idx="0">
                  <c:v>Richards Bay/Empangeni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0070C0"/>
                </a:solidFill>
              </a:ln>
            </c:spPr>
            <c:trendlineType val="movingAvg"/>
            <c:period val="12"/>
          </c:trendline>
          <c:cat>
            <c:numRef>
              <c:f>'Eskom Data'!$A$87:$A$142</c:f>
              <c:numCache>
                <c:formatCode>mmm\-yy</c:formatCode>
                <c:ptCount val="5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</c:numCache>
            </c:numRef>
          </c:cat>
          <c:val>
            <c:numRef>
              <c:f>'Eskom Data'!$D$87:$D$142</c:f>
              <c:numCache>
                <c:formatCode>0.000</c:formatCode>
                <c:ptCount val="56"/>
                <c:pt idx="0">
                  <c:v>1.33187504294377</c:v>
                </c:pt>
                <c:pt idx="1">
                  <c:v>1.2229640932159087</c:v>
                </c:pt>
                <c:pt idx="2">
                  <c:v>1.5534763507683602</c:v>
                </c:pt>
                <c:pt idx="3">
                  <c:v>1.2575587723719741</c:v>
                </c:pt>
                <c:pt idx="4">
                  <c:v>1.283128253028841</c:v>
                </c:pt>
                <c:pt idx="5">
                  <c:v>1.5451396333234957</c:v>
                </c:pt>
                <c:pt idx="6">
                  <c:v>1.516073714585338</c:v>
                </c:pt>
                <c:pt idx="7">
                  <c:v>1.3576105411094843</c:v>
                </c:pt>
                <c:pt idx="8">
                  <c:v>1.4145583088203084</c:v>
                </c:pt>
                <c:pt idx="9">
                  <c:v>1.3976938960115275</c:v>
                </c:pt>
                <c:pt idx="10">
                  <c:v>1.3046940207719073</c:v>
                </c:pt>
                <c:pt idx="11">
                  <c:v>1.3639002031083651</c:v>
                </c:pt>
                <c:pt idx="12">
                  <c:v>1.4118511620918643</c:v>
                </c:pt>
                <c:pt idx="13">
                  <c:v>1.3011121243445141</c:v>
                </c:pt>
                <c:pt idx="14">
                  <c:v>1.3850413767387517</c:v>
                </c:pt>
                <c:pt idx="15">
                  <c:v>1.3638274892174533</c:v>
                </c:pt>
                <c:pt idx="16">
                  <c:v>1.3438957484718954</c:v>
                </c:pt>
                <c:pt idx="17">
                  <c:v>1.4729836696971874</c:v>
                </c:pt>
                <c:pt idx="18">
                  <c:v>1.302322654900663</c:v>
                </c:pt>
                <c:pt idx="19">
                  <c:v>1.3916073438778473</c:v>
                </c:pt>
                <c:pt idx="20">
                  <c:v>1.4145326136659531</c:v>
                </c:pt>
                <c:pt idx="21">
                  <c:v>1.4122177395303244</c:v>
                </c:pt>
                <c:pt idx="22">
                  <c:v>1.3389803298505096</c:v>
                </c:pt>
                <c:pt idx="23">
                  <c:v>1.2597722066982548</c:v>
                </c:pt>
                <c:pt idx="24">
                  <c:v>1.4198012244252438</c:v>
                </c:pt>
                <c:pt idx="25">
                  <c:v>1.4609531413553276</c:v>
                </c:pt>
                <c:pt idx="26">
                  <c:v>1.3993401357414827</c:v>
                </c:pt>
                <c:pt idx="27">
                  <c:v>1.4346678825430459</c:v>
                </c:pt>
                <c:pt idx="28">
                  <c:v>1.553249684529924</c:v>
                </c:pt>
                <c:pt idx="29">
                  <c:v>1.5844395922722219</c:v>
                </c:pt>
                <c:pt idx="30">
                  <c:v>1.384061354381783</c:v>
                </c:pt>
                <c:pt idx="31">
                  <c:v>1.4308951082071482</c:v>
                </c:pt>
                <c:pt idx="32">
                  <c:v>1.4122129419132379</c:v>
                </c:pt>
                <c:pt idx="33">
                  <c:v>1.3177684068697322</c:v>
                </c:pt>
                <c:pt idx="34">
                  <c:v>1.3535708577354324</c:v>
                </c:pt>
                <c:pt idx="35">
                  <c:v>1.3350498653284359</c:v>
                </c:pt>
                <c:pt idx="36">
                  <c:v>1.4446040390043025</c:v>
                </c:pt>
                <c:pt idx="37">
                  <c:v>1.3685393977092024</c:v>
                </c:pt>
                <c:pt idx="38">
                  <c:v>1.3966320582482099</c:v>
                </c:pt>
                <c:pt idx="39">
                  <c:v>1.3899196156612441</c:v>
                </c:pt>
                <c:pt idx="40">
                  <c:v>1.4611918603093343</c:v>
                </c:pt>
                <c:pt idx="41">
                  <c:v>1.5332937440099415</c:v>
                </c:pt>
                <c:pt idx="42">
                  <c:v>1.2868438564463824</c:v>
                </c:pt>
                <c:pt idx="43">
                  <c:v>1.393746814403618</c:v>
                </c:pt>
                <c:pt idx="44">
                  <c:v>1.4955561160529396</c:v>
                </c:pt>
                <c:pt idx="45">
                  <c:v>1.3904075266737923</c:v>
                </c:pt>
                <c:pt idx="46">
                  <c:v>1.4231343115011243</c:v>
                </c:pt>
                <c:pt idx="47">
                  <c:v>1.3009999999999999</c:v>
                </c:pt>
                <c:pt idx="48">
                  <c:v>1.3759999999999999</c:v>
                </c:pt>
                <c:pt idx="49">
                  <c:v>1.401</c:v>
                </c:pt>
                <c:pt idx="50">
                  <c:v>1.2609999999999999</c:v>
                </c:pt>
                <c:pt idx="51">
                  <c:v>1.349</c:v>
                </c:pt>
                <c:pt idx="52">
                  <c:v>1.42</c:v>
                </c:pt>
                <c:pt idx="53">
                  <c:v>1.534</c:v>
                </c:pt>
                <c:pt idx="54">
                  <c:v>1.444</c:v>
                </c:pt>
                <c:pt idx="55">
                  <c:v>1.502</c:v>
                </c:pt>
              </c:numCache>
            </c:numRef>
          </c:val>
        </c:ser>
        <c:ser>
          <c:idx val="1"/>
          <c:order val="1"/>
          <c:tx>
            <c:strRef>
              <c:f>'Eskom Data'!$E$1:$G$1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FF0000"/>
                </a:solidFill>
              </a:ln>
            </c:spPr>
            <c:trendlineType val="movingAvg"/>
            <c:period val="12"/>
          </c:trendline>
          <c:cat>
            <c:numRef>
              <c:f>'Eskom Data'!$A$87:$A$142</c:f>
              <c:numCache>
                <c:formatCode>mmm\-yy</c:formatCode>
                <c:ptCount val="5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</c:numCache>
            </c:numRef>
          </c:cat>
          <c:val>
            <c:numRef>
              <c:f>'Eskom Data'!$G$87:$G$142</c:f>
              <c:numCache>
                <c:formatCode>0.000</c:formatCode>
                <c:ptCount val="56"/>
                <c:pt idx="0">
                  <c:v>1.3838089376667957</c:v>
                </c:pt>
                <c:pt idx="1">
                  <c:v>1.2952621603706889</c:v>
                </c:pt>
                <c:pt idx="2">
                  <c:v>1.2135509253444745</c:v>
                </c:pt>
                <c:pt idx="3">
                  <c:v>1.2310268712942638</c:v>
                </c:pt>
                <c:pt idx="4">
                  <c:v>1.2832561636426918</c:v>
                </c:pt>
                <c:pt idx="5">
                  <c:v>1.3902273061026653</c:v>
                </c:pt>
                <c:pt idx="6">
                  <c:v>1.314508667962897</c:v>
                </c:pt>
                <c:pt idx="7">
                  <c:v>1.3225175957065056</c:v>
                </c:pt>
                <c:pt idx="8">
                  <c:v>1.2995703635475706</c:v>
                </c:pt>
                <c:pt idx="9">
                  <c:v>1.2634036387985985</c:v>
                </c:pt>
                <c:pt idx="10">
                  <c:v>1.3046943017474242</c:v>
                </c:pt>
                <c:pt idx="11">
                  <c:v>1.3377535277863275</c:v>
                </c:pt>
                <c:pt idx="12">
                  <c:v>1.4488653482936218</c:v>
                </c:pt>
                <c:pt idx="13">
                  <c:v>1.3707994353890507</c:v>
                </c:pt>
                <c:pt idx="14">
                  <c:v>1.2153123457245236</c:v>
                </c:pt>
                <c:pt idx="15">
                  <c:v>1.3548847640024719</c:v>
                </c:pt>
                <c:pt idx="16">
                  <c:v>1.4604594867007676</c:v>
                </c:pt>
                <c:pt idx="17">
                  <c:v>1.4914755787983984</c:v>
                </c:pt>
                <c:pt idx="18">
                  <c:v>1.3889240908271514</c:v>
                </c:pt>
                <c:pt idx="19">
                  <c:v>1.3825347388170737</c:v>
                </c:pt>
                <c:pt idx="20">
                  <c:v>1.3798660514096281</c:v>
                </c:pt>
                <c:pt idx="21">
                  <c:v>1.3318333546948702</c:v>
                </c:pt>
                <c:pt idx="22">
                  <c:v>1.3646693541315236</c:v>
                </c:pt>
                <c:pt idx="23">
                  <c:v>1.3514577918188277</c:v>
                </c:pt>
                <c:pt idx="24">
                  <c:v>1.545167594042181</c:v>
                </c:pt>
                <c:pt idx="25">
                  <c:v>1.4301100929626349</c:v>
                </c:pt>
                <c:pt idx="26">
                  <c:v>1.3019180480838348</c:v>
                </c:pt>
                <c:pt idx="27">
                  <c:v>1.3542642172334136</c:v>
                </c:pt>
                <c:pt idx="28">
                  <c:v>1.4029860017596836</c:v>
                </c:pt>
                <c:pt idx="29">
                  <c:v>1.4397184525737545</c:v>
                </c:pt>
                <c:pt idx="30">
                  <c:v>1.3638235234579701</c:v>
                </c:pt>
                <c:pt idx="31">
                  <c:v>1.4505003573447055</c:v>
                </c:pt>
                <c:pt idx="32">
                  <c:v>1.4418713354039852</c:v>
                </c:pt>
                <c:pt idx="33">
                  <c:v>1.3385337698831838</c:v>
                </c:pt>
                <c:pt idx="34">
                  <c:v>1.397114627363113</c:v>
                </c:pt>
                <c:pt idx="35">
                  <c:v>1.3815616434918769</c:v>
                </c:pt>
                <c:pt idx="36">
                  <c:v>1.5516778473465651</c:v>
                </c:pt>
                <c:pt idx="37">
                  <c:v>1.4389471310192774</c:v>
                </c:pt>
                <c:pt idx="38">
                  <c:v>1.2670798841748241</c:v>
                </c:pt>
                <c:pt idx="39">
                  <c:v>1.4017013450048632</c:v>
                </c:pt>
                <c:pt idx="40">
                  <c:v>1.5073555372641168</c:v>
                </c:pt>
                <c:pt idx="41">
                  <c:v>1.5032681139604032</c:v>
                </c:pt>
                <c:pt idx="42">
                  <c:v>1.3445784705064669</c:v>
                </c:pt>
                <c:pt idx="43">
                  <c:v>1.4260119799018673</c:v>
                </c:pt>
                <c:pt idx="44">
                  <c:v>1.3698545273502021</c:v>
                </c:pt>
                <c:pt idx="45">
                  <c:v>1.3365604521701211</c:v>
                </c:pt>
                <c:pt idx="46">
                  <c:v>1.357659028115257</c:v>
                </c:pt>
                <c:pt idx="47">
                  <c:v>1.3620000000000001</c:v>
                </c:pt>
                <c:pt idx="48">
                  <c:v>1.5054579802484438</c:v>
                </c:pt>
                <c:pt idx="49">
                  <c:v>1.4174462197652791</c:v>
                </c:pt>
                <c:pt idx="50">
                  <c:v>1.2529296476275784</c:v>
                </c:pt>
                <c:pt idx="51">
                  <c:v>1.348031030182862</c:v>
                </c:pt>
                <c:pt idx="52">
                  <c:v>1.4532274733642745</c:v>
                </c:pt>
                <c:pt idx="53">
                  <c:v>1.4606443847967756</c:v>
                </c:pt>
                <c:pt idx="54">
                  <c:v>1.3527378839882715</c:v>
                </c:pt>
                <c:pt idx="55">
                  <c:v>1.4134145772015201</c:v>
                </c:pt>
              </c:numCache>
            </c:numRef>
          </c:val>
        </c:ser>
        <c:ser>
          <c:idx val="2"/>
          <c:order val="2"/>
          <c:tx>
            <c:strRef>
              <c:f>'Eskom Data'!$H$1:$J$1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00B050"/>
                </a:solidFill>
              </a:ln>
            </c:spPr>
            <c:trendlineType val="movingAvg"/>
            <c:period val="12"/>
          </c:trendline>
          <c:cat>
            <c:numRef>
              <c:f>'Eskom Data'!$A$87:$A$142</c:f>
              <c:numCache>
                <c:formatCode>mmm\-yy</c:formatCode>
                <c:ptCount val="5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</c:numCache>
            </c:numRef>
          </c:cat>
          <c:val>
            <c:numRef>
              <c:f>'Eskom Data'!$J$87:$J$142</c:f>
              <c:numCache>
                <c:formatCode>0.000</c:formatCode>
                <c:ptCount val="56"/>
                <c:pt idx="0">
                  <c:v>1.5953292992303911</c:v>
                </c:pt>
                <c:pt idx="1">
                  <c:v>1.3326079107180151</c:v>
                </c:pt>
                <c:pt idx="2">
                  <c:v>1.229499925479663</c:v>
                </c:pt>
                <c:pt idx="3">
                  <c:v>1.2876626969407572</c:v>
                </c:pt>
                <c:pt idx="4">
                  <c:v>1.534830897916152</c:v>
                </c:pt>
                <c:pt idx="5">
                  <c:v>1.7536238685072731</c:v>
                </c:pt>
                <c:pt idx="6">
                  <c:v>1.5693226046651774</c:v>
                </c:pt>
                <c:pt idx="7">
                  <c:v>1.5916421839021195</c:v>
                </c:pt>
                <c:pt idx="8">
                  <c:v>1.6269278050411997</c:v>
                </c:pt>
                <c:pt idx="9">
                  <c:v>1.5076299404149429</c:v>
                </c:pt>
                <c:pt idx="10">
                  <c:v>1.4771345070726938</c:v>
                </c:pt>
                <c:pt idx="11">
                  <c:v>1.5708537336385453</c:v>
                </c:pt>
                <c:pt idx="12">
                  <c:v>1.5616448635845621</c:v>
                </c:pt>
                <c:pt idx="13">
                  <c:v>1.4988549452196711</c:v>
                </c:pt>
                <c:pt idx="14">
                  <c:v>1.394650210679121</c:v>
                </c:pt>
                <c:pt idx="15">
                  <c:v>1.519433864485336</c:v>
                </c:pt>
                <c:pt idx="16">
                  <c:v>1.5965721589525315</c:v>
                </c:pt>
                <c:pt idx="17">
                  <c:v>1.886703674788927</c:v>
                </c:pt>
                <c:pt idx="18">
                  <c:v>1.645579810916691</c:v>
                </c:pt>
                <c:pt idx="19">
                  <c:v>1.8207714935090089</c:v>
                </c:pt>
                <c:pt idx="20">
                  <c:v>1.8696069409329494</c:v>
                </c:pt>
                <c:pt idx="21">
                  <c:v>1.694523339208418</c:v>
                </c:pt>
                <c:pt idx="22">
                  <c:v>1.5650977199108365</c:v>
                </c:pt>
                <c:pt idx="23">
                  <c:v>1.5631936006246518</c:v>
                </c:pt>
                <c:pt idx="24">
                  <c:v>1.6436250594613455</c:v>
                </c:pt>
                <c:pt idx="25">
                  <c:v>1.5635672249454866</c:v>
                </c:pt>
                <c:pt idx="26">
                  <c:v>1.5266089476678582</c:v>
                </c:pt>
                <c:pt idx="27">
                  <c:v>1.6525399100859015</c:v>
                </c:pt>
                <c:pt idx="28">
                  <c:v>1.6092765086783176</c:v>
                </c:pt>
                <c:pt idx="29">
                  <c:v>1.7401601304410415</c:v>
                </c:pt>
                <c:pt idx="30">
                  <c:v>1.6158423654506344</c:v>
                </c:pt>
                <c:pt idx="31">
                  <c:v>1.6490741987363926</c:v>
                </c:pt>
                <c:pt idx="32">
                  <c:v>1.6714493526207619</c:v>
                </c:pt>
                <c:pt idx="33">
                  <c:v>1.430651110478705</c:v>
                </c:pt>
                <c:pt idx="34">
                  <c:v>1.5527873768293219</c:v>
                </c:pt>
                <c:pt idx="35">
                  <c:v>1.6409362982011604</c:v>
                </c:pt>
                <c:pt idx="36">
                  <c:v>1.4766710115623429</c:v>
                </c:pt>
                <c:pt idx="37">
                  <c:v>1.351364215531256</c:v>
                </c:pt>
                <c:pt idx="38">
                  <c:v>1.2525217243471909</c:v>
                </c:pt>
                <c:pt idx="39">
                  <c:v>1.4528895096272205</c:v>
                </c:pt>
                <c:pt idx="40">
                  <c:v>1.6083510078952188</c:v>
                </c:pt>
                <c:pt idx="41">
                  <c:v>1.7495903508699904</c:v>
                </c:pt>
                <c:pt idx="42">
                  <c:v>1.5888729976904945</c:v>
                </c:pt>
                <c:pt idx="43">
                  <c:v>1.7328885812406796</c:v>
                </c:pt>
                <c:pt idx="44">
                  <c:v>1.6668276363540833</c:v>
                </c:pt>
                <c:pt idx="45">
                  <c:v>1.6450139276000861</c:v>
                </c:pt>
                <c:pt idx="46">
                  <c:v>1.6209239866839997</c:v>
                </c:pt>
                <c:pt idx="47">
                  <c:v>1.5429999999999999</c:v>
                </c:pt>
                <c:pt idx="48">
                  <c:v>1.4746604305813218</c:v>
                </c:pt>
                <c:pt idx="49">
                  <c:v>1.4374895800300833</c:v>
                </c:pt>
                <c:pt idx="50">
                  <c:v>1.3369029003917836</c:v>
                </c:pt>
                <c:pt idx="51">
                  <c:v>1.477145851301529</c:v>
                </c:pt>
                <c:pt idx="52">
                  <c:v>1.5931971613609617</c:v>
                </c:pt>
                <c:pt idx="53">
                  <c:v>1.7269651769059902</c:v>
                </c:pt>
                <c:pt idx="54">
                  <c:v>1.7296443259124554</c:v>
                </c:pt>
                <c:pt idx="55">
                  <c:v>1.851687226418238</c:v>
                </c:pt>
              </c:numCache>
            </c:numRef>
          </c:val>
        </c:ser>
        <c:ser>
          <c:idx val="3"/>
          <c:order val="3"/>
          <c:tx>
            <c:strRef>
              <c:f>'Eskom Data'!$K$1:$M$1</c:f>
              <c:strCache>
                <c:ptCount val="1"/>
                <c:pt idx="0">
                  <c:v>Newcastle 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  <c:trendlineType val="movingAvg"/>
            <c:period val="12"/>
          </c:trendline>
          <c:cat>
            <c:numRef>
              <c:f>'Eskom Data'!$A$87:$A$142</c:f>
              <c:numCache>
                <c:formatCode>mmm\-yy</c:formatCode>
                <c:ptCount val="5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41834</c:v>
                </c:pt>
                <c:pt idx="55">
                  <c:v>41865</c:v>
                </c:pt>
              </c:numCache>
            </c:numRef>
          </c:cat>
          <c:val>
            <c:numRef>
              <c:f>'Eskom Data'!$M$87:$M$142</c:f>
              <c:numCache>
                <c:formatCode>0.000</c:formatCode>
                <c:ptCount val="56"/>
                <c:pt idx="0">
                  <c:v>1.3887127733773612</c:v>
                </c:pt>
                <c:pt idx="1">
                  <c:v>1.4067185818476025</c:v>
                </c:pt>
                <c:pt idx="2">
                  <c:v>1.3012087751985986</c:v>
                </c:pt>
                <c:pt idx="3">
                  <c:v>0.82265633488138168</c:v>
                </c:pt>
                <c:pt idx="4">
                  <c:v>0.96014701229756461</c:v>
                </c:pt>
                <c:pt idx="5">
                  <c:v>1.1008016371168849</c:v>
                </c:pt>
                <c:pt idx="6">
                  <c:v>1.1174452032644786</c:v>
                </c:pt>
                <c:pt idx="7">
                  <c:v>1.124447756709638</c:v>
                </c:pt>
                <c:pt idx="8">
                  <c:v>1.058016399352687</c:v>
                </c:pt>
                <c:pt idx="9">
                  <c:v>1.1352187282527515</c:v>
                </c:pt>
                <c:pt idx="10">
                  <c:v>0.98756625575292167</c:v>
                </c:pt>
                <c:pt idx="11">
                  <c:v>0.9322866437580265</c:v>
                </c:pt>
                <c:pt idx="12">
                  <c:v>1.3392726862591475</c:v>
                </c:pt>
                <c:pt idx="13">
                  <c:v>0.9738680236230467</c:v>
                </c:pt>
                <c:pt idx="14">
                  <c:v>0.84074108180483254</c:v>
                </c:pt>
                <c:pt idx="15">
                  <c:v>0.96976836245827736</c:v>
                </c:pt>
                <c:pt idx="16">
                  <c:v>0.94614320082371683</c:v>
                </c:pt>
                <c:pt idx="17">
                  <c:v>1.0996905612384582</c:v>
                </c:pt>
                <c:pt idx="18">
                  <c:v>1.0625336892261983</c:v>
                </c:pt>
                <c:pt idx="19">
                  <c:v>1.0778700387153348</c:v>
                </c:pt>
                <c:pt idx="20">
                  <c:v>1.069787934936522</c:v>
                </c:pt>
                <c:pt idx="21">
                  <c:v>1.0407553534338858</c:v>
                </c:pt>
                <c:pt idx="22">
                  <c:v>0.9313777695364035</c:v>
                </c:pt>
                <c:pt idx="23">
                  <c:v>1.0458199488624573</c:v>
                </c:pt>
                <c:pt idx="24">
                  <c:v>1.4457275046317433</c:v>
                </c:pt>
                <c:pt idx="25">
                  <c:v>1.4272761831348235</c:v>
                </c:pt>
                <c:pt idx="26">
                  <c:v>0.89373069034122776</c:v>
                </c:pt>
                <c:pt idx="27">
                  <c:v>1.0234573644337981</c:v>
                </c:pt>
                <c:pt idx="28">
                  <c:v>1.0372189051557232</c:v>
                </c:pt>
                <c:pt idx="29">
                  <c:v>1.1464146843818543</c:v>
                </c:pt>
                <c:pt idx="30">
                  <c:v>1.0914992015186409</c:v>
                </c:pt>
                <c:pt idx="31">
                  <c:v>1.0988657495202638</c:v>
                </c:pt>
                <c:pt idx="32">
                  <c:v>1.1266745593194611</c:v>
                </c:pt>
                <c:pt idx="33">
                  <c:v>0.98444386942023088</c:v>
                </c:pt>
                <c:pt idx="34">
                  <c:v>0.96733168563624294</c:v>
                </c:pt>
                <c:pt idx="35">
                  <c:v>0.89105063382171623</c:v>
                </c:pt>
                <c:pt idx="36">
                  <c:v>1.2272580947279534</c:v>
                </c:pt>
                <c:pt idx="37">
                  <c:v>1.5306447009889979</c:v>
                </c:pt>
                <c:pt idx="38">
                  <c:v>0.97909081918815899</c:v>
                </c:pt>
                <c:pt idx="39">
                  <c:v>0.99653514157775713</c:v>
                </c:pt>
                <c:pt idx="40">
                  <c:v>1.0096040309333723</c:v>
                </c:pt>
                <c:pt idx="41">
                  <c:v>1.1695087350392319</c:v>
                </c:pt>
                <c:pt idx="42">
                  <c:v>1.2945177848066347</c:v>
                </c:pt>
                <c:pt idx="43">
                  <c:v>1.2231562334559711</c:v>
                </c:pt>
                <c:pt idx="44">
                  <c:v>1.2421892163962742</c:v>
                </c:pt>
                <c:pt idx="45">
                  <c:v>1.1395747807913741</c:v>
                </c:pt>
                <c:pt idx="46">
                  <c:v>1.0300982050692322</c:v>
                </c:pt>
                <c:pt idx="47">
                  <c:v>1.274</c:v>
                </c:pt>
                <c:pt idx="48">
                  <c:v>1.3268731546932251</c:v>
                </c:pt>
                <c:pt idx="49">
                  <c:v>1.143514017896528</c:v>
                </c:pt>
                <c:pt idx="50">
                  <c:v>0.86296301245897156</c:v>
                </c:pt>
                <c:pt idx="51">
                  <c:v>1.0458954532556257</c:v>
                </c:pt>
                <c:pt idx="52">
                  <c:v>1.0452384370742038</c:v>
                </c:pt>
                <c:pt idx="53">
                  <c:v>1.2755701623862161</c:v>
                </c:pt>
                <c:pt idx="54">
                  <c:v>1.2938316242505998</c:v>
                </c:pt>
                <c:pt idx="55">
                  <c:v>1.2299651576025039</c:v>
                </c:pt>
              </c:numCache>
            </c:numRef>
          </c:val>
        </c:ser>
        <c:marker val="1"/>
        <c:axId val="223642368"/>
        <c:axId val="223643904"/>
      </c:lineChart>
      <c:dateAx>
        <c:axId val="223642368"/>
        <c:scaling>
          <c:orientation val="minMax"/>
          <c:min val="40513"/>
        </c:scaling>
        <c:axPos val="b"/>
        <c:numFmt formatCode="mmm\-yy" sourceLinked="1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223643904"/>
        <c:crosses val="autoZero"/>
        <c:auto val="1"/>
        <c:lblOffset val="100"/>
      </c:dateAx>
      <c:valAx>
        <c:axId val="223643904"/>
        <c:scaling>
          <c:orientation val="minMax"/>
          <c:max val="1.8"/>
          <c:min val="0.9"/>
        </c:scaling>
        <c:axPos val="l"/>
        <c:numFmt formatCode="0.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642368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7.2953359090983189E-2"/>
          <c:y val="3.7800990601981242E-2"/>
          <c:w val="0.85864736091808713"/>
          <c:h val="0.27558525950385232"/>
        </c:manualLayout>
      </c:layout>
      <c:txPr>
        <a:bodyPr/>
        <a:lstStyle/>
        <a:p>
          <a:pPr>
            <a:defRPr lang="en-ZA" sz="1200" b="1">
              <a:solidFill>
                <a:schemeClr val="tx1">
                  <a:lumMod val="95000"/>
                  <a:lumOff val="5000"/>
                </a:schemeClr>
              </a:solidFill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Electricity</a:t>
            </a:r>
            <a:r>
              <a:rPr lang="en-ZA" sz="1200" baseline="0"/>
              <a:t> Yearly Average</a:t>
            </a:r>
            <a:endParaRPr lang="en-ZA" sz="1200"/>
          </a:p>
        </c:rich>
      </c:tx>
      <c:layout>
        <c:manualLayout>
          <c:xMode val="edge"/>
          <c:yMode val="edge"/>
          <c:x val="0.32045423391843614"/>
          <c:y val="4.1322661946215263E-3"/>
        </c:manualLayout>
      </c:layout>
      <c:overlay val="1"/>
    </c:title>
    <c:plotArea>
      <c:layout>
        <c:manualLayout>
          <c:layoutTarget val="inner"/>
          <c:xMode val="edge"/>
          <c:yMode val="edge"/>
          <c:x val="5.4304265442755482E-2"/>
          <c:y val="6.0006152418062203E-2"/>
          <c:w val="0.69655218855218859"/>
          <c:h val="0.79139373856540762"/>
        </c:manualLayout>
      </c:layout>
      <c:barChart>
        <c:barDir val="col"/>
        <c:grouping val="clustered"/>
        <c:ser>
          <c:idx val="0"/>
          <c:order val="0"/>
          <c:tx>
            <c:strRef>
              <c:f>'Eskom Data'!$B$1:$B$2</c:f>
              <c:strCache>
                <c:ptCount val="1"/>
                <c:pt idx="0">
                  <c:v>Richards Bay/Empangeni Residential </c:v>
                </c:pt>
              </c:strCache>
            </c:strRef>
          </c:tx>
          <c:spPr>
            <a:solidFill>
              <a:schemeClr val="tx1"/>
            </a:solidFill>
          </c:spPr>
          <c:cat>
            <c:strRef>
              <c:f>'Eskom Data'!$A$144:$A$155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Data'!$B$144:$B$155</c:f>
              <c:numCache>
                <c:formatCode>#,##0.000</c:formatCode>
                <c:ptCount val="12"/>
                <c:pt idx="0">
                  <c:v>1.0439132935784758</c:v>
                </c:pt>
                <c:pt idx="1">
                  <c:v>0.93651796769734963</c:v>
                </c:pt>
                <c:pt idx="2">
                  <c:v>1.1358770509512677</c:v>
                </c:pt>
                <c:pt idx="3">
                  <c:v>1.1127161950066353</c:v>
                </c:pt>
                <c:pt idx="4">
                  <c:v>1.2377711208969113</c:v>
                </c:pt>
                <c:pt idx="5">
                  <c:v>1.292396597197597</c:v>
                </c:pt>
                <c:pt idx="6">
                  <c:v>1.1947748190411744</c:v>
                </c:pt>
                <c:pt idx="7">
                  <c:v>1.3020632643969592</c:v>
                </c:pt>
                <c:pt idx="8">
                  <c:v>1.3156501517175978</c:v>
                </c:pt>
                <c:pt idx="9">
                  <c:v>1.2523877120742275</c:v>
                </c:pt>
                <c:pt idx="10">
                  <c:v>1.1406402943633447</c:v>
                </c:pt>
                <c:pt idx="11" formatCode="0.000">
                  <c:v>1.1314522839824979</c:v>
                </c:pt>
              </c:numCache>
            </c:numRef>
          </c:val>
        </c:ser>
        <c:ser>
          <c:idx val="1"/>
          <c:order val="1"/>
          <c:tx>
            <c:strRef>
              <c:f>'Eskom Data'!$C$1:$C$2</c:f>
              <c:strCache>
                <c:ptCount val="1"/>
                <c:pt idx="0">
                  <c:v>Richards Bay/Empangeni Municipality</c:v>
                </c:pt>
              </c:strCache>
            </c:strRef>
          </c:tx>
          <c:spPr>
            <a:solidFill>
              <a:schemeClr val="tx2"/>
            </a:solidFill>
          </c:spPr>
          <c:cat>
            <c:strRef>
              <c:f>'Eskom Data'!$A$144:$A$155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Data'!$C$144:$C$155</c:f>
              <c:numCache>
                <c:formatCode>#,##0.000</c:formatCode>
                <c:ptCount val="12"/>
                <c:pt idx="0">
                  <c:v>0.94828252967108639</c:v>
                </c:pt>
                <c:pt idx="1">
                  <c:v>1.0115706419588131</c:v>
                </c:pt>
                <c:pt idx="2">
                  <c:v>0.97592060905228817</c:v>
                </c:pt>
                <c:pt idx="3">
                  <c:v>0.95869845141583465</c:v>
                </c:pt>
                <c:pt idx="4">
                  <c:v>0.97473184161719717</c:v>
                </c:pt>
                <c:pt idx="5">
                  <c:v>1.0870203157161109</c:v>
                </c:pt>
                <c:pt idx="6">
                  <c:v>1.2905858924592555</c:v>
                </c:pt>
                <c:pt idx="7">
                  <c:v>1.4020784522542247</c:v>
                </c:pt>
                <c:pt idx="8">
                  <c:v>1.2296578992014391</c:v>
                </c:pt>
                <c:pt idx="9">
                  <c:v>1.3757090159058221</c:v>
                </c:pt>
                <c:pt idx="10">
                  <c:v>1.2185773183419042</c:v>
                </c:pt>
                <c:pt idx="11" formatCode="0.000">
                  <c:v>1.4324996513727666</c:v>
                </c:pt>
              </c:numCache>
            </c:numRef>
          </c:val>
        </c:ser>
        <c:ser>
          <c:idx val="2"/>
          <c:order val="2"/>
          <c:tx>
            <c:strRef>
              <c:f>'Eskom Data'!$D$1:$D$2</c:f>
              <c:strCache>
                <c:ptCount val="1"/>
                <c:pt idx="0">
                  <c:v>Richards Bay/Empangeni Commercial</c:v>
                </c:pt>
              </c:strCache>
            </c:strRef>
          </c:tx>
          <c:spPr>
            <a:solidFill>
              <a:schemeClr val="accent1"/>
            </a:solidFill>
          </c:spPr>
          <c:cat>
            <c:strRef>
              <c:f>'Eskom Data'!$A$144:$A$155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Data'!$D$144:$D$155</c:f>
              <c:numCache>
                <c:formatCode>#,##0.000</c:formatCode>
                <c:ptCount val="12"/>
                <c:pt idx="0">
                  <c:v>0.93653868971601628</c:v>
                </c:pt>
                <c:pt idx="1">
                  <c:v>0.98580345972146377</c:v>
                </c:pt>
                <c:pt idx="2">
                  <c:v>1.0743479627067178</c:v>
                </c:pt>
                <c:pt idx="3">
                  <c:v>1.1158645882322771</c:v>
                </c:pt>
                <c:pt idx="4">
                  <c:v>1.1912211823601593</c:v>
                </c:pt>
                <c:pt idx="5">
                  <c:v>1.266890256469539</c:v>
                </c:pt>
                <c:pt idx="6">
                  <c:v>1.387645945834145</c:v>
                </c:pt>
                <c:pt idx="7">
                  <c:v>1.3694384956426795</c:v>
                </c:pt>
                <c:pt idx="8">
                  <c:v>1.3665120382571017</c:v>
                </c:pt>
                <c:pt idx="9">
                  <c:v>1.4238341829419179</c:v>
                </c:pt>
                <c:pt idx="10">
                  <c:v>1.4070724450016743</c:v>
                </c:pt>
                <c:pt idx="11" formatCode="0.000">
                  <c:v>1.4108750000000001</c:v>
                </c:pt>
              </c:numCache>
            </c:numRef>
          </c:val>
        </c:ser>
        <c:ser>
          <c:idx val="3"/>
          <c:order val="3"/>
          <c:tx>
            <c:strRef>
              <c:f>'Eskom Data'!$E$1:$E$2</c:f>
              <c:strCache>
                <c:ptCount val="1"/>
                <c:pt idx="0">
                  <c:v>Durban Residential</c:v>
                </c:pt>
              </c:strCache>
            </c:strRef>
          </c:tx>
          <c:spPr>
            <a:solidFill>
              <a:schemeClr val="accent2"/>
            </a:solidFill>
          </c:spPr>
          <c:cat>
            <c:strRef>
              <c:f>'Eskom Data'!$A$144:$A$155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Data'!$E$144:$E$155</c:f>
              <c:numCache>
                <c:formatCode>#,##0.000</c:formatCode>
                <c:ptCount val="12"/>
                <c:pt idx="0">
                  <c:v>1.0174054107894828</c:v>
                </c:pt>
                <c:pt idx="1">
                  <c:v>1.0131253077162139</c:v>
                </c:pt>
                <c:pt idx="2">
                  <c:v>1.0748760700929527</c:v>
                </c:pt>
                <c:pt idx="3">
                  <c:v>1.0953167376317057</c:v>
                </c:pt>
                <c:pt idx="4">
                  <c:v>1.11657468371127</c:v>
                </c:pt>
                <c:pt idx="5">
                  <c:v>1.0646562749158293</c:v>
                </c:pt>
                <c:pt idx="6">
                  <c:v>1.0973346809801006</c:v>
                </c:pt>
                <c:pt idx="7">
                  <c:v>1.0410552680282066</c:v>
                </c:pt>
                <c:pt idx="8">
                  <c:v>0.99592494128500908</c:v>
                </c:pt>
                <c:pt idx="9">
                  <c:v>0.95004126104724096</c:v>
                </c:pt>
                <c:pt idx="10">
                  <c:v>0.94744095465933043</c:v>
                </c:pt>
                <c:pt idx="11" formatCode="0.000">
                  <c:v>1.0071410280410529</c:v>
                </c:pt>
              </c:numCache>
            </c:numRef>
          </c:val>
        </c:ser>
        <c:ser>
          <c:idx val="4"/>
          <c:order val="4"/>
          <c:tx>
            <c:strRef>
              <c:f>'Eskom Data'!$F$1:$F$2</c:f>
              <c:strCache>
                <c:ptCount val="1"/>
                <c:pt idx="0">
                  <c:v>Durban Municipality</c:v>
                </c:pt>
              </c:strCache>
            </c:strRef>
          </c:tx>
          <c:spPr>
            <a:solidFill>
              <a:schemeClr val="accent3"/>
            </a:solidFill>
          </c:spPr>
          <c:cat>
            <c:strRef>
              <c:f>'Eskom Data'!$A$144:$A$155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Data'!$F$144:$F$155</c:f>
              <c:numCache>
                <c:formatCode>#,##0.000</c:formatCode>
                <c:ptCount val="12"/>
                <c:pt idx="0">
                  <c:v>1.0148240501578791</c:v>
                </c:pt>
                <c:pt idx="1">
                  <c:v>1.0433943094437483</c:v>
                </c:pt>
                <c:pt idx="2">
                  <c:v>1.0515546357831211</c:v>
                </c:pt>
                <c:pt idx="3">
                  <c:v>1.0861985776148566</c:v>
                </c:pt>
                <c:pt idx="4">
                  <c:v>1.1185645163329854</c:v>
                </c:pt>
                <c:pt idx="5">
                  <c:v>1.0979019544481836</c:v>
                </c:pt>
                <c:pt idx="6">
                  <c:v>1.0847079413146841</c:v>
                </c:pt>
                <c:pt idx="7">
                  <c:v>1.0905623636597186</c:v>
                </c:pt>
                <c:pt idx="8">
                  <c:v>1.0810785344783111</c:v>
                </c:pt>
                <c:pt idx="9">
                  <c:v>1.0957719376097748</c:v>
                </c:pt>
                <c:pt idx="10">
                  <c:v>1.0637613647884205</c:v>
                </c:pt>
                <c:pt idx="11" formatCode="0.000">
                  <c:v>1.0643553659860225</c:v>
                </c:pt>
              </c:numCache>
            </c:numRef>
          </c:val>
        </c:ser>
        <c:ser>
          <c:idx val="5"/>
          <c:order val="5"/>
          <c:tx>
            <c:strRef>
              <c:f>'Eskom Data'!$G$1:$G$2</c:f>
              <c:strCache>
                <c:ptCount val="1"/>
                <c:pt idx="0">
                  <c:v>Durban Commercial</c:v>
                </c:pt>
              </c:strCache>
            </c:strRef>
          </c:tx>
          <c:spPr>
            <a:solidFill>
              <a:schemeClr val="accent4"/>
            </a:solidFill>
          </c:spPr>
          <c:cat>
            <c:strRef>
              <c:f>'Eskom Data'!$A$144:$A$155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Data'!$G$144:$G$155</c:f>
              <c:numCache>
                <c:formatCode>#,##0.000</c:formatCode>
                <c:ptCount val="12"/>
                <c:pt idx="0">
                  <c:v>0.91653082806700725</c:v>
                </c:pt>
                <c:pt idx="1">
                  <c:v>0.99111925567450931</c:v>
                </c:pt>
                <c:pt idx="2">
                  <c:v>1.0497564801778705</c:v>
                </c:pt>
                <c:pt idx="3">
                  <c:v>1.1377418626068561</c:v>
                </c:pt>
                <c:pt idx="4">
                  <c:v>1.1953713650089335</c:v>
                </c:pt>
                <c:pt idx="5">
                  <c:v>1.1916217279325767</c:v>
                </c:pt>
                <c:pt idx="6">
                  <c:v>1.2383317032586219</c:v>
                </c:pt>
                <c:pt idx="7">
                  <c:v>1.297540674460653</c:v>
                </c:pt>
                <c:pt idx="8">
                  <c:v>1.3784235283839923</c:v>
                </c:pt>
                <c:pt idx="9">
                  <c:v>1.4039641386333612</c:v>
                </c:pt>
                <c:pt idx="10">
                  <c:v>1.4055578597344969</c:v>
                </c:pt>
                <c:pt idx="11" formatCode="0.000">
                  <c:v>1.4004861496468757</c:v>
                </c:pt>
              </c:numCache>
            </c:numRef>
          </c:val>
        </c:ser>
        <c:ser>
          <c:idx val="6"/>
          <c:order val="6"/>
          <c:tx>
            <c:strRef>
              <c:f>'Eskom Data'!$H$1:$H$2</c:f>
              <c:strCache>
                <c:ptCount val="1"/>
                <c:pt idx="0">
                  <c:v>Pietermaritzburg Residential</c:v>
                </c:pt>
              </c:strCache>
            </c:strRef>
          </c:tx>
          <c:spPr>
            <a:solidFill>
              <a:srgbClr val="CC99FF"/>
            </a:solidFill>
          </c:spPr>
          <c:cat>
            <c:strRef>
              <c:f>'Eskom Data'!$A$144:$A$155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Data'!$H$144:$H$155</c:f>
              <c:numCache>
                <c:formatCode>#,##0.000</c:formatCode>
                <c:ptCount val="12"/>
                <c:pt idx="0">
                  <c:v>1.0526096754563992</c:v>
                </c:pt>
                <c:pt idx="1">
                  <c:v>1.0112627947757085</c:v>
                </c:pt>
                <c:pt idx="2">
                  <c:v>1.1092949759725561</c:v>
                </c:pt>
                <c:pt idx="3">
                  <c:v>1.1375684104133661</c:v>
                </c:pt>
                <c:pt idx="4">
                  <c:v>1.1364414013696187</c:v>
                </c:pt>
                <c:pt idx="5">
                  <c:v>1.1138703411919968</c:v>
                </c:pt>
                <c:pt idx="6">
                  <c:v>1.1028927306596841</c:v>
                </c:pt>
                <c:pt idx="7">
                  <c:v>0.9760171901535436</c:v>
                </c:pt>
                <c:pt idx="8">
                  <c:v>1.1261905834504293</c:v>
                </c:pt>
                <c:pt idx="9">
                  <c:v>1.0843706587555986</c:v>
                </c:pt>
                <c:pt idx="10">
                  <c:v>1.081133376258973</c:v>
                </c:pt>
                <c:pt idx="11" formatCode="0.000">
                  <c:v>1.0511031783735412</c:v>
                </c:pt>
              </c:numCache>
            </c:numRef>
          </c:val>
        </c:ser>
        <c:ser>
          <c:idx val="7"/>
          <c:order val="7"/>
          <c:tx>
            <c:strRef>
              <c:f>'Eskom Data'!$I$1:$I$2</c:f>
              <c:strCache>
                <c:ptCount val="1"/>
                <c:pt idx="0">
                  <c:v>Pietermaritzburg Municipality</c:v>
                </c:pt>
              </c:strCache>
            </c:strRef>
          </c:tx>
          <c:spPr>
            <a:solidFill>
              <a:schemeClr val="accent6"/>
            </a:solidFill>
          </c:spPr>
          <c:cat>
            <c:strRef>
              <c:f>'Eskom Data'!$A$144:$A$155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Data'!$I$144:$I$155</c:f>
              <c:numCache>
                <c:formatCode>#,##0.000</c:formatCode>
                <c:ptCount val="12"/>
                <c:pt idx="0">
                  <c:v>1.0808443727267811</c:v>
                </c:pt>
                <c:pt idx="1">
                  <c:v>1.124430579931827</c:v>
                </c:pt>
                <c:pt idx="2">
                  <c:v>1.1390261575651437</c:v>
                </c:pt>
                <c:pt idx="3">
                  <c:v>1.1847106549742834</c:v>
                </c:pt>
                <c:pt idx="4">
                  <c:v>1.1959061442105556</c:v>
                </c:pt>
                <c:pt idx="5">
                  <c:v>1.1533012680046357</c:v>
                </c:pt>
                <c:pt idx="6">
                  <c:v>1.1281412687225796</c:v>
                </c:pt>
                <c:pt idx="7">
                  <c:v>1.1157509981766254</c:v>
                </c:pt>
                <c:pt idx="8">
                  <c:v>1.1774375478109207</c:v>
                </c:pt>
                <c:pt idx="9">
                  <c:v>1.1658280659180467</c:v>
                </c:pt>
                <c:pt idx="10">
                  <c:v>1.1577758254834458</c:v>
                </c:pt>
                <c:pt idx="11" formatCode="0.000">
                  <c:v>1.1677835842437823</c:v>
                </c:pt>
              </c:numCache>
            </c:numRef>
          </c:val>
        </c:ser>
        <c:ser>
          <c:idx val="8"/>
          <c:order val="8"/>
          <c:tx>
            <c:strRef>
              <c:f>'Eskom Data'!$J$1:$J$2</c:f>
              <c:strCache>
                <c:ptCount val="1"/>
                <c:pt idx="0">
                  <c:v>Pietermaritzburg Commercial</c:v>
                </c:pt>
              </c:strCache>
            </c:strRef>
          </c:tx>
          <c:spPr>
            <a:solidFill>
              <a:srgbClr val="00FFFF"/>
            </a:solidFill>
          </c:spPr>
          <c:cat>
            <c:strRef>
              <c:f>'Eskom Data'!$A$144:$A$155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Data'!$J$144:$J$155</c:f>
              <c:numCache>
                <c:formatCode>#,##0.000</c:formatCode>
                <c:ptCount val="12"/>
                <c:pt idx="0">
                  <c:v>1.1622132874327489</c:v>
                </c:pt>
                <c:pt idx="1">
                  <c:v>1.2186868437031728</c:v>
                </c:pt>
                <c:pt idx="2">
                  <c:v>1.2417921673915644</c:v>
                </c:pt>
                <c:pt idx="3">
                  <c:v>1.3030944906125288</c:v>
                </c:pt>
                <c:pt idx="4">
                  <c:v>1.3358444588523877</c:v>
                </c:pt>
                <c:pt idx="5">
                  <c:v>1.4113858887867858</c:v>
                </c:pt>
                <c:pt idx="6">
                  <c:v>1.4630498679407793</c:v>
                </c:pt>
                <c:pt idx="7">
                  <c:v>1.3858123784760232</c:v>
                </c:pt>
                <c:pt idx="8">
                  <c:v>1.6347193852343918</c:v>
                </c:pt>
                <c:pt idx="9">
                  <c:v>1.6080432069664108</c:v>
                </c:pt>
                <c:pt idx="10">
                  <c:v>1.5574095791168803</c:v>
                </c:pt>
                <c:pt idx="11" formatCode="0.000">
                  <c:v>1.5784615816127952</c:v>
                </c:pt>
              </c:numCache>
            </c:numRef>
          </c:val>
        </c:ser>
        <c:ser>
          <c:idx val="9"/>
          <c:order val="9"/>
          <c:tx>
            <c:strRef>
              <c:f>'Eskom Data'!$K$1:$K$2</c:f>
              <c:strCache>
                <c:ptCount val="1"/>
                <c:pt idx="0">
                  <c:v>Newcastle  Residential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'Eskom Data'!$A$144:$A$155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Data'!$K$144:$K$155</c:f>
              <c:numCache>
                <c:formatCode>#,##0.000</c:formatCode>
                <c:ptCount val="12"/>
                <c:pt idx="0">
                  <c:v>1.114907780191351</c:v>
                </c:pt>
                <c:pt idx="1">
                  <c:v>1.0353879655268237</c:v>
                </c:pt>
                <c:pt idx="2">
                  <c:v>1.0628097776540939</c:v>
                </c:pt>
                <c:pt idx="3">
                  <c:v>1.1304397718673787</c:v>
                </c:pt>
                <c:pt idx="4">
                  <c:v>1.1150711998161869</c:v>
                </c:pt>
                <c:pt idx="5">
                  <c:v>1.1078307988083953</c:v>
                </c:pt>
                <c:pt idx="6">
                  <c:v>1.141828137311993</c:v>
                </c:pt>
                <c:pt idx="7">
                  <c:v>1.1439821307116353</c:v>
                </c:pt>
                <c:pt idx="8">
                  <c:v>1.1141428670811375</c:v>
                </c:pt>
                <c:pt idx="9">
                  <c:v>1.1359896619064238</c:v>
                </c:pt>
                <c:pt idx="10">
                  <c:v>1.1193718977577412</c:v>
                </c:pt>
                <c:pt idx="11" formatCode="0.000">
                  <c:v>1.0804831507442776</c:v>
                </c:pt>
              </c:numCache>
            </c:numRef>
          </c:val>
        </c:ser>
        <c:ser>
          <c:idx val="10"/>
          <c:order val="10"/>
          <c:tx>
            <c:strRef>
              <c:f>'Eskom Data'!$L$1:$L$2</c:f>
              <c:strCache>
                <c:ptCount val="1"/>
                <c:pt idx="0">
                  <c:v>Newcastle  Municipality</c:v>
                </c:pt>
              </c:strCache>
            </c:strRef>
          </c:tx>
          <c:spPr>
            <a:solidFill>
              <a:srgbClr val="008080"/>
            </a:solidFill>
          </c:spPr>
          <c:cat>
            <c:strRef>
              <c:f>'Eskom Data'!$A$144:$A$155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Data'!$L$144:$L$155</c:f>
              <c:numCache>
                <c:formatCode>#,##0.000</c:formatCode>
                <c:ptCount val="12"/>
                <c:pt idx="0">
                  <c:v>0.96027993120827615</c:v>
                </c:pt>
                <c:pt idx="1">
                  <c:v>0.99132600535996573</c:v>
                </c:pt>
                <c:pt idx="2">
                  <c:v>1.0425580388191469</c:v>
                </c:pt>
                <c:pt idx="3">
                  <c:v>1.0850225621711462</c:v>
                </c:pt>
                <c:pt idx="4">
                  <c:v>1.1531624851849884</c:v>
                </c:pt>
                <c:pt idx="5">
                  <c:v>1.1336391576097411</c:v>
                </c:pt>
                <c:pt idx="6">
                  <c:v>1.0999204874283828</c:v>
                </c:pt>
                <c:pt idx="7">
                  <c:v>1.0505376452420687</c:v>
                </c:pt>
                <c:pt idx="8">
                  <c:v>1.0982127753180229</c:v>
                </c:pt>
                <c:pt idx="9">
                  <c:v>1.1059456037960624</c:v>
                </c:pt>
                <c:pt idx="10">
                  <c:v>1.0796752456345711</c:v>
                </c:pt>
                <c:pt idx="11" formatCode="0.000">
                  <c:v>1.0203376929615187</c:v>
                </c:pt>
              </c:numCache>
            </c:numRef>
          </c:val>
        </c:ser>
        <c:ser>
          <c:idx val="11"/>
          <c:order val="11"/>
          <c:tx>
            <c:strRef>
              <c:f>'Eskom Data'!$M$1:$M$2</c:f>
              <c:strCache>
                <c:ptCount val="1"/>
                <c:pt idx="0">
                  <c:v>Newcastle  Commercial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'Eskom Data'!$A$144:$A$155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Data'!$M$144:$M$155</c:f>
              <c:numCache>
                <c:formatCode>#,##0.000</c:formatCode>
                <c:ptCount val="12"/>
                <c:pt idx="0">
                  <c:v>0.83690408687247164</c:v>
                </c:pt>
                <c:pt idx="1">
                  <c:v>0.95989738891030252</c:v>
                </c:pt>
                <c:pt idx="2">
                  <c:v>0.86311606454227618</c:v>
                </c:pt>
                <c:pt idx="3">
                  <c:v>0.80883494086204799</c:v>
                </c:pt>
                <c:pt idx="4">
                  <c:v>1.0090738062433064</c:v>
                </c:pt>
                <c:pt idx="5">
                  <c:v>0.93112849289986599</c:v>
                </c:pt>
                <c:pt idx="6">
                  <c:v>1.0016571443953435</c:v>
                </c:pt>
                <c:pt idx="7">
                  <c:v>1.3655467101411876</c:v>
                </c:pt>
                <c:pt idx="8">
                  <c:v>1.0331357209098566</c:v>
                </c:pt>
                <c:pt idx="9">
                  <c:v>1.094474252609644</c:v>
                </c:pt>
                <c:pt idx="10">
                  <c:v>1.1763481452479132</c:v>
                </c:pt>
                <c:pt idx="11" formatCode="0.000">
                  <c:v>1.1529813774522342</c:v>
                </c:pt>
              </c:numCache>
            </c:numRef>
          </c:val>
        </c:ser>
        <c:ser>
          <c:idx val="12"/>
          <c:order val="12"/>
          <c:tx>
            <c:strRef>
              <c:f>'Eskom Data'!$N$1:$P$1</c:f>
              <c:strCache>
                <c:ptCount val="1"/>
                <c:pt idx="0">
                  <c:v>Portshepstone</c:v>
                </c:pt>
              </c:strCache>
            </c:strRef>
          </c:tx>
          <c:val>
            <c:numRef>
              <c:f>'Eskom Data'!$O$144:$O$155</c:f>
              <c:numCache>
                <c:formatCode>#,##0.000</c:formatCode>
                <c:ptCount val="12"/>
                <c:pt idx="0">
                  <c:v>0.81422687395489646</c:v>
                </c:pt>
                <c:pt idx="1">
                  <c:v>1.0172794343241818</c:v>
                </c:pt>
                <c:pt idx="2">
                  <c:v>1.0570175070777987</c:v>
                </c:pt>
                <c:pt idx="3">
                  <c:v>1.0959937475147681</c:v>
                </c:pt>
                <c:pt idx="4">
                  <c:v>1.1565402783679857</c:v>
                </c:pt>
                <c:pt idx="5">
                  <c:v>1.1351451027232298</c:v>
                </c:pt>
                <c:pt idx="6">
                  <c:v>1.1579504993331546</c:v>
                </c:pt>
                <c:pt idx="7">
                  <c:v>1.1577802765477545</c:v>
                </c:pt>
                <c:pt idx="8">
                  <c:v>1.1556641087651423</c:v>
                </c:pt>
                <c:pt idx="9">
                  <c:v>1.1701477100257942</c:v>
                </c:pt>
                <c:pt idx="10">
                  <c:v>1.1399651124402954</c:v>
                </c:pt>
                <c:pt idx="11" formatCode="0.000">
                  <c:v>1.1013821040746097</c:v>
                </c:pt>
              </c:numCache>
            </c:numRef>
          </c:val>
        </c:ser>
        <c:axId val="223723904"/>
        <c:axId val="223725440"/>
      </c:barChart>
      <c:catAx>
        <c:axId val="223723904"/>
        <c:scaling>
          <c:orientation val="minMax"/>
        </c:scaling>
        <c:axPos val="b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223725440"/>
        <c:crosses val="autoZero"/>
        <c:auto val="1"/>
        <c:lblAlgn val="ctr"/>
        <c:lblOffset val="100"/>
      </c:catAx>
      <c:valAx>
        <c:axId val="223725440"/>
        <c:scaling>
          <c:orientation val="minMax"/>
        </c:scaling>
        <c:axPos val="l"/>
        <c:numFmt formatCode="#,##0.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7239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247708318613761"/>
          <c:y val="5.7648590297180585E-2"/>
          <c:w val="0.22673910028444849"/>
          <c:h val="0.63192976885953767"/>
        </c:manualLayout>
      </c:layout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3">
        <a:lumMod val="60000"/>
        <a:lumOff val="40000"/>
      </a:schemeClr>
    </a:solidFill>
  </c:spPr>
  <c:printSettings>
    <c:headerFooter/>
    <c:pageMargins b="0.750000000000006" l="0.70000000000000062" r="0.70000000000000062" t="0.75000000000000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YoY</a:t>
            </a:r>
            <a:r>
              <a:rPr lang="en-ZA" sz="1200" baseline="0"/>
              <a:t>  % change for Residential Electricity</a:t>
            </a:r>
            <a:endParaRPr lang="en-ZA" sz="1200"/>
          </a:p>
        </c:rich>
      </c:tx>
      <c:layout>
        <c:manualLayout>
          <c:xMode val="edge"/>
          <c:yMode val="edge"/>
          <c:x val="0.31472093185005229"/>
          <c:y val="9.6154413282610769E-3"/>
        </c:manualLayout>
      </c:layout>
      <c:overlay val="1"/>
    </c:title>
    <c:plotArea>
      <c:layout>
        <c:manualLayout>
          <c:layoutTarget val="inner"/>
          <c:xMode val="edge"/>
          <c:yMode val="edge"/>
          <c:x val="5.4304265442755482E-2"/>
          <c:y val="8.0960830741346246E-2"/>
          <c:w val="0.69489380430680758"/>
          <c:h val="0.85965403275060803"/>
        </c:manualLayout>
      </c:layout>
      <c:barChart>
        <c:barDir val="col"/>
        <c:grouping val="clustered"/>
        <c:ser>
          <c:idx val="0"/>
          <c:order val="0"/>
          <c:tx>
            <c:strRef>
              <c:f>'Eskom Data'!$B$1:$B$2</c:f>
              <c:strCache>
                <c:ptCount val="1"/>
                <c:pt idx="0">
                  <c:v>Richards Bay/Empangeni Residential 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cat>
            <c:numRef>
              <c:f>'Eskom Data'!$A$160:$A$170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Data'!$B$160:$B$170</c:f>
              <c:numCache>
                <c:formatCode>0.00</c:formatCode>
                <c:ptCount val="11"/>
                <c:pt idx="0">
                  <c:v>-10.287763029914208</c:v>
                </c:pt>
                <c:pt idx="1">
                  <c:v>21.287267316834228</c:v>
                </c:pt>
                <c:pt idx="2">
                  <c:v>-2.0390284252363169</c:v>
                </c:pt>
                <c:pt idx="3">
                  <c:v>11.238708167587179</c:v>
                </c:pt>
                <c:pt idx="4">
                  <c:v>4.4132130228650919</c:v>
                </c:pt>
                <c:pt idx="5">
                  <c:v>-7.5535465172303455</c:v>
                </c:pt>
                <c:pt idx="6">
                  <c:v>8.9798047000928101</c:v>
                </c:pt>
                <c:pt idx="7">
                  <c:v>1.0434890294621195</c:v>
                </c:pt>
                <c:pt idx="8">
                  <c:v>-4.8084545546382831</c:v>
                </c:pt>
                <c:pt idx="9">
                  <c:v>-8.9227494515899295</c:v>
                </c:pt>
                <c:pt idx="10">
                  <c:v>-0.80551339683955014</c:v>
                </c:pt>
              </c:numCache>
            </c:numRef>
          </c:val>
        </c:ser>
        <c:ser>
          <c:idx val="3"/>
          <c:order val="1"/>
          <c:tx>
            <c:strRef>
              <c:f>'Eskom Data'!$E$1:$E$2</c:f>
              <c:strCache>
                <c:ptCount val="1"/>
                <c:pt idx="0">
                  <c:v>Durban Residential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numRef>
              <c:f>'Eskom Data'!$A$160:$A$170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Data'!$E$160:$E$170</c:f>
              <c:numCache>
                <c:formatCode>0.00</c:formatCode>
                <c:ptCount val="11"/>
                <c:pt idx="0">
                  <c:v>-0.42068805884840049</c:v>
                </c:pt>
                <c:pt idx="1">
                  <c:v>6.0950764832770128</c:v>
                </c:pt>
                <c:pt idx="2">
                  <c:v>1.901676677664365</c:v>
                </c:pt>
                <c:pt idx="3">
                  <c:v>1.9408035456052894</c:v>
                </c:pt>
                <c:pt idx="4">
                  <c:v>-4.6497927593051251</c:v>
                </c:pt>
                <c:pt idx="5">
                  <c:v>3.0693855692396901</c:v>
                </c:pt>
                <c:pt idx="6">
                  <c:v>-5.128737287481627</c:v>
                </c:pt>
                <c:pt idx="7">
                  <c:v>-4.3350557966702237</c:v>
                </c:pt>
                <c:pt idx="8">
                  <c:v>-4.6071423995633571</c:v>
                </c:pt>
                <c:pt idx="9">
                  <c:v>-0.27370457416177774</c:v>
                </c:pt>
                <c:pt idx="10">
                  <c:v>6.3011919727692893</c:v>
                </c:pt>
              </c:numCache>
            </c:numRef>
          </c:val>
        </c:ser>
        <c:ser>
          <c:idx val="6"/>
          <c:order val="2"/>
          <c:tx>
            <c:strRef>
              <c:f>'Eskom Data'!$H$1:$H$2</c:f>
              <c:strCache>
                <c:ptCount val="1"/>
                <c:pt idx="0">
                  <c:v>Pietermaritzburg Residential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numRef>
              <c:f>'Eskom Data'!$A$160:$A$170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Data'!$H$160:$H$170</c:f>
              <c:numCache>
                <c:formatCode>0.00</c:formatCode>
                <c:ptCount val="11"/>
                <c:pt idx="0">
                  <c:v>-3.9280354004691418</c:v>
                </c:pt>
                <c:pt idx="1">
                  <c:v>9.6940361796451278</c:v>
                </c:pt>
                <c:pt idx="2">
                  <c:v>2.5487751277356789</c:v>
                </c:pt>
                <c:pt idx="3">
                  <c:v>-9.9071759854677893E-2</c:v>
                </c:pt>
                <c:pt idx="4">
                  <c:v>-1.9861173792524329</c:v>
                </c:pt>
                <c:pt idx="5">
                  <c:v>-0.98553755552599986</c:v>
                </c:pt>
                <c:pt idx="6">
                  <c:v>-11.503887638306507</c:v>
                </c:pt>
                <c:pt idx="7">
                  <c:v>15.386347168051515</c:v>
                </c:pt>
                <c:pt idx="8">
                  <c:v>-3.7133967651108062</c:v>
                </c:pt>
                <c:pt idx="9">
                  <c:v>-0.29854021505345973</c:v>
                </c:pt>
                <c:pt idx="10">
                  <c:v>-2.7776589405966536</c:v>
                </c:pt>
              </c:numCache>
            </c:numRef>
          </c:val>
        </c:ser>
        <c:ser>
          <c:idx val="9"/>
          <c:order val="3"/>
          <c:tx>
            <c:strRef>
              <c:f>'Eskom Data'!$K$1:$K$2</c:f>
              <c:strCache>
                <c:ptCount val="1"/>
                <c:pt idx="0">
                  <c:v>Newcastle  Residential</c:v>
                </c:pt>
              </c:strCache>
            </c:strRef>
          </c:tx>
          <c:spPr>
            <a:solidFill>
              <a:srgbClr val="7030A0"/>
            </a:solidFill>
          </c:spPr>
          <c:cat>
            <c:numRef>
              <c:f>'Eskom Data'!$A$160:$A$170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Data'!$K$160:$K$170</c:f>
              <c:numCache>
                <c:formatCode>0.00</c:formatCode>
                <c:ptCount val="11"/>
                <c:pt idx="0">
                  <c:v>-7.1324118530125737</c:v>
                </c:pt>
                <c:pt idx="1">
                  <c:v>2.6484576835232518</c:v>
                </c:pt>
                <c:pt idx="2">
                  <c:v>6.3633206652052339</c:v>
                </c:pt>
                <c:pt idx="3">
                  <c:v>-1.3595215272552188</c:v>
                </c:pt>
                <c:pt idx="4">
                  <c:v>-0.64932185576894919</c:v>
                </c:pt>
                <c:pt idx="5">
                  <c:v>3.0688204859592152</c:v>
                </c:pt>
                <c:pt idx="6">
                  <c:v>0.1886442739721905</c:v>
                </c:pt>
                <c:pt idx="7">
                  <c:v>-2.6083679831551003</c:v>
                </c:pt>
                <c:pt idx="8">
                  <c:v>1.9608611669813161</c:v>
                </c:pt>
                <c:pt idx="9">
                  <c:v>-1.4628446636384558</c:v>
                </c:pt>
                <c:pt idx="10">
                  <c:v>-3.4741578818767183</c:v>
                </c:pt>
              </c:numCache>
            </c:numRef>
          </c:val>
        </c:ser>
        <c:axId val="223772672"/>
        <c:axId val="223774208"/>
      </c:barChart>
      <c:catAx>
        <c:axId val="22377267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774208"/>
        <c:crosses val="autoZero"/>
        <c:auto val="1"/>
        <c:lblAlgn val="ctr"/>
        <c:lblOffset val="100"/>
      </c:catAx>
      <c:valAx>
        <c:axId val="2237742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7726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297224047991475"/>
          <c:y val="0.12749132108166741"/>
          <c:w val="0.21809933426286615"/>
          <c:h val="0.776741088268595"/>
        </c:manualLayout>
      </c:layout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rgbClr val="9BBB59">
        <a:lumMod val="60000"/>
        <a:lumOff val="40000"/>
      </a:srgbClr>
    </a:solidFill>
    <a:ln w="0" cap="rnd"/>
    <a:effectLst>
      <a:outerShdw sx="1000" sy="1000" algn="ctr" rotWithShape="0">
        <a:srgbClr val="000000"/>
      </a:outerShdw>
    </a:effectLst>
  </c:spPr>
  <c:printSettings>
    <c:headerFooter/>
    <c:pageMargins b="0.75000000000000622" l="0.70000000000000062" r="0.70000000000000062" t="0.75000000000000622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YoY</a:t>
            </a:r>
            <a:r>
              <a:rPr lang="en-ZA" sz="1200" baseline="0"/>
              <a:t> % change for Municipality Electricity</a:t>
            </a:r>
            <a:endParaRPr lang="en-ZA" sz="1200"/>
          </a:p>
        </c:rich>
      </c:tx>
      <c:layout>
        <c:manualLayout>
          <c:xMode val="edge"/>
          <c:yMode val="edge"/>
          <c:x val="0.33080942679368297"/>
          <c:y val="9.0062271627811235E-4"/>
        </c:manualLayout>
      </c:layout>
      <c:overlay val="1"/>
    </c:title>
    <c:plotArea>
      <c:layout>
        <c:manualLayout>
          <c:layoutTarget val="inner"/>
          <c:xMode val="edge"/>
          <c:yMode val="edge"/>
          <c:x val="5.4304265442755482E-2"/>
          <c:y val="8.4831443423332764E-2"/>
          <c:w val="0.7079190484792417"/>
          <c:h val="0.85736728591377331"/>
        </c:manualLayout>
      </c:layout>
      <c:barChart>
        <c:barDir val="col"/>
        <c:grouping val="clustered"/>
        <c:ser>
          <c:idx val="1"/>
          <c:order val="0"/>
          <c:tx>
            <c:strRef>
              <c:f>'Eskom Data'!$C$1:$C$2</c:f>
              <c:strCache>
                <c:ptCount val="1"/>
                <c:pt idx="0">
                  <c:v>Richards Bay/Empangeni Municipality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numRef>
              <c:f>'Eskom Data'!$A$160:$A$170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Data'!$C$160:$C$170</c:f>
              <c:numCache>
                <c:formatCode>0.00</c:formatCode>
                <c:ptCount val="11"/>
                <c:pt idx="0">
                  <c:v>6.6739721873478235</c:v>
                </c:pt>
                <c:pt idx="1">
                  <c:v>-3.5242257364737193</c:v>
                </c:pt>
                <c:pt idx="2">
                  <c:v>-1.7647088786430971</c:v>
                </c:pt>
                <c:pt idx="3">
                  <c:v>1.6724122353263351</c:v>
                </c:pt>
                <c:pt idx="4">
                  <c:v>11.519934950787457</c:v>
                </c:pt>
                <c:pt idx="5">
                  <c:v>18.72693396802239</c:v>
                </c:pt>
                <c:pt idx="6">
                  <c:v>8.638910470539571</c:v>
                </c:pt>
                <c:pt idx="7">
                  <c:v>-12.297496818068373</c:v>
                </c:pt>
                <c:pt idx="8">
                  <c:v>11.877377992629583</c:v>
                </c:pt>
                <c:pt idx="9">
                  <c:v>-11.421870159108904</c:v>
                </c:pt>
                <c:pt idx="10">
                  <c:v>17.55508902151097</c:v>
                </c:pt>
              </c:numCache>
            </c:numRef>
          </c:val>
        </c:ser>
        <c:ser>
          <c:idx val="4"/>
          <c:order val="1"/>
          <c:tx>
            <c:strRef>
              <c:f>'Eskom Data'!$F$1:$F$2</c:f>
              <c:strCache>
                <c:ptCount val="1"/>
                <c:pt idx="0">
                  <c:v>Durban Municipality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numRef>
              <c:f>'Eskom Data'!$A$160:$A$170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Data'!$F$160:$F$170</c:f>
              <c:numCache>
                <c:formatCode>0.00</c:formatCode>
                <c:ptCount val="11"/>
                <c:pt idx="0">
                  <c:v>2.8152919002485648</c:v>
                </c:pt>
                <c:pt idx="1">
                  <c:v>0.78209419636601396</c:v>
                </c:pt>
                <c:pt idx="2">
                  <c:v>3.2945451099585701</c:v>
                </c:pt>
                <c:pt idx="3">
                  <c:v>2.9797441632818127</c:v>
                </c:pt>
                <c:pt idx="4">
                  <c:v>-1.8472391697655748</c:v>
                </c:pt>
                <c:pt idx="5">
                  <c:v>-1.2017478500738248</c:v>
                </c:pt>
                <c:pt idx="6">
                  <c:v>0.53972337825229422</c:v>
                </c:pt>
                <c:pt idx="7">
                  <c:v>-0.86962740485390744</c:v>
                </c:pt>
                <c:pt idx="8">
                  <c:v>1.3591429912678925</c:v>
                </c:pt>
                <c:pt idx="9">
                  <c:v>-2.9212805806269695</c:v>
                </c:pt>
                <c:pt idx="10">
                  <c:v>5.5839704022353387E-2</c:v>
                </c:pt>
              </c:numCache>
            </c:numRef>
          </c:val>
        </c:ser>
        <c:ser>
          <c:idx val="7"/>
          <c:order val="2"/>
          <c:tx>
            <c:strRef>
              <c:f>'Eskom Data'!$I$1:$I$2</c:f>
              <c:strCache>
                <c:ptCount val="1"/>
                <c:pt idx="0">
                  <c:v>Pietermaritzburg Municipality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numRef>
              <c:f>'Eskom Data'!$A$160:$A$170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Data'!$I$160:$I$170</c:f>
              <c:numCache>
                <c:formatCode>0.00</c:formatCode>
                <c:ptCount val="11"/>
                <c:pt idx="0">
                  <c:v>4.0326071268785482</c:v>
                </c:pt>
                <c:pt idx="1">
                  <c:v>1.2980416838362365</c:v>
                </c:pt>
                <c:pt idx="2">
                  <c:v>4.0108383030287786</c:v>
                </c:pt>
                <c:pt idx="3">
                  <c:v>0.94499776711430417</c:v>
                </c:pt>
                <c:pt idx="4">
                  <c:v>-3.562560190209938</c:v>
                </c:pt>
                <c:pt idx="5">
                  <c:v>-2.1815634804240078</c:v>
                </c:pt>
                <c:pt idx="6">
                  <c:v>-1.098290691908115</c:v>
                </c:pt>
                <c:pt idx="7">
                  <c:v>5.5287021687728064</c:v>
                </c:pt>
                <c:pt idx="8">
                  <c:v>-0.98599555572677755</c:v>
                </c:pt>
                <c:pt idx="9">
                  <c:v>-0.69068850459179854</c:v>
                </c:pt>
                <c:pt idx="10">
                  <c:v>0.86439520847289719</c:v>
                </c:pt>
              </c:numCache>
            </c:numRef>
          </c:val>
        </c:ser>
        <c:ser>
          <c:idx val="10"/>
          <c:order val="3"/>
          <c:tx>
            <c:strRef>
              <c:f>'Eskom Data'!$L$1:$L$2</c:f>
              <c:strCache>
                <c:ptCount val="1"/>
                <c:pt idx="0">
                  <c:v>Newcastle  Municipality</c:v>
                </c:pt>
              </c:strCache>
            </c:strRef>
          </c:tx>
          <c:spPr>
            <a:solidFill>
              <a:srgbClr val="7030A0"/>
            </a:solidFill>
          </c:spPr>
          <c:cat>
            <c:numRef>
              <c:f>'Eskom Data'!$A$160:$A$170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Data'!$L$160:$L$170</c:f>
              <c:numCache>
                <c:formatCode>0.00</c:formatCode>
                <c:ptCount val="11"/>
                <c:pt idx="0">
                  <c:v>3.2330233240036303</c:v>
                </c:pt>
                <c:pt idx="1">
                  <c:v>5.1680308175288925</c:v>
                </c:pt>
                <c:pt idx="2">
                  <c:v>4.0731088122534436</c:v>
                </c:pt>
                <c:pt idx="3">
                  <c:v>6.2800466450663661</c:v>
                </c:pt>
                <c:pt idx="4">
                  <c:v>-1.6930248621568216</c:v>
                </c:pt>
                <c:pt idx="5">
                  <c:v>-2.9743741608620478</c:v>
                </c:pt>
                <c:pt idx="6">
                  <c:v>-4.4896738219479193</c:v>
                </c:pt>
                <c:pt idx="7">
                  <c:v>4.5381648427238099</c:v>
                </c:pt>
                <c:pt idx="8">
                  <c:v>0.70412843957313165</c:v>
                </c:pt>
                <c:pt idx="9">
                  <c:v>-2.3753752509454933</c:v>
                </c:pt>
                <c:pt idx="10">
                  <c:v>-5.4958704400208047</c:v>
                </c:pt>
              </c:numCache>
            </c:numRef>
          </c:val>
        </c:ser>
        <c:ser>
          <c:idx val="0"/>
          <c:order val="4"/>
          <c:tx>
            <c:strRef>
              <c:f>'Eskom Data'!$N$1:$P$1</c:f>
              <c:strCache>
                <c:ptCount val="1"/>
                <c:pt idx="0">
                  <c:v>Portshepstone</c:v>
                </c:pt>
              </c:strCache>
            </c:strRef>
          </c:tx>
          <c:cat>
            <c:numRef>
              <c:f>'Eskom Data'!$A$160:$A$170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Data'!$O$160:$O$170</c:f>
              <c:numCache>
                <c:formatCode>0.00</c:formatCode>
                <c:ptCount val="11"/>
                <c:pt idx="0">
                  <c:v>24.938081370737621</c:v>
                </c:pt>
                <c:pt idx="1">
                  <c:v>3.9063084746244288</c:v>
                </c:pt>
                <c:pt idx="2">
                  <c:v>3.6873788916440922</c:v>
                </c:pt>
                <c:pt idx="3">
                  <c:v>5.5243500239404195</c:v>
                </c:pt>
                <c:pt idx="4">
                  <c:v>-1.849929141676502</c:v>
                </c:pt>
                <c:pt idx="5">
                  <c:v>2.0090292029815737</c:v>
                </c:pt>
                <c:pt idx="6">
                  <c:v>-1.4700350792038182E-2</c:v>
                </c:pt>
                <c:pt idx="7">
                  <c:v>-0.18277801284732545</c:v>
                </c:pt>
                <c:pt idx="8">
                  <c:v>1.2532708380230022</c:v>
                </c:pt>
                <c:pt idx="9">
                  <c:v>-2.5793835536227698</c:v>
                </c:pt>
                <c:pt idx="10">
                  <c:v>-3.3845779966978142</c:v>
                </c:pt>
              </c:numCache>
            </c:numRef>
          </c:val>
        </c:ser>
        <c:axId val="223814400"/>
        <c:axId val="223815936"/>
      </c:barChart>
      <c:catAx>
        <c:axId val="2238144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815936"/>
        <c:crosses val="autoZero"/>
        <c:auto val="1"/>
        <c:lblAlgn val="ctr"/>
        <c:lblOffset val="100"/>
      </c:catAx>
      <c:valAx>
        <c:axId val="22381593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8144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586074457740262"/>
          <c:y val="0.12172160931137124"/>
          <c:w val="0.21743908862537586"/>
          <c:h val="0.77930968935290001"/>
        </c:manualLayout>
      </c:layout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3">
        <a:lumMod val="60000"/>
        <a:lumOff val="40000"/>
      </a:schemeClr>
    </a:solidFill>
  </c:spPr>
  <c:printSettings>
    <c:headerFooter/>
    <c:pageMargins b="0.75000000000000622" l="0.70000000000000062" r="0.70000000000000062" t="0.75000000000000622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YoY</a:t>
            </a:r>
            <a:r>
              <a:rPr lang="en-ZA" sz="1200" baseline="0"/>
              <a:t> % change for Commercial Electricity</a:t>
            </a:r>
            <a:endParaRPr lang="en-ZA" sz="1200"/>
          </a:p>
        </c:rich>
      </c:tx>
      <c:layout>
        <c:manualLayout>
          <c:xMode val="edge"/>
          <c:yMode val="edge"/>
          <c:x val="0.25525259133814232"/>
          <c:y val="9.6152060414831028E-3"/>
        </c:manualLayout>
      </c:layout>
      <c:overlay val="1"/>
    </c:title>
    <c:plotArea>
      <c:layout>
        <c:manualLayout>
          <c:layoutTarget val="inner"/>
          <c:xMode val="edge"/>
          <c:yMode val="edge"/>
          <c:x val="5.4304265442755482E-2"/>
          <c:y val="8.1322024829540929E-2"/>
          <c:w val="0.71191145670990064"/>
          <c:h val="0.88035834363679744"/>
        </c:manualLayout>
      </c:layout>
      <c:barChart>
        <c:barDir val="col"/>
        <c:grouping val="clustered"/>
        <c:ser>
          <c:idx val="2"/>
          <c:order val="0"/>
          <c:tx>
            <c:strRef>
              <c:f>'Eskom Data'!$D$1:$D$2</c:f>
              <c:strCache>
                <c:ptCount val="1"/>
                <c:pt idx="0">
                  <c:v>Richards Bay/Empangeni Commercial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cat>
            <c:numRef>
              <c:f>'Eskom Data'!$A$160:$A$170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Data'!$D$160:$D$170</c:f>
              <c:numCache>
                <c:formatCode>0.00</c:formatCode>
                <c:ptCount val="11"/>
                <c:pt idx="0">
                  <c:v>5.2603027025382039</c:v>
                </c:pt>
                <c:pt idx="1">
                  <c:v>8.9819630994470323</c:v>
                </c:pt>
                <c:pt idx="2">
                  <c:v>3.8643555874543698</c:v>
                </c:pt>
                <c:pt idx="3">
                  <c:v>6.7532023977264224</c:v>
                </c:pt>
                <c:pt idx="4">
                  <c:v>6.3522270448093483</c:v>
                </c:pt>
                <c:pt idx="5">
                  <c:v>9.5316613848714571</c:v>
                </c:pt>
                <c:pt idx="6">
                  <c:v>-1.312110646532435</c:v>
                </c:pt>
                <c:pt idx="7">
                  <c:v>-0.21369761364890288</c:v>
                </c:pt>
                <c:pt idx="8">
                  <c:v>4.1947778782781118</c:v>
                </c:pt>
                <c:pt idx="9">
                  <c:v>-1.1772254200001435</c:v>
                </c:pt>
                <c:pt idx="10">
                  <c:v>0.27024585776187948</c:v>
                </c:pt>
              </c:numCache>
            </c:numRef>
          </c:val>
        </c:ser>
        <c:ser>
          <c:idx val="5"/>
          <c:order val="1"/>
          <c:tx>
            <c:strRef>
              <c:f>'Eskom Data'!$G$1:$G$2</c:f>
              <c:strCache>
                <c:ptCount val="1"/>
                <c:pt idx="0">
                  <c:v>Durban Commercial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numRef>
              <c:f>'Eskom Data'!$A$160:$A$170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Data'!$G$160:$G$170</c:f>
              <c:numCache>
                <c:formatCode>0.00</c:formatCode>
                <c:ptCount val="11"/>
                <c:pt idx="0">
                  <c:v>8.1381253443281807</c:v>
                </c:pt>
                <c:pt idx="1">
                  <c:v>5.9162632718154011</c:v>
                </c:pt>
                <c:pt idx="2">
                  <c:v>8.3815041002726041</c:v>
                </c:pt>
                <c:pt idx="3">
                  <c:v>5.0652528746752425</c:v>
                </c:pt>
                <c:pt idx="4">
                  <c:v>-0.31367968031664867</c:v>
                </c:pt>
                <c:pt idx="5">
                  <c:v>3.9198660305636901</c:v>
                </c:pt>
                <c:pt idx="6">
                  <c:v>4.7813498633867688</c:v>
                </c:pt>
                <c:pt idx="7">
                  <c:v>6.2335505557049098</c:v>
                </c:pt>
                <c:pt idx="8">
                  <c:v>1.8528855408694096</c:v>
                </c:pt>
                <c:pt idx="9">
                  <c:v>0.11351579839403865</c:v>
                </c:pt>
                <c:pt idx="10">
                  <c:v>-0.36083253723750774</c:v>
                </c:pt>
              </c:numCache>
            </c:numRef>
          </c:val>
        </c:ser>
        <c:ser>
          <c:idx val="8"/>
          <c:order val="2"/>
          <c:tx>
            <c:strRef>
              <c:f>'Eskom Data'!$J$1:$J$2</c:f>
              <c:strCache>
                <c:ptCount val="1"/>
                <c:pt idx="0">
                  <c:v>Pietermaritzburg Commercial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numRef>
              <c:f>'Eskom Data'!$A$160:$A$170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Data'!$J$160:$J$170</c:f>
              <c:numCache>
                <c:formatCode>0.00</c:formatCode>
                <c:ptCount val="11"/>
                <c:pt idx="0">
                  <c:v>4.8591387554319088</c:v>
                </c:pt>
                <c:pt idx="1">
                  <c:v>1.8959196784452348</c:v>
                </c:pt>
                <c:pt idx="2">
                  <c:v>4.9366008927027183</c:v>
                </c:pt>
                <c:pt idx="3">
                  <c:v>2.5132458525294292</c:v>
                </c:pt>
                <c:pt idx="4">
                  <c:v>5.6549570149278567</c:v>
                </c:pt>
                <c:pt idx="5">
                  <c:v>3.6605140780033825</c:v>
                </c:pt>
                <c:pt idx="6">
                  <c:v>-5.2792109932292783</c:v>
                </c:pt>
                <c:pt idx="7">
                  <c:v>17.961089872215698</c:v>
                </c:pt>
                <c:pt idx="8">
                  <c:v>-1.631850610504386</c:v>
                </c:pt>
                <c:pt idx="9">
                  <c:v>-3.1487728457900923</c:v>
                </c:pt>
                <c:pt idx="10">
                  <c:v>1.3517319257694749</c:v>
                </c:pt>
              </c:numCache>
            </c:numRef>
          </c:val>
        </c:ser>
        <c:ser>
          <c:idx val="11"/>
          <c:order val="3"/>
          <c:tx>
            <c:strRef>
              <c:f>'Eskom Data'!$M$1:$M$2</c:f>
              <c:strCache>
                <c:ptCount val="1"/>
                <c:pt idx="0">
                  <c:v>Newcastle  Commercial</c:v>
                </c:pt>
              </c:strCache>
            </c:strRef>
          </c:tx>
          <c:spPr>
            <a:solidFill>
              <a:srgbClr val="7030A0"/>
            </a:solidFill>
          </c:spPr>
          <c:cat>
            <c:numRef>
              <c:f>'Eskom Data'!$A$160:$A$170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Data'!$M$160:$M$170</c:f>
              <c:numCache>
                <c:formatCode>0.00</c:formatCode>
                <c:ptCount val="11"/>
                <c:pt idx="0">
                  <c:v>14.696224330491617</c:v>
                </c:pt>
                <c:pt idx="1">
                  <c:v>-10.082465634987789</c:v>
                </c:pt>
                <c:pt idx="2">
                  <c:v>-6.2889715427802066</c:v>
                </c:pt>
                <c:pt idx="3">
                  <c:v>24.756455892947198</c:v>
                </c:pt>
                <c:pt idx="4">
                  <c:v>-7.7244412510938165</c:v>
                </c:pt>
                <c:pt idx="5">
                  <c:v>7.5745347750906147</c:v>
                </c:pt>
                <c:pt idx="6">
                  <c:v>36.328754582538146</c:v>
                </c:pt>
                <c:pt idx="7">
                  <c:v>-24.342703677779141</c:v>
                </c:pt>
                <c:pt idx="8">
                  <c:v>5.9371223410771359</c:v>
                </c:pt>
                <c:pt idx="9">
                  <c:v>7.4806595443474873</c:v>
                </c:pt>
                <c:pt idx="10">
                  <c:v>-1.9863819983967868</c:v>
                </c:pt>
              </c:numCache>
            </c:numRef>
          </c:val>
        </c:ser>
        <c:axId val="223854592"/>
        <c:axId val="223856128"/>
      </c:barChart>
      <c:catAx>
        <c:axId val="2238545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856128"/>
        <c:crosses val="autoZero"/>
        <c:auto val="1"/>
        <c:lblAlgn val="ctr"/>
        <c:lblOffset val="100"/>
      </c:catAx>
      <c:valAx>
        <c:axId val="22385612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8545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834964189267164"/>
          <c:y val="0.12969610203683221"/>
          <c:w val="0.21272194917098791"/>
          <c:h val="0.78812115427720297"/>
        </c:manualLayout>
      </c:layout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3">
        <a:lumMod val="60000"/>
        <a:lumOff val="40000"/>
      </a:schemeClr>
    </a:solidFill>
  </c:spPr>
  <c:printSettings>
    <c:headerFooter/>
    <c:pageMargins b="0.75000000000000622" l="0.70000000000000062" r="0.70000000000000062" t="0.750000000000006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114299</xdr:colOff>
      <xdr:row>0</xdr:row>
      <xdr:rowOff>95250</xdr:rowOff>
    </xdr:from>
    <xdr:to>
      <xdr:col>13</xdr:col>
      <xdr:colOff>542925</xdr:colOff>
      <xdr:row>29</xdr:row>
      <xdr:rowOff>123825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85724</xdr:colOff>
      <xdr:row>31</xdr:row>
      <xdr:rowOff>104775</xdr:rowOff>
    </xdr:from>
    <xdr:to>
      <xdr:col>13</xdr:col>
      <xdr:colOff>542925</xdr:colOff>
      <xdr:row>60</xdr:row>
      <xdr:rowOff>133350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85723</xdr:colOff>
      <xdr:row>62</xdr:row>
      <xdr:rowOff>38100</xdr:rowOff>
    </xdr:from>
    <xdr:to>
      <xdr:col>13</xdr:col>
      <xdr:colOff>542924</xdr:colOff>
      <xdr:row>91</xdr:row>
      <xdr:rowOff>66675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66676</xdr:colOff>
      <xdr:row>0</xdr:row>
      <xdr:rowOff>85725</xdr:rowOff>
    </xdr:from>
    <xdr:to>
      <xdr:col>11</xdr:col>
      <xdr:colOff>638176</xdr:colOff>
      <xdr:row>29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104774</xdr:colOff>
      <xdr:row>30</xdr:row>
      <xdr:rowOff>104775</xdr:rowOff>
    </xdr:from>
    <xdr:to>
      <xdr:col>11</xdr:col>
      <xdr:colOff>590550</xdr:colOff>
      <xdr:row>51</xdr:row>
      <xdr:rowOff>95249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95249</xdr:colOff>
      <xdr:row>52</xdr:row>
      <xdr:rowOff>47624</xdr:rowOff>
    </xdr:from>
    <xdr:to>
      <xdr:col>11</xdr:col>
      <xdr:colOff>590550</xdr:colOff>
      <xdr:row>73</xdr:row>
      <xdr:rowOff>66674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66676</xdr:colOff>
      <xdr:row>74</xdr:row>
      <xdr:rowOff>57149</xdr:rowOff>
    </xdr:from>
    <xdr:to>
      <xdr:col>11</xdr:col>
      <xdr:colOff>590550</xdr:colOff>
      <xdr:row>99</xdr:row>
      <xdr:rowOff>123825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87"/>
  <sheetViews>
    <sheetView tabSelected="1" workbookViewId="0">
      <selection sqref="A1:A2"/>
    </sheetView>
  </sheetViews>
  <sheetFormatPr defaultRowHeight="12.75"/>
  <cols>
    <col min="1" max="1" width="19.5703125" customWidth="1"/>
    <col min="2" max="16" width="13.85546875" customWidth="1"/>
  </cols>
  <sheetData>
    <row r="1" spans="1:16" ht="22.5" customHeight="1">
      <c r="A1" s="54" t="s">
        <v>7</v>
      </c>
      <c r="B1" s="57" t="s">
        <v>3</v>
      </c>
      <c r="C1" s="58"/>
      <c r="D1" s="59"/>
      <c r="E1" s="57" t="s">
        <v>4</v>
      </c>
      <c r="F1" s="58"/>
      <c r="G1" s="59"/>
      <c r="H1" s="57" t="s">
        <v>2</v>
      </c>
      <c r="I1" s="58"/>
      <c r="J1" s="59"/>
      <c r="K1" s="57" t="s">
        <v>5</v>
      </c>
      <c r="L1" s="58"/>
      <c r="M1" s="59"/>
      <c r="N1" s="57" t="s">
        <v>27</v>
      </c>
      <c r="O1" s="58"/>
      <c r="P1" s="59"/>
    </row>
    <row r="2" spans="1:16" s="1" customFormat="1" ht="31.5" customHeight="1" thickBot="1">
      <c r="A2" s="55"/>
      <c r="B2" s="2" t="s">
        <v>25</v>
      </c>
      <c r="C2" s="3" t="s">
        <v>6</v>
      </c>
      <c r="D2" s="4" t="s">
        <v>0</v>
      </c>
      <c r="E2" s="2" t="s">
        <v>1</v>
      </c>
      <c r="F2" s="3" t="str">
        <f>C2</f>
        <v>Municipality</v>
      </c>
      <c r="G2" s="4" t="s">
        <v>0</v>
      </c>
      <c r="H2" s="2" t="s">
        <v>1</v>
      </c>
      <c r="I2" s="3" t="str">
        <f>C2</f>
        <v>Municipality</v>
      </c>
      <c r="J2" s="4" t="s">
        <v>0</v>
      </c>
      <c r="K2" s="2" t="s">
        <v>1</v>
      </c>
      <c r="L2" s="3" t="str">
        <f>F2</f>
        <v>Municipality</v>
      </c>
      <c r="M2" s="4" t="s">
        <v>0</v>
      </c>
      <c r="N2" s="2" t="s">
        <v>1</v>
      </c>
      <c r="O2" s="3" t="str">
        <f>I2</f>
        <v>Municipality</v>
      </c>
      <c r="P2" s="4" t="s">
        <v>0</v>
      </c>
    </row>
    <row r="3" spans="1:16" hidden="1">
      <c r="A3" s="37">
        <v>37622</v>
      </c>
      <c r="B3" s="48">
        <v>1</v>
      </c>
      <c r="C3" s="48">
        <v>1</v>
      </c>
      <c r="D3" s="48">
        <v>1</v>
      </c>
      <c r="E3" s="49">
        <v>1</v>
      </c>
      <c r="F3" s="49">
        <v>1</v>
      </c>
      <c r="G3" s="49">
        <v>1</v>
      </c>
      <c r="H3" s="35">
        <v>1</v>
      </c>
      <c r="I3" s="35">
        <v>1</v>
      </c>
      <c r="J3" s="50">
        <v>1</v>
      </c>
      <c r="K3" s="33">
        <v>1</v>
      </c>
      <c r="L3" s="33">
        <v>1</v>
      </c>
      <c r="M3" s="33">
        <v>1</v>
      </c>
      <c r="N3" s="36"/>
      <c r="O3" s="36">
        <v>1</v>
      </c>
      <c r="P3" s="36"/>
    </row>
    <row r="4" spans="1:16" hidden="1">
      <c r="A4" s="37">
        <v>37653</v>
      </c>
      <c r="B4" s="48">
        <v>1.4165931323246328</v>
      </c>
      <c r="C4" s="48">
        <v>0.91244885101615669</v>
      </c>
      <c r="D4" s="48">
        <v>0.79069898796798943</v>
      </c>
      <c r="E4" s="49">
        <v>1.0201269858957291</v>
      </c>
      <c r="F4" s="49">
        <v>0.95963069119917821</v>
      </c>
      <c r="G4" s="49">
        <v>0.87546322480493655</v>
      </c>
      <c r="H4" s="35">
        <v>1.1576128524352149</v>
      </c>
      <c r="I4" s="35">
        <v>0.97746924785354738</v>
      </c>
      <c r="J4" s="50">
        <v>0.86447116542267488</v>
      </c>
      <c r="K4" s="33">
        <v>1.0835984009473474</v>
      </c>
      <c r="L4" s="33">
        <v>0.78934748002835686</v>
      </c>
      <c r="M4" s="33">
        <v>0.95695297578930472</v>
      </c>
      <c r="N4" s="36"/>
      <c r="O4" s="36">
        <v>0.97551115297215307</v>
      </c>
      <c r="P4" s="36"/>
    </row>
    <row r="5" spans="1:16" hidden="1">
      <c r="A5" s="37">
        <v>37681</v>
      </c>
      <c r="B5" s="48">
        <v>1.1425591197250635</v>
      </c>
      <c r="C5" s="48">
        <v>0.85964864113606843</v>
      </c>
      <c r="D5" s="48">
        <v>0.96072818379709501</v>
      </c>
      <c r="E5" s="49">
        <v>0.84580441044407972</v>
      </c>
      <c r="F5" s="49">
        <v>1.0429759047543965</v>
      </c>
      <c r="G5" s="49">
        <v>0.92917676562188112</v>
      </c>
      <c r="H5" s="35">
        <v>0.87917486462253214</v>
      </c>
      <c r="I5" s="35">
        <v>1.0733633873906898</v>
      </c>
      <c r="J5" s="50">
        <v>1.1147201196064127</v>
      </c>
      <c r="K5" s="33">
        <v>1</v>
      </c>
      <c r="L5" s="33">
        <v>0.69832240029749093</v>
      </c>
      <c r="M5" s="33">
        <v>0.67736610940159214</v>
      </c>
      <c r="N5" s="36"/>
      <c r="O5" s="36">
        <v>0</v>
      </c>
      <c r="P5" s="36"/>
    </row>
    <row r="6" spans="1:16" hidden="1">
      <c r="A6" s="37">
        <v>37712</v>
      </c>
      <c r="B6" s="48">
        <v>0.85341066566762691</v>
      </c>
      <c r="C6" s="48">
        <v>1.064444857833635</v>
      </c>
      <c r="D6" s="48">
        <v>0.87366911165322825</v>
      </c>
      <c r="E6" s="49">
        <v>0.90506246957853465</v>
      </c>
      <c r="F6" s="49">
        <v>0.98590190072779649</v>
      </c>
      <c r="G6" s="49">
        <v>0.95352470737946449</v>
      </c>
      <c r="H6" s="35">
        <v>0.8281564394925105</v>
      </c>
      <c r="I6" s="35">
        <v>1.0223338157715041</v>
      </c>
      <c r="J6" s="50">
        <v>0.93727989485620389</v>
      </c>
      <c r="K6" s="33">
        <v>1.0835984009473474</v>
      </c>
      <c r="L6" s="33">
        <v>0.96068778290489631</v>
      </c>
      <c r="M6" s="33">
        <v>0.75592551809436082</v>
      </c>
      <c r="N6" s="36"/>
      <c r="O6" s="36">
        <v>0</v>
      </c>
      <c r="P6" s="36"/>
    </row>
    <row r="7" spans="1:16" hidden="1">
      <c r="A7" s="37">
        <v>37742</v>
      </c>
      <c r="B7" s="48">
        <v>0.96865140100229019</v>
      </c>
      <c r="C7" s="48">
        <v>0.93821100159519299</v>
      </c>
      <c r="D7" s="48">
        <v>1.031592567986191</v>
      </c>
      <c r="E7" s="49">
        <v>0.81411961450904624</v>
      </c>
      <c r="F7" s="49">
        <v>1.0158126190032164</v>
      </c>
      <c r="G7" s="49">
        <v>0.92787133930784982</v>
      </c>
      <c r="H7" s="35">
        <v>0.937764049053044</v>
      </c>
      <c r="I7" s="35">
        <v>1.106413778941205</v>
      </c>
      <c r="J7" s="50">
        <v>1.3092929167746001</v>
      </c>
      <c r="K7" s="33">
        <v>1.1709807773962184</v>
      </c>
      <c r="L7" s="33">
        <v>1.0410387269439951</v>
      </c>
      <c r="M7" s="33">
        <v>0.76192229917438525</v>
      </c>
      <c r="N7" s="36"/>
      <c r="O7" s="36">
        <v>0.98438244323703661</v>
      </c>
      <c r="P7" s="36"/>
    </row>
    <row r="8" spans="1:16" hidden="1">
      <c r="A8" s="37">
        <v>37773</v>
      </c>
      <c r="B8" s="48">
        <v>0.68520991934419917</v>
      </c>
      <c r="C8" s="48">
        <v>0.9396711232256495</v>
      </c>
      <c r="D8" s="48">
        <v>0.90413450576327858</v>
      </c>
      <c r="E8" s="49">
        <v>0.76062426694662921</v>
      </c>
      <c r="F8" s="49">
        <v>1.0057951720075582</v>
      </c>
      <c r="G8" s="49">
        <v>0.80192699146593449</v>
      </c>
      <c r="H8" s="35">
        <v>0.773616917786908</v>
      </c>
      <c r="I8" s="35">
        <v>1.1292229514862506</v>
      </c>
      <c r="J8" s="50">
        <v>1.3463679752586521</v>
      </c>
      <c r="K8" s="33">
        <v>0.61657212334845524</v>
      </c>
      <c r="L8" s="33">
        <v>1.1002928197340534</v>
      </c>
      <c r="M8" s="33">
        <v>0.7089999019460419</v>
      </c>
      <c r="N8" s="36"/>
      <c r="O8" s="36">
        <v>0.95685419493879476</v>
      </c>
      <c r="P8" s="36"/>
    </row>
    <row r="9" spans="1:16" hidden="1">
      <c r="A9" s="37">
        <v>37803</v>
      </c>
      <c r="B9" s="48">
        <v>0.77993018942061376</v>
      </c>
      <c r="C9" s="48">
        <v>0.96305996075299538</v>
      </c>
      <c r="D9" s="48">
        <v>0.81447939816475046</v>
      </c>
      <c r="E9" s="49">
        <v>1.0846594410354018</v>
      </c>
      <c r="F9" s="49">
        <v>1.0557477968788949</v>
      </c>
      <c r="G9" s="49">
        <v>0.87993910953467736</v>
      </c>
      <c r="H9" s="35">
        <v>1.1720233808533018</v>
      </c>
      <c r="I9" s="35">
        <v>1.1795946485129694</v>
      </c>
      <c r="J9" s="50">
        <v>1.2304916868011269</v>
      </c>
      <c r="K9" s="33">
        <v>1.3218635979377376</v>
      </c>
      <c r="L9" s="33">
        <v>1.1783502992311765</v>
      </c>
      <c r="M9" s="33">
        <v>0.9053290945608784</v>
      </c>
      <c r="N9" s="36"/>
      <c r="O9" s="36">
        <v>0.99555624356509065</v>
      </c>
      <c r="P9" s="36"/>
    </row>
    <row r="10" spans="1:16" hidden="1">
      <c r="A10" s="37">
        <v>37834</v>
      </c>
      <c r="B10" s="48">
        <v>0.99265008095445784</v>
      </c>
      <c r="C10" s="48">
        <v>0.97720994251947135</v>
      </c>
      <c r="D10" s="48">
        <v>0.93960903926776085</v>
      </c>
      <c r="E10" s="49">
        <v>1.1389433335554278</v>
      </c>
      <c r="F10" s="49">
        <v>1.0451388472240548</v>
      </c>
      <c r="G10" s="49">
        <v>0.89159725155705538</v>
      </c>
      <c r="H10" s="35">
        <v>1.2336874842582879</v>
      </c>
      <c r="I10" s="35">
        <v>1.1521601326750128</v>
      </c>
      <c r="J10" s="50">
        <v>1.2830364186266445</v>
      </c>
      <c r="K10" s="33">
        <v>1.4247802516293619</v>
      </c>
      <c r="L10" s="33">
        <v>0.98240929182870829</v>
      </c>
      <c r="M10" s="33">
        <v>1.0068266589904018</v>
      </c>
      <c r="N10" s="36"/>
      <c r="O10" s="36">
        <v>0.96314100426998206</v>
      </c>
      <c r="P10" s="36"/>
    </row>
    <row r="11" spans="1:16" hidden="1">
      <c r="A11" s="37">
        <v>37865</v>
      </c>
      <c r="B11" s="48">
        <v>1.3784234158602071</v>
      </c>
      <c r="C11" s="48">
        <v>0.9174922293453831</v>
      </c>
      <c r="D11" s="48">
        <v>0.98983266938044001</v>
      </c>
      <c r="E11" s="49">
        <v>1.3953316145009023</v>
      </c>
      <c r="F11" s="49">
        <v>0.99967950858875332</v>
      </c>
      <c r="G11" s="49">
        <v>1.0084954529503469</v>
      </c>
      <c r="H11" s="35">
        <v>1.2435634997906064</v>
      </c>
      <c r="I11" s="35">
        <v>1.1135279776054567</v>
      </c>
      <c r="J11" s="50">
        <v>1.234557964164839</v>
      </c>
      <c r="K11" s="33">
        <v>1.1898920611012369</v>
      </c>
      <c r="L11" s="33">
        <v>0.99048725130472848</v>
      </c>
      <c r="M11" s="33">
        <v>0.81498064233250678</v>
      </c>
      <c r="N11" s="36"/>
      <c r="O11" s="36">
        <v>0.9426096479680981</v>
      </c>
      <c r="P11" s="36"/>
    </row>
    <row r="12" spans="1:16" hidden="1">
      <c r="A12" s="37">
        <v>37895</v>
      </c>
      <c r="B12" s="48">
        <v>1.1837635918613052</v>
      </c>
      <c r="C12" s="48">
        <v>0.9019007214144773</v>
      </c>
      <c r="D12" s="48">
        <v>1.0391528931052569</v>
      </c>
      <c r="E12" s="49">
        <v>1.2010319594951633</v>
      </c>
      <c r="F12" s="49">
        <v>1.0457085977066278</v>
      </c>
      <c r="G12" s="49">
        <v>0.86033274467567677</v>
      </c>
      <c r="H12" s="35">
        <v>1.1524128174937103</v>
      </c>
      <c r="I12" s="35">
        <v>1.1402149344733776</v>
      </c>
      <c r="J12" s="50">
        <v>1.1151727451254057</v>
      </c>
      <c r="K12" s="33">
        <v>1.399179294707019</v>
      </c>
      <c r="L12" s="33">
        <v>0.98332933381449683</v>
      </c>
      <c r="M12" s="33">
        <v>0.78077430513973856</v>
      </c>
      <c r="N12" s="36"/>
      <c r="O12" s="36">
        <v>0.99537793239050665</v>
      </c>
      <c r="P12" s="36"/>
    </row>
    <row r="13" spans="1:16" hidden="1">
      <c r="A13" s="37">
        <v>37926</v>
      </c>
      <c r="B13" s="48">
        <v>1.2495519252585698</v>
      </c>
      <c r="C13" s="48">
        <v>0.93905259996882773</v>
      </c>
      <c r="D13" s="48">
        <v>1.0131127356978786</v>
      </c>
      <c r="E13" s="49">
        <v>1.1577204558237106</v>
      </c>
      <c r="F13" s="49">
        <v>1.0093283626047462</v>
      </c>
      <c r="G13" s="49">
        <v>0.98847830899528533</v>
      </c>
      <c r="H13" s="35">
        <v>1.2863832446307861</v>
      </c>
      <c r="I13" s="35">
        <v>1.0877517155983623</v>
      </c>
      <c r="J13" s="50">
        <v>1.2773393237987938</v>
      </c>
      <c r="K13" s="33">
        <v>1.241887315179818</v>
      </c>
      <c r="L13" s="33">
        <v>0.94857656819301739</v>
      </c>
      <c r="M13" s="33">
        <v>0.97471029798374809</v>
      </c>
      <c r="N13" s="36"/>
      <c r="O13" s="36">
        <v>0.97074294443854048</v>
      </c>
      <c r="P13" s="36"/>
    </row>
    <row r="14" spans="1:16" hidden="1">
      <c r="A14" s="37">
        <v>37956</v>
      </c>
      <c r="B14" s="48">
        <v>0.87621608152274122</v>
      </c>
      <c r="C14" s="48">
        <v>0.96625042724517873</v>
      </c>
      <c r="D14" s="48">
        <v>0.88145418380832408</v>
      </c>
      <c r="E14" s="49">
        <v>0.8854403776891675</v>
      </c>
      <c r="F14" s="49">
        <v>1.0121692011993255</v>
      </c>
      <c r="G14" s="49">
        <v>0.88156404051097792</v>
      </c>
      <c r="H14" s="35">
        <v>0.96692055505988739</v>
      </c>
      <c r="I14" s="35">
        <v>0.98807988241299904</v>
      </c>
      <c r="J14" s="50">
        <v>1.2338292387576317</v>
      </c>
      <c r="K14" s="33">
        <v>0.84654113910166917</v>
      </c>
      <c r="L14" s="33">
        <v>0.85051722021839204</v>
      </c>
      <c r="M14" s="33">
        <v>0.69906123905670259</v>
      </c>
      <c r="N14" s="36"/>
      <c r="O14" s="36">
        <v>0.98654692367855545</v>
      </c>
      <c r="P14" s="36"/>
    </row>
    <row r="15" spans="1:16" hidden="1">
      <c r="A15" s="37">
        <v>37987</v>
      </c>
      <c r="B15" s="48">
        <v>0.91609606722456249</v>
      </c>
      <c r="C15" s="48">
        <v>0.99384842452053523</v>
      </c>
      <c r="D15" s="48">
        <v>0.97689263337719856</v>
      </c>
      <c r="E15" s="49">
        <v>1.1015256422194595</v>
      </c>
      <c r="F15" s="49">
        <v>1.0136802118407702</v>
      </c>
      <c r="G15" s="49">
        <v>1.0644658681494665</v>
      </c>
      <c r="H15" s="35">
        <v>0.94572018483658149</v>
      </c>
      <c r="I15" s="35">
        <v>1.0231594539398707</v>
      </c>
      <c r="J15" s="35">
        <v>1.2218426100478832</v>
      </c>
      <c r="K15" s="33">
        <v>0.99882573629316351</v>
      </c>
      <c r="L15" s="33">
        <v>0.97739920754571818</v>
      </c>
      <c r="M15" s="33">
        <v>1.298050624063505</v>
      </c>
      <c r="N15" s="36"/>
      <c r="O15" s="36">
        <v>1.0013511505195152</v>
      </c>
      <c r="P15" s="36"/>
    </row>
    <row r="16" spans="1:16" hidden="1">
      <c r="A16" s="37">
        <v>38018</v>
      </c>
      <c r="B16" s="48">
        <v>0.80145020130127187</v>
      </c>
      <c r="C16" s="48">
        <v>0.94437926970198438</v>
      </c>
      <c r="D16" s="48">
        <v>1.0044452243662043</v>
      </c>
      <c r="E16" s="49">
        <v>0.74276624594857565</v>
      </c>
      <c r="F16" s="49">
        <v>0.99838247866139052</v>
      </c>
      <c r="G16" s="49">
        <v>0.9723790408434686</v>
      </c>
      <c r="H16" s="35">
        <v>0.87872776330046032</v>
      </c>
      <c r="I16" s="35">
        <v>1.0522111019508522</v>
      </c>
      <c r="J16" s="35">
        <v>1.2567745262713361</v>
      </c>
      <c r="K16" s="33">
        <v>0.81039502815731179</v>
      </c>
      <c r="L16" s="33">
        <v>0.91062861445065846</v>
      </c>
      <c r="M16" s="33">
        <v>1.4086560958907708</v>
      </c>
      <c r="N16" s="36"/>
      <c r="O16" s="36">
        <v>1.0028305696017805</v>
      </c>
      <c r="P16" s="36"/>
    </row>
    <row r="17" spans="1:16" hidden="1">
      <c r="A17" s="37">
        <v>38047</v>
      </c>
      <c r="B17" s="48">
        <v>0.76160938531398503</v>
      </c>
      <c r="C17" s="48">
        <v>1.0088132944433374</v>
      </c>
      <c r="D17" s="48">
        <v>0.86467251116981003</v>
      </c>
      <c r="E17" s="49">
        <v>0.94710269334652031</v>
      </c>
      <c r="F17" s="49">
        <v>1.0717859095725515</v>
      </c>
      <c r="G17" s="49">
        <v>0.98927779518832004</v>
      </c>
      <c r="H17" s="35">
        <v>0.7855898025433381</v>
      </c>
      <c r="I17" s="35">
        <v>1.1318908878810126</v>
      </c>
      <c r="J17" s="35">
        <v>1.0810642716982775</v>
      </c>
      <c r="K17" s="33">
        <v>0.90733099138033069</v>
      </c>
      <c r="L17" s="33">
        <v>1.0003430121689176</v>
      </c>
      <c r="M17" s="33">
        <v>0.63228940213425477</v>
      </c>
      <c r="N17" s="36"/>
      <c r="O17" s="36">
        <v>1.0458525054507266</v>
      </c>
      <c r="P17" s="36"/>
    </row>
    <row r="18" spans="1:16" hidden="1">
      <c r="A18" s="37">
        <v>38078</v>
      </c>
      <c r="B18" s="48">
        <v>0.90482988993684832</v>
      </c>
      <c r="C18" s="48">
        <v>1.1120206982135374</v>
      </c>
      <c r="D18" s="48">
        <v>0.94627821021624259</v>
      </c>
      <c r="E18" s="49">
        <v>0.94270911614199204</v>
      </c>
      <c r="F18" s="49">
        <v>0.99764201939369013</v>
      </c>
      <c r="G18" s="49">
        <v>1.0264302957219298</v>
      </c>
      <c r="H18" s="35">
        <v>0.84483007497641938</v>
      </c>
      <c r="I18" s="35">
        <v>1.0500144541228602</v>
      </c>
      <c r="J18" s="35">
        <v>1.1464098374823035</v>
      </c>
      <c r="K18" s="33">
        <v>0.82214409094094953</v>
      </c>
      <c r="L18" s="33">
        <v>0.89983037155224688</v>
      </c>
      <c r="M18" s="33">
        <v>0.66043753187116083</v>
      </c>
      <c r="N18" s="36"/>
      <c r="O18" s="36">
        <v>0.97374866318173947</v>
      </c>
      <c r="P18" s="36"/>
    </row>
    <row r="19" spans="1:16" hidden="1">
      <c r="A19" s="37">
        <v>38108</v>
      </c>
      <c r="B19" s="48">
        <v>0.74732647611365588</v>
      </c>
      <c r="C19" s="48">
        <v>1.1619150821079429</v>
      </c>
      <c r="D19" s="48">
        <v>0.91069555938311986</v>
      </c>
      <c r="E19" s="49">
        <v>1.004204792845196</v>
      </c>
      <c r="F19" s="49">
        <v>1.0580498509666003</v>
      </c>
      <c r="G19" s="49">
        <v>0.97689962616962245</v>
      </c>
      <c r="H19" s="35">
        <v>0.9286845743091845</v>
      </c>
      <c r="I19" s="35">
        <v>1.1137975422612154</v>
      </c>
      <c r="J19" s="35">
        <v>1.2669494247016058</v>
      </c>
      <c r="K19" s="33">
        <v>0.97192649885436289</v>
      </c>
      <c r="L19" s="33">
        <v>1.0514706017047108</v>
      </c>
      <c r="M19" s="33">
        <v>0.663160868710019</v>
      </c>
      <c r="N19" s="36"/>
      <c r="O19" s="36">
        <v>0.99326858130982687</v>
      </c>
      <c r="P19" s="36"/>
    </row>
    <row r="20" spans="1:16" hidden="1">
      <c r="A20" s="37">
        <v>38139</v>
      </c>
      <c r="B20" s="48">
        <v>0.76032769155558844</v>
      </c>
      <c r="C20" s="48">
        <v>1.0878672819742268</v>
      </c>
      <c r="D20" s="48">
        <v>0.89138336986689937</v>
      </c>
      <c r="E20" s="49">
        <v>0.94929106850965084</v>
      </c>
      <c r="F20" s="49">
        <v>1.0348829693933204</v>
      </c>
      <c r="G20" s="49">
        <v>0.8923026438583278</v>
      </c>
      <c r="H20" s="35">
        <v>0.88928280411316341</v>
      </c>
      <c r="I20" s="35">
        <v>1.2021300283445313</v>
      </c>
      <c r="J20" s="35">
        <v>1.1338683053871346</v>
      </c>
      <c r="K20" s="33">
        <v>0.93169445511445714</v>
      </c>
      <c r="L20" s="33">
        <v>0.88977814577421832</v>
      </c>
      <c r="M20" s="33">
        <v>0.75427623414735911</v>
      </c>
      <c r="N20" s="36"/>
      <c r="O20" s="36">
        <v>0.98097940815262885</v>
      </c>
      <c r="P20" s="36"/>
    </row>
    <row r="21" spans="1:16" hidden="1">
      <c r="A21" s="37">
        <v>38169</v>
      </c>
      <c r="B21" s="48">
        <v>0.99610035142394493</v>
      </c>
      <c r="C21" s="48">
        <v>0.93732005023051179</v>
      </c>
      <c r="D21" s="48">
        <v>1.0071432450195104</v>
      </c>
      <c r="E21" s="49">
        <v>1.3492699395007741</v>
      </c>
      <c r="F21" s="49">
        <v>1.0862949782363618</v>
      </c>
      <c r="G21" s="49">
        <v>0.97303208412081832</v>
      </c>
      <c r="H21" s="35">
        <v>1.3755582001113686</v>
      </c>
      <c r="I21" s="35">
        <v>1.2409927284520494</v>
      </c>
      <c r="J21" s="35">
        <v>1.2468467647650068</v>
      </c>
      <c r="K21" s="33">
        <v>1.3903174775390192</v>
      </c>
      <c r="L21" s="33">
        <v>1.1242583335012521</v>
      </c>
      <c r="M21" s="33">
        <v>0.88606062821708476</v>
      </c>
      <c r="N21" s="36"/>
      <c r="O21" s="36">
        <v>1.0262696216187384</v>
      </c>
      <c r="P21" s="36"/>
    </row>
    <row r="22" spans="1:16" hidden="1">
      <c r="A22" s="37">
        <v>38200</v>
      </c>
      <c r="B22" s="48">
        <v>0.86972718677936578</v>
      </c>
      <c r="C22" s="48">
        <v>0.94394142551030336</v>
      </c>
      <c r="D22" s="48">
        <v>0.95163415933518747</v>
      </c>
      <c r="E22" s="49">
        <v>0.89437791681655998</v>
      </c>
      <c r="F22" s="49">
        <v>1.0648462964449246</v>
      </c>
      <c r="G22" s="49">
        <v>0.93148442479499982</v>
      </c>
      <c r="H22" s="35">
        <v>1.0188790801746603</v>
      </c>
      <c r="I22" s="35">
        <v>1.1768233205213594</v>
      </c>
      <c r="J22" s="35">
        <v>1.2445024443311978</v>
      </c>
      <c r="K22" s="33">
        <v>1.1810354311885773</v>
      </c>
      <c r="L22" s="33">
        <v>1.0458125037781714</v>
      </c>
      <c r="M22" s="33">
        <v>0.86265702890434404</v>
      </c>
      <c r="N22" s="36"/>
      <c r="O22" s="36">
        <v>1.009174020570538</v>
      </c>
      <c r="P22" s="36"/>
    </row>
    <row r="23" spans="1:16" hidden="1">
      <c r="A23" s="37">
        <v>38231</v>
      </c>
      <c r="B23" s="48">
        <v>1.2270806488820765</v>
      </c>
      <c r="C23" s="48">
        <v>0.94921634608516159</v>
      </c>
      <c r="D23" s="48">
        <v>1.087372502606796</v>
      </c>
      <c r="E23" s="49">
        <v>1.0744966100390441</v>
      </c>
      <c r="F23" s="49">
        <v>1.0357308314571949</v>
      </c>
      <c r="G23" s="49">
        <v>0.99787882138925887</v>
      </c>
      <c r="H23" s="35">
        <v>1.3359956800743031</v>
      </c>
      <c r="I23" s="35">
        <v>1.164053435264532</v>
      </c>
      <c r="J23" s="35">
        <v>1.3180583033591287</v>
      </c>
      <c r="K23" s="33">
        <v>1.185807292885511</v>
      </c>
      <c r="L23" s="33">
        <v>0.9933792697916648</v>
      </c>
      <c r="M23" s="33">
        <v>0.90096346426708152</v>
      </c>
      <c r="N23" s="36"/>
      <c r="O23" s="36">
        <v>0.99042385129865385</v>
      </c>
      <c r="P23" s="36"/>
    </row>
    <row r="24" spans="1:16" hidden="1">
      <c r="A24" s="37">
        <v>38261</v>
      </c>
      <c r="B24" s="48">
        <v>1.1468488389074689</v>
      </c>
      <c r="C24" s="48">
        <v>1.0044084242112485</v>
      </c>
      <c r="D24" s="48">
        <v>1.1086369952421622</v>
      </c>
      <c r="E24" s="49">
        <v>1.0896871845183327</v>
      </c>
      <c r="F24" s="49">
        <v>1.062331185643516</v>
      </c>
      <c r="G24" s="49">
        <v>0.97480201853460235</v>
      </c>
      <c r="H24" s="35">
        <v>1.17200071266894</v>
      </c>
      <c r="I24" s="35">
        <v>1.1676518400830918</v>
      </c>
      <c r="J24" s="35">
        <v>1.11543256741396</v>
      </c>
      <c r="K24" s="33">
        <v>1.2613981399444694</v>
      </c>
      <c r="L24" s="33">
        <v>1.0473677365226901</v>
      </c>
      <c r="M24" s="33">
        <v>0.87493847352500387</v>
      </c>
      <c r="N24" s="36"/>
      <c r="O24" s="36">
        <v>1.0312792445105385</v>
      </c>
      <c r="P24" s="36"/>
    </row>
    <row r="25" spans="1:16" hidden="1">
      <c r="A25" s="37">
        <v>38292</v>
      </c>
      <c r="B25" s="48">
        <v>1.101835723763166</v>
      </c>
      <c r="C25" s="48">
        <v>0.99610725514440246</v>
      </c>
      <c r="D25" s="48">
        <v>1.025689548207269</v>
      </c>
      <c r="E25" s="49">
        <v>0.9994672337234195</v>
      </c>
      <c r="F25" s="49">
        <v>1.0502146547444444</v>
      </c>
      <c r="G25" s="49">
        <v>1.0056769546320865</v>
      </c>
      <c r="H25" s="35">
        <v>1.0515413717215285</v>
      </c>
      <c r="I25" s="35">
        <v>1.1360007677961008</v>
      </c>
      <c r="J25" s="35">
        <v>1.2835970466894291</v>
      </c>
      <c r="K25" s="33">
        <v>1.0737429479555411</v>
      </c>
      <c r="L25" s="33">
        <v>1.0195471140265873</v>
      </c>
      <c r="M25" s="33">
        <v>1.1173350430499258</v>
      </c>
      <c r="N25" s="36"/>
      <c r="O25" s="36">
        <v>1.0696455677024983</v>
      </c>
      <c r="P25" s="36"/>
    </row>
    <row r="26" spans="1:16" hidden="1">
      <c r="A26" s="37">
        <v>38322</v>
      </c>
      <c r="B26" s="48">
        <v>1.0049831511662612</v>
      </c>
      <c r="C26" s="48">
        <v>0.99901015136256288</v>
      </c>
      <c r="D26" s="48">
        <v>1.0547975578671653</v>
      </c>
      <c r="E26" s="49">
        <v>1.0626052489850404</v>
      </c>
      <c r="F26" s="49">
        <v>1.0468903269702148</v>
      </c>
      <c r="G26" s="49">
        <v>1.0888014946912112</v>
      </c>
      <c r="H26" s="35">
        <v>0.90834328847855283</v>
      </c>
      <c r="I26" s="35">
        <v>1.0344413985644474</v>
      </c>
      <c r="J26" s="35">
        <v>1.3088960222908113</v>
      </c>
      <c r="K26" s="33">
        <v>0.89003749606818838</v>
      </c>
      <c r="L26" s="33">
        <v>0.93609715350275413</v>
      </c>
      <c r="M26" s="33">
        <v>1.4599432721431223</v>
      </c>
      <c r="N26" s="36"/>
      <c r="O26" s="36">
        <v>1.0825300279729952</v>
      </c>
      <c r="P26" s="36"/>
    </row>
    <row r="27" spans="1:16" hidden="1">
      <c r="A27" s="37">
        <v>38353</v>
      </c>
      <c r="B27" s="48">
        <v>1.0889174001626452</v>
      </c>
      <c r="C27" s="48">
        <v>0.96511719115395056</v>
      </c>
      <c r="D27" s="48">
        <v>1.0598687686224397</v>
      </c>
      <c r="E27" s="49">
        <v>1.0796419786869933</v>
      </c>
      <c r="F27" s="49">
        <v>1.0430675311840558</v>
      </c>
      <c r="G27" s="49">
        <v>1.1486989983540643</v>
      </c>
      <c r="H27" s="35">
        <v>0.90020523268002772</v>
      </c>
      <c r="I27" s="35">
        <v>1.0641018229474692</v>
      </c>
      <c r="J27" s="35">
        <v>1.2947559390948298</v>
      </c>
      <c r="K27" s="33">
        <v>0.90840116559865847</v>
      </c>
      <c r="L27" s="33">
        <v>0.92775128732604384</v>
      </c>
      <c r="M27" s="33">
        <v>1.3031564267218438</v>
      </c>
      <c r="N27" s="36"/>
      <c r="O27" s="36">
        <v>1.0715596976051449</v>
      </c>
      <c r="P27" s="36"/>
    </row>
    <row r="28" spans="1:16" hidden="1">
      <c r="A28" s="37">
        <v>38384</v>
      </c>
      <c r="B28" s="48">
        <v>1.0641564500614804</v>
      </c>
      <c r="C28" s="48">
        <v>0.94731147366329782</v>
      </c>
      <c r="D28" s="48">
        <v>1.046872268330866</v>
      </c>
      <c r="E28" s="49">
        <v>0.90936423413740564</v>
      </c>
      <c r="F28" s="49">
        <v>1.0056605812692923</v>
      </c>
      <c r="G28" s="49">
        <v>1.0296979112390143</v>
      </c>
      <c r="H28" s="35">
        <v>0.87821530483571431</v>
      </c>
      <c r="I28" s="35">
        <v>1.0514244434375433</v>
      </c>
      <c r="J28" s="35">
        <v>1.2819298645133972</v>
      </c>
      <c r="K28" s="33">
        <v>0.78660332465237093</v>
      </c>
      <c r="L28" s="33">
        <v>0.94666687427527807</v>
      </c>
      <c r="M28" s="33">
        <v>1.2595583374477226</v>
      </c>
      <c r="N28" s="36"/>
      <c r="O28" s="36">
        <v>1.0418547331718313</v>
      </c>
      <c r="P28" s="36"/>
    </row>
    <row r="29" spans="1:16" hidden="1">
      <c r="A29" s="37">
        <v>38412</v>
      </c>
      <c r="B29" s="48">
        <v>1.0114337297724167</v>
      </c>
      <c r="C29" s="48">
        <v>0.98950741516608953</v>
      </c>
      <c r="D29" s="48">
        <v>1.1272594360895836</v>
      </c>
      <c r="E29" s="49">
        <v>0.98506866780759894</v>
      </c>
      <c r="F29" s="49">
        <v>1.0613629209754269</v>
      </c>
      <c r="G29" s="49">
        <v>1.0588823721194294</v>
      </c>
      <c r="H29" s="35">
        <v>0.86058929128415884</v>
      </c>
      <c r="I29" s="35">
        <v>1.1219100580865595</v>
      </c>
      <c r="J29" s="35">
        <v>1.2404775407720727</v>
      </c>
      <c r="K29" s="33">
        <v>0.76712924492160961</v>
      </c>
      <c r="L29" s="33">
        <v>0.99616046191694796</v>
      </c>
      <c r="M29" s="33">
        <v>0.61509366540919264</v>
      </c>
      <c r="N29" s="36"/>
      <c r="O29" s="36">
        <v>1.0962612257332858</v>
      </c>
      <c r="P29" s="36"/>
    </row>
    <row r="30" spans="1:16" hidden="1">
      <c r="A30" s="37">
        <v>38443</v>
      </c>
      <c r="B30" s="48">
        <v>1.221561892177375</v>
      </c>
      <c r="C30" s="48">
        <v>0.93062917603248407</v>
      </c>
      <c r="D30" s="48">
        <v>1.1260415206054246</v>
      </c>
      <c r="E30" s="49">
        <v>1.2313017074717041</v>
      </c>
      <c r="F30" s="49">
        <v>1.0433126647247148</v>
      </c>
      <c r="G30" s="49">
        <v>1.1067880627128295</v>
      </c>
      <c r="H30" s="35">
        <v>1.0595388510824268</v>
      </c>
      <c r="I30" s="35">
        <v>1.1055519025616363</v>
      </c>
      <c r="J30" s="35">
        <v>1.1756999540569921</v>
      </c>
      <c r="K30" s="33">
        <v>1.05490078662584</v>
      </c>
      <c r="L30" s="33">
        <v>1.0755255642527282</v>
      </c>
      <c r="M30" s="33">
        <v>0.74039516182451548</v>
      </c>
      <c r="N30" s="36"/>
      <c r="O30" s="36">
        <v>1.0366854963450334</v>
      </c>
      <c r="P30" s="36"/>
    </row>
    <row r="31" spans="1:16" hidden="1">
      <c r="A31" s="37">
        <v>38473</v>
      </c>
      <c r="B31" s="48">
        <v>0.92058322832396</v>
      </c>
      <c r="C31" s="48">
        <v>1.0283901923182965</v>
      </c>
      <c r="D31" s="48">
        <v>1.0470760861230606</v>
      </c>
      <c r="E31" s="49">
        <v>0.98842571812074997</v>
      </c>
      <c r="F31" s="49">
        <v>1.059396936421259</v>
      </c>
      <c r="G31" s="49">
        <v>0.98717217445797911</v>
      </c>
      <c r="H31" s="35">
        <v>1.0247522848238473</v>
      </c>
      <c r="I31" s="35">
        <v>1.1713547794328185</v>
      </c>
      <c r="J31" s="35">
        <v>1.1031126063540482</v>
      </c>
      <c r="K31" s="33">
        <v>0.94441877287082887</v>
      </c>
      <c r="L31" s="33">
        <v>1.081264061667085</v>
      </c>
      <c r="M31" s="33">
        <v>0.72186412919267717</v>
      </c>
      <c r="N31" s="36"/>
      <c r="O31" s="36">
        <v>1.0530266087840456</v>
      </c>
      <c r="P31" s="36"/>
    </row>
    <row r="32" spans="1:16" hidden="1">
      <c r="A32" s="37">
        <v>38504</v>
      </c>
      <c r="B32" s="48">
        <v>1.0562423657289808</v>
      </c>
      <c r="C32" s="48">
        <v>0.91633356166390945</v>
      </c>
      <c r="D32" s="48">
        <v>1.1170399462652776</v>
      </c>
      <c r="E32" s="49">
        <v>0.95962528258264279</v>
      </c>
      <c r="F32" s="49">
        <v>1.0312139507404665</v>
      </c>
      <c r="G32" s="49">
        <v>0.98757949880635687</v>
      </c>
      <c r="H32" s="35">
        <v>1.054599879081209</v>
      </c>
      <c r="I32" s="35">
        <v>1.192002407419303</v>
      </c>
      <c r="J32" s="35">
        <v>1.1703079585113949</v>
      </c>
      <c r="K32" s="33">
        <v>1.0147740654057011</v>
      </c>
      <c r="L32" s="33">
        <v>1.095184347287685</v>
      </c>
      <c r="M32" s="33">
        <v>0.77486561848138935</v>
      </c>
      <c r="N32" s="36"/>
      <c r="O32" s="36">
        <v>1.0308610312544981</v>
      </c>
      <c r="P32" s="36"/>
    </row>
    <row r="33" spans="1:16" hidden="1">
      <c r="A33" s="37">
        <v>38534</v>
      </c>
      <c r="B33" s="48">
        <v>1.164964594774816</v>
      </c>
      <c r="C33" s="48">
        <v>0.979064827670722</v>
      </c>
      <c r="D33" s="48">
        <v>0.95199660959721277</v>
      </c>
      <c r="E33" s="49">
        <v>1.1238512976276673</v>
      </c>
      <c r="F33" s="49">
        <v>1.0659836657149926</v>
      </c>
      <c r="G33" s="49">
        <v>1.0141735706808201</v>
      </c>
      <c r="H33" s="35">
        <v>1.3590982625702108</v>
      </c>
      <c r="I33" s="35">
        <v>1.226605335372456</v>
      </c>
      <c r="J33" s="35">
        <v>1.3610739844461062</v>
      </c>
      <c r="K33" s="33">
        <v>1.3399535606990154</v>
      </c>
      <c r="L33" s="33">
        <v>1.1326570849186388</v>
      </c>
      <c r="M33" s="33">
        <v>0.81124147406528069</v>
      </c>
      <c r="N33" s="36"/>
      <c r="O33" s="36">
        <v>1.0614619509112224</v>
      </c>
      <c r="P33" s="36"/>
    </row>
    <row r="34" spans="1:16" hidden="1">
      <c r="A34" s="37">
        <v>38565</v>
      </c>
      <c r="B34" s="48">
        <v>1.1697912899614606</v>
      </c>
      <c r="C34" s="48">
        <v>1.0023591776784899</v>
      </c>
      <c r="D34" s="48">
        <v>1.1033916133400103</v>
      </c>
      <c r="E34" s="49">
        <v>1.1219184531473332</v>
      </c>
      <c r="F34" s="49">
        <v>1.076447526802357</v>
      </c>
      <c r="G34" s="49">
        <v>1.0505614203938682</v>
      </c>
      <c r="H34" s="35">
        <v>1.3129888298767087</v>
      </c>
      <c r="I34" s="35">
        <v>1.1990763556134152</v>
      </c>
      <c r="J34" s="35">
        <v>1.3357926382488798</v>
      </c>
      <c r="K34" s="33">
        <v>1.3368038281691246</v>
      </c>
      <c r="L34" s="33">
        <v>0.99428333812664982</v>
      </c>
      <c r="M34" s="33">
        <v>0.8018498259829594</v>
      </c>
      <c r="N34" s="36"/>
      <c r="O34" s="36">
        <v>1.0710752191323354</v>
      </c>
      <c r="P34" s="36"/>
    </row>
    <row r="35" spans="1:16" hidden="1">
      <c r="A35" s="37">
        <v>38596</v>
      </c>
      <c r="B35" s="48">
        <v>1.6729991117532201</v>
      </c>
      <c r="C35" s="48">
        <v>0.94982353285321997</v>
      </c>
      <c r="D35" s="48">
        <v>1.1550167338520394</v>
      </c>
      <c r="E35" s="49">
        <v>1.2603106729619502</v>
      </c>
      <c r="F35" s="49">
        <v>1.0453684117571003</v>
      </c>
      <c r="G35" s="49">
        <v>1.0570891661413899</v>
      </c>
      <c r="H35" s="35">
        <v>1.4164931886363363</v>
      </c>
      <c r="I35" s="35">
        <v>1.1452991059512183</v>
      </c>
      <c r="J35" s="35">
        <v>1.3426262116398364</v>
      </c>
      <c r="K35" s="33">
        <v>1.4716804690614176</v>
      </c>
      <c r="L35" s="33">
        <v>1.0687501717350645</v>
      </c>
      <c r="M35" s="33">
        <v>0.79894147421951189</v>
      </c>
      <c r="N35" s="36"/>
      <c r="O35" s="36">
        <v>1.035656598248976</v>
      </c>
      <c r="P35" s="36"/>
    </row>
    <row r="36" spans="1:16" hidden="1">
      <c r="A36" s="37">
        <v>38626</v>
      </c>
      <c r="B36" s="48">
        <v>1.1484529003649027</v>
      </c>
      <c r="C36" s="48">
        <v>0.99785662839313016</v>
      </c>
      <c r="D36" s="48">
        <v>0.9924507834591545</v>
      </c>
      <c r="E36" s="49">
        <v>1.1703322010849977</v>
      </c>
      <c r="F36" s="49">
        <v>1.0595181844117632</v>
      </c>
      <c r="G36" s="49">
        <v>1.0076357965684954</v>
      </c>
      <c r="H36" s="35">
        <v>1.2266556369143384</v>
      </c>
      <c r="I36" s="35">
        <v>1.186827368666836</v>
      </c>
      <c r="J36" s="35">
        <v>1.1997324748978395</v>
      </c>
      <c r="K36" s="33">
        <v>1.1571101722321393</v>
      </c>
      <c r="L36" s="33">
        <v>1.0766519997288875</v>
      </c>
      <c r="M36" s="33">
        <v>0.89171509701921614</v>
      </c>
      <c r="N36" s="36"/>
      <c r="O36" s="36">
        <v>1.045910659365028</v>
      </c>
      <c r="P36" s="36"/>
    </row>
    <row r="37" spans="1:16" hidden="1">
      <c r="A37" s="37">
        <v>38657</v>
      </c>
      <c r="B37" s="48">
        <v>1.0290159998183206</v>
      </c>
      <c r="C37" s="48">
        <v>1.0122587614571907</v>
      </c>
      <c r="D37" s="48">
        <v>1.0914863485054271</v>
      </c>
      <c r="E37" s="49">
        <v>1.0427435419086535</v>
      </c>
      <c r="F37" s="49">
        <v>1.0717395819481399</v>
      </c>
      <c r="G37" s="49">
        <v>1.0356280336199386</v>
      </c>
      <c r="H37" s="35">
        <v>1.1654786682473857</v>
      </c>
      <c r="I37" s="35">
        <v>1.1538368892537647</v>
      </c>
      <c r="J37" s="35">
        <v>1.2842398368830208</v>
      </c>
      <c r="K37" s="33">
        <v>1.0743333117528384</v>
      </c>
      <c r="L37" s="33">
        <v>1.0274562877015712</v>
      </c>
      <c r="M37" s="33">
        <v>0.84487828456808611</v>
      </c>
      <c r="N37" s="36"/>
      <c r="O37" s="36">
        <v>1.0693333512973477</v>
      </c>
      <c r="P37" s="36"/>
    </row>
    <row r="38" spans="1:16" hidden="1">
      <c r="A38" s="37">
        <v>38687</v>
      </c>
      <c r="B38" s="48">
        <v>1.082405648515631</v>
      </c>
      <c r="C38" s="48">
        <v>0.99239537057667904</v>
      </c>
      <c r="D38" s="48">
        <v>1.073675437690119</v>
      </c>
      <c r="E38" s="49">
        <v>1.0259290855777385</v>
      </c>
      <c r="F38" s="49">
        <v>1.0555836734478845</v>
      </c>
      <c r="G38" s="49">
        <v>1.1131707570402609</v>
      </c>
      <c r="H38" s="35">
        <v>1.0529242816383104</v>
      </c>
      <c r="I38" s="35">
        <v>1.0503234220387037</v>
      </c>
      <c r="J38" s="35">
        <v>1.1117569992803573</v>
      </c>
      <c r="K38" s="33">
        <v>0.89760862985958256</v>
      </c>
      <c r="L38" s="33">
        <v>1.0883449868931798</v>
      </c>
      <c r="M38" s="33">
        <v>0.79383327957491912</v>
      </c>
      <c r="N38" s="36"/>
      <c r="O38" s="36">
        <v>1.070523513084837</v>
      </c>
      <c r="P38" s="36"/>
    </row>
    <row r="39" spans="1:16" ht="12" hidden="1" customHeight="1">
      <c r="A39" s="37">
        <v>38718</v>
      </c>
      <c r="B39" s="48">
        <v>1.1994492131148151</v>
      </c>
      <c r="C39" s="48">
        <v>1.0129839342925835</v>
      </c>
      <c r="D39" s="48">
        <v>1.1104899314009042</v>
      </c>
      <c r="E39" s="49">
        <v>1.1350692311556256</v>
      </c>
      <c r="F39" s="49">
        <v>1.0640710088571554</v>
      </c>
      <c r="G39" s="49">
        <v>1.2753684737433928</v>
      </c>
      <c r="H39" s="35">
        <v>1.0170293731286801</v>
      </c>
      <c r="I39" s="35">
        <v>1.0805122017789637</v>
      </c>
      <c r="J39" s="35">
        <v>1.2464023216314557</v>
      </c>
      <c r="K39" s="33">
        <v>1.0475359133140363</v>
      </c>
      <c r="L39" s="33">
        <v>1.0481651367743849</v>
      </c>
      <c r="M39" s="33">
        <v>0.85871137850340817</v>
      </c>
      <c r="N39" s="36"/>
      <c r="O39" s="36">
        <v>1.104794315929182</v>
      </c>
      <c r="P39" s="36"/>
    </row>
    <row r="40" spans="1:16" hidden="1">
      <c r="A40" s="37">
        <v>38749</v>
      </c>
      <c r="B40" s="48">
        <v>1.2232979735927552</v>
      </c>
      <c r="C40" s="48">
        <v>0.95589088003339973</v>
      </c>
      <c r="D40" s="48">
        <v>1.2656145645928165</v>
      </c>
      <c r="E40" s="49">
        <v>1.0222231198123501</v>
      </c>
      <c r="F40" s="49">
        <v>1.0276972383399208</v>
      </c>
      <c r="G40" s="49">
        <v>1.1963718773396981</v>
      </c>
      <c r="H40" s="35">
        <v>1.0023084114097138</v>
      </c>
      <c r="I40" s="35">
        <v>1.0736458360333159</v>
      </c>
      <c r="J40" s="35">
        <v>1.3606299316314663</v>
      </c>
      <c r="K40" s="33">
        <v>1.0619461903143008</v>
      </c>
      <c r="L40" s="33">
        <v>0.99654573465054896</v>
      </c>
      <c r="M40" s="33">
        <v>0.77242162835587203</v>
      </c>
      <c r="N40" s="36"/>
      <c r="O40" s="36">
        <v>1.0564259319164766</v>
      </c>
      <c r="P40" s="36"/>
    </row>
    <row r="41" spans="1:16" hidden="1">
      <c r="A41" s="37">
        <v>38777</v>
      </c>
      <c r="B41" s="48">
        <v>1.0800591644785962</v>
      </c>
      <c r="C41" s="48">
        <v>1.0169238272626386</v>
      </c>
      <c r="D41" s="48">
        <v>1.1305184649837225</v>
      </c>
      <c r="E41" s="49">
        <v>1.0003317035820434</v>
      </c>
      <c r="F41" s="49">
        <v>1.1061351474080476</v>
      </c>
      <c r="G41" s="49">
        <v>1.0527893487887179</v>
      </c>
      <c r="H41" s="35">
        <v>0.92144590176930941</v>
      </c>
      <c r="I41" s="35">
        <v>1.1890328722376626</v>
      </c>
      <c r="J41" s="35">
        <v>1.2206385412599883</v>
      </c>
      <c r="K41" s="33">
        <v>0.80388382215323606</v>
      </c>
      <c r="L41" s="33">
        <v>1.0108949091315427</v>
      </c>
      <c r="M41" s="33">
        <v>0.67759130484042829</v>
      </c>
      <c r="N41" s="36"/>
      <c r="O41" s="36">
        <v>1.1246421231485437</v>
      </c>
      <c r="P41" s="36"/>
    </row>
    <row r="42" spans="1:16" hidden="1">
      <c r="A42" s="37">
        <v>38808</v>
      </c>
      <c r="B42" s="48">
        <v>1.1253143162124675</v>
      </c>
      <c r="C42" s="48">
        <v>0.96571663568412347</v>
      </c>
      <c r="D42" s="48">
        <v>1.0935032139899601</v>
      </c>
      <c r="E42" s="49">
        <v>1.1384487026233263</v>
      </c>
      <c r="F42" s="49">
        <v>1.0307450359293047</v>
      </c>
      <c r="G42" s="49">
        <v>1.1685829905755003</v>
      </c>
      <c r="H42" s="35">
        <v>1.067647242849409</v>
      </c>
      <c r="I42" s="35">
        <v>1.1137675302446597</v>
      </c>
      <c r="J42" s="35">
        <v>1.1290094854742343</v>
      </c>
      <c r="K42" s="33">
        <v>0.93529425629589269</v>
      </c>
      <c r="L42" s="33">
        <v>1.0463402387621152</v>
      </c>
      <c r="M42" s="33">
        <v>0.77008921224186244</v>
      </c>
      <c r="N42" s="36"/>
      <c r="O42" s="36">
        <v>1.0313422102144394</v>
      </c>
      <c r="P42" s="36"/>
    </row>
    <row r="43" spans="1:16" hidden="1">
      <c r="A43" s="37">
        <v>38838</v>
      </c>
      <c r="B43" s="48">
        <v>1.0006120765816098</v>
      </c>
      <c r="C43" s="48">
        <v>0.95695662072438814</v>
      </c>
      <c r="D43" s="48">
        <v>1.0498726866191468</v>
      </c>
      <c r="E43" s="49">
        <v>0.97217505031062612</v>
      </c>
      <c r="F43" s="49">
        <v>1.1030332758581551</v>
      </c>
      <c r="G43" s="49">
        <v>1.0793723366810306</v>
      </c>
      <c r="H43" s="35">
        <v>0.99756705716552441</v>
      </c>
      <c r="I43" s="35">
        <v>1.2767084748044246</v>
      </c>
      <c r="J43" s="35">
        <v>1.126257281778223</v>
      </c>
      <c r="K43" s="33">
        <v>0.90211600956002325</v>
      </c>
      <c r="L43" s="33">
        <v>1.1485751393572803</v>
      </c>
      <c r="M43" s="33">
        <v>0.78791323531511637</v>
      </c>
      <c r="N43" s="36"/>
      <c r="O43" s="36">
        <v>1.0910011148229104</v>
      </c>
      <c r="P43" s="36"/>
    </row>
    <row r="44" spans="1:16" hidden="1">
      <c r="A44" s="37">
        <v>38869</v>
      </c>
      <c r="B44" s="48">
        <v>1.0702405594740259</v>
      </c>
      <c r="C44" s="48">
        <v>1.0388919591040295</v>
      </c>
      <c r="D44" s="48">
        <v>1.1239504111810592</v>
      </c>
      <c r="E44" s="49">
        <v>1.102443720221673</v>
      </c>
      <c r="F44" s="49">
        <v>1.0923941930812247</v>
      </c>
      <c r="G44" s="49">
        <v>1.0931061103045545</v>
      </c>
      <c r="H44" s="35">
        <v>1.2161858121940636</v>
      </c>
      <c r="I44" s="35">
        <v>1.2667012696026123</v>
      </c>
      <c r="J44" s="35">
        <v>1.3632335539286147</v>
      </c>
      <c r="K44" s="33">
        <v>1.279008112266788</v>
      </c>
      <c r="L44" s="33">
        <v>1.0643989639109066</v>
      </c>
      <c r="M44" s="33">
        <v>1.0016453354375185</v>
      </c>
      <c r="N44" s="36"/>
      <c r="O44" s="36">
        <v>1.0627618215015782</v>
      </c>
      <c r="P44" s="36"/>
    </row>
    <row r="45" spans="1:16" hidden="1">
      <c r="A45" s="37">
        <v>38899</v>
      </c>
      <c r="B45" s="48">
        <v>1.1457133913955906</v>
      </c>
      <c r="C45" s="48">
        <v>1.0750975227486632</v>
      </c>
      <c r="D45" s="48">
        <v>1.0251313087784455</v>
      </c>
      <c r="E45" s="49">
        <v>1.2055994438080659</v>
      </c>
      <c r="F45" s="49">
        <v>1.1100196985487387</v>
      </c>
      <c r="G45" s="49">
        <v>1.066278027257157</v>
      </c>
      <c r="H45" s="35">
        <v>1.4093681850384974</v>
      </c>
      <c r="I45" s="35">
        <v>1.2535382389177272</v>
      </c>
      <c r="J45" s="35">
        <v>1.4288112944116518</v>
      </c>
      <c r="K45" s="33">
        <v>1.325364869208457</v>
      </c>
      <c r="L45" s="33">
        <v>1.1858990399322951</v>
      </c>
      <c r="M45" s="33">
        <v>0.78647117102997</v>
      </c>
      <c r="N45" s="36"/>
      <c r="O45" s="36">
        <v>1.094918323995941</v>
      </c>
      <c r="P45" s="36"/>
    </row>
    <row r="46" spans="1:16" hidden="1">
      <c r="A46" s="37">
        <v>38930</v>
      </c>
      <c r="B46" s="48">
        <v>1.1925241403638278</v>
      </c>
      <c r="C46" s="48">
        <v>0.8464149517131524</v>
      </c>
      <c r="D46" s="48">
        <v>1.165917980762599</v>
      </c>
      <c r="E46" s="49">
        <v>1.1539281091465892</v>
      </c>
      <c r="F46" s="49">
        <v>1.0991369793168428</v>
      </c>
      <c r="G46" s="49">
        <v>1.1151317102113654</v>
      </c>
      <c r="H46" s="35">
        <v>1.3611499317299058</v>
      </c>
      <c r="I46" s="35">
        <v>1.2752016637670902</v>
      </c>
      <c r="J46" s="35">
        <v>1.4247316811518069</v>
      </c>
      <c r="K46" s="33">
        <v>1.5119451553551795</v>
      </c>
      <c r="L46" s="33">
        <v>1.084454083997223</v>
      </c>
      <c r="M46" s="33">
        <v>0.85388353589583332</v>
      </c>
      <c r="N46" s="36"/>
      <c r="O46" s="36">
        <v>1.0953172900935839</v>
      </c>
      <c r="P46" s="36"/>
    </row>
    <row r="47" spans="1:16" hidden="1">
      <c r="A47" s="37">
        <v>38961</v>
      </c>
      <c r="B47" s="48">
        <v>1.2994073845069465</v>
      </c>
      <c r="C47" s="48">
        <v>0.85988725106830044</v>
      </c>
      <c r="D47" s="48">
        <v>1.1195846035236168</v>
      </c>
      <c r="E47" s="49">
        <v>1.2834929133826831</v>
      </c>
      <c r="F47" s="49">
        <v>1.0612244291554145</v>
      </c>
      <c r="G47" s="49">
        <v>1.1636000928336767</v>
      </c>
      <c r="H47" s="35">
        <v>1.4250427590563262</v>
      </c>
      <c r="I47" s="35">
        <v>1.1786891887708766</v>
      </c>
      <c r="J47" s="35">
        <v>1.3653371777005181</v>
      </c>
      <c r="K47" s="33">
        <v>1.4349944619148141</v>
      </c>
      <c r="L47" s="33">
        <v>1.0928161070088056</v>
      </c>
      <c r="M47" s="33">
        <v>0.86448548561072158</v>
      </c>
      <c r="N47" s="36"/>
      <c r="O47" s="36">
        <v>1.0566316015519259</v>
      </c>
      <c r="P47" s="36"/>
    </row>
    <row r="48" spans="1:16" hidden="1">
      <c r="A48" s="37">
        <v>38991</v>
      </c>
      <c r="B48" s="48">
        <v>1.0413395279841693</v>
      </c>
      <c r="C48" s="48">
        <v>0.9159526616822159</v>
      </c>
      <c r="D48" s="48">
        <v>1.1046374942176194</v>
      </c>
      <c r="E48" s="49">
        <v>1.114688965502439</v>
      </c>
      <c r="F48" s="49">
        <v>1.1322530708565828</v>
      </c>
      <c r="G48" s="49">
        <v>1.0711379106466401</v>
      </c>
      <c r="H48" s="35">
        <v>1.1058557134370779</v>
      </c>
      <c r="I48" s="35">
        <v>1.2145382747962739</v>
      </c>
      <c r="J48" s="35">
        <v>1.3154765482886612</v>
      </c>
      <c r="K48" s="33">
        <v>1.266425859966996</v>
      </c>
      <c r="L48" s="33">
        <v>1.1404509442222828</v>
      </c>
      <c r="M48" s="33">
        <v>0.84454581756654834</v>
      </c>
      <c r="N48" s="36"/>
      <c r="O48" s="36">
        <v>1.1316988188156372</v>
      </c>
      <c r="P48" s="36"/>
    </row>
    <row r="49" spans="1:16" hidden="1">
      <c r="A49" s="37">
        <v>39022</v>
      </c>
      <c r="B49" s="48">
        <v>1.0841843056087137</v>
      </c>
      <c r="C49" s="48">
        <v>0.92319643637173687</v>
      </c>
      <c r="D49" s="48">
        <v>1.1546682876130996</v>
      </c>
      <c r="E49" s="49">
        <v>1.0726153280472557</v>
      </c>
      <c r="F49" s="49">
        <v>1.1138272500376516</v>
      </c>
      <c r="G49" s="49">
        <v>1.1496926317703768</v>
      </c>
      <c r="H49" s="35">
        <v>1.111409309992339</v>
      </c>
      <c r="I49" s="35">
        <v>1.1941104578562112</v>
      </c>
      <c r="J49" s="35">
        <v>1.3835800512932914</v>
      </c>
      <c r="K49" s="33">
        <v>1.1102481266184296</v>
      </c>
      <c r="L49" s="33">
        <v>1.1032755143350692</v>
      </c>
      <c r="M49" s="33">
        <v>0.77022235473809031</v>
      </c>
      <c r="N49" s="36"/>
      <c r="O49" s="36">
        <v>1.1490160371448159</v>
      </c>
      <c r="P49" s="36"/>
    </row>
    <row r="50" spans="1:16" hidden="1">
      <c r="A50" s="37">
        <v>39052</v>
      </c>
      <c r="B50" s="48">
        <v>0.8904522867661081</v>
      </c>
      <c r="C50" s="48">
        <v>0.93646873630478411</v>
      </c>
      <c r="D50" s="48">
        <v>1.0464861111243364</v>
      </c>
      <c r="E50" s="49">
        <v>0.94278456398779342</v>
      </c>
      <c r="F50" s="49">
        <v>1.0938456039892426</v>
      </c>
      <c r="G50" s="49">
        <v>1.2214708411301631</v>
      </c>
      <c r="H50" s="35">
        <v>1.0158112271895463</v>
      </c>
      <c r="I50" s="35">
        <v>1.1000818508815833</v>
      </c>
      <c r="J50" s="35">
        <v>1.2730260188004363</v>
      </c>
      <c r="K50" s="33">
        <v>0.88651448544038924</v>
      </c>
      <c r="L50" s="33">
        <v>1.0984549339713023</v>
      </c>
      <c r="M50" s="33">
        <v>0.71803883080920727</v>
      </c>
      <c r="N50" s="36"/>
      <c r="O50" s="36">
        <v>1.1533753810421814</v>
      </c>
      <c r="P50" s="36"/>
    </row>
    <row r="51" spans="1:16" hidden="1">
      <c r="A51" s="37">
        <v>39083</v>
      </c>
      <c r="B51" s="48">
        <v>1.2500267904250077</v>
      </c>
      <c r="C51" s="48">
        <v>0.94616397131578389</v>
      </c>
      <c r="D51" s="48">
        <v>1.0898198608906624</v>
      </c>
      <c r="E51" s="49">
        <v>1.0691265699696568</v>
      </c>
      <c r="F51" s="49">
        <v>1.1183408688393561</v>
      </c>
      <c r="G51" s="49">
        <v>1.2112823100022982</v>
      </c>
      <c r="H51" s="35">
        <v>0.92544537237372315</v>
      </c>
      <c r="I51" s="35">
        <v>1.1247301006563073</v>
      </c>
      <c r="J51" s="35">
        <v>1.1468824611208179</v>
      </c>
      <c r="K51" s="33">
        <v>0.91858648553034206</v>
      </c>
      <c r="L51" s="33">
        <v>1.0088791333195335</v>
      </c>
      <c r="M51" s="33">
        <v>0.80578816454129176</v>
      </c>
      <c r="N51" s="36"/>
      <c r="O51" s="36">
        <v>1.1947093410996534</v>
      </c>
      <c r="P51" s="36"/>
    </row>
    <row r="52" spans="1:16" hidden="1">
      <c r="A52" s="37">
        <v>39114</v>
      </c>
      <c r="B52" s="48">
        <v>1.1041538417188919</v>
      </c>
      <c r="C52" s="48">
        <v>0.89982210673098784</v>
      </c>
      <c r="D52" s="48">
        <v>1.2441985856023323</v>
      </c>
      <c r="E52" s="49">
        <v>1.0529533850885175</v>
      </c>
      <c r="F52" s="49">
        <v>1.0716930800055309</v>
      </c>
      <c r="G52" s="49">
        <v>1.2705998916579613</v>
      </c>
      <c r="H52" s="35">
        <v>0.97946863325258282</v>
      </c>
      <c r="I52" s="35">
        <v>1.0925021102923465</v>
      </c>
      <c r="J52" s="35">
        <v>1.2156762967236994</v>
      </c>
      <c r="K52" s="33">
        <v>0.94691991779824447</v>
      </c>
      <c r="L52" s="33">
        <v>1.0591374778118297</v>
      </c>
      <c r="M52" s="33">
        <v>0.81565867000804593</v>
      </c>
      <c r="N52" s="36"/>
      <c r="O52" s="36">
        <v>1.1625257551038308</v>
      </c>
      <c r="P52" s="36"/>
    </row>
    <row r="53" spans="1:16" hidden="1">
      <c r="A53" s="37">
        <v>39142</v>
      </c>
      <c r="B53" s="48">
        <v>1.3176226158951354</v>
      </c>
      <c r="C53" s="48">
        <v>1.0052303699862453</v>
      </c>
      <c r="D53" s="48">
        <v>1.2863787426757312</v>
      </c>
      <c r="E53" s="49">
        <v>1.0917822753446986</v>
      </c>
      <c r="F53" s="49">
        <v>1.1547735566285788</v>
      </c>
      <c r="G53" s="49">
        <v>1.2063511117918329</v>
      </c>
      <c r="H53" s="35">
        <v>0.93564363750616752</v>
      </c>
      <c r="I53" s="35">
        <v>1.2195272070759047</v>
      </c>
      <c r="J53" s="35">
        <v>1.3684528515708894</v>
      </c>
      <c r="K53" s="33">
        <v>0.93282896987316966</v>
      </c>
      <c r="L53" s="33">
        <v>1.1966881419456712</v>
      </c>
      <c r="M53" s="33">
        <v>0.73838593223695781</v>
      </c>
      <c r="N53" s="36"/>
      <c r="O53" s="36">
        <v>1.2360045318809245</v>
      </c>
      <c r="P53" s="36"/>
    </row>
    <row r="54" spans="1:16" hidden="1">
      <c r="A54" s="37">
        <v>39173</v>
      </c>
      <c r="B54" s="48">
        <v>1.4644571721779298</v>
      </c>
      <c r="C54" s="48">
        <v>0.88919854820052013</v>
      </c>
      <c r="D54" s="48">
        <v>1.3008189381924067</v>
      </c>
      <c r="E54" s="49">
        <v>1.1594092911874254</v>
      </c>
      <c r="F54" s="49">
        <v>1.0809271911536482</v>
      </c>
      <c r="G54" s="49">
        <v>1.2684862348006483</v>
      </c>
      <c r="H54" s="35">
        <v>1.0499094299329661</v>
      </c>
      <c r="I54" s="35">
        <v>1.1439225334784044</v>
      </c>
      <c r="J54" s="35">
        <v>1.3520765896986355</v>
      </c>
      <c r="K54" s="33">
        <v>0.96281833331171662</v>
      </c>
      <c r="L54" s="33">
        <v>1.0569865304754176</v>
      </c>
      <c r="M54" s="33">
        <v>0.80851761280037038</v>
      </c>
      <c r="N54" s="36"/>
      <c r="O54" s="36">
        <v>1.1259459806502818</v>
      </c>
      <c r="P54" s="36"/>
    </row>
    <row r="55" spans="1:16" hidden="1">
      <c r="A55" s="37">
        <v>39203</v>
      </c>
      <c r="B55" s="48">
        <v>1.0809127949043822</v>
      </c>
      <c r="C55" s="48">
        <v>0.88961741434484853</v>
      </c>
      <c r="D55" s="48">
        <v>1.201670612337274</v>
      </c>
      <c r="E55" s="49">
        <v>1.0282731225796669</v>
      </c>
      <c r="F55" s="49">
        <v>1.1479053968717892</v>
      </c>
      <c r="G55" s="49">
        <v>1.1934586460013539</v>
      </c>
      <c r="H55" s="35">
        <v>1.0594669310827469</v>
      </c>
      <c r="I55" s="35">
        <v>1.2487366279781802</v>
      </c>
      <c r="J55" s="35">
        <v>1.3703760184199407</v>
      </c>
      <c r="K55" s="33">
        <v>1.0712773355118952</v>
      </c>
      <c r="L55" s="33">
        <v>1.1039599632899126</v>
      </c>
      <c r="M55" s="33">
        <v>0.84734455386292495</v>
      </c>
      <c r="N55" s="36"/>
      <c r="O55" s="36">
        <v>1.185997252330659</v>
      </c>
      <c r="P55" s="36"/>
    </row>
    <row r="56" spans="1:16" hidden="1">
      <c r="A56" s="37">
        <v>39234</v>
      </c>
      <c r="B56" s="48">
        <v>1.1915767560407795</v>
      </c>
      <c r="C56" s="48">
        <v>1.0073724730339817</v>
      </c>
      <c r="D56" s="48">
        <v>1.1821882730890123</v>
      </c>
      <c r="E56" s="49">
        <v>1.1558774968269288</v>
      </c>
      <c r="F56" s="49">
        <v>1.0959918506493458</v>
      </c>
      <c r="G56" s="49">
        <v>1.1554165452522784</v>
      </c>
      <c r="H56" s="35">
        <v>1.2624168871573704</v>
      </c>
      <c r="I56" s="35">
        <v>1.2679671612750898</v>
      </c>
      <c r="J56" s="35">
        <v>1.3140671488547664</v>
      </c>
      <c r="K56" s="33">
        <v>1.1408414673976055</v>
      </c>
      <c r="L56" s="33">
        <v>1.2055772587969569</v>
      </c>
      <c r="M56" s="33">
        <v>0.86256518437746044</v>
      </c>
      <c r="N56" s="36"/>
      <c r="O56" s="36">
        <v>1.1192904507560766</v>
      </c>
      <c r="P56" s="36"/>
    </row>
    <row r="57" spans="1:16" hidden="1">
      <c r="A57" s="37">
        <v>39264</v>
      </c>
      <c r="B57" s="48">
        <v>1.3028982843081756</v>
      </c>
      <c r="C57" s="48">
        <v>1.0337624093650994</v>
      </c>
      <c r="D57" s="48">
        <v>1.1275150407872601</v>
      </c>
      <c r="E57" s="49">
        <v>1.1601178366727112</v>
      </c>
      <c r="F57" s="49">
        <v>1.1587367229975427</v>
      </c>
      <c r="G57" s="49">
        <v>1.1213636266824911</v>
      </c>
      <c r="H57" s="35">
        <v>1.4462115943023457</v>
      </c>
      <c r="I57" s="35">
        <v>1.3025323244404332</v>
      </c>
      <c r="J57" s="35">
        <v>1.4232887559255663</v>
      </c>
      <c r="K57" s="33">
        <v>1.3371917061662442</v>
      </c>
      <c r="L57" s="33">
        <v>1.2513760604067785</v>
      </c>
      <c r="M57" s="33">
        <v>1.1879947630068015</v>
      </c>
      <c r="N57" s="36"/>
      <c r="O57" s="36">
        <v>1.1569449040467288</v>
      </c>
      <c r="P57" s="36"/>
    </row>
    <row r="58" spans="1:16" hidden="1">
      <c r="A58" s="37">
        <v>39295</v>
      </c>
      <c r="B58" s="48">
        <v>1.2427698657826021</v>
      </c>
      <c r="C58" s="48">
        <v>0.9780550948722655</v>
      </c>
      <c r="D58" s="48">
        <v>1.1921405375549703</v>
      </c>
      <c r="E58" s="49">
        <v>1.1989040888527467</v>
      </c>
      <c r="F58" s="49">
        <v>1.1541551520002953</v>
      </c>
      <c r="G58" s="49">
        <v>1.2031074449695498</v>
      </c>
      <c r="H58" s="35">
        <v>1.3924765457791011</v>
      </c>
      <c r="I58" s="35">
        <v>1.2710530519659227</v>
      </c>
      <c r="J58" s="35">
        <v>1.385869582921748</v>
      </c>
      <c r="K58" s="33">
        <v>1.4906819648200713</v>
      </c>
      <c r="L58" s="33">
        <v>1.2134641206523551</v>
      </c>
      <c r="M58" s="33">
        <v>1.3642772422126683</v>
      </c>
      <c r="N58" s="36"/>
      <c r="O58" s="36">
        <v>1.1614971319671792</v>
      </c>
      <c r="P58" s="36"/>
    </row>
    <row r="59" spans="1:16" hidden="1">
      <c r="A59" s="37">
        <v>39326</v>
      </c>
      <c r="B59" s="48">
        <v>1.3178191336724219</v>
      </c>
      <c r="C59" s="48">
        <v>0.95833109447748188</v>
      </c>
      <c r="D59" s="48">
        <v>1.2341231758739402</v>
      </c>
      <c r="E59" s="49">
        <v>1.2738111839797068</v>
      </c>
      <c r="F59" s="49">
        <v>1.0907080359462991</v>
      </c>
      <c r="G59" s="49">
        <v>1.1892416320411543</v>
      </c>
      <c r="H59" s="35">
        <v>1.4023016290327099</v>
      </c>
      <c r="I59" s="35">
        <v>1.1653602967364405</v>
      </c>
      <c r="J59" s="35">
        <v>1.4803836158864725</v>
      </c>
      <c r="K59" s="33">
        <v>1.3789955514164205</v>
      </c>
      <c r="L59" s="33">
        <v>1.1719974390867176</v>
      </c>
      <c r="M59" s="33">
        <v>1.6095269632212896</v>
      </c>
      <c r="N59" s="36"/>
      <c r="O59" s="36">
        <v>1.1086574955789965</v>
      </c>
      <c r="P59" s="36"/>
    </row>
    <row r="60" spans="1:16" hidden="1">
      <c r="A60" s="37">
        <v>39356</v>
      </c>
      <c r="B60" s="48">
        <v>1.3689448722639805</v>
      </c>
      <c r="C60" s="48">
        <v>1.073235851812842</v>
      </c>
      <c r="D60" s="48">
        <v>1.1868686837869926</v>
      </c>
      <c r="E60" s="49">
        <v>1.0358948174463298</v>
      </c>
      <c r="F60" s="49">
        <v>1.1684009238508979</v>
      </c>
      <c r="G60" s="49">
        <v>1.1216712009494276</v>
      </c>
      <c r="H60" s="35">
        <v>1.1645876671194517</v>
      </c>
      <c r="I60" s="35">
        <v>1.2476088475296925</v>
      </c>
      <c r="J60" s="35">
        <v>1.3138667424721504</v>
      </c>
      <c r="K60" s="33">
        <v>1.0858211382330978</v>
      </c>
      <c r="L60" s="33">
        <v>1.2016937565373815</v>
      </c>
      <c r="M60" s="33">
        <v>1.0552429305760875</v>
      </c>
      <c r="N60" s="36"/>
      <c r="O60" s="36">
        <v>1.1640823002993896</v>
      </c>
      <c r="P60" s="36"/>
    </row>
    <row r="61" spans="1:16" hidden="1">
      <c r="A61" s="37">
        <v>39387</v>
      </c>
      <c r="B61" s="48">
        <v>1.1060356617868139</v>
      </c>
      <c r="C61" s="48">
        <v>1.0789517980451444</v>
      </c>
      <c r="D61" s="48">
        <v>1.1244658687656652</v>
      </c>
      <c r="E61" s="49">
        <v>1.110349338264996</v>
      </c>
      <c r="F61" s="49">
        <v>1.1190635681589642</v>
      </c>
      <c r="G61" s="49">
        <v>1.1679810019432746</v>
      </c>
      <c r="H61" s="35">
        <v>1.0645968210954759</v>
      </c>
      <c r="I61" s="35">
        <v>1.1821437517087567</v>
      </c>
      <c r="J61" s="35">
        <v>1.294440185147151</v>
      </c>
      <c r="K61" s="33">
        <v>1.1801416545843046</v>
      </c>
      <c r="L61" s="33">
        <v>1.180446144799679</v>
      </c>
      <c r="M61" s="33">
        <v>0.89106134950343674</v>
      </c>
      <c r="N61" s="36"/>
      <c r="O61" s="36">
        <v>1.1468020640102747</v>
      </c>
      <c r="P61" s="36"/>
    </row>
    <row r="62" spans="1:16" hidden="1">
      <c r="A62" s="37">
        <v>39417</v>
      </c>
      <c r="B62" s="48">
        <v>1.1060356617868139</v>
      </c>
      <c r="C62" s="48">
        <v>0.93704096722116692</v>
      </c>
      <c r="D62" s="48">
        <v>1.1244658687656652</v>
      </c>
      <c r="E62" s="49">
        <v>1.0623967983218567</v>
      </c>
      <c r="F62" s="49">
        <v>1.0620778488935765</v>
      </c>
      <c r="G62" s="49">
        <v>1.2354967340149321</v>
      </c>
      <c r="H62" s="35">
        <v>0.95477166780078049</v>
      </c>
      <c r="I62" s="35">
        <v>1.0847897173891885</v>
      </c>
      <c r="J62" s="35">
        <v>1.364753257486814</v>
      </c>
      <c r="K62" s="33">
        <v>0.93474987315113356</v>
      </c>
      <c r="L62" s="33">
        <v>1.187743795097628</v>
      </c>
      <c r="M62" s="33">
        <v>1.1225223085723426</v>
      </c>
      <c r="N62" s="36"/>
      <c r="O62" s="36">
        <v>1.1160261326918348</v>
      </c>
      <c r="P62" s="36"/>
    </row>
    <row r="63" spans="1:16" hidden="1">
      <c r="A63" s="37">
        <v>39448</v>
      </c>
      <c r="B63" s="48">
        <v>1.2103905778683799</v>
      </c>
      <c r="C63" s="48">
        <v>0.93249909260267227</v>
      </c>
      <c r="D63" s="48">
        <v>1.188056017452263</v>
      </c>
      <c r="E63" s="49">
        <v>1.0874713471850792</v>
      </c>
      <c r="F63" s="49">
        <v>1.1149728487216963</v>
      </c>
      <c r="G63" s="49">
        <v>1.2627071939099648</v>
      </c>
      <c r="H63" s="35">
        <v>0.90413675425864826</v>
      </c>
      <c r="I63" s="35">
        <v>1.1213596992455459</v>
      </c>
      <c r="J63" s="35">
        <v>1.2803668834351749</v>
      </c>
      <c r="K63" s="33">
        <v>0.87301288731859439</v>
      </c>
      <c r="L63" s="33">
        <v>1.168925460570545</v>
      </c>
      <c r="M63" s="33">
        <v>1.1105280641068915</v>
      </c>
      <c r="N63" s="36"/>
      <c r="O63" s="36">
        <v>1.0966984111883182</v>
      </c>
      <c r="P63" s="36"/>
    </row>
    <row r="64" spans="1:16" hidden="1">
      <c r="A64" s="37">
        <v>39479</v>
      </c>
      <c r="B64" s="48">
        <v>1.33086266663234</v>
      </c>
      <c r="C64" s="48">
        <v>0.92731523645131775</v>
      </c>
      <c r="D64" s="48">
        <v>1.3654265713073135</v>
      </c>
      <c r="E64" s="49">
        <v>1.0641637421163135</v>
      </c>
      <c r="F64" s="49">
        <v>1.1158627214710986</v>
      </c>
      <c r="G64" s="49">
        <v>1.2501274799016169</v>
      </c>
      <c r="H64" s="35">
        <v>0.97124640878515134</v>
      </c>
      <c r="I64" s="35">
        <v>1.1138315905143517</v>
      </c>
      <c r="J64" s="35">
        <v>1.3708098027246645</v>
      </c>
      <c r="K64" s="33">
        <v>0.98961731017533827</v>
      </c>
      <c r="L64" s="33">
        <v>0.93728632952249413</v>
      </c>
      <c r="M64" s="33">
        <v>0.83918415219770748</v>
      </c>
      <c r="N64" s="36"/>
      <c r="O64" s="36">
        <v>1.1137476815766612</v>
      </c>
      <c r="P64" s="36"/>
    </row>
    <row r="65" spans="1:16" hidden="1">
      <c r="A65" s="37">
        <v>39508</v>
      </c>
      <c r="B65" s="48">
        <v>1.4172825428212352</v>
      </c>
      <c r="C65" s="48">
        <v>0.89034794331880462</v>
      </c>
      <c r="D65" s="48">
        <v>1.3133354445745118</v>
      </c>
      <c r="E65" s="49">
        <v>1.0673373477407697</v>
      </c>
      <c r="F65" s="49">
        <v>1.1285201799654687</v>
      </c>
      <c r="G65" s="49">
        <v>1.237525506186224</v>
      </c>
      <c r="H65" s="35">
        <v>1.0031913427861792</v>
      </c>
      <c r="I65" s="35">
        <v>1.1650842900872482</v>
      </c>
      <c r="J65" s="35">
        <v>1.3377981764396747</v>
      </c>
      <c r="K65" s="33">
        <v>0.98473292073894858</v>
      </c>
      <c r="L65" s="33">
        <v>1.1339228135607502</v>
      </c>
      <c r="M65" s="33">
        <v>0.85037056721426341</v>
      </c>
      <c r="N65" s="36"/>
      <c r="O65" s="36">
        <v>1.2204422419585028</v>
      </c>
      <c r="P65" s="36"/>
    </row>
    <row r="66" spans="1:16" hidden="1">
      <c r="A66" s="37">
        <v>39539</v>
      </c>
      <c r="B66" s="48">
        <v>1.2349655135559527</v>
      </c>
      <c r="C66" s="48">
        <v>0.87912016805951942</v>
      </c>
      <c r="D66" s="48">
        <v>1.2555815994071799</v>
      </c>
      <c r="E66" s="49">
        <v>0.98531172439957004</v>
      </c>
      <c r="F66" s="49">
        <v>1.0598923077216851</v>
      </c>
      <c r="G66" s="49">
        <v>1.2139978253630075</v>
      </c>
      <c r="H66" s="35">
        <v>0.94779226251433202</v>
      </c>
      <c r="I66" s="35">
        <v>1.1083171482244583</v>
      </c>
      <c r="J66" s="35">
        <v>1.338444970264445</v>
      </c>
      <c r="K66" s="33">
        <v>0.93077826755352278</v>
      </c>
      <c r="L66" s="33">
        <v>1.1801371682307533</v>
      </c>
      <c r="M66" s="33">
        <v>0.84521238314562919</v>
      </c>
      <c r="N66" s="36"/>
      <c r="O66" s="36">
        <v>1.0916871385400837</v>
      </c>
      <c r="P66" s="36"/>
    </row>
    <row r="67" spans="1:16" hidden="1">
      <c r="A67" s="37">
        <v>39569</v>
      </c>
      <c r="B67" s="48">
        <v>1.2322919811812567</v>
      </c>
      <c r="C67" s="48">
        <v>1.0097911219727964</v>
      </c>
      <c r="D67" s="48">
        <v>1.1339214646562463</v>
      </c>
      <c r="E67" s="49">
        <v>1.0661194306256252</v>
      </c>
      <c r="F67" s="49">
        <v>1.1026071749634299</v>
      </c>
      <c r="G67" s="49">
        <v>1.2067854008297396</v>
      </c>
      <c r="H67" s="35">
        <v>1.0728450547191051</v>
      </c>
      <c r="I67" s="35">
        <v>1.2021183432398164</v>
      </c>
      <c r="J67" s="35">
        <v>1.3754437214013577</v>
      </c>
      <c r="K67" s="33">
        <v>1.0694823019965234</v>
      </c>
      <c r="L67" s="33">
        <v>1.2473045197005306</v>
      </c>
      <c r="M67" s="33">
        <v>0.89287718560579721</v>
      </c>
      <c r="N67" s="36"/>
      <c r="O67" s="36">
        <v>1.1338870832457473</v>
      </c>
      <c r="P67" s="36"/>
    </row>
    <row r="68" spans="1:16" hidden="1">
      <c r="A68" s="37">
        <v>39600</v>
      </c>
      <c r="B68" s="48">
        <v>1.3756286967514701</v>
      </c>
      <c r="C68" s="48">
        <v>1.003104264878691</v>
      </c>
      <c r="D68" s="48">
        <v>1.2255351612596321</v>
      </c>
      <c r="E68" s="49">
        <v>1.0685602738035098</v>
      </c>
      <c r="F68" s="49">
        <v>1.0819613845589906</v>
      </c>
      <c r="G68" s="49">
        <v>1.1807400826127288</v>
      </c>
      <c r="H68" s="35">
        <v>1.1700131722584604</v>
      </c>
      <c r="I68" s="35">
        <v>1.2261620926555112</v>
      </c>
      <c r="J68" s="35">
        <v>1.5968859191512117</v>
      </c>
      <c r="K68" s="33">
        <v>1.0559715078984317</v>
      </c>
      <c r="L68" s="33">
        <v>1.0944176303675222</v>
      </c>
      <c r="M68" s="33">
        <v>0.94799712899268629</v>
      </c>
      <c r="N68" s="36"/>
      <c r="O68" s="36">
        <v>1.0853860313198009</v>
      </c>
      <c r="P68" s="36"/>
    </row>
    <row r="69" spans="1:16" hidden="1">
      <c r="A69" s="37">
        <v>39630</v>
      </c>
      <c r="B69" s="48">
        <v>1.3748928835158556</v>
      </c>
      <c r="C69" s="48">
        <v>1.1848019527997942</v>
      </c>
      <c r="D69" s="48">
        <v>1.1725563587979846</v>
      </c>
      <c r="E69" s="49">
        <v>1.0141977190634393</v>
      </c>
      <c r="F69" s="49">
        <v>1.1277121729660167</v>
      </c>
      <c r="G69" s="49">
        <v>1.1137544781183202</v>
      </c>
      <c r="H69" s="35">
        <v>1.2420469619464842</v>
      </c>
      <c r="I69" s="35">
        <v>1.2713311526626081</v>
      </c>
      <c r="J69" s="35">
        <v>1.5046386606611453</v>
      </c>
      <c r="K69" s="33">
        <v>1.2472630059156764</v>
      </c>
      <c r="L69" s="33">
        <v>1.1708217454144447</v>
      </c>
      <c r="M69" s="33">
        <v>0.9397580360462946</v>
      </c>
      <c r="N69" s="36"/>
      <c r="O69" s="36">
        <v>1.1602514283797425</v>
      </c>
      <c r="P69" s="36"/>
    </row>
    <row r="70" spans="1:16" hidden="1">
      <c r="A70" s="37">
        <v>39661</v>
      </c>
      <c r="B70" s="48">
        <v>1.2603150924699034</v>
      </c>
      <c r="C70" s="48">
        <v>1.21869508416321</v>
      </c>
      <c r="D70" s="48">
        <v>1.2542418908940878</v>
      </c>
      <c r="E70" s="49">
        <v>1.1890405459991804</v>
      </c>
      <c r="F70" s="49">
        <v>1.1212445850330706</v>
      </c>
      <c r="G70" s="49">
        <v>1.1930436540324234</v>
      </c>
      <c r="H70" s="35">
        <v>1.3521269570596275</v>
      </c>
      <c r="I70" s="35">
        <v>1.1917086972769892</v>
      </c>
      <c r="J70" s="35">
        <v>1.4600674530667237</v>
      </c>
      <c r="K70" s="33">
        <v>1.4181249908851741</v>
      </c>
      <c r="L70" s="33">
        <v>1.1880887123808617</v>
      </c>
      <c r="M70" s="33">
        <v>1.0443057047672439</v>
      </c>
      <c r="N70" s="36"/>
      <c r="O70" s="36">
        <v>1.1638910660327386</v>
      </c>
      <c r="P70" s="36"/>
    </row>
    <row r="71" spans="1:16" hidden="1">
      <c r="A71" s="37">
        <v>39692</v>
      </c>
      <c r="B71" s="48">
        <v>1.3356587487428169</v>
      </c>
      <c r="C71" s="48">
        <v>1.2590742778321899</v>
      </c>
      <c r="D71" s="48">
        <v>1.2780196098070156</v>
      </c>
      <c r="E71" s="49">
        <v>1.1432172563262779</v>
      </c>
      <c r="F71" s="49">
        <v>1.0792231020311023</v>
      </c>
      <c r="G71" s="49">
        <v>1.159410808981548</v>
      </c>
      <c r="H71" s="35">
        <v>1.3491313471779025</v>
      </c>
      <c r="I71" s="35">
        <v>1.1405255408614965</v>
      </c>
      <c r="J71" s="35">
        <v>1.4968075794135018</v>
      </c>
      <c r="K71" s="33">
        <v>1.2798185569980276</v>
      </c>
      <c r="L71" s="33">
        <v>1.2161572195589294</v>
      </c>
      <c r="M71" s="33">
        <v>0.98134357588713694</v>
      </c>
      <c r="N71" s="36"/>
      <c r="O71" s="36">
        <v>1.1104366204134537</v>
      </c>
      <c r="P71" s="36"/>
    </row>
    <row r="72" spans="1:16" hidden="1">
      <c r="A72" s="37">
        <v>39722</v>
      </c>
      <c r="B72" s="48">
        <v>1.3635388826066914</v>
      </c>
      <c r="C72" s="48">
        <v>1.2418513021764539</v>
      </c>
      <c r="D72" s="48">
        <v>1.3667742955546649</v>
      </c>
      <c r="E72" s="49">
        <v>1.0074825612510681</v>
      </c>
      <c r="F72" s="49">
        <v>1.1172648755253911</v>
      </c>
      <c r="G72" s="49">
        <v>1.1281660056777896</v>
      </c>
      <c r="H72" s="35">
        <v>1.2505075163915977</v>
      </c>
      <c r="I72" s="35">
        <v>1.1779215685061524</v>
      </c>
      <c r="J72" s="35">
        <v>1.3736170606428879</v>
      </c>
      <c r="K72" s="33">
        <v>1.2778063570022127</v>
      </c>
      <c r="L72" s="33">
        <v>1.1375560680638725</v>
      </c>
      <c r="M72" s="33">
        <v>0.91676426389409837</v>
      </c>
      <c r="N72" s="36"/>
      <c r="O72" s="36">
        <v>1.1557882873067327</v>
      </c>
      <c r="P72" s="36"/>
    </row>
    <row r="73" spans="1:16" hidden="1">
      <c r="A73" s="37">
        <v>39753</v>
      </c>
      <c r="B73" s="48">
        <v>1.2578245938168175</v>
      </c>
      <c r="C73" s="48">
        <v>1.332113563386935</v>
      </c>
      <c r="D73" s="48">
        <v>1.3777389719320761</v>
      </c>
      <c r="E73" s="49">
        <v>1.0760406581322637</v>
      </c>
      <c r="F73" s="49">
        <v>1.089552975088216</v>
      </c>
      <c r="G73" s="49">
        <v>1.1894567515021739</v>
      </c>
      <c r="H73" s="35">
        <v>1.1426852243758598</v>
      </c>
      <c r="I73" s="35">
        <v>1.1230163385817757</v>
      </c>
      <c r="J73" s="35">
        <v>1.455400660170054</v>
      </c>
      <c r="K73" s="33">
        <v>1.3413462505850922</v>
      </c>
      <c r="L73" s="33">
        <v>1.1244048258011097</v>
      </c>
      <c r="M73" s="33">
        <v>0.94892691770075432</v>
      </c>
      <c r="N73" s="36"/>
      <c r="O73" s="36">
        <v>1.1435421452965238</v>
      </c>
      <c r="P73" s="36"/>
    </row>
    <row r="74" spans="1:16" hidden="1">
      <c r="A74" s="37">
        <v>39783</v>
      </c>
      <c r="B74" s="48">
        <v>1.1151069864084455</v>
      </c>
      <c r="C74" s="48">
        <v>1.1655297809509475</v>
      </c>
      <c r="D74" s="48">
        <v>1.2714956919914939</v>
      </c>
      <c r="E74" s="49">
        <v>1.006932692346854</v>
      </c>
      <c r="F74" s="49">
        <v>1.0360091253320358</v>
      </c>
      <c r="G74" s="49">
        <v>1.1637455480753851</v>
      </c>
      <c r="H74" s="35">
        <v>0.96072109203061418</v>
      </c>
      <c r="I74" s="35">
        <v>0.99823875419967423</v>
      </c>
      <c r="J74" s="35">
        <v>1.3463497780705871</v>
      </c>
      <c r="K74" s="33">
        <v>0.82601522863320243</v>
      </c>
      <c r="L74" s="33">
        <v>1.0046473981450781</v>
      </c>
      <c r="M74" s="33">
        <v>0.85627393523988837</v>
      </c>
      <c r="N74" s="36"/>
      <c r="O74" s="36">
        <v>1.1459830974204546</v>
      </c>
      <c r="P74" s="36"/>
    </row>
    <row r="75" spans="1:16" hidden="1">
      <c r="A75" s="37">
        <v>39814</v>
      </c>
      <c r="B75" s="48">
        <v>1.3421202901269456</v>
      </c>
      <c r="C75" s="48">
        <v>1.1342875757308408</v>
      </c>
      <c r="D75" s="48">
        <v>1.5226557225272701</v>
      </c>
      <c r="E75" s="49">
        <v>1.1778952499640565</v>
      </c>
      <c r="F75" s="49">
        <v>1.0919325176022527</v>
      </c>
      <c r="G75" s="49">
        <v>1.360189278408982</v>
      </c>
      <c r="H75" s="35">
        <v>1.0315835265803281</v>
      </c>
      <c r="I75" s="35">
        <v>1.004560771500167</v>
      </c>
      <c r="J75" s="35">
        <v>1.464032757530235</v>
      </c>
      <c r="K75" s="33">
        <v>1.011239374455043</v>
      </c>
      <c r="L75" s="33">
        <v>1.1150931765766194</v>
      </c>
      <c r="M75" s="33">
        <v>0.98929796050425367</v>
      </c>
      <c r="N75" s="36"/>
      <c r="O75" s="36">
        <v>1.1775179166985734</v>
      </c>
      <c r="P75" s="36"/>
    </row>
    <row r="76" spans="1:16" hidden="1">
      <c r="A76" s="37">
        <v>39845</v>
      </c>
      <c r="B76" s="48">
        <v>1.1759631909388859</v>
      </c>
      <c r="C76" s="48">
        <v>1.1606955940635741</v>
      </c>
      <c r="D76" s="48">
        <v>1.4480687211809364</v>
      </c>
      <c r="E76" s="49">
        <v>1.072041191084429</v>
      </c>
      <c r="F76" s="49">
        <v>1.0405412161659715</v>
      </c>
      <c r="G76" s="49">
        <v>1.311868762442262</v>
      </c>
      <c r="H76" s="35">
        <v>0.93179244738045897</v>
      </c>
      <c r="I76" s="35">
        <v>1.0273057319171146</v>
      </c>
      <c r="J76" s="35">
        <v>1.4540559740503602</v>
      </c>
      <c r="K76" s="33">
        <v>0.94921739162018737</v>
      </c>
      <c r="L76" s="33">
        <v>1.0690942097347678</v>
      </c>
      <c r="M76" s="33">
        <v>1.1762148423673362</v>
      </c>
      <c r="N76" s="36"/>
      <c r="O76" s="36">
        <v>1.1308420453075358</v>
      </c>
      <c r="P76" s="36"/>
    </row>
    <row r="77" spans="1:16" hidden="1">
      <c r="A77" s="37">
        <v>39873</v>
      </c>
      <c r="B77" s="48">
        <v>1.1857544306341272</v>
      </c>
      <c r="C77" s="48">
        <v>1.3680139177448336</v>
      </c>
      <c r="D77" s="48">
        <v>1.3618502615802262</v>
      </c>
      <c r="E77" s="49">
        <v>1.0922274800089045</v>
      </c>
      <c r="F77" s="49">
        <v>1.1411012096147064</v>
      </c>
      <c r="G77" s="49">
        <v>1.2128931018479137</v>
      </c>
      <c r="H77" s="35">
        <v>0.91609020206840019</v>
      </c>
      <c r="I77" s="35">
        <v>1.1239998855147471</v>
      </c>
      <c r="J77" s="35">
        <v>1.2201779540158448</v>
      </c>
      <c r="K77" s="33">
        <v>0.90456442408212456</v>
      </c>
      <c r="L77" s="33">
        <v>0.96733047688308638</v>
      </c>
      <c r="M77" s="33">
        <v>1.0827937345148151</v>
      </c>
      <c r="N77" s="36"/>
      <c r="O77" s="36">
        <v>1.2626262390186369</v>
      </c>
      <c r="P77" s="36"/>
    </row>
    <row r="78" spans="1:16" hidden="1">
      <c r="A78" s="37">
        <v>39904</v>
      </c>
      <c r="B78" s="48">
        <v>1.1993495259067992</v>
      </c>
      <c r="C78" s="48">
        <v>1.2737962086130192</v>
      </c>
      <c r="D78" s="48">
        <v>1.4748107975043026</v>
      </c>
      <c r="E78" s="49">
        <v>1.0615628913600965</v>
      </c>
      <c r="F78" s="49">
        <v>1.0477620204963838</v>
      </c>
      <c r="G78" s="49">
        <v>1.2646434997595142</v>
      </c>
      <c r="H78" s="35">
        <v>0.88475302616264484</v>
      </c>
      <c r="I78" s="35">
        <v>1.0315268601034246</v>
      </c>
      <c r="J78" s="35">
        <v>1.3278544998098476</v>
      </c>
      <c r="K78" s="33">
        <v>0.90644555892534506</v>
      </c>
      <c r="L78" s="33">
        <v>1.0595530491904179</v>
      </c>
      <c r="M78" s="33">
        <v>0.91500055811275627</v>
      </c>
      <c r="N78" s="36"/>
      <c r="O78" s="36">
        <v>1.102952912789338</v>
      </c>
      <c r="P78" s="36"/>
    </row>
    <row r="79" spans="1:16" hidden="1">
      <c r="A79" s="37">
        <v>39934</v>
      </c>
      <c r="B79" s="48">
        <v>1.1157720957485935</v>
      </c>
      <c r="C79" s="48">
        <v>1.3324134870106139</v>
      </c>
      <c r="D79" s="48">
        <v>1.3245550878417225</v>
      </c>
      <c r="E79" s="49">
        <v>0.99333424008769822</v>
      </c>
      <c r="F79" s="49">
        <v>1.1092213360168643</v>
      </c>
      <c r="G79" s="49">
        <v>1.2308386328411067</v>
      </c>
      <c r="H79" s="35">
        <v>0.92533820557559676</v>
      </c>
      <c r="I79" s="35">
        <v>1.14208244119517</v>
      </c>
      <c r="J79" s="35">
        <v>1.3855789113877284</v>
      </c>
      <c r="K79" s="33">
        <v>1.1318337039728101</v>
      </c>
      <c r="L79" s="33">
        <v>1.2124592094874693</v>
      </c>
      <c r="M79" s="33">
        <v>0.87799556848175597</v>
      </c>
      <c r="N79" s="36"/>
      <c r="O79" s="36">
        <v>1.1616050535339089</v>
      </c>
      <c r="P79" s="36"/>
    </row>
    <row r="80" spans="1:16" hidden="1">
      <c r="A80" s="37">
        <v>39965</v>
      </c>
      <c r="B80" s="48">
        <v>1.1247757005810495</v>
      </c>
      <c r="C80" s="48">
        <v>1.193563800122722</v>
      </c>
      <c r="D80" s="48">
        <v>1.4387338211305194</v>
      </c>
      <c r="E80" s="49">
        <v>1.0726452407746867</v>
      </c>
      <c r="F80" s="49">
        <v>1.073180663648472</v>
      </c>
      <c r="G80" s="49">
        <v>1.2071022464878753</v>
      </c>
      <c r="H80" s="35">
        <v>1.0020200751551211</v>
      </c>
      <c r="I80" s="35">
        <v>1.1884040665411246</v>
      </c>
      <c r="J80" s="35">
        <v>1.4919369567771519</v>
      </c>
      <c r="K80" s="33">
        <v>1.110625386281888</v>
      </c>
      <c r="L80" s="33">
        <v>1.1027680944643605</v>
      </c>
      <c r="M80" s="33">
        <v>1.0046226258692983</v>
      </c>
      <c r="N80" s="36"/>
      <c r="O80" s="36">
        <v>1.1438921686199555</v>
      </c>
      <c r="P80" s="36"/>
    </row>
    <row r="81" spans="1:16" hidden="1">
      <c r="A81" s="37">
        <v>39995</v>
      </c>
      <c r="B81" s="48">
        <v>1.3458973363584048</v>
      </c>
      <c r="C81" s="48">
        <v>1.2977302446656913</v>
      </c>
      <c r="D81" s="48">
        <v>1.4202372841915805</v>
      </c>
      <c r="E81" s="49">
        <v>1.1284180401483448</v>
      </c>
      <c r="F81" s="49">
        <v>1.1195503602696846</v>
      </c>
      <c r="G81" s="49">
        <v>1.2093097273827702</v>
      </c>
      <c r="H81" s="35">
        <v>1.2413358751939627</v>
      </c>
      <c r="I81" s="35">
        <v>1.2400557381093409</v>
      </c>
      <c r="J81" s="35">
        <v>1.5355335744800764</v>
      </c>
      <c r="K81" s="33">
        <v>1.3409546579151781</v>
      </c>
      <c r="L81" s="33">
        <v>1.1347959787433206</v>
      </c>
      <c r="M81" s="33">
        <v>1.0780540381899302</v>
      </c>
      <c r="N81" s="36"/>
      <c r="O81" s="36">
        <v>1.1926368345793348</v>
      </c>
      <c r="P81" s="36"/>
    </row>
    <row r="82" spans="1:16" hidden="1">
      <c r="A82" s="37">
        <v>40026</v>
      </c>
      <c r="B82" s="48">
        <v>1.2998856639826417</v>
      </c>
      <c r="C82" s="48">
        <v>1.3301420714747092</v>
      </c>
      <c r="D82" s="48">
        <v>1.3646410332391916</v>
      </c>
      <c r="E82" s="49">
        <v>1.2216473359298252</v>
      </c>
      <c r="F82" s="49">
        <v>1.0754238540129168</v>
      </c>
      <c r="G82" s="49">
        <v>1.2615486769025559</v>
      </c>
      <c r="H82" s="35">
        <v>1.3139477763671279</v>
      </c>
      <c r="I82" s="35">
        <v>1.197327538224739</v>
      </c>
      <c r="J82" s="35">
        <v>1.5057204206763026</v>
      </c>
      <c r="K82" s="33">
        <v>1.6655473414446862</v>
      </c>
      <c r="L82" s="33">
        <v>1.0439615203544979</v>
      </c>
      <c r="M82" s="33">
        <v>1.0602168543396426</v>
      </c>
      <c r="N82" s="36"/>
      <c r="O82" s="36">
        <v>1.1516029927131632</v>
      </c>
      <c r="P82" s="36"/>
    </row>
    <row r="83" spans="1:16" hidden="1">
      <c r="A83" s="37">
        <v>40057</v>
      </c>
      <c r="B83" s="48">
        <v>1.2470142315570405</v>
      </c>
      <c r="C83" s="48">
        <v>1.3176322359884045</v>
      </c>
      <c r="D83" s="48">
        <v>1.3603770408753082</v>
      </c>
      <c r="E83" s="49">
        <v>1.1458389488010576</v>
      </c>
      <c r="F83" s="49">
        <v>1.0625656242500756</v>
      </c>
      <c r="G83" s="49">
        <v>1.1799046908431612</v>
      </c>
      <c r="H83" s="35">
        <v>1.3416737872115452</v>
      </c>
      <c r="I83" s="35">
        <v>1.1529282165075028</v>
      </c>
      <c r="J83" s="35">
        <v>1.5553765911543949</v>
      </c>
      <c r="K83" s="33">
        <v>1.3533689254978256</v>
      </c>
      <c r="L83" s="33">
        <v>1.0975918255941117</v>
      </c>
      <c r="M83" s="33">
        <v>1.0006639471171392</v>
      </c>
      <c r="N83" s="36"/>
      <c r="O83" s="36">
        <v>1.1264963119007518</v>
      </c>
      <c r="P83" s="36"/>
    </row>
    <row r="84" spans="1:16" hidden="1">
      <c r="A84" s="37">
        <v>40087</v>
      </c>
      <c r="B84" s="48">
        <v>1.2925884929801823</v>
      </c>
      <c r="C84" s="48">
        <v>1.3402563941244892</v>
      </c>
      <c r="D84" s="48">
        <v>1.3970160587463956</v>
      </c>
      <c r="E84" s="49">
        <v>1.1158167398854211</v>
      </c>
      <c r="F84" s="49">
        <v>1.117553907629047</v>
      </c>
      <c r="G84" s="49">
        <v>1.1758749944539304</v>
      </c>
      <c r="H84" s="35">
        <v>1.3396134995337008</v>
      </c>
      <c r="I84" s="35">
        <v>1.1903563981714937</v>
      </c>
      <c r="J84" s="35">
        <v>1.438326197390724</v>
      </c>
      <c r="K84" s="33">
        <v>1.2250370065433478</v>
      </c>
      <c r="L84" s="33">
        <v>1.1477755225783524</v>
      </c>
      <c r="M84" s="33">
        <v>0.97181381965808022</v>
      </c>
      <c r="N84" s="36"/>
      <c r="O84" s="36">
        <v>1.1672330601290852</v>
      </c>
      <c r="P84" s="36"/>
    </row>
    <row r="85" spans="1:16" hidden="1">
      <c r="A85" s="37">
        <v>40118</v>
      </c>
      <c r="B85" s="48">
        <v>1.0387469625391994</v>
      </c>
      <c r="C85" s="48">
        <v>1.3267382252819466</v>
      </c>
      <c r="D85" s="48">
        <v>1.3187101718585972</v>
      </c>
      <c r="E85" s="49">
        <v>1.0940148507525893</v>
      </c>
      <c r="F85" s="49">
        <v>1.0828496440105677</v>
      </c>
      <c r="G85" s="49">
        <v>1.2213527294486461</v>
      </c>
      <c r="H85" s="35">
        <v>1.2259476811771155</v>
      </c>
      <c r="I85" s="35">
        <v>1.1649652091192955</v>
      </c>
      <c r="J85" s="35">
        <v>1.6504889372125675</v>
      </c>
      <c r="K85" s="33">
        <v>1.1767864596252826</v>
      </c>
      <c r="L85" s="33">
        <v>1.0610610570819876</v>
      </c>
      <c r="M85" s="33">
        <v>0.9650374582422927</v>
      </c>
      <c r="N85" s="36"/>
      <c r="O85" s="36">
        <v>1.1364195968517699</v>
      </c>
      <c r="P85" s="36"/>
    </row>
    <row r="86" spans="1:16" hidden="1">
      <c r="A86" s="37">
        <v>40148</v>
      </c>
      <c r="B86" s="48">
        <v>0.9694299071402247</v>
      </c>
      <c r="C86" s="48">
        <v>1.411760954690219</v>
      </c>
      <c r="D86" s="48">
        <v>1.2200953493336895</v>
      </c>
      <c r="E86" s="49">
        <v>0.99257396296409561</v>
      </c>
      <c r="F86" s="49">
        <v>1.05481294205927</v>
      </c>
      <c r="G86" s="49">
        <v>1.2244540982847427</v>
      </c>
      <c r="H86" s="35">
        <v>1.0806166655102047</v>
      </c>
      <c r="I86" s="35">
        <v>1.0741823677668352</v>
      </c>
      <c r="J86" s="35">
        <v>1.5275156408041144</v>
      </c>
      <c r="K86" s="33">
        <v>0.92631741738019768</v>
      </c>
      <c r="L86" s="33">
        <v>1.1875617284516</v>
      </c>
      <c r="M86" s="33">
        <v>0.89817432534682107</v>
      </c>
      <c r="N86" s="36"/>
      <c r="O86" s="36">
        <v>1.141580859855803</v>
      </c>
      <c r="P86" s="36"/>
    </row>
    <row r="87" spans="1:16">
      <c r="A87" s="37">
        <v>40179</v>
      </c>
      <c r="B87" s="48">
        <v>1.2125967612991004</v>
      </c>
      <c r="C87" s="48">
        <v>1.4249530937675519</v>
      </c>
      <c r="D87" s="48">
        <v>1.33187504294377</v>
      </c>
      <c r="E87" s="49">
        <v>1.156784348570274</v>
      </c>
      <c r="F87" s="49">
        <v>1.0949221168397956</v>
      </c>
      <c r="G87" s="49">
        <v>1.3838089376667957</v>
      </c>
      <c r="H87" s="35">
        <v>1.0738235688088815</v>
      </c>
      <c r="I87" s="35">
        <v>1.084417192734157</v>
      </c>
      <c r="J87" s="35">
        <v>1.5953292992303911</v>
      </c>
      <c r="K87" s="33">
        <v>0.97415455925353489</v>
      </c>
      <c r="L87" s="33">
        <v>1.0792278058761786</v>
      </c>
      <c r="M87" s="33">
        <v>1.3887127733773612</v>
      </c>
      <c r="N87" s="36"/>
      <c r="O87" s="36">
        <v>1.1909616444002249</v>
      </c>
      <c r="P87" s="36"/>
    </row>
    <row r="88" spans="1:16">
      <c r="A88" s="37">
        <v>40210</v>
      </c>
      <c r="B88" s="48">
        <v>1.0952347175197554</v>
      </c>
      <c r="C88" s="48">
        <v>1.3197699695546814</v>
      </c>
      <c r="D88" s="48">
        <v>1.2229640932159087</v>
      </c>
      <c r="E88" s="49">
        <v>0.96102828760602887</v>
      </c>
      <c r="F88" s="49">
        <v>1.0382986296488765</v>
      </c>
      <c r="G88" s="49">
        <v>1.2952621603706889</v>
      </c>
      <c r="H88" s="35">
        <v>0.97749380555834631</v>
      </c>
      <c r="I88" s="35">
        <v>1.0755752290518303</v>
      </c>
      <c r="J88" s="35">
        <v>1.3326079107180151</v>
      </c>
      <c r="K88" s="33">
        <v>0.92997074403222801</v>
      </c>
      <c r="L88" s="33">
        <v>1.0017754383136808</v>
      </c>
      <c r="M88" s="33">
        <v>1.4067185818476025</v>
      </c>
      <c r="N88" s="36"/>
      <c r="O88" s="36">
        <v>1.1562113123523725</v>
      </c>
      <c r="P88" s="36"/>
    </row>
    <row r="89" spans="1:16">
      <c r="A89" s="37">
        <v>40238</v>
      </c>
      <c r="B89" s="48">
        <v>1.5983583143720219</v>
      </c>
      <c r="C89" s="48">
        <v>1.4615122934404408</v>
      </c>
      <c r="D89" s="48">
        <v>1.5534763507683602</v>
      </c>
      <c r="E89" s="49">
        <v>1.0053531679083165</v>
      </c>
      <c r="F89" s="49">
        <v>1.1384663444904832</v>
      </c>
      <c r="G89" s="49">
        <v>1.2135509253444745</v>
      </c>
      <c r="H89" s="35">
        <v>0.87673419609340264</v>
      </c>
      <c r="I89" s="35">
        <v>1.187260572743889</v>
      </c>
      <c r="J89" s="35">
        <v>1.229499925479663</v>
      </c>
      <c r="K89" s="33">
        <v>0.91405015308943338</v>
      </c>
      <c r="L89" s="33">
        <v>1.0706096915363466</v>
      </c>
      <c r="M89" s="33">
        <v>1.3012087751985986</v>
      </c>
      <c r="N89" s="36"/>
      <c r="O89" s="36">
        <v>1.2313608799580853</v>
      </c>
      <c r="P89" s="36"/>
    </row>
    <row r="90" spans="1:16">
      <c r="A90" s="37">
        <v>40269</v>
      </c>
      <c r="B90" s="48">
        <v>1.0604595983671197</v>
      </c>
      <c r="C90" s="48">
        <v>1.2812481780193599</v>
      </c>
      <c r="D90" s="48">
        <v>1.2575587723719741</v>
      </c>
      <c r="E90" s="49">
        <v>0.72149987794302295</v>
      </c>
      <c r="F90" s="49">
        <v>1.0592621474387687</v>
      </c>
      <c r="G90" s="49">
        <v>1.2310268712942638</v>
      </c>
      <c r="H90" s="35">
        <v>0.67223654787226517</v>
      </c>
      <c r="I90" s="35">
        <v>1.1021632461719633</v>
      </c>
      <c r="J90" s="35">
        <v>1.2876626969407572</v>
      </c>
      <c r="K90" s="33">
        <v>0.84984050074730866</v>
      </c>
      <c r="L90" s="33">
        <v>1.1009440574172145</v>
      </c>
      <c r="M90" s="33">
        <v>0.82265633488138168</v>
      </c>
      <c r="N90" s="36"/>
      <c r="O90" s="36">
        <v>1.1245168791392561</v>
      </c>
      <c r="P90" s="36"/>
    </row>
    <row r="91" spans="1:16">
      <c r="A91" s="37">
        <v>40299</v>
      </c>
      <c r="B91" s="48">
        <v>1.1389064499512267</v>
      </c>
      <c r="C91" s="48">
        <v>1.2699761038697024</v>
      </c>
      <c r="D91" s="48">
        <v>1.283128253028841</v>
      </c>
      <c r="E91" s="49">
        <v>0.58058577670478639</v>
      </c>
      <c r="F91" s="49">
        <v>1.1012144044690866</v>
      </c>
      <c r="G91" s="49">
        <v>1.2832561636426918</v>
      </c>
      <c r="H91" s="35">
        <v>0.67603662462424075</v>
      </c>
      <c r="I91" s="35">
        <v>1.1783754173338745</v>
      </c>
      <c r="J91" s="35">
        <v>1.534830897916152</v>
      </c>
      <c r="K91" s="33">
        <v>0.85870129374826898</v>
      </c>
      <c r="L91" s="33">
        <v>1.1748244455476196</v>
      </c>
      <c r="M91" s="33">
        <v>0.96014701229756461</v>
      </c>
      <c r="N91" s="36"/>
      <c r="O91" s="36">
        <v>1.1659650848297884</v>
      </c>
      <c r="P91" s="36"/>
    </row>
    <row r="92" spans="1:16">
      <c r="A92" s="37">
        <v>40330</v>
      </c>
      <c r="B92" s="48">
        <v>1.7079803140602101</v>
      </c>
      <c r="C92" s="48">
        <v>1.2232792440861511</v>
      </c>
      <c r="D92" s="48">
        <v>1.5451396333234957</v>
      </c>
      <c r="E92" s="49">
        <v>1.3270623133669595</v>
      </c>
      <c r="F92" s="49">
        <v>1.0830328262311397</v>
      </c>
      <c r="G92" s="49">
        <v>1.3902273061026653</v>
      </c>
      <c r="H92" s="35">
        <v>1.4298661734717171</v>
      </c>
      <c r="I92" s="35">
        <v>1.226149528370551</v>
      </c>
      <c r="J92" s="35">
        <v>1.7536238685072731</v>
      </c>
      <c r="K92" s="33">
        <v>1.0916876012901662</v>
      </c>
      <c r="L92" s="33">
        <v>1.188966017523388</v>
      </c>
      <c r="M92" s="33">
        <v>1.1008016371168849</v>
      </c>
      <c r="N92" s="36"/>
      <c r="O92" s="36">
        <v>1.1215117103148684</v>
      </c>
      <c r="P92" s="36"/>
    </row>
    <row r="93" spans="1:16">
      <c r="A93" s="37">
        <v>40360</v>
      </c>
      <c r="B93" s="48">
        <v>1.8354107430870894</v>
      </c>
      <c r="C93" s="48">
        <v>0.86168020838439663</v>
      </c>
      <c r="D93" s="48">
        <v>1.516073714585338</v>
      </c>
      <c r="E93" s="49">
        <v>1.0064110309289414</v>
      </c>
      <c r="F93" s="49">
        <v>1.1222551304089927</v>
      </c>
      <c r="G93" s="49">
        <v>1.314508667962897</v>
      </c>
      <c r="H93" s="35">
        <v>1.5186015229412817</v>
      </c>
      <c r="I93" s="35">
        <v>1.2627264397657509</v>
      </c>
      <c r="J93" s="35">
        <v>1.5693226046651774</v>
      </c>
      <c r="K93" s="33">
        <v>1.5625943683342902</v>
      </c>
      <c r="L93" s="33">
        <v>1.218562316472461</v>
      </c>
      <c r="M93" s="33">
        <v>1.1174452032644786</v>
      </c>
      <c r="N93" s="36"/>
      <c r="O93" s="36">
        <v>1.187975585254532</v>
      </c>
      <c r="P93" s="36"/>
    </row>
    <row r="94" spans="1:16">
      <c r="A94" s="37">
        <v>40391</v>
      </c>
      <c r="B94" s="48">
        <v>1.5296320044678891</v>
      </c>
      <c r="C94" s="48">
        <v>1.0728209725686471</v>
      </c>
      <c r="D94" s="48">
        <v>1.3576105411094843</v>
      </c>
      <c r="E94" s="49">
        <v>1.2710958079042238</v>
      </c>
      <c r="F94" s="49">
        <v>1.091367828044072</v>
      </c>
      <c r="G94" s="49">
        <v>1.3225175957065056</v>
      </c>
      <c r="H94" s="35">
        <v>1.5200687448032757</v>
      </c>
      <c r="I94" s="35">
        <v>1.2333376581008855</v>
      </c>
      <c r="J94" s="35">
        <v>1.5916421839021195</v>
      </c>
      <c r="K94" s="33">
        <v>1.5641186382744394</v>
      </c>
      <c r="L94" s="33">
        <v>1.1399154788706336</v>
      </c>
      <c r="M94" s="33">
        <v>1.124447756709638</v>
      </c>
      <c r="N94" s="36"/>
      <c r="O94" s="36">
        <v>1.1436339817380212</v>
      </c>
      <c r="P94" s="36"/>
    </row>
    <row r="95" spans="1:16">
      <c r="A95" s="37">
        <v>40422</v>
      </c>
      <c r="B95" s="48">
        <v>1.7857314661797468</v>
      </c>
      <c r="C95" s="48">
        <v>1.3400642074157811</v>
      </c>
      <c r="D95" s="48">
        <v>1.4145583088203084</v>
      </c>
      <c r="E95" s="49">
        <v>1.6462514112674169</v>
      </c>
      <c r="F95" s="49">
        <v>1.0673975811205909</v>
      </c>
      <c r="G95" s="49">
        <v>1.2995703635475706</v>
      </c>
      <c r="H95" s="35">
        <v>1.7634496236631541</v>
      </c>
      <c r="I95" s="35">
        <v>1.1512982722805394</v>
      </c>
      <c r="J95" s="35">
        <v>1.6269278050411997</v>
      </c>
      <c r="K95" s="33">
        <v>1.4983707340672168</v>
      </c>
      <c r="L95" s="33">
        <v>1.1556833773280406</v>
      </c>
      <c r="M95" s="33">
        <v>1.058016399352687</v>
      </c>
      <c r="N95" s="36"/>
      <c r="O95" s="36">
        <v>1.1184574612365668</v>
      </c>
      <c r="P95" s="36"/>
    </row>
    <row r="96" spans="1:16">
      <c r="A96" s="37">
        <v>40452</v>
      </c>
      <c r="B96" s="48">
        <v>1.3736496301375993</v>
      </c>
      <c r="C96" s="48">
        <v>1.4793718944904735</v>
      </c>
      <c r="D96" s="48">
        <v>1.3976938960115275</v>
      </c>
      <c r="E96" s="49">
        <v>1.0278302690972785</v>
      </c>
      <c r="F96" s="49">
        <v>1.0992987466038542</v>
      </c>
      <c r="G96" s="49">
        <v>1.2634036387985985</v>
      </c>
      <c r="H96" s="35">
        <v>1.3370235196387448</v>
      </c>
      <c r="I96" s="35">
        <v>1.1880682756352514</v>
      </c>
      <c r="J96" s="35">
        <v>1.5076299404149429</v>
      </c>
      <c r="K96" s="33">
        <v>1.3050281394381982</v>
      </c>
      <c r="L96" s="33">
        <v>1.1829789210091977</v>
      </c>
      <c r="M96" s="33">
        <v>1.1352187282527515</v>
      </c>
      <c r="N96" s="36"/>
      <c r="O96" s="36">
        <v>1.1286731655155262</v>
      </c>
      <c r="P96" s="36"/>
    </row>
    <row r="97" spans="1:16">
      <c r="A97" s="37">
        <v>40483</v>
      </c>
      <c r="B97" s="48">
        <v>1.2893974142971267</v>
      </c>
      <c r="C97" s="48">
        <v>1.4171191370431178</v>
      </c>
      <c r="D97" s="48">
        <v>1.3046940207719073</v>
      </c>
      <c r="E97" s="49">
        <v>0.97302474749161405</v>
      </c>
      <c r="F97" s="49">
        <v>1.0868472182851248</v>
      </c>
      <c r="G97" s="49">
        <v>1.3046943017474242</v>
      </c>
      <c r="H97" s="35">
        <v>1.1175871560482842</v>
      </c>
      <c r="I97" s="35">
        <v>1.1678905215345969</v>
      </c>
      <c r="J97" s="35">
        <v>1.4771345070726938</v>
      </c>
      <c r="K97" s="33">
        <v>1.1401332405794546</v>
      </c>
      <c r="L97" s="33">
        <v>1.1253717812269302</v>
      </c>
      <c r="M97" s="33">
        <v>0.98756625575292167</v>
      </c>
      <c r="N97" s="36"/>
      <c r="O97" s="36">
        <v>1.154309280663576</v>
      </c>
      <c r="P97" s="36"/>
    </row>
    <row r="98" spans="1:16">
      <c r="A98" s="37">
        <v>40513</v>
      </c>
      <c r="B98" s="48">
        <v>1.2388714537555496</v>
      </c>
      <c r="C98" s="48">
        <v>1.3741494248086088</v>
      </c>
      <c r="D98" s="48">
        <v>1.3639002031083651</v>
      </c>
      <c r="E98" s="49">
        <v>0.90742405630970513</v>
      </c>
      <c r="F98" s="49">
        <v>1.0445903259634988</v>
      </c>
      <c r="G98" s="49">
        <v>1.3377535277863275</v>
      </c>
      <c r="H98" s="35">
        <v>1.0021395027943916</v>
      </c>
      <c r="I98" s="35">
        <v>1.0709452820514529</v>
      </c>
      <c r="J98" s="35">
        <v>1.5708537336385453</v>
      </c>
      <c r="K98" s="33">
        <v>1.0391355956850836</v>
      </c>
      <c r="L98" s="33">
        <v>1.0456588672996288</v>
      </c>
      <c r="M98" s="33">
        <v>0.9322866437580265</v>
      </c>
      <c r="N98" s="36"/>
      <c r="O98" s="36">
        <v>1.1697863331702365</v>
      </c>
      <c r="P98" s="36"/>
    </row>
    <row r="99" spans="1:16">
      <c r="A99" s="37">
        <v>40544</v>
      </c>
      <c r="B99" s="48">
        <v>1.3315088872549414</v>
      </c>
      <c r="C99" s="48">
        <v>1.3561674581418526</v>
      </c>
      <c r="D99" s="48">
        <v>1.4118511620918643</v>
      </c>
      <c r="E99" s="49">
        <v>1.0963048479266164</v>
      </c>
      <c r="F99" s="49">
        <v>1.0773151859446286</v>
      </c>
      <c r="G99" s="49">
        <v>1.4488653482936218</v>
      </c>
      <c r="H99" s="35">
        <v>1.0184844921656331</v>
      </c>
      <c r="I99" s="35">
        <v>1.0929512035541964</v>
      </c>
      <c r="J99" s="35">
        <v>1.5616448635845621</v>
      </c>
      <c r="K99" s="33">
        <v>0.92653816676911271</v>
      </c>
      <c r="L99" s="33">
        <v>0.96404245107611486</v>
      </c>
      <c r="M99" s="33">
        <v>1.3392726862591475</v>
      </c>
      <c r="N99" s="36"/>
      <c r="O99" s="36">
        <v>1.1936128029897985</v>
      </c>
      <c r="P99" s="36"/>
    </row>
    <row r="100" spans="1:16">
      <c r="A100" s="37">
        <v>40575</v>
      </c>
      <c r="B100" s="48">
        <v>1.178655871708316</v>
      </c>
      <c r="C100" s="48">
        <v>1.2293987330738847</v>
      </c>
      <c r="D100" s="48">
        <v>1.3011121243445141</v>
      </c>
      <c r="E100" s="49">
        <v>0.89621212160789865</v>
      </c>
      <c r="F100" s="49">
        <v>1.0443991216878512</v>
      </c>
      <c r="G100" s="49">
        <v>1.3707994353890507</v>
      </c>
      <c r="H100" s="35">
        <v>0.83847036813054776</v>
      </c>
      <c r="I100" s="35">
        <v>1.0737141403458283</v>
      </c>
      <c r="J100" s="35">
        <v>1.4988549452196711</v>
      </c>
      <c r="K100" s="33">
        <v>0.84718432456468318</v>
      </c>
      <c r="L100" s="33">
        <v>1.0270906889369644</v>
      </c>
      <c r="M100" s="33">
        <v>0.9738680236230467</v>
      </c>
      <c r="N100" s="36"/>
      <c r="O100" s="36">
        <v>1.1441280837900294</v>
      </c>
      <c r="P100" s="36"/>
    </row>
    <row r="101" spans="1:16">
      <c r="A101" s="37">
        <v>40603</v>
      </c>
      <c r="B101" s="48">
        <v>1.1712051797044141</v>
      </c>
      <c r="C101" s="48">
        <v>1.406157447096025</v>
      </c>
      <c r="D101" s="48">
        <v>1.3850413767387517</v>
      </c>
      <c r="E101" s="49">
        <v>0.85568991299047659</v>
      </c>
      <c r="F101" s="49">
        <v>1.1636282807408191</v>
      </c>
      <c r="G101" s="49">
        <v>1.2153123457245236</v>
      </c>
      <c r="H101" s="35">
        <v>0.74717472442509358</v>
      </c>
      <c r="I101" s="35">
        <v>1.2020629868545529</v>
      </c>
      <c r="J101" s="35">
        <v>1.394650210679121</v>
      </c>
      <c r="K101" s="33">
        <v>0.63616769678363549</v>
      </c>
      <c r="L101" s="33">
        <v>1.1640907933518838</v>
      </c>
      <c r="M101" s="33">
        <v>0.84074108180483254</v>
      </c>
      <c r="N101" s="36"/>
      <c r="O101" s="36">
        <v>1.2684689889096499</v>
      </c>
      <c r="P101" s="36"/>
    </row>
    <row r="102" spans="1:16">
      <c r="A102" s="37">
        <v>40634</v>
      </c>
      <c r="B102" s="48">
        <v>1.3025261181498859</v>
      </c>
      <c r="C102" s="48">
        <v>1.3758295407694114</v>
      </c>
      <c r="D102" s="48">
        <v>1.3638274892174533</v>
      </c>
      <c r="E102" s="49">
        <v>1.0227467222238855</v>
      </c>
      <c r="F102" s="49">
        <v>1.0472534283570005</v>
      </c>
      <c r="G102" s="49">
        <v>1.3548847640024719</v>
      </c>
      <c r="H102" s="35">
        <v>0.92639210481062084</v>
      </c>
      <c r="I102" s="35">
        <v>1.0932847725318131</v>
      </c>
      <c r="J102" s="35">
        <v>1.519433864485336</v>
      </c>
      <c r="K102" s="33">
        <v>0.86206191269680688</v>
      </c>
      <c r="L102" s="33">
        <v>1.1113974196692062</v>
      </c>
      <c r="M102" s="33">
        <v>0.96976836245827736</v>
      </c>
      <c r="N102" s="36"/>
      <c r="O102" s="36">
        <v>1.1029369651438086</v>
      </c>
      <c r="P102" s="36"/>
    </row>
    <row r="103" spans="1:16">
      <c r="A103" s="37">
        <v>40664</v>
      </c>
      <c r="B103" s="48">
        <v>1.2750366671918221</v>
      </c>
      <c r="C103" s="48">
        <v>1.38822307153263</v>
      </c>
      <c r="D103" s="48">
        <v>1.3438957484718954</v>
      </c>
      <c r="E103" s="49">
        <v>1.0026275822345685</v>
      </c>
      <c r="F103" s="49">
        <v>1.0905631330903667</v>
      </c>
      <c r="G103" s="49">
        <v>1.4604594867007676</v>
      </c>
      <c r="H103" s="35">
        <v>1.0458871176079596</v>
      </c>
      <c r="I103" s="35">
        <v>1.209819114978641</v>
      </c>
      <c r="J103" s="35">
        <v>1.5965721589525315</v>
      </c>
      <c r="K103" s="33">
        <v>1.1713616649554124</v>
      </c>
      <c r="L103" s="33">
        <v>1.2025477057111298</v>
      </c>
      <c r="M103" s="33">
        <v>0.94614320082371683</v>
      </c>
      <c r="N103" s="36"/>
      <c r="O103" s="36">
        <v>1.1327879330215385</v>
      </c>
      <c r="P103" s="36"/>
    </row>
    <row r="104" spans="1:16">
      <c r="A104" s="37">
        <v>40695</v>
      </c>
      <c r="B104" s="48">
        <v>1.4877624116104684</v>
      </c>
      <c r="C104" s="48">
        <v>0.84703276014697038</v>
      </c>
      <c r="D104" s="48">
        <v>1.4729836696971874</v>
      </c>
      <c r="E104" s="49">
        <v>1.0016549351066286</v>
      </c>
      <c r="F104" s="49">
        <v>1.0733428456532861</v>
      </c>
      <c r="G104" s="49">
        <v>1.4914755787983984</v>
      </c>
      <c r="H104" s="35">
        <v>1.3434870607357732</v>
      </c>
      <c r="I104" s="35">
        <v>1.258212872252209</v>
      </c>
      <c r="J104" s="35">
        <v>1.886703674788927</v>
      </c>
      <c r="K104" s="33">
        <v>1.3587954370491799</v>
      </c>
      <c r="L104" s="33">
        <v>1.1692412332684252</v>
      </c>
      <c r="M104" s="33">
        <v>1.0996905612384582</v>
      </c>
      <c r="N104" s="36"/>
      <c r="O104" s="36">
        <v>1.126440220181993</v>
      </c>
      <c r="P104" s="36"/>
    </row>
    <row r="105" spans="1:16">
      <c r="A105" s="37">
        <v>40725</v>
      </c>
      <c r="B105" s="48">
        <v>1.3323308962452256</v>
      </c>
      <c r="C105" s="48">
        <v>0.88283296880883921</v>
      </c>
      <c r="D105" s="48">
        <v>1.302322654900663</v>
      </c>
      <c r="E105" s="49">
        <v>1.0883115440515556</v>
      </c>
      <c r="F105" s="49">
        <v>1.126283254802112</v>
      </c>
      <c r="G105" s="49">
        <v>1.3889240908271514</v>
      </c>
      <c r="H105" s="35">
        <v>1.330510735011829</v>
      </c>
      <c r="I105" s="35">
        <v>1.3196785211894149</v>
      </c>
      <c r="J105" s="35">
        <v>1.645579810916691</v>
      </c>
      <c r="K105" s="33">
        <v>1.350838676972709</v>
      </c>
      <c r="L105" s="33">
        <v>1.1382326034669417</v>
      </c>
      <c r="M105" s="33">
        <v>1.0625336892261983</v>
      </c>
      <c r="N105" s="36"/>
      <c r="O105" s="36">
        <v>1.1583272624587888</v>
      </c>
      <c r="P105" s="36"/>
    </row>
    <row r="106" spans="1:16">
      <c r="A106" s="37">
        <v>40756</v>
      </c>
      <c r="B106" s="48">
        <v>1.3514229986932631</v>
      </c>
      <c r="C106" s="48">
        <v>0.93681804312329853</v>
      </c>
      <c r="D106" s="48">
        <v>1.3916073438778473</v>
      </c>
      <c r="E106" s="49">
        <v>1.0734728444407073</v>
      </c>
      <c r="F106" s="49">
        <v>1.1124823338761138</v>
      </c>
      <c r="G106" s="49">
        <v>1.3825347388170737</v>
      </c>
      <c r="H106" s="35">
        <v>1.4158018813749849</v>
      </c>
      <c r="I106" s="35">
        <v>1.2788205375002704</v>
      </c>
      <c r="J106" s="35">
        <v>1.8207714935090089</v>
      </c>
      <c r="K106" s="33">
        <v>1.4894656707181571</v>
      </c>
      <c r="L106" s="33">
        <v>1.1678117563871706</v>
      </c>
      <c r="M106" s="33">
        <v>1.0778700387153348</v>
      </c>
      <c r="N106" s="36"/>
      <c r="O106" s="36">
        <v>1.1606370589462098</v>
      </c>
      <c r="P106" s="36"/>
    </row>
    <row r="107" spans="1:16">
      <c r="A107" s="37">
        <v>40787</v>
      </c>
      <c r="B107" s="48">
        <v>1.4143072192719242</v>
      </c>
      <c r="C107" s="48">
        <v>1.0520693587323839</v>
      </c>
      <c r="D107" s="48">
        <v>1.4145326136659531</v>
      </c>
      <c r="E107" s="49">
        <v>1.051187934745581</v>
      </c>
      <c r="F107" s="49">
        <v>1.0476714354185692</v>
      </c>
      <c r="G107" s="49">
        <v>1.3798660514096281</v>
      </c>
      <c r="H107" s="35">
        <v>1.4660002786341466</v>
      </c>
      <c r="I107" s="35">
        <v>1.1563246736237158</v>
      </c>
      <c r="J107" s="35">
        <v>1.8696069409329494</v>
      </c>
      <c r="K107" s="33">
        <v>1.408538271234413</v>
      </c>
      <c r="L107" s="33">
        <v>0.94541759556254912</v>
      </c>
      <c r="M107" s="33">
        <v>1.069787934936522</v>
      </c>
      <c r="N107" s="36"/>
      <c r="O107" s="36">
        <v>1.1160455173299353</v>
      </c>
      <c r="P107" s="36"/>
    </row>
    <row r="108" spans="1:16">
      <c r="A108" s="37">
        <v>40817</v>
      </c>
      <c r="B108" s="48">
        <v>1.4444078434707266</v>
      </c>
      <c r="C108" s="48">
        <v>1.4642073271834593</v>
      </c>
      <c r="D108" s="48">
        <v>1.4122177395303244</v>
      </c>
      <c r="E108" s="49">
        <v>1.0238986945388042</v>
      </c>
      <c r="F108" s="49">
        <v>1.0826164506967504</v>
      </c>
      <c r="G108" s="49">
        <v>1.3318333546948702</v>
      </c>
      <c r="H108" s="35">
        <v>1.2877064789552526</v>
      </c>
      <c r="I108" s="35">
        <v>1.1929878885488139</v>
      </c>
      <c r="J108" s="35">
        <v>1.694523339208418</v>
      </c>
      <c r="K108" s="33">
        <v>1.1727843484899063</v>
      </c>
      <c r="L108" s="33">
        <v>1.1228732787566931</v>
      </c>
      <c r="M108" s="33">
        <v>1.0407553534338858</v>
      </c>
      <c r="N108" s="36"/>
      <c r="O108" s="36">
        <v>1.1605317494938341</v>
      </c>
      <c r="P108" s="36"/>
    </row>
    <row r="109" spans="1:16">
      <c r="A109" s="37">
        <v>40848</v>
      </c>
      <c r="B109" s="48">
        <v>1.3179367405032065</v>
      </c>
      <c r="C109" s="48">
        <v>1.3765786752773239</v>
      </c>
      <c r="D109" s="48">
        <v>1.3389803298505096</v>
      </c>
      <c r="E109" s="49">
        <v>0.91551166999201761</v>
      </c>
      <c r="F109" s="49">
        <v>1.064315513485103</v>
      </c>
      <c r="G109" s="49">
        <v>1.3646693541315236</v>
      </c>
      <c r="H109" s="35">
        <v>1.0632825219200948</v>
      </c>
      <c r="I109" s="35">
        <v>1.169446678561336</v>
      </c>
      <c r="J109" s="35">
        <v>1.5650977199108365</v>
      </c>
      <c r="K109" s="33">
        <v>1.1306784555696234</v>
      </c>
      <c r="L109" s="33">
        <v>1.0735048058340462</v>
      </c>
      <c r="M109" s="33">
        <v>0.9313777695364035</v>
      </c>
      <c r="N109" s="36"/>
      <c r="O109" s="36">
        <v>1.1650310477286909</v>
      </c>
      <c r="P109" s="36"/>
    </row>
    <row r="110" spans="1:16">
      <c r="A110" s="37">
        <v>40878</v>
      </c>
      <c r="B110" s="48">
        <v>1.1807009868069809</v>
      </c>
      <c r="C110" s="48">
        <v>1.4405794065311888</v>
      </c>
      <c r="D110" s="48">
        <v>1.2597722066982548</v>
      </c>
      <c r="E110" s="49">
        <v>0.92348048556136819</v>
      </c>
      <c r="F110" s="49">
        <v>1.0430714299871333</v>
      </c>
      <c r="G110" s="49">
        <v>1.3514577918188277</v>
      </c>
      <c r="H110" s="35">
        <v>1.0310892376332155</v>
      </c>
      <c r="I110" s="35">
        <v>1.0819471837902566</v>
      </c>
      <c r="J110" s="35">
        <v>1.5631936006246518</v>
      </c>
      <c r="K110" s="33">
        <v>1.0152997791700111</v>
      </c>
      <c r="L110" s="33">
        <v>1.0923029717951489</v>
      </c>
      <c r="M110" s="33">
        <v>1.0458199488624573</v>
      </c>
      <c r="N110" s="36"/>
      <c r="O110" s="36">
        <v>1.1390216751874296</v>
      </c>
      <c r="P110" s="36"/>
    </row>
    <row r="111" spans="1:16">
      <c r="A111" s="37">
        <v>40909</v>
      </c>
      <c r="B111" s="48">
        <v>1.2622403048044921</v>
      </c>
      <c r="C111" s="48">
        <v>1.5476863409415571</v>
      </c>
      <c r="D111" s="48">
        <v>1.4198012244252438</v>
      </c>
      <c r="E111" s="49">
        <v>1.0425518257961537</v>
      </c>
      <c r="F111" s="49">
        <v>1.0897093225604293</v>
      </c>
      <c r="G111" s="49">
        <v>1.545167594042181</v>
      </c>
      <c r="H111" s="35">
        <v>1.0054061757985515</v>
      </c>
      <c r="I111" s="35">
        <v>1.1183912430578429</v>
      </c>
      <c r="J111" s="35">
        <v>1.6436250594613455</v>
      </c>
      <c r="K111" s="33">
        <v>0.99581141563567099</v>
      </c>
      <c r="L111" s="33">
        <v>1.1009439291883663</v>
      </c>
      <c r="M111" s="33">
        <v>1.4457275046317433</v>
      </c>
      <c r="N111" s="36"/>
      <c r="O111" s="36">
        <v>1.2396679535225119</v>
      </c>
      <c r="P111" s="36"/>
    </row>
    <row r="112" spans="1:16">
      <c r="A112" s="37">
        <v>40940</v>
      </c>
      <c r="B112" s="48">
        <v>1.2866902875852293</v>
      </c>
      <c r="C112" s="48">
        <v>1.4762700761186827</v>
      </c>
      <c r="D112" s="48">
        <v>1.4609531413553276</v>
      </c>
      <c r="E112" s="49">
        <v>0.88423314625841454</v>
      </c>
      <c r="F112" s="49">
        <v>1.0935060845504689</v>
      </c>
      <c r="G112" s="49">
        <v>1.4301100929626349</v>
      </c>
      <c r="H112" s="35">
        <v>0.81255601427854185</v>
      </c>
      <c r="I112" s="35">
        <v>1.122878499104407</v>
      </c>
      <c r="J112" s="35">
        <v>1.5635672249454866</v>
      </c>
      <c r="K112" s="33">
        <v>0.93911767795107981</v>
      </c>
      <c r="L112" s="33">
        <v>1.0680873385003453</v>
      </c>
      <c r="M112" s="33">
        <v>1.4272761831348235</v>
      </c>
      <c r="N112" s="36"/>
      <c r="O112" s="36">
        <v>1.2102662693136641</v>
      </c>
      <c r="P112" s="36"/>
    </row>
    <row r="113" spans="1:16">
      <c r="A113" s="37">
        <v>40969</v>
      </c>
      <c r="B113" s="48">
        <v>1.2965952905474509</v>
      </c>
      <c r="C113" s="48">
        <v>1.4974126780021284</v>
      </c>
      <c r="D113" s="48">
        <v>1.3993401357414827</v>
      </c>
      <c r="E113" s="49">
        <v>0.82458541459389001</v>
      </c>
      <c r="F113" s="49">
        <v>1.1326984310637633</v>
      </c>
      <c r="G113" s="49">
        <v>1.3019180480838348</v>
      </c>
      <c r="H113" s="35">
        <v>0.77256092449393421</v>
      </c>
      <c r="I113" s="35">
        <v>1.1643573438976911</v>
      </c>
      <c r="J113" s="35">
        <v>1.5266089476678582</v>
      </c>
      <c r="K113" s="33">
        <v>0.68357740469072448</v>
      </c>
      <c r="L113" s="33">
        <v>1.0728625624886654</v>
      </c>
      <c r="M113" s="33">
        <v>0.89373069034122776</v>
      </c>
      <c r="N113" s="36"/>
      <c r="O113" s="36">
        <v>1.2411832548072184</v>
      </c>
      <c r="P113" s="36"/>
    </row>
    <row r="114" spans="1:16">
      <c r="A114" s="37">
        <v>41000</v>
      </c>
      <c r="B114" s="48">
        <v>1.1510699600644843</v>
      </c>
      <c r="C114" s="48">
        <v>1.4050355072218417</v>
      </c>
      <c r="D114" s="48">
        <v>1.4346678825430459</v>
      </c>
      <c r="E114" s="49">
        <v>0.99126618785223664</v>
      </c>
      <c r="F114" s="49">
        <v>1.0413311339496256</v>
      </c>
      <c r="G114" s="49">
        <v>1.3542642172334136</v>
      </c>
      <c r="H114" s="35">
        <v>0.97362241933490801</v>
      </c>
      <c r="I114" s="35">
        <v>1.0969530322171366</v>
      </c>
      <c r="J114" s="35">
        <v>1.6525399100859015</v>
      </c>
      <c r="K114" s="33">
        <v>1.1461696783546105</v>
      </c>
      <c r="L114" s="33">
        <v>1.0500487819175341</v>
      </c>
      <c r="M114" s="33">
        <v>1.0234573644337981</v>
      </c>
      <c r="N114" s="36"/>
      <c r="O114" s="36">
        <v>1.1132007873187622</v>
      </c>
      <c r="P114" s="36"/>
    </row>
    <row r="115" spans="1:16">
      <c r="A115" s="37">
        <v>41030</v>
      </c>
      <c r="B115" s="48">
        <v>1.4232753831949223</v>
      </c>
      <c r="C115" s="48">
        <v>1.367020686283041</v>
      </c>
      <c r="D115" s="48">
        <v>1.553249684529924</v>
      </c>
      <c r="E115" s="49">
        <v>0.90900807343664103</v>
      </c>
      <c r="F115" s="49">
        <v>1.1122054174568312</v>
      </c>
      <c r="G115" s="49">
        <v>1.4029860017596836</v>
      </c>
      <c r="H115" s="35">
        <v>1.1303877380411393</v>
      </c>
      <c r="I115" s="35">
        <v>1.142641791652329</v>
      </c>
      <c r="J115" s="35">
        <v>1.6092765086783176</v>
      </c>
      <c r="K115" s="33">
        <v>1.3390678107458391</v>
      </c>
      <c r="L115" s="33">
        <v>1.1823618288364697</v>
      </c>
      <c r="M115" s="33">
        <v>1.0372189051557232</v>
      </c>
      <c r="N115" s="36"/>
      <c r="O115" s="36">
        <v>1.1717990360198196</v>
      </c>
      <c r="P115" s="36"/>
    </row>
    <row r="116" spans="1:16">
      <c r="A116" s="37">
        <v>41061</v>
      </c>
      <c r="B116" s="48">
        <v>1.4537528412921361</v>
      </c>
      <c r="C116" s="48">
        <v>1.3911672663981329</v>
      </c>
      <c r="D116" s="48">
        <v>1.5844395922722219</v>
      </c>
      <c r="E116" s="49">
        <v>0.98674125527861711</v>
      </c>
      <c r="F116" s="49">
        <v>1.0770719824368196</v>
      </c>
      <c r="G116" s="49">
        <v>1.4397184525737545</v>
      </c>
      <c r="H116" s="35">
        <v>1.3619591979124566</v>
      </c>
      <c r="I116" s="35">
        <v>1.1769595934593817</v>
      </c>
      <c r="J116" s="35">
        <v>1.7401601304410415</v>
      </c>
      <c r="K116" s="33">
        <v>1.4195450457625134</v>
      </c>
      <c r="L116" s="33">
        <v>1.2316009554881031</v>
      </c>
      <c r="M116" s="33">
        <v>1.1464146843818543</v>
      </c>
      <c r="N116" s="36"/>
      <c r="O116" s="36">
        <v>1.1376211694545946</v>
      </c>
      <c r="P116" s="36"/>
    </row>
    <row r="117" spans="1:16">
      <c r="A117" s="37">
        <v>41091</v>
      </c>
      <c r="B117" s="48">
        <v>1.1946459230181288</v>
      </c>
      <c r="C117" s="48">
        <v>1.4040412991708748</v>
      </c>
      <c r="D117" s="48">
        <v>1.384061354381783</v>
      </c>
      <c r="E117" s="49">
        <v>0.97720591689740299</v>
      </c>
      <c r="F117" s="49">
        <v>1.1247449058264054</v>
      </c>
      <c r="G117" s="49">
        <v>1.3638235234579701</v>
      </c>
      <c r="H117" s="35">
        <v>1.2518425740749344</v>
      </c>
      <c r="I117" s="35">
        <v>1.2703342901451944</v>
      </c>
      <c r="J117" s="35">
        <v>1.6158423654506344</v>
      </c>
      <c r="K117" s="33">
        <v>1.3081101148562064</v>
      </c>
      <c r="L117" s="33">
        <v>1.2300988278051435</v>
      </c>
      <c r="M117" s="33">
        <v>1.0914992015186409</v>
      </c>
      <c r="N117" s="36"/>
      <c r="O117" s="36">
        <v>1.1718222700895997</v>
      </c>
      <c r="P117" s="36"/>
    </row>
    <row r="118" spans="1:16">
      <c r="A118" s="37">
        <v>41122</v>
      </c>
      <c r="B118" s="48">
        <v>1.3244415155783051</v>
      </c>
      <c r="C118" s="48">
        <v>1.2730155212136463</v>
      </c>
      <c r="D118" s="48">
        <v>1.4308951082071482</v>
      </c>
      <c r="E118" s="49">
        <v>1.0337352904242587</v>
      </c>
      <c r="F118" s="49">
        <v>1.1217394983209785</v>
      </c>
      <c r="G118" s="49">
        <v>1.4505003573447055</v>
      </c>
      <c r="H118" s="35">
        <v>1.2612344653802101</v>
      </c>
      <c r="I118" s="35">
        <v>1.2626256377543528</v>
      </c>
      <c r="J118" s="35">
        <v>1.6490741987363926</v>
      </c>
      <c r="K118" s="33">
        <v>1.3345760404025135</v>
      </c>
      <c r="L118" s="33">
        <v>1.1663654815268025</v>
      </c>
      <c r="M118" s="33">
        <v>1.0988657495202638</v>
      </c>
      <c r="N118" s="36"/>
      <c r="O118" s="36">
        <v>1.1827600177678768</v>
      </c>
      <c r="P118" s="36"/>
    </row>
    <row r="119" spans="1:16">
      <c r="A119" s="37">
        <v>41153</v>
      </c>
      <c r="B119" s="48">
        <v>1.1983511249748293</v>
      </c>
      <c r="C119" s="48">
        <v>1.3320610893377032</v>
      </c>
      <c r="D119" s="48">
        <v>1.4122129419132379</v>
      </c>
      <c r="E119" s="49">
        <v>1.0205157512720524</v>
      </c>
      <c r="F119" s="49">
        <v>1.0760199823706653</v>
      </c>
      <c r="G119" s="49">
        <v>1.4418713354039852</v>
      </c>
      <c r="H119" s="35">
        <v>1.3323161013619482</v>
      </c>
      <c r="I119" s="35">
        <v>1.1811353399599387</v>
      </c>
      <c r="J119" s="35">
        <v>1.6714493526207619</v>
      </c>
      <c r="K119" s="33">
        <v>1.3441961271575031</v>
      </c>
      <c r="L119" s="33">
        <v>1.0878293420577798</v>
      </c>
      <c r="M119" s="33">
        <v>1.1266745593194611</v>
      </c>
      <c r="N119" s="45"/>
      <c r="O119" s="36">
        <v>1.0934496283304973</v>
      </c>
      <c r="P119" s="36"/>
    </row>
    <row r="120" spans="1:16">
      <c r="A120" s="37">
        <v>41183</v>
      </c>
      <c r="B120" s="48">
        <v>1.1236742745743971</v>
      </c>
      <c r="C120" s="48">
        <v>0.67061890291844817</v>
      </c>
      <c r="D120" s="48">
        <v>1.3177684068697322</v>
      </c>
      <c r="E120" s="49">
        <v>0.88338197121940087</v>
      </c>
      <c r="F120" s="49">
        <v>1.113319096542098</v>
      </c>
      <c r="G120" s="49">
        <v>1.3385337698831838</v>
      </c>
      <c r="H120" s="35">
        <v>1.0532911334864161</v>
      </c>
      <c r="I120" s="35">
        <v>1.2167657978359714</v>
      </c>
      <c r="J120" s="35">
        <v>1.430651110478705</v>
      </c>
      <c r="K120" s="33">
        <v>1.0915946362413576</v>
      </c>
      <c r="L120" s="33">
        <v>1.0283793888613095</v>
      </c>
      <c r="M120" s="33">
        <v>0.98444386942023088</v>
      </c>
      <c r="N120" s="36"/>
      <c r="O120" s="36">
        <v>1.1539626943327155</v>
      </c>
      <c r="P120" s="36"/>
    </row>
    <row r="121" spans="1:16">
      <c r="A121" s="37">
        <v>41214</v>
      </c>
      <c r="B121" s="48">
        <v>1.2415769203544125</v>
      </c>
      <c r="C121" s="48">
        <v>1.6574861646259327</v>
      </c>
      <c r="D121" s="48">
        <v>1.3535708577354324</v>
      </c>
      <c r="E121" s="49">
        <v>0.93445543121444974</v>
      </c>
      <c r="F121" s="49">
        <v>1.0985500305781462</v>
      </c>
      <c r="G121" s="49">
        <v>1.397114627363113</v>
      </c>
      <c r="H121" s="35">
        <v>1.0530290963136024</v>
      </c>
      <c r="I121" s="35">
        <v>1.1787476462646416</v>
      </c>
      <c r="J121" s="35">
        <v>1.5527873768293219</v>
      </c>
      <c r="K121" s="33">
        <v>1.0382515215210046</v>
      </c>
      <c r="L121" s="33">
        <v>1.0573377676090265</v>
      </c>
      <c r="M121" s="33">
        <v>0.96733168563624294</v>
      </c>
      <c r="N121" s="36"/>
      <c r="O121" s="36">
        <v>1.1410925319513141</v>
      </c>
      <c r="P121" s="36"/>
    </row>
    <row r="122" spans="1:16">
      <c r="A122" s="37">
        <v>41244</v>
      </c>
      <c r="B122" s="48">
        <v>1.0723387189019435</v>
      </c>
      <c r="C122" s="48">
        <v>1.4866926586378755</v>
      </c>
      <c r="D122" s="48">
        <v>1.3350498653284359</v>
      </c>
      <c r="E122" s="49">
        <v>0.91281486832337411</v>
      </c>
      <c r="F122" s="49">
        <v>1.0683673656610662</v>
      </c>
      <c r="G122" s="49">
        <v>1.3815616434918769</v>
      </c>
      <c r="H122" s="35">
        <v>1.0042420645905412</v>
      </c>
      <c r="I122" s="35">
        <v>1.0581465756676749</v>
      </c>
      <c r="J122" s="35">
        <v>1.6409362982011604</v>
      </c>
      <c r="K122" s="33">
        <v>0.99185846955806234</v>
      </c>
      <c r="L122" s="33">
        <v>0.99543104127320259</v>
      </c>
      <c r="M122" s="33">
        <v>0.89105063382171623</v>
      </c>
      <c r="N122" s="36"/>
      <c r="O122" s="36">
        <v>1.1849469074009586</v>
      </c>
      <c r="P122" s="36"/>
    </row>
    <row r="123" spans="1:16">
      <c r="A123" s="37">
        <v>41275</v>
      </c>
      <c r="B123" s="48">
        <v>1.1534704025172335</v>
      </c>
      <c r="C123" s="48">
        <v>1.331272760379741</v>
      </c>
      <c r="D123" s="48">
        <v>1.4446040390043025</v>
      </c>
      <c r="E123" s="49">
        <v>0.9529739349356261</v>
      </c>
      <c r="F123" s="49">
        <v>1.1177774211559135</v>
      </c>
      <c r="G123" s="49">
        <v>1.5516778473465651</v>
      </c>
      <c r="H123" s="41">
        <v>0.92088068801555967</v>
      </c>
      <c r="I123" s="35">
        <v>1.0973474644453713</v>
      </c>
      <c r="J123" s="35">
        <v>1.4766710115623429</v>
      </c>
      <c r="K123" s="33">
        <v>0.95445571678692032</v>
      </c>
      <c r="L123" s="43">
        <v>0.97221821252649299</v>
      </c>
      <c r="M123" s="33">
        <v>1.2272580947279534</v>
      </c>
      <c r="N123" s="36"/>
      <c r="O123" s="36">
        <v>1.2067257545264161</v>
      </c>
      <c r="P123" s="36"/>
    </row>
    <row r="124" spans="1:16">
      <c r="A124" s="37">
        <v>41306</v>
      </c>
      <c r="B124" s="48">
        <v>1.0619931922751613</v>
      </c>
      <c r="C124" s="48">
        <v>1.0292045670102117</v>
      </c>
      <c r="D124" s="48">
        <v>1.3685393977092024</v>
      </c>
      <c r="E124" s="49">
        <v>0.88681241597061156</v>
      </c>
      <c r="F124" s="49">
        <v>1.0236754007952473</v>
      </c>
      <c r="G124" s="49">
        <v>1.4389471310192774</v>
      </c>
      <c r="H124" s="35">
        <v>0.84403968732160428</v>
      </c>
      <c r="I124" s="35">
        <v>1.0692539390731766</v>
      </c>
      <c r="J124" s="35">
        <v>1.351364215531256</v>
      </c>
      <c r="K124" s="33">
        <v>0.86368983401723132</v>
      </c>
      <c r="L124" s="33">
        <v>1.0151731730594853</v>
      </c>
      <c r="M124" s="33">
        <v>1.5306447009889979</v>
      </c>
      <c r="N124" s="36"/>
      <c r="O124" s="36">
        <v>1.1454671360956947</v>
      </c>
      <c r="P124" s="36"/>
    </row>
    <row r="125" spans="1:16">
      <c r="A125" s="37">
        <v>41334</v>
      </c>
      <c r="B125" s="48">
        <v>0.92759582651338868</v>
      </c>
      <c r="C125" s="48">
        <v>0.92489478535309944</v>
      </c>
      <c r="D125" s="48">
        <v>1.3966320582482099</v>
      </c>
      <c r="E125" s="49">
        <v>0.78626580328758933</v>
      </c>
      <c r="F125" s="49">
        <v>1.1079492757470837</v>
      </c>
      <c r="G125" s="49">
        <v>1.2670798841748241</v>
      </c>
      <c r="H125" s="35">
        <v>0.74020390331778441</v>
      </c>
      <c r="I125" s="35">
        <v>1.1531844815639138</v>
      </c>
      <c r="J125" s="35">
        <v>1.2525217243471909</v>
      </c>
      <c r="K125" s="33">
        <v>0.68635756428685546</v>
      </c>
      <c r="L125" s="33">
        <v>1.1017424834996949</v>
      </c>
      <c r="M125" s="33">
        <v>0.97909081918815899</v>
      </c>
      <c r="N125" s="36"/>
      <c r="O125" s="36">
        <v>1.2013786189641427</v>
      </c>
      <c r="P125" s="36"/>
    </row>
    <row r="126" spans="1:16">
      <c r="A126" s="37">
        <v>41365</v>
      </c>
      <c r="B126" s="48">
        <v>1.0466383796519079</v>
      </c>
      <c r="C126" s="48">
        <v>1.0203701198467214</v>
      </c>
      <c r="D126" s="48">
        <v>1.3899196156612441</v>
      </c>
      <c r="E126" s="49">
        <v>0.954883349529703</v>
      </c>
      <c r="F126" s="49">
        <v>1.0570297841712395</v>
      </c>
      <c r="G126" s="49">
        <v>1.4017013450048632</v>
      </c>
      <c r="H126" s="35">
        <v>0.91827536729953163</v>
      </c>
      <c r="I126" s="35">
        <v>1.140933664323915</v>
      </c>
      <c r="J126" s="35">
        <v>1.4528895096272205</v>
      </c>
      <c r="K126" s="33">
        <v>0.93624932698335694</v>
      </c>
      <c r="L126" s="33">
        <v>1.0826565536848392</v>
      </c>
      <c r="M126" s="33">
        <v>0.99653514157775713</v>
      </c>
      <c r="N126" s="36"/>
      <c r="O126" s="36">
        <v>1.1309040486535169</v>
      </c>
      <c r="P126" s="36"/>
    </row>
    <row r="127" spans="1:16">
      <c r="A127" s="37">
        <v>41395</v>
      </c>
      <c r="B127" s="48">
        <v>1.2890611321497631</v>
      </c>
      <c r="C127" s="48">
        <v>0.92660455136666253</v>
      </c>
      <c r="D127" s="48">
        <v>1.4611918603093343</v>
      </c>
      <c r="E127" s="49">
        <v>0.93840630364743016</v>
      </c>
      <c r="F127" s="49">
        <v>1.0613191659685925</v>
      </c>
      <c r="G127" s="49">
        <v>1.5073555372641168</v>
      </c>
      <c r="H127" s="35">
        <v>1.1073504005732968</v>
      </c>
      <c r="I127" s="35">
        <v>1.2089086439091499</v>
      </c>
      <c r="J127" s="35">
        <v>1.6083510078952188</v>
      </c>
      <c r="K127" s="33">
        <v>1.1839440563091852</v>
      </c>
      <c r="L127" s="33">
        <v>1.0990492380458656</v>
      </c>
      <c r="M127" s="33">
        <v>1.0096040309333723</v>
      </c>
      <c r="N127" s="36"/>
      <c r="O127" s="36">
        <v>1.1451529949747044</v>
      </c>
      <c r="P127" s="36"/>
    </row>
    <row r="128" spans="1:16">
      <c r="A128" s="37">
        <v>41426</v>
      </c>
      <c r="B128" s="48">
        <v>1.3367217673743184</v>
      </c>
      <c r="C128" s="48">
        <v>1.141987528311899</v>
      </c>
      <c r="D128" s="48">
        <v>1.5332937440099415</v>
      </c>
      <c r="E128" s="49">
        <v>0.94711307597090544</v>
      </c>
      <c r="F128" s="49">
        <v>1.0162927084083537</v>
      </c>
      <c r="G128" s="49">
        <v>1.5032681139604032</v>
      </c>
      <c r="H128" s="35">
        <v>1.3211211250112038</v>
      </c>
      <c r="I128" s="35">
        <v>1.2088677220650048</v>
      </c>
      <c r="J128" s="35">
        <v>1.7495903508699904</v>
      </c>
      <c r="K128" s="33">
        <v>1.3588687185823785</v>
      </c>
      <c r="L128" s="33">
        <v>1.0765120287818808</v>
      </c>
      <c r="M128" s="33">
        <v>1.1695087350392319</v>
      </c>
      <c r="N128" s="36"/>
      <c r="O128" s="36">
        <v>1.0947449620906593</v>
      </c>
      <c r="P128" s="36"/>
    </row>
    <row r="129" spans="1:16">
      <c r="A129" s="37">
        <v>41456</v>
      </c>
      <c r="B129" s="48">
        <v>1.0438485710786181</v>
      </c>
      <c r="C129" s="48">
        <v>1.3347462565096841</v>
      </c>
      <c r="D129" s="48">
        <v>1.2868438564463824</v>
      </c>
      <c r="E129" s="49">
        <v>0.92978495125355121</v>
      </c>
      <c r="F129" s="49">
        <v>1.0971192906181806</v>
      </c>
      <c r="G129" s="49">
        <v>1.3445784705064669</v>
      </c>
      <c r="H129" s="35">
        <v>1.2111565999512888</v>
      </c>
      <c r="I129" s="35">
        <v>1.2768370269413836</v>
      </c>
      <c r="J129" s="35">
        <v>1.5888729976904945</v>
      </c>
      <c r="K129" s="33">
        <v>1.2016278960949729</v>
      </c>
      <c r="L129" s="33">
        <v>1.1406152053768188</v>
      </c>
      <c r="M129" s="33">
        <v>1.2945177848066347</v>
      </c>
      <c r="N129" s="36"/>
      <c r="O129" s="36">
        <v>1.1727393971872477</v>
      </c>
      <c r="P129" s="36"/>
    </row>
    <row r="130" spans="1:16">
      <c r="A130" s="37">
        <v>41487</v>
      </c>
      <c r="B130" s="48">
        <v>1.2023192145180488</v>
      </c>
      <c r="C130" s="48">
        <v>1.4538969316041341</v>
      </c>
      <c r="D130" s="48">
        <v>1.393746814403618</v>
      </c>
      <c r="E130" s="49">
        <v>1.0377834109369726</v>
      </c>
      <c r="F130" s="49">
        <v>1.0742654606010635</v>
      </c>
      <c r="G130" s="49">
        <v>1.4260119799018673</v>
      </c>
      <c r="H130" s="35">
        <v>1.296565975668925</v>
      </c>
      <c r="I130" s="35">
        <v>1.2291068509393293</v>
      </c>
      <c r="J130" s="35">
        <v>1.7328885812406796</v>
      </c>
      <c r="K130" s="33">
        <v>1.4036844754288489</v>
      </c>
      <c r="L130" s="33">
        <v>1.0898187210454682</v>
      </c>
      <c r="M130" s="33">
        <v>1.2231562334559711</v>
      </c>
      <c r="N130" s="36"/>
      <c r="O130" s="36">
        <v>1.1330928630024384</v>
      </c>
      <c r="P130" s="36"/>
    </row>
    <row r="131" spans="1:16">
      <c r="A131" s="37">
        <v>41518</v>
      </c>
      <c r="B131" s="48">
        <v>1.2557410246807752</v>
      </c>
      <c r="C131" s="48">
        <v>1.4418699238190975</v>
      </c>
      <c r="D131" s="48">
        <v>1.4955561160529396</v>
      </c>
      <c r="E131" s="49">
        <v>1.0035118073768712</v>
      </c>
      <c r="F131" s="49">
        <v>1.0338810806818581</v>
      </c>
      <c r="G131" s="49">
        <v>1.3698545273502021</v>
      </c>
      <c r="H131" s="35">
        <v>1.2814755631849859</v>
      </c>
      <c r="I131" s="35">
        <v>1.1476347361908976</v>
      </c>
      <c r="J131" s="35">
        <v>1.6668276363540833</v>
      </c>
      <c r="K131" s="33">
        <v>1.254440249434118</v>
      </c>
      <c r="L131" s="33">
        <v>1.0311969430242591</v>
      </c>
      <c r="M131" s="33">
        <v>1.2421892163962742</v>
      </c>
      <c r="N131" s="36"/>
      <c r="O131" s="36">
        <v>1.0805563693590188</v>
      </c>
      <c r="P131" s="36"/>
    </row>
    <row r="132" spans="1:16">
      <c r="A132" s="37">
        <v>41548</v>
      </c>
      <c r="B132" s="48">
        <v>1.1656615880729109</v>
      </c>
      <c r="C132" s="48">
        <v>1.4308791576912332</v>
      </c>
      <c r="D132" s="48">
        <v>1.3904075266737923</v>
      </c>
      <c r="E132" s="49">
        <v>0.95802994475488312</v>
      </c>
      <c r="F132" s="49">
        <v>1.0950846793823732</v>
      </c>
      <c r="G132" s="49">
        <v>1.3365604521701211</v>
      </c>
      <c r="H132" s="35">
        <v>1.1096278873666896</v>
      </c>
      <c r="I132" s="35">
        <v>1.2072186197012416</v>
      </c>
      <c r="J132" s="35">
        <v>1.6450139276000861</v>
      </c>
      <c r="K132" s="33">
        <v>1.153211690756579</v>
      </c>
      <c r="L132" s="33">
        <v>1.1242359484080389</v>
      </c>
      <c r="M132" s="33">
        <v>1.1395747807913741</v>
      </c>
      <c r="N132" s="36"/>
      <c r="O132" s="36">
        <v>1.1521977299076507</v>
      </c>
      <c r="P132" s="36"/>
    </row>
    <row r="133" spans="1:16">
      <c r="A133" s="37">
        <v>41579</v>
      </c>
      <c r="B133" s="48">
        <v>1.1126324335280102</v>
      </c>
      <c r="C133" s="48">
        <v>1.4112012382103662</v>
      </c>
      <c r="D133" s="48">
        <v>1.4231343115011243</v>
      </c>
      <c r="E133" s="49">
        <v>1.0257264582478189</v>
      </c>
      <c r="F133" s="49">
        <v>1.0537421099311437</v>
      </c>
      <c r="G133" s="49">
        <v>1.357659028115257</v>
      </c>
      <c r="H133" s="35">
        <v>1.1509033173968064</v>
      </c>
      <c r="I133" s="35">
        <v>1.1660167566479673</v>
      </c>
      <c r="J133" s="35">
        <v>1.6209239866839997</v>
      </c>
      <c r="K133" s="33">
        <v>1.381117418658983</v>
      </c>
      <c r="L133" s="33">
        <v>1.1458844401620081</v>
      </c>
      <c r="M133" s="33">
        <v>1.0300982050692322</v>
      </c>
      <c r="N133" s="36"/>
      <c r="O133" s="36">
        <v>1.1186214745220553</v>
      </c>
      <c r="P133" s="36"/>
    </row>
    <row r="134" spans="1:16">
      <c r="A134" s="37">
        <v>41609</v>
      </c>
      <c r="B134" s="48">
        <v>1.0920000000000001</v>
      </c>
      <c r="C134" s="48">
        <v>1.1759999999999999</v>
      </c>
      <c r="D134" s="48">
        <v>1.3009999999999999</v>
      </c>
      <c r="E134" s="49">
        <v>0.94799999999999995</v>
      </c>
      <c r="F134" s="49">
        <v>1.0269999999999999</v>
      </c>
      <c r="G134" s="49">
        <v>1.3620000000000001</v>
      </c>
      <c r="H134" s="35">
        <v>1.0720000000000001</v>
      </c>
      <c r="I134" s="35">
        <v>0.98799999999999999</v>
      </c>
      <c r="J134" s="35">
        <v>1.5429999999999999</v>
      </c>
      <c r="K134" s="33">
        <v>1.054815825753463</v>
      </c>
      <c r="L134" s="33">
        <v>1.077</v>
      </c>
      <c r="M134" s="33">
        <v>1.274</v>
      </c>
      <c r="N134" s="36"/>
      <c r="O134" s="36">
        <v>1.0980000000000001</v>
      </c>
      <c r="P134" s="36"/>
    </row>
    <row r="135" spans="1:16">
      <c r="A135" s="37">
        <v>41640</v>
      </c>
      <c r="B135" s="48">
        <v>1.1392049592159097</v>
      </c>
      <c r="C135" s="48">
        <v>1.3558853648215483</v>
      </c>
      <c r="D135" s="48">
        <v>1.3759999999999999</v>
      </c>
      <c r="E135" s="49">
        <v>1.0814906006771523</v>
      </c>
      <c r="F135" s="49">
        <v>1.0927451480216022</v>
      </c>
      <c r="G135" s="49">
        <v>1.5054579802484438</v>
      </c>
      <c r="H135" s="35">
        <v>0.95223580314320844</v>
      </c>
      <c r="I135" s="35">
        <v>1.1248988952708583</v>
      </c>
      <c r="J135" s="35">
        <v>1.4746604305813218</v>
      </c>
      <c r="K135" s="33">
        <v>1.0077226937504824</v>
      </c>
      <c r="L135" s="33">
        <v>0.95110786061157837</v>
      </c>
      <c r="M135" s="33">
        <v>1.3268731546932251</v>
      </c>
      <c r="N135" s="36"/>
      <c r="O135" s="36">
        <v>1.1755475575974652</v>
      </c>
      <c r="P135" s="36"/>
    </row>
    <row r="136" spans="1:16">
      <c r="A136" s="37">
        <v>41671</v>
      </c>
      <c r="B136" s="48">
        <v>1.0689299389288667</v>
      </c>
      <c r="C136" s="48">
        <v>1.3313392489870177</v>
      </c>
      <c r="D136" s="48">
        <v>1.401</v>
      </c>
      <c r="E136" s="49">
        <v>0.9922903058459297</v>
      </c>
      <c r="F136" s="49">
        <v>1.030240580713935</v>
      </c>
      <c r="G136" s="49">
        <v>1.4174462197652791</v>
      </c>
      <c r="H136" s="35">
        <v>0.84932280534133475</v>
      </c>
      <c r="I136" s="35">
        <v>1.0766928829424014</v>
      </c>
      <c r="J136" s="35">
        <v>1.4374895800300833</v>
      </c>
      <c r="K136" s="33">
        <v>0.83562293687338418</v>
      </c>
      <c r="L136" s="33">
        <v>0.93830765397994864</v>
      </c>
      <c r="M136" s="33">
        <v>1.143514017896528</v>
      </c>
      <c r="N136" s="36"/>
      <c r="O136" s="36">
        <v>1.1076694289546827</v>
      </c>
      <c r="P136" s="36"/>
    </row>
    <row r="137" spans="1:16">
      <c r="A137" s="37">
        <v>41699</v>
      </c>
      <c r="B137" s="48">
        <v>0.91111041697360862</v>
      </c>
      <c r="C137" s="48">
        <v>1.4598595823840912</v>
      </c>
      <c r="D137" s="48">
        <v>1.2609999999999999</v>
      </c>
      <c r="E137" s="49">
        <v>0.84633088029663017</v>
      </c>
      <c r="F137" s="49">
        <v>1.1041436770777135</v>
      </c>
      <c r="G137" s="49">
        <v>1.2529296476275784</v>
      </c>
      <c r="H137" s="35">
        <v>0.6973816936900068</v>
      </c>
      <c r="I137" s="35">
        <v>1.1594700208767743</v>
      </c>
      <c r="J137" s="35">
        <v>1.3369029003917836</v>
      </c>
      <c r="K137" s="33">
        <v>0.66536918013470014</v>
      </c>
      <c r="L137" s="33">
        <v>0.98361889287212467</v>
      </c>
      <c r="M137" s="33">
        <v>0.86296301245897156</v>
      </c>
      <c r="N137" s="36"/>
      <c r="O137" s="36">
        <v>1.1521845318561781</v>
      </c>
      <c r="P137" s="36"/>
    </row>
    <row r="138" spans="1:16">
      <c r="A138" s="37">
        <v>41730</v>
      </c>
      <c r="B138" s="48">
        <v>0.98584480967637234</v>
      </c>
      <c r="C138" s="48">
        <v>1.5125282748994222</v>
      </c>
      <c r="D138" s="48">
        <v>1.349</v>
      </c>
      <c r="E138" s="49">
        <v>0.95915523122664914</v>
      </c>
      <c r="F138" s="49">
        <v>1.0293675780922851</v>
      </c>
      <c r="G138" s="49">
        <v>1.348031030182862</v>
      </c>
      <c r="H138" s="35">
        <v>0.90110951473954903</v>
      </c>
      <c r="I138" s="35">
        <v>1.1047780960650042</v>
      </c>
      <c r="J138" s="35">
        <v>1.477145851301529</v>
      </c>
      <c r="K138" s="33">
        <v>0.96699549181587041</v>
      </c>
      <c r="L138" s="33">
        <v>0.93913804568244308</v>
      </c>
      <c r="M138" s="33">
        <v>1.0458954532556257</v>
      </c>
      <c r="N138" s="36"/>
      <c r="O138" s="36">
        <v>1.0359792631115423</v>
      </c>
      <c r="P138" s="36"/>
    </row>
    <row r="139" spans="1:16">
      <c r="A139" s="37">
        <v>41760</v>
      </c>
      <c r="B139" s="48">
        <v>1.2543879149537482</v>
      </c>
      <c r="C139" s="48">
        <v>1.5777588339613859</v>
      </c>
      <c r="D139" s="48">
        <v>1.42</v>
      </c>
      <c r="E139" s="49">
        <v>1.0428104970263661</v>
      </c>
      <c r="F139" s="49">
        <v>1.0684122531665152</v>
      </c>
      <c r="G139" s="49">
        <v>1.4532274733642745</v>
      </c>
      <c r="H139" s="35">
        <v>1.0977424853842763</v>
      </c>
      <c r="I139" s="35">
        <v>1.1786550925624539</v>
      </c>
      <c r="J139" s="35">
        <v>1.5931971613609617</v>
      </c>
      <c r="K139" s="33">
        <v>1.1472637528060041</v>
      </c>
      <c r="L139" s="33">
        <v>1.0900462539773841</v>
      </c>
      <c r="M139" s="33">
        <v>1.0452384370742038</v>
      </c>
      <c r="N139" s="36"/>
      <c r="O139" s="36">
        <v>1.0775815835489588</v>
      </c>
      <c r="P139" s="36"/>
    </row>
    <row r="140" spans="1:16">
      <c r="A140" s="37">
        <v>41791</v>
      </c>
      <c r="B140" s="48">
        <v>1.3124695833058901</v>
      </c>
      <c r="C140" s="48">
        <v>2.336533757007921</v>
      </c>
      <c r="D140" s="48">
        <v>1.534</v>
      </c>
      <c r="E140" s="49">
        <v>0.99375917779016787</v>
      </c>
      <c r="F140" s="49">
        <v>1.0453495170317242</v>
      </c>
      <c r="G140" s="49">
        <v>1.4606443847967756</v>
      </c>
      <c r="H140" s="35">
        <v>1.3102605510373884</v>
      </c>
      <c r="I140" s="35">
        <v>1.2092383365011397</v>
      </c>
      <c r="J140" s="35">
        <v>1.7269651769059902</v>
      </c>
      <c r="K140" s="33">
        <v>1.3031765210489055</v>
      </c>
      <c r="L140" s="33">
        <v>1.0815274254028675</v>
      </c>
      <c r="M140" s="33">
        <v>1.2755701623862161</v>
      </c>
      <c r="N140" s="36"/>
      <c r="O140" s="36">
        <v>1.0693663464260295</v>
      </c>
      <c r="P140" s="36"/>
    </row>
    <row r="141" spans="1:16">
      <c r="A141" s="37">
        <v>41834</v>
      </c>
      <c r="B141" s="48">
        <v>1.1352072772853063</v>
      </c>
      <c r="C141" s="48">
        <v>1.1270818074756734</v>
      </c>
      <c r="D141" s="48">
        <v>1.444</v>
      </c>
      <c r="E141" s="49">
        <v>1.0297419592843693</v>
      </c>
      <c r="F141" s="49">
        <v>1.0846847850980428</v>
      </c>
      <c r="G141" s="49">
        <v>1.3527378839882715</v>
      </c>
      <c r="H141" s="35">
        <v>1.2244125847385341</v>
      </c>
      <c r="I141" s="35">
        <v>1.2776329648025544</v>
      </c>
      <c r="J141" s="35">
        <v>1.7296443259124554</v>
      </c>
      <c r="K141" s="33">
        <v>1.2870223334844157</v>
      </c>
      <c r="L141" s="33">
        <v>1.1258121374100338</v>
      </c>
      <c r="M141" s="33">
        <v>1.2938316242505998</v>
      </c>
      <c r="N141" s="36"/>
      <c r="O141" s="36">
        <v>1.1070742793210868</v>
      </c>
      <c r="P141" s="36"/>
    </row>
    <row r="142" spans="1:16">
      <c r="A142" s="37">
        <v>41865</v>
      </c>
      <c r="B142" s="48">
        <v>1.24446337152028</v>
      </c>
      <c r="C142" s="48">
        <v>0.75901034144507429</v>
      </c>
      <c r="D142" s="48">
        <v>1.502</v>
      </c>
      <c r="E142" s="49">
        <v>1.1115495721811572</v>
      </c>
      <c r="F142" s="49">
        <v>1.0598993886863626</v>
      </c>
      <c r="G142" s="49">
        <v>1.4134145772015201</v>
      </c>
      <c r="H142" s="35">
        <v>1.376359988914031</v>
      </c>
      <c r="I142" s="35">
        <v>1.210902384929073</v>
      </c>
      <c r="J142" s="35">
        <v>1.851687226418238</v>
      </c>
      <c r="K142" s="33">
        <v>1.430692296040458</v>
      </c>
      <c r="L142" s="33">
        <v>1.053143273755768</v>
      </c>
      <c r="M142" s="33">
        <v>1.2299651576025039</v>
      </c>
      <c r="N142" s="36"/>
      <c r="O142" s="36">
        <v>1.085653841780934</v>
      </c>
      <c r="P142" s="36"/>
    </row>
    <row r="143" spans="1:16" s="15" customFormat="1">
      <c r="A143" s="38"/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</row>
    <row r="144" spans="1:16">
      <c r="A144" s="5" t="s">
        <v>8</v>
      </c>
      <c r="B144" s="34">
        <f>AVERAGE(B3:B14)</f>
        <v>1.0439132935784758</v>
      </c>
      <c r="C144" s="34">
        <f t="shared" ref="C144:L144" si="0">AVERAGE(C3:C14)</f>
        <v>0.94828252967108639</v>
      </c>
      <c r="D144" s="34">
        <f t="shared" si="0"/>
        <v>0.93653868971601628</v>
      </c>
      <c r="E144" s="40">
        <f t="shared" si="0"/>
        <v>1.0174054107894828</v>
      </c>
      <c r="F144" s="40">
        <f t="shared" si="0"/>
        <v>1.0148240501578791</v>
      </c>
      <c r="G144" s="40">
        <f t="shared" si="0"/>
        <v>0.91653082806700725</v>
      </c>
      <c r="H144" s="42">
        <f t="shared" si="0"/>
        <v>1.0526096754563992</v>
      </c>
      <c r="I144" s="42">
        <f t="shared" si="0"/>
        <v>1.0808443727267811</v>
      </c>
      <c r="J144" s="42">
        <f t="shared" si="0"/>
        <v>1.1622132874327489</v>
      </c>
      <c r="K144" s="44">
        <f t="shared" si="0"/>
        <v>1.114907780191351</v>
      </c>
      <c r="L144" s="44">
        <f t="shared" si="0"/>
        <v>0.96027993120827615</v>
      </c>
      <c r="M144" s="44">
        <f>AVERAGE(M3:M14)</f>
        <v>0.83690408687247164</v>
      </c>
      <c r="N144" s="46"/>
      <c r="O144" s="46">
        <f>AVERAGE(O3:O14)</f>
        <v>0.81422687395489646</v>
      </c>
      <c r="P144" s="46"/>
    </row>
    <row r="145" spans="1:16">
      <c r="A145" s="5" t="s">
        <v>9</v>
      </c>
      <c r="B145" s="34">
        <f t="shared" ref="B145:M145" si="1">AVERAGE(B15:B26)</f>
        <v>0.93651796769734963</v>
      </c>
      <c r="C145" s="34">
        <f t="shared" si="1"/>
        <v>1.0115706419588131</v>
      </c>
      <c r="D145" s="34">
        <f t="shared" si="1"/>
        <v>0.98580345972146377</v>
      </c>
      <c r="E145" s="40">
        <f t="shared" si="1"/>
        <v>1.0131253077162139</v>
      </c>
      <c r="F145" s="40">
        <f t="shared" si="1"/>
        <v>1.0433943094437483</v>
      </c>
      <c r="G145" s="40">
        <f t="shared" si="1"/>
        <v>0.99111925567450931</v>
      </c>
      <c r="H145" s="42">
        <f t="shared" si="1"/>
        <v>1.0112627947757085</v>
      </c>
      <c r="I145" s="42">
        <f t="shared" si="1"/>
        <v>1.124430579931827</v>
      </c>
      <c r="J145" s="42">
        <f t="shared" si="1"/>
        <v>1.2186868437031728</v>
      </c>
      <c r="K145" s="44">
        <f t="shared" si="1"/>
        <v>1.0353879655268237</v>
      </c>
      <c r="L145" s="44">
        <f t="shared" si="1"/>
        <v>0.99132600535996573</v>
      </c>
      <c r="M145" s="44">
        <f t="shared" si="1"/>
        <v>0.95989738891030252</v>
      </c>
      <c r="N145" s="46"/>
      <c r="O145" s="46">
        <f>AVERAGE(O15:O26)</f>
        <v>1.0172794343241818</v>
      </c>
      <c r="P145" s="46"/>
    </row>
    <row r="146" spans="1:16">
      <c r="A146" s="5" t="s">
        <v>10</v>
      </c>
      <c r="B146" s="34">
        <f>AVERAGE(B27:B38)</f>
        <v>1.1358770509512677</v>
      </c>
      <c r="C146" s="34">
        <f>AVERAGE(C27:C38)</f>
        <v>0.97592060905228817</v>
      </c>
      <c r="D146" s="34">
        <f t="shared" ref="D146:M146" si="2">AVERAGE(D27:D38)</f>
        <v>1.0743479627067178</v>
      </c>
      <c r="E146" s="40">
        <f t="shared" si="2"/>
        <v>1.0748760700929527</v>
      </c>
      <c r="F146" s="40">
        <f t="shared" si="2"/>
        <v>1.0515546357831211</v>
      </c>
      <c r="G146" s="40">
        <f t="shared" si="2"/>
        <v>1.0497564801778705</v>
      </c>
      <c r="H146" s="42">
        <f t="shared" si="2"/>
        <v>1.1092949759725561</v>
      </c>
      <c r="I146" s="42">
        <f t="shared" si="2"/>
        <v>1.1390261575651437</v>
      </c>
      <c r="J146" s="42">
        <f t="shared" si="2"/>
        <v>1.2417921673915644</v>
      </c>
      <c r="K146" s="44">
        <f t="shared" si="2"/>
        <v>1.0628097776540939</v>
      </c>
      <c r="L146" s="44">
        <f t="shared" si="2"/>
        <v>1.0425580388191469</v>
      </c>
      <c r="M146" s="44">
        <f t="shared" si="2"/>
        <v>0.86311606454227618</v>
      </c>
      <c r="N146" s="46"/>
      <c r="O146" s="46">
        <f>AVERAGE(O27:O38)</f>
        <v>1.0570175070777987</v>
      </c>
      <c r="P146" s="46"/>
    </row>
    <row r="147" spans="1:16">
      <c r="A147" s="5" t="s">
        <v>11</v>
      </c>
      <c r="B147" s="34">
        <f>AVERAGE(B39:B50)</f>
        <v>1.1127161950066353</v>
      </c>
      <c r="C147" s="34">
        <f t="shared" ref="C147:M147" si="3">AVERAGE(C39:C50)</f>
        <v>0.95869845141583465</v>
      </c>
      <c r="D147" s="34">
        <f t="shared" si="3"/>
        <v>1.1158645882322771</v>
      </c>
      <c r="E147" s="40">
        <f t="shared" si="3"/>
        <v>1.0953167376317057</v>
      </c>
      <c r="F147" s="40">
        <f t="shared" si="3"/>
        <v>1.0861985776148566</v>
      </c>
      <c r="G147" s="40">
        <f t="shared" si="3"/>
        <v>1.1377418626068561</v>
      </c>
      <c r="H147" s="42">
        <f t="shared" si="3"/>
        <v>1.1375684104133661</v>
      </c>
      <c r="I147" s="42">
        <f t="shared" si="3"/>
        <v>1.1847106549742834</v>
      </c>
      <c r="J147" s="42">
        <f t="shared" si="3"/>
        <v>1.3030944906125288</v>
      </c>
      <c r="K147" s="44">
        <f t="shared" si="3"/>
        <v>1.1304397718673787</v>
      </c>
      <c r="L147" s="44">
        <f t="shared" si="3"/>
        <v>1.0850225621711462</v>
      </c>
      <c r="M147" s="44">
        <f t="shared" si="3"/>
        <v>0.80883494086204799</v>
      </c>
      <c r="N147" s="46"/>
      <c r="O147" s="46">
        <f>AVERAGE(O39:O50)</f>
        <v>1.0959937475147681</v>
      </c>
      <c r="P147" s="46"/>
    </row>
    <row r="148" spans="1:16">
      <c r="A148" s="5" t="s">
        <v>12</v>
      </c>
      <c r="B148" s="34">
        <f>AVERAGE(B51:B62)</f>
        <v>1.2377711208969113</v>
      </c>
      <c r="C148" s="34">
        <f t="shared" ref="C148:M148" si="4">AVERAGE(C51:C62)</f>
        <v>0.97473184161719717</v>
      </c>
      <c r="D148" s="34">
        <f t="shared" si="4"/>
        <v>1.1912211823601593</v>
      </c>
      <c r="E148" s="40">
        <f t="shared" si="4"/>
        <v>1.11657468371127</v>
      </c>
      <c r="F148" s="40">
        <f t="shared" si="4"/>
        <v>1.1185645163329854</v>
      </c>
      <c r="G148" s="40">
        <f t="shared" si="4"/>
        <v>1.1953713650089335</v>
      </c>
      <c r="H148" s="42">
        <f t="shared" si="4"/>
        <v>1.1364414013696187</v>
      </c>
      <c r="I148" s="42">
        <f t="shared" si="4"/>
        <v>1.1959061442105556</v>
      </c>
      <c r="J148" s="42">
        <f t="shared" si="4"/>
        <v>1.3358444588523877</v>
      </c>
      <c r="K148" s="44">
        <f t="shared" si="4"/>
        <v>1.1150711998161869</v>
      </c>
      <c r="L148" s="44">
        <f t="shared" si="4"/>
        <v>1.1531624851849884</v>
      </c>
      <c r="M148" s="44">
        <f t="shared" si="4"/>
        <v>1.0090738062433064</v>
      </c>
      <c r="N148" s="46"/>
      <c r="O148" s="46">
        <f>AVERAGE(O51:O62)</f>
        <v>1.1565402783679857</v>
      </c>
      <c r="P148" s="46"/>
    </row>
    <row r="149" spans="1:16">
      <c r="A149" s="5" t="s">
        <v>13</v>
      </c>
      <c r="B149" s="34">
        <f>AVERAGE(B63:B74)</f>
        <v>1.292396597197597</v>
      </c>
      <c r="C149" s="34">
        <f t="shared" ref="C149:M149" si="5">AVERAGE(C63:C74)</f>
        <v>1.0870203157161109</v>
      </c>
      <c r="D149" s="34">
        <f t="shared" si="5"/>
        <v>1.266890256469539</v>
      </c>
      <c r="E149" s="40">
        <f t="shared" si="5"/>
        <v>1.0646562749158293</v>
      </c>
      <c r="F149" s="40">
        <f t="shared" si="5"/>
        <v>1.0979019544481836</v>
      </c>
      <c r="G149" s="40">
        <f t="shared" si="5"/>
        <v>1.1916217279325767</v>
      </c>
      <c r="H149" s="42">
        <f t="shared" si="5"/>
        <v>1.1138703411919968</v>
      </c>
      <c r="I149" s="42">
        <f t="shared" si="5"/>
        <v>1.1533012680046357</v>
      </c>
      <c r="J149" s="42">
        <f t="shared" si="5"/>
        <v>1.4113858887867858</v>
      </c>
      <c r="K149" s="44">
        <f t="shared" si="5"/>
        <v>1.1078307988083953</v>
      </c>
      <c r="L149" s="44">
        <f t="shared" si="5"/>
        <v>1.1336391576097411</v>
      </c>
      <c r="M149" s="44">
        <f t="shared" si="5"/>
        <v>0.93112849289986599</v>
      </c>
      <c r="N149" s="46"/>
      <c r="O149" s="46">
        <f>AVERAGE(O63:O74)</f>
        <v>1.1351451027232298</v>
      </c>
      <c r="P149" s="46"/>
    </row>
    <row r="150" spans="1:16">
      <c r="A150" s="5" t="s">
        <v>14</v>
      </c>
      <c r="B150" s="34">
        <f>AVERAGE(B75:B86)</f>
        <v>1.1947748190411744</v>
      </c>
      <c r="C150" s="34">
        <f t="shared" ref="C150:M150" si="6">AVERAGE(C75:C86)</f>
        <v>1.2905858924592555</v>
      </c>
      <c r="D150" s="34">
        <f t="shared" si="6"/>
        <v>1.387645945834145</v>
      </c>
      <c r="E150" s="40">
        <f t="shared" si="6"/>
        <v>1.0973346809801006</v>
      </c>
      <c r="F150" s="40">
        <f t="shared" si="6"/>
        <v>1.0847079413146841</v>
      </c>
      <c r="G150" s="40">
        <f t="shared" si="6"/>
        <v>1.2383317032586219</v>
      </c>
      <c r="H150" s="42">
        <f t="shared" si="6"/>
        <v>1.1028927306596841</v>
      </c>
      <c r="I150" s="42">
        <f t="shared" si="6"/>
        <v>1.1281412687225796</v>
      </c>
      <c r="J150" s="42">
        <f t="shared" si="6"/>
        <v>1.4630498679407793</v>
      </c>
      <c r="K150" s="44">
        <f>AVERAGE(K75:K86)</f>
        <v>1.141828137311993</v>
      </c>
      <c r="L150" s="44">
        <f t="shared" si="6"/>
        <v>1.0999204874283828</v>
      </c>
      <c r="M150" s="44">
        <f t="shared" si="6"/>
        <v>1.0016571443953435</v>
      </c>
      <c r="N150" s="46"/>
      <c r="O150" s="46">
        <f>AVERAGE(O75:O86)</f>
        <v>1.1579504993331546</v>
      </c>
      <c r="P150" s="46"/>
    </row>
    <row r="151" spans="1:16">
      <c r="A151" s="5" t="s">
        <v>15</v>
      </c>
      <c r="B151" s="34">
        <f>AVERAGE(B87:B89)</f>
        <v>1.3020632643969592</v>
      </c>
      <c r="C151" s="34">
        <f t="shared" ref="C151:M151" si="7">AVERAGE(C87:C89)</f>
        <v>1.4020784522542247</v>
      </c>
      <c r="D151" s="34">
        <f t="shared" si="7"/>
        <v>1.3694384956426795</v>
      </c>
      <c r="E151" s="40">
        <f t="shared" si="7"/>
        <v>1.0410552680282066</v>
      </c>
      <c r="F151" s="40">
        <f t="shared" si="7"/>
        <v>1.0905623636597186</v>
      </c>
      <c r="G151" s="40">
        <f t="shared" si="7"/>
        <v>1.297540674460653</v>
      </c>
      <c r="H151" s="42">
        <f t="shared" si="7"/>
        <v>0.9760171901535436</v>
      </c>
      <c r="I151" s="42">
        <f t="shared" si="7"/>
        <v>1.1157509981766254</v>
      </c>
      <c r="J151" s="42">
        <f t="shared" si="7"/>
        <v>1.3858123784760232</v>
      </c>
      <c r="K151" s="44">
        <f>AVERAGE(K87:K98)</f>
        <v>1.1439821307116353</v>
      </c>
      <c r="L151" s="44">
        <f t="shared" si="7"/>
        <v>1.0505376452420687</v>
      </c>
      <c r="M151" s="44">
        <f t="shared" si="7"/>
        <v>1.3655467101411876</v>
      </c>
      <c r="N151" s="46"/>
      <c r="O151" s="46">
        <f>AVERAGE(O87:O98)</f>
        <v>1.1577802765477545</v>
      </c>
      <c r="P151" s="46"/>
    </row>
    <row r="152" spans="1:16">
      <c r="A152" s="5" t="s">
        <v>17</v>
      </c>
      <c r="B152" s="34">
        <f>AVERAGE(B99:B110)</f>
        <v>1.3156501517175978</v>
      </c>
      <c r="C152" s="34">
        <f t="shared" ref="C152:O152" si="8">AVERAGE(C99:C110)</f>
        <v>1.2296578992014391</v>
      </c>
      <c r="D152" s="34">
        <f t="shared" si="8"/>
        <v>1.3665120382571017</v>
      </c>
      <c r="E152" s="40">
        <f t="shared" si="8"/>
        <v>0.99592494128500908</v>
      </c>
      <c r="F152" s="40">
        <f t="shared" si="8"/>
        <v>1.0810785344783111</v>
      </c>
      <c r="G152" s="40">
        <f t="shared" si="8"/>
        <v>1.3784235283839923</v>
      </c>
      <c r="H152" s="42">
        <f t="shared" si="8"/>
        <v>1.1261905834504293</v>
      </c>
      <c r="I152" s="42">
        <f t="shared" si="8"/>
        <v>1.1774375478109207</v>
      </c>
      <c r="J152" s="42">
        <f t="shared" si="8"/>
        <v>1.6347193852343918</v>
      </c>
      <c r="K152" s="44">
        <f t="shared" si="8"/>
        <v>1.1141428670811375</v>
      </c>
      <c r="L152" s="44">
        <f t="shared" si="8"/>
        <v>1.0982127753180229</v>
      </c>
      <c r="M152" s="44">
        <f t="shared" si="8"/>
        <v>1.0331357209098566</v>
      </c>
      <c r="N152" s="46"/>
      <c r="O152" s="46">
        <f t="shared" si="8"/>
        <v>1.1556641087651423</v>
      </c>
      <c r="P152" s="46"/>
    </row>
    <row r="153" spans="1:16">
      <c r="A153" s="5" t="s">
        <v>28</v>
      </c>
      <c r="B153" s="34">
        <f t="shared" ref="B153:O153" si="9">AVERAGE(B111:B122)</f>
        <v>1.2523877120742275</v>
      </c>
      <c r="C153" s="34">
        <f t="shared" si="9"/>
        <v>1.3757090159058221</v>
      </c>
      <c r="D153" s="34">
        <f t="shared" si="9"/>
        <v>1.4238341829419179</v>
      </c>
      <c r="E153" s="40">
        <f t="shared" si="9"/>
        <v>0.95004126104724096</v>
      </c>
      <c r="F153" s="40">
        <f t="shared" si="9"/>
        <v>1.0957719376097748</v>
      </c>
      <c r="G153" s="40">
        <f>AVERAGE(G111:G122)</f>
        <v>1.4039641386333612</v>
      </c>
      <c r="H153" s="42">
        <f t="shared" si="9"/>
        <v>1.0843706587555986</v>
      </c>
      <c r="I153" s="42">
        <f t="shared" si="9"/>
        <v>1.1658280659180467</v>
      </c>
      <c r="J153" s="42">
        <f t="shared" si="9"/>
        <v>1.6080432069664108</v>
      </c>
      <c r="K153" s="44">
        <f t="shared" si="9"/>
        <v>1.1359896619064238</v>
      </c>
      <c r="L153" s="44">
        <f t="shared" si="9"/>
        <v>1.1059456037960624</v>
      </c>
      <c r="M153" s="44">
        <f t="shared" si="9"/>
        <v>1.094474252609644</v>
      </c>
      <c r="N153" s="46"/>
      <c r="O153" s="46">
        <f t="shared" si="9"/>
        <v>1.1701477100257942</v>
      </c>
      <c r="P153" s="46"/>
    </row>
    <row r="154" spans="1:16">
      <c r="A154" s="5" t="s">
        <v>29</v>
      </c>
      <c r="B154" s="34">
        <f>AVERAGE(B123:B134)</f>
        <v>1.1406402943633447</v>
      </c>
      <c r="C154" s="34">
        <f t="shared" ref="C154:O154" si="10">AVERAGE(C123:C134)</f>
        <v>1.2185773183419042</v>
      </c>
      <c r="D154" s="34">
        <f t="shared" si="10"/>
        <v>1.4070724450016743</v>
      </c>
      <c r="E154" s="40">
        <f t="shared" si="10"/>
        <v>0.94744095465933043</v>
      </c>
      <c r="F154" s="40">
        <f t="shared" si="10"/>
        <v>1.0637613647884205</v>
      </c>
      <c r="G154" s="40">
        <f t="shared" si="10"/>
        <v>1.4055578597344969</v>
      </c>
      <c r="H154" s="42">
        <f t="shared" si="10"/>
        <v>1.081133376258973</v>
      </c>
      <c r="I154" s="42">
        <f t="shared" si="10"/>
        <v>1.1577758254834458</v>
      </c>
      <c r="J154" s="42">
        <f t="shared" si="10"/>
        <v>1.5574095791168803</v>
      </c>
      <c r="K154" s="44">
        <f t="shared" si="10"/>
        <v>1.1193718977577412</v>
      </c>
      <c r="L154" s="44">
        <f t="shared" si="10"/>
        <v>1.0796752456345711</v>
      </c>
      <c r="M154" s="44">
        <f t="shared" si="10"/>
        <v>1.1763481452479132</v>
      </c>
      <c r="N154" s="46"/>
      <c r="O154" s="46">
        <f t="shared" si="10"/>
        <v>1.1399651124402954</v>
      </c>
      <c r="P154" s="46"/>
    </row>
    <row r="155" spans="1:16">
      <c r="A155" s="5" t="s">
        <v>31</v>
      </c>
      <c r="B155" s="43">
        <f t="shared" ref="B155:M155" si="11">AVERAGE(B135:B142)</f>
        <v>1.1314522839824979</v>
      </c>
      <c r="C155" s="43">
        <f t="shared" si="11"/>
        <v>1.4324996513727666</v>
      </c>
      <c r="D155" s="43">
        <f t="shared" si="11"/>
        <v>1.4108750000000001</v>
      </c>
      <c r="E155" s="51">
        <f t="shared" si="11"/>
        <v>1.0071410280410529</v>
      </c>
      <c r="F155" s="51">
        <f t="shared" si="11"/>
        <v>1.0643553659860225</v>
      </c>
      <c r="G155" s="51">
        <f t="shared" si="11"/>
        <v>1.4004861496468757</v>
      </c>
      <c r="H155" s="41">
        <f t="shared" si="11"/>
        <v>1.0511031783735412</v>
      </c>
      <c r="I155" s="41">
        <f t="shared" si="11"/>
        <v>1.1677835842437823</v>
      </c>
      <c r="J155" s="41">
        <f t="shared" si="11"/>
        <v>1.5784615816127952</v>
      </c>
      <c r="K155" s="43">
        <f t="shared" si="11"/>
        <v>1.0804831507442776</v>
      </c>
      <c r="L155" s="43">
        <f t="shared" si="11"/>
        <v>1.0203376929615187</v>
      </c>
      <c r="M155" s="43">
        <f t="shared" si="11"/>
        <v>1.1529813774522342</v>
      </c>
      <c r="N155" s="47"/>
      <c r="O155" s="45">
        <f>AVERAGE(O135:O142)</f>
        <v>1.1013821040746097</v>
      </c>
      <c r="P155" s="47"/>
    </row>
    <row r="156" spans="1:16">
      <c r="A156" s="6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O156" s="7"/>
    </row>
    <row r="157" spans="1:16">
      <c r="A157" s="8" t="s">
        <v>16</v>
      </c>
      <c r="B157" s="9">
        <f>(B155-B144)/B144*100</f>
        <v>8.3856572133441567</v>
      </c>
      <c r="C157" s="9">
        <f t="shared" ref="C157:O157" si="12">(C155-C144)/C144*100</f>
        <v>51.062537434875225</v>
      </c>
      <c r="D157" s="9">
        <f t="shared" si="12"/>
        <v>50.647807238782129</v>
      </c>
      <c r="E157" s="9">
        <f t="shared" si="12"/>
        <v>-1.0088783330201645</v>
      </c>
      <c r="F157" s="9">
        <f t="shared" si="12"/>
        <v>4.880778674927706</v>
      </c>
      <c r="G157" s="9">
        <f>(G155-G144)/G144*100</f>
        <v>52.802950731133137</v>
      </c>
      <c r="H157" s="9">
        <f t="shared" si="12"/>
        <v>-0.14312020096193723</v>
      </c>
      <c r="I157" s="9">
        <f t="shared" si="12"/>
        <v>8.0436382619700115</v>
      </c>
      <c r="J157" s="9">
        <f t="shared" si="12"/>
        <v>35.815138123184845</v>
      </c>
      <c r="K157" s="9">
        <f t="shared" si="12"/>
        <v>-3.0876660885051037</v>
      </c>
      <c r="L157" s="9">
        <f t="shared" si="12"/>
        <v>6.2541931577883316</v>
      </c>
      <c r="M157" s="9">
        <f t="shared" si="12"/>
        <v>37.767444984161813</v>
      </c>
      <c r="N157" s="9"/>
      <c r="O157" s="9">
        <f t="shared" si="12"/>
        <v>35.267225794812077</v>
      </c>
      <c r="P157" s="9"/>
    </row>
    <row r="158" spans="1:16">
      <c r="A158" s="10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 spans="1:16" ht="27" customHeight="1">
      <c r="A159" s="56" t="s">
        <v>26</v>
      </c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</row>
    <row r="160" spans="1:16" ht="13.5" customHeight="1">
      <c r="A160" s="32">
        <v>2004</v>
      </c>
      <c r="B160" s="12">
        <f>(B145-B144)/B144*100</f>
        <v>-10.287763029914208</v>
      </c>
      <c r="C160" s="12">
        <f t="shared" ref="B160:M166" si="13">(C145-C144)/C144*100</f>
        <v>6.6739721873478235</v>
      </c>
      <c r="D160" s="12">
        <f t="shared" si="13"/>
        <v>5.2603027025382039</v>
      </c>
      <c r="E160" s="12">
        <f t="shared" si="13"/>
        <v>-0.42068805884840049</v>
      </c>
      <c r="F160" s="12">
        <f t="shared" si="13"/>
        <v>2.8152919002485648</v>
      </c>
      <c r="G160" s="12">
        <f t="shared" si="13"/>
        <v>8.1381253443281807</v>
      </c>
      <c r="H160" s="12">
        <f t="shared" si="13"/>
        <v>-3.9280354004691418</v>
      </c>
      <c r="I160" s="12">
        <f t="shared" si="13"/>
        <v>4.0326071268785482</v>
      </c>
      <c r="J160" s="12">
        <f t="shared" si="13"/>
        <v>4.8591387554319088</v>
      </c>
      <c r="K160" s="12">
        <f t="shared" si="13"/>
        <v>-7.1324118530125737</v>
      </c>
      <c r="L160" s="12">
        <f t="shared" si="13"/>
        <v>3.2330233240036303</v>
      </c>
      <c r="M160" s="12">
        <f>(M145-M144)/M144*100</f>
        <v>14.696224330491617</v>
      </c>
      <c r="N160" s="12"/>
      <c r="O160" s="12">
        <f>(O145-O144)/O144*100</f>
        <v>24.938081370737621</v>
      </c>
      <c r="P160" s="12"/>
    </row>
    <row r="161" spans="1:16" ht="13.5" customHeight="1">
      <c r="A161" s="31">
        <v>2005</v>
      </c>
      <c r="B161" s="12">
        <f t="shared" si="13"/>
        <v>21.287267316834228</v>
      </c>
      <c r="C161" s="12">
        <f t="shared" si="13"/>
        <v>-3.5242257364737193</v>
      </c>
      <c r="D161" s="12">
        <f t="shared" si="13"/>
        <v>8.9819630994470323</v>
      </c>
      <c r="E161" s="12">
        <f t="shared" si="13"/>
        <v>6.0950764832770128</v>
      </c>
      <c r="F161" s="12">
        <f t="shared" si="13"/>
        <v>0.78209419636601396</v>
      </c>
      <c r="G161" s="12">
        <f t="shared" si="13"/>
        <v>5.9162632718154011</v>
      </c>
      <c r="H161" s="12">
        <f t="shared" si="13"/>
        <v>9.6940361796451278</v>
      </c>
      <c r="I161" s="12">
        <f t="shared" si="13"/>
        <v>1.2980416838362365</v>
      </c>
      <c r="J161" s="12">
        <f t="shared" si="13"/>
        <v>1.8959196784452348</v>
      </c>
      <c r="K161" s="12">
        <f t="shared" si="13"/>
        <v>2.6484576835232518</v>
      </c>
      <c r="L161" s="12">
        <f t="shared" si="13"/>
        <v>5.1680308175288925</v>
      </c>
      <c r="M161" s="12">
        <f>(M146-M145)/M145*100</f>
        <v>-10.082465634987789</v>
      </c>
      <c r="N161" s="12"/>
      <c r="O161" s="12">
        <f t="shared" ref="O161" si="14">(O146-O145)/O145*100</f>
        <v>3.9063084746244288</v>
      </c>
      <c r="P161" s="12"/>
    </row>
    <row r="162" spans="1:16" ht="13.5" customHeight="1">
      <c r="A162" s="31">
        <v>2006</v>
      </c>
      <c r="B162" s="12">
        <f t="shared" si="13"/>
        <v>-2.0390284252363169</v>
      </c>
      <c r="C162" s="12">
        <f t="shared" si="13"/>
        <v>-1.7647088786430971</v>
      </c>
      <c r="D162" s="12">
        <f t="shared" si="13"/>
        <v>3.8643555874543698</v>
      </c>
      <c r="E162" s="12">
        <f t="shared" si="13"/>
        <v>1.901676677664365</v>
      </c>
      <c r="F162" s="12">
        <f t="shared" si="13"/>
        <v>3.2945451099585701</v>
      </c>
      <c r="G162" s="12">
        <f t="shared" si="13"/>
        <v>8.3815041002726041</v>
      </c>
      <c r="H162" s="12">
        <f t="shared" si="13"/>
        <v>2.5487751277356789</v>
      </c>
      <c r="I162" s="12">
        <f t="shared" si="13"/>
        <v>4.0108383030287786</v>
      </c>
      <c r="J162" s="12">
        <f t="shared" si="13"/>
        <v>4.9366008927027183</v>
      </c>
      <c r="K162" s="12">
        <f t="shared" si="13"/>
        <v>6.3633206652052339</v>
      </c>
      <c r="L162" s="12">
        <f t="shared" si="13"/>
        <v>4.0731088122534436</v>
      </c>
      <c r="M162" s="12">
        <f t="shared" si="13"/>
        <v>-6.2889715427802066</v>
      </c>
      <c r="N162" s="12"/>
      <c r="O162" s="12">
        <f t="shared" ref="O162" si="15">(O147-O146)/O146*100</f>
        <v>3.6873788916440922</v>
      </c>
      <c r="P162" s="12"/>
    </row>
    <row r="163" spans="1:16" ht="13.5" customHeight="1">
      <c r="A163" s="31">
        <v>2007</v>
      </c>
      <c r="B163" s="12">
        <f t="shared" si="13"/>
        <v>11.238708167587179</v>
      </c>
      <c r="C163" s="12">
        <f t="shared" si="13"/>
        <v>1.6724122353263351</v>
      </c>
      <c r="D163" s="12">
        <f t="shared" si="13"/>
        <v>6.7532023977264224</v>
      </c>
      <c r="E163" s="12">
        <f t="shared" si="13"/>
        <v>1.9408035456052894</v>
      </c>
      <c r="F163" s="12">
        <f t="shared" si="13"/>
        <v>2.9797441632818127</v>
      </c>
      <c r="G163" s="12">
        <f t="shared" si="13"/>
        <v>5.0652528746752425</v>
      </c>
      <c r="H163" s="12">
        <f t="shared" si="13"/>
        <v>-9.9071759854677893E-2</v>
      </c>
      <c r="I163" s="12">
        <f t="shared" si="13"/>
        <v>0.94499776711430417</v>
      </c>
      <c r="J163" s="12">
        <f t="shared" si="13"/>
        <v>2.5132458525294292</v>
      </c>
      <c r="K163" s="12">
        <f t="shared" si="13"/>
        <v>-1.3595215272552188</v>
      </c>
      <c r="L163" s="12">
        <f t="shared" si="13"/>
        <v>6.2800466450663661</v>
      </c>
      <c r="M163" s="12">
        <f t="shared" si="13"/>
        <v>24.756455892947198</v>
      </c>
      <c r="N163" s="12"/>
      <c r="O163" s="12">
        <f t="shared" ref="O163" si="16">(O148-O147)/O147*100</f>
        <v>5.5243500239404195</v>
      </c>
      <c r="P163" s="12"/>
    </row>
    <row r="164" spans="1:16" ht="13.5" customHeight="1">
      <c r="A164" s="31">
        <v>2008</v>
      </c>
      <c r="B164" s="12">
        <f t="shared" si="13"/>
        <v>4.4132130228650919</v>
      </c>
      <c r="C164" s="12">
        <f t="shared" si="13"/>
        <v>11.519934950787457</v>
      </c>
      <c r="D164" s="12">
        <f t="shared" si="13"/>
        <v>6.3522270448093483</v>
      </c>
      <c r="E164" s="12">
        <f t="shared" si="13"/>
        <v>-4.6497927593051251</v>
      </c>
      <c r="F164" s="12">
        <f t="shared" si="13"/>
        <v>-1.8472391697655748</v>
      </c>
      <c r="G164" s="12">
        <f t="shared" si="13"/>
        <v>-0.31367968031664867</v>
      </c>
      <c r="H164" s="12">
        <f t="shared" si="13"/>
        <v>-1.9861173792524329</v>
      </c>
      <c r="I164" s="12">
        <f t="shared" si="13"/>
        <v>-3.562560190209938</v>
      </c>
      <c r="J164" s="12">
        <f t="shared" si="13"/>
        <v>5.6549570149278567</v>
      </c>
      <c r="K164" s="12">
        <f t="shared" si="13"/>
        <v>-0.64932185576894919</v>
      </c>
      <c r="L164" s="12">
        <f t="shared" si="13"/>
        <v>-1.6930248621568216</v>
      </c>
      <c r="M164" s="12">
        <f t="shared" si="13"/>
        <v>-7.7244412510938165</v>
      </c>
      <c r="N164" s="12"/>
      <c r="O164" s="12">
        <f t="shared" ref="O164" si="17">(O149-O148)/O148*100</f>
        <v>-1.849929141676502</v>
      </c>
      <c r="P164" s="12"/>
    </row>
    <row r="165" spans="1:16" ht="13.5" customHeight="1">
      <c r="A165" s="31">
        <v>2009</v>
      </c>
      <c r="B165" s="12">
        <f t="shared" si="13"/>
        <v>-7.5535465172303455</v>
      </c>
      <c r="C165" s="12">
        <f t="shared" si="13"/>
        <v>18.72693396802239</v>
      </c>
      <c r="D165" s="12">
        <f t="shared" si="13"/>
        <v>9.5316613848714571</v>
      </c>
      <c r="E165" s="12">
        <f t="shared" si="13"/>
        <v>3.0693855692396901</v>
      </c>
      <c r="F165" s="12">
        <f t="shared" si="13"/>
        <v>-1.2017478500738248</v>
      </c>
      <c r="G165" s="12">
        <f t="shared" si="13"/>
        <v>3.9198660305636901</v>
      </c>
      <c r="H165" s="12">
        <f t="shared" si="13"/>
        <v>-0.98553755552599986</v>
      </c>
      <c r="I165" s="12">
        <f t="shared" si="13"/>
        <v>-2.1815634804240078</v>
      </c>
      <c r="J165" s="12">
        <f t="shared" si="13"/>
        <v>3.6605140780033825</v>
      </c>
      <c r="K165" s="12">
        <f t="shared" si="13"/>
        <v>3.0688204859592152</v>
      </c>
      <c r="L165" s="12">
        <f t="shared" si="13"/>
        <v>-2.9743741608620478</v>
      </c>
      <c r="M165" s="12">
        <f t="shared" si="13"/>
        <v>7.5745347750906147</v>
      </c>
      <c r="N165" s="12"/>
      <c r="O165" s="12">
        <f t="shared" ref="O165" si="18">(O150-O149)/O149*100</f>
        <v>2.0090292029815737</v>
      </c>
      <c r="P165" s="12"/>
    </row>
    <row r="166" spans="1:16" ht="13.5" customHeight="1">
      <c r="A166" s="31">
        <v>2010</v>
      </c>
      <c r="B166" s="12">
        <f>(B151-B150)/B150*100</f>
        <v>8.9798047000928101</v>
      </c>
      <c r="C166" s="12">
        <f t="shared" si="13"/>
        <v>8.638910470539571</v>
      </c>
      <c r="D166" s="12">
        <f t="shared" si="13"/>
        <v>-1.312110646532435</v>
      </c>
      <c r="E166" s="12">
        <f t="shared" si="13"/>
        <v>-5.128737287481627</v>
      </c>
      <c r="F166" s="12">
        <f t="shared" si="13"/>
        <v>0.53972337825229422</v>
      </c>
      <c r="G166" s="12">
        <f t="shared" si="13"/>
        <v>4.7813498633867688</v>
      </c>
      <c r="H166" s="12">
        <f t="shared" si="13"/>
        <v>-11.503887638306507</v>
      </c>
      <c r="I166" s="12">
        <f t="shared" si="13"/>
        <v>-1.098290691908115</v>
      </c>
      <c r="J166" s="12">
        <f t="shared" si="13"/>
        <v>-5.2792109932292783</v>
      </c>
      <c r="K166" s="12">
        <f t="shared" si="13"/>
        <v>0.1886442739721905</v>
      </c>
      <c r="L166" s="12">
        <f t="shared" si="13"/>
        <v>-4.4896738219479193</v>
      </c>
      <c r="M166" s="12">
        <f t="shared" si="13"/>
        <v>36.328754582538146</v>
      </c>
      <c r="N166" s="12"/>
      <c r="O166" s="12">
        <f t="shared" ref="O166" si="19">(O151-O150)/O150*100</f>
        <v>-1.4700350792038182E-2</v>
      </c>
      <c r="P166" s="12"/>
    </row>
    <row r="167" spans="1:16" ht="13.5" customHeight="1">
      <c r="A167" s="31">
        <v>2011</v>
      </c>
      <c r="B167" s="12">
        <f>(B152-B151)/B151*100</f>
        <v>1.0434890294621195</v>
      </c>
      <c r="C167" s="12">
        <f t="shared" ref="C167:L167" si="20">(C152-C151)/C151*100</f>
        <v>-12.297496818068373</v>
      </c>
      <c r="D167" s="12">
        <f t="shared" si="20"/>
        <v>-0.21369761364890288</v>
      </c>
      <c r="E167" s="12">
        <f t="shared" si="20"/>
        <v>-4.3350557966702237</v>
      </c>
      <c r="F167" s="12">
        <f>(F152-F151)/F151*100</f>
        <v>-0.86962740485390744</v>
      </c>
      <c r="G167" s="12">
        <f t="shared" si="20"/>
        <v>6.2335505557049098</v>
      </c>
      <c r="H167" s="12">
        <f t="shared" si="20"/>
        <v>15.386347168051515</v>
      </c>
      <c r="I167" s="12">
        <f t="shared" si="20"/>
        <v>5.5287021687728064</v>
      </c>
      <c r="J167" s="12">
        <f t="shared" si="20"/>
        <v>17.961089872215698</v>
      </c>
      <c r="K167" s="12">
        <f t="shared" si="20"/>
        <v>-2.6083679831551003</v>
      </c>
      <c r="L167" s="12">
        <f t="shared" si="20"/>
        <v>4.5381648427238099</v>
      </c>
      <c r="M167" s="12">
        <f>(M152-M151)/M151*100</f>
        <v>-24.342703677779141</v>
      </c>
      <c r="N167" s="12"/>
      <c r="O167" s="12">
        <f>(O152-O151)/O151*100</f>
        <v>-0.18277801284732545</v>
      </c>
      <c r="P167" s="12"/>
    </row>
    <row r="168" spans="1:16" ht="13.5" customHeight="1">
      <c r="A168" s="31">
        <v>2012</v>
      </c>
      <c r="B168" s="12">
        <f>(B153-B152)/B152*100</f>
        <v>-4.8084545546382831</v>
      </c>
      <c r="C168" s="12">
        <f t="shared" ref="C168:O168" si="21">(C153-C152)/C152*100</f>
        <v>11.877377992629583</v>
      </c>
      <c r="D168" s="12">
        <f t="shared" si="21"/>
        <v>4.1947778782781118</v>
      </c>
      <c r="E168" s="12">
        <f t="shared" si="21"/>
        <v>-4.6071423995633571</v>
      </c>
      <c r="F168" s="12">
        <f t="shared" si="21"/>
        <v>1.3591429912678925</v>
      </c>
      <c r="G168" s="12">
        <f t="shared" si="21"/>
        <v>1.8528855408694096</v>
      </c>
      <c r="H168" s="12">
        <f t="shared" si="21"/>
        <v>-3.7133967651108062</v>
      </c>
      <c r="I168" s="12">
        <f t="shared" si="21"/>
        <v>-0.98599555572677755</v>
      </c>
      <c r="J168" s="12">
        <f t="shared" si="21"/>
        <v>-1.631850610504386</v>
      </c>
      <c r="K168" s="12">
        <f t="shared" si="21"/>
        <v>1.9608611669813161</v>
      </c>
      <c r="L168" s="12">
        <f t="shared" si="21"/>
        <v>0.70412843957313165</v>
      </c>
      <c r="M168" s="12">
        <f t="shared" si="21"/>
        <v>5.9371223410771359</v>
      </c>
      <c r="N168" s="12"/>
      <c r="O168" s="12">
        <f t="shared" si="21"/>
        <v>1.2532708380230022</v>
      </c>
      <c r="P168" s="12"/>
    </row>
    <row r="169" spans="1:16" ht="13.5" customHeight="1">
      <c r="A169" s="31">
        <v>2013</v>
      </c>
      <c r="B169" s="12">
        <f>(B154-B153)/B153*100</f>
        <v>-8.9227494515899295</v>
      </c>
      <c r="C169" s="12">
        <f t="shared" ref="C169:O169" si="22">(C154-C153)/C153*100</f>
        <v>-11.421870159108904</v>
      </c>
      <c r="D169" s="12">
        <f t="shared" si="22"/>
        <v>-1.1772254200001435</v>
      </c>
      <c r="E169" s="12">
        <f t="shared" si="22"/>
        <v>-0.27370457416177774</v>
      </c>
      <c r="F169" s="12">
        <f t="shared" si="22"/>
        <v>-2.9212805806269695</v>
      </c>
      <c r="G169" s="12">
        <f t="shared" si="22"/>
        <v>0.11351579839403865</v>
      </c>
      <c r="H169" s="12">
        <f t="shared" si="22"/>
        <v>-0.29854021505345973</v>
      </c>
      <c r="I169" s="12">
        <f t="shared" si="22"/>
        <v>-0.69068850459179854</v>
      </c>
      <c r="J169" s="12">
        <f t="shared" si="22"/>
        <v>-3.1487728457900923</v>
      </c>
      <c r="K169" s="12">
        <f t="shared" si="22"/>
        <v>-1.4628446636384558</v>
      </c>
      <c r="L169" s="12">
        <f t="shared" si="22"/>
        <v>-2.3753752509454933</v>
      </c>
      <c r="M169" s="12">
        <f t="shared" si="22"/>
        <v>7.4806595443474873</v>
      </c>
      <c r="N169" s="12"/>
      <c r="O169" s="12">
        <f t="shared" si="22"/>
        <v>-2.5793835536227698</v>
      </c>
      <c r="P169" s="12"/>
    </row>
    <row r="170" spans="1:16" ht="13.5" customHeight="1">
      <c r="A170" s="31">
        <v>2014</v>
      </c>
      <c r="B170" s="12">
        <f>(B155-B154)/B154*100</f>
        <v>-0.80551339683955014</v>
      </c>
      <c r="C170" s="12">
        <f>(C155-C154)/C154*100</f>
        <v>17.55508902151097</v>
      </c>
      <c r="D170" s="12">
        <f t="shared" ref="D170:O170" si="23">(D155-D154)/D154*100</f>
        <v>0.27024585776187948</v>
      </c>
      <c r="E170" s="12">
        <f t="shared" si="23"/>
        <v>6.3011919727692893</v>
      </c>
      <c r="F170" s="12">
        <f t="shared" si="23"/>
        <v>5.5839704022353387E-2</v>
      </c>
      <c r="G170" s="12">
        <f t="shared" si="23"/>
        <v>-0.36083253723750774</v>
      </c>
      <c r="H170" s="12">
        <f t="shared" si="23"/>
        <v>-2.7776589405966536</v>
      </c>
      <c r="I170" s="12">
        <f t="shared" si="23"/>
        <v>0.86439520847289719</v>
      </c>
      <c r="J170" s="12">
        <f>(J155-J154)/J154*100</f>
        <v>1.3517319257694749</v>
      </c>
      <c r="K170" s="12">
        <f t="shared" si="23"/>
        <v>-3.4741578818767183</v>
      </c>
      <c r="L170" s="12">
        <f t="shared" si="23"/>
        <v>-5.4958704400208047</v>
      </c>
      <c r="M170" s="12">
        <f t="shared" si="23"/>
        <v>-1.9863819983967868</v>
      </c>
      <c r="N170" s="12"/>
      <c r="O170" s="12">
        <f t="shared" si="23"/>
        <v>-3.3845779966978142</v>
      </c>
      <c r="P170" s="12"/>
    </row>
    <row r="171" spans="1:16" ht="13.5" customHeight="1"/>
    <row r="173" spans="1:16">
      <c r="F173" s="53"/>
    </row>
    <row r="174" spans="1:16">
      <c r="F174" s="53"/>
    </row>
    <row r="175" spans="1:16">
      <c r="F175" s="53"/>
    </row>
    <row r="176" spans="1:16" ht="17.25" customHeight="1">
      <c r="F176" s="53"/>
    </row>
    <row r="177" spans="6:6" ht="18" customHeight="1">
      <c r="F177" s="53"/>
    </row>
    <row r="178" spans="6:6" ht="18.75" customHeight="1">
      <c r="F178" s="53"/>
    </row>
    <row r="179" spans="6:6" ht="18" customHeight="1">
      <c r="F179" s="53"/>
    </row>
    <row r="180" spans="6:6" ht="17.25" customHeight="1">
      <c r="F180" s="53"/>
    </row>
    <row r="181" spans="6:6" ht="17.25" customHeight="1">
      <c r="F181" s="53"/>
    </row>
    <row r="182" spans="6:6" ht="18" customHeight="1">
      <c r="F182" s="53"/>
    </row>
    <row r="183" spans="6:6" ht="17.25" customHeight="1">
      <c r="F183" s="53"/>
    </row>
    <row r="184" spans="6:6" ht="21" customHeight="1">
      <c r="F184" s="53"/>
    </row>
    <row r="185" spans="6:6" ht="16.5" customHeight="1"/>
    <row r="186" spans="6:6" ht="17.25" customHeight="1"/>
    <row r="187" spans="6:6" ht="18" customHeight="1"/>
  </sheetData>
  <mergeCells count="7">
    <mergeCell ref="A1:A2"/>
    <mergeCell ref="A159:P159"/>
    <mergeCell ref="N1:P1"/>
    <mergeCell ref="B1:D1"/>
    <mergeCell ref="E1:G1"/>
    <mergeCell ref="H1:J1"/>
    <mergeCell ref="K1:M1"/>
  </mergeCells>
  <conditionalFormatting sqref="B87:P142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B143:P143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O2:Q65"/>
  <sheetViews>
    <sheetView workbookViewId="0">
      <selection activeCell="Q43" sqref="Q43"/>
    </sheetView>
  </sheetViews>
  <sheetFormatPr defaultRowHeight="12.75"/>
  <sheetData>
    <row r="2" spans="15:17">
      <c r="O2" s="60" t="str">
        <f>'Eskom Data'!B2</f>
        <v xml:space="preserve">Residential </v>
      </c>
      <c r="P2" s="61"/>
      <c r="Q2" s="61"/>
    </row>
    <row r="34" spans="15:17">
      <c r="O34" s="60" t="str">
        <f>'Eskom Data'!C2</f>
        <v>Municipality</v>
      </c>
      <c r="P34" s="61"/>
      <c r="Q34" s="61"/>
    </row>
    <row r="65" spans="15:17">
      <c r="O65" s="60" t="str">
        <f>'Eskom Data'!D2</f>
        <v>Commercial</v>
      </c>
      <c r="P65" s="61"/>
      <c r="Q65" s="61"/>
    </row>
  </sheetData>
  <mergeCells count="3">
    <mergeCell ref="O2:Q2"/>
    <mergeCell ref="O34:Q34"/>
    <mergeCell ref="O65:Q6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30" sqref="N30"/>
    </sheetView>
  </sheetViews>
  <sheetFormatPr defaultRowHeight="12.75"/>
  <cols>
    <col min="1" max="1" width="13.140625" customWidth="1"/>
    <col min="2" max="2" width="12.7109375" customWidth="1"/>
    <col min="3" max="3" width="12.140625" customWidth="1"/>
    <col min="4" max="4" width="11.7109375" customWidth="1"/>
    <col min="5" max="5" width="12.7109375" customWidth="1"/>
    <col min="6" max="6" width="11.28515625" customWidth="1"/>
    <col min="7" max="7" width="12.140625" customWidth="1"/>
    <col min="8" max="8" width="12.42578125" customWidth="1"/>
    <col min="9" max="9" width="11.5703125" customWidth="1"/>
    <col min="10" max="10" width="12.5703125" customWidth="1"/>
    <col min="11" max="11" width="12.28515625" customWidth="1"/>
    <col min="12" max="12" width="10.7109375" customWidth="1"/>
    <col min="13" max="13" width="14.140625" customWidth="1"/>
  </cols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5"/>
  <sheetViews>
    <sheetView workbookViewId="0">
      <selection sqref="A1:F1"/>
    </sheetView>
  </sheetViews>
  <sheetFormatPr defaultRowHeight="12.75"/>
  <cols>
    <col min="1" max="1" width="22.7109375" customWidth="1"/>
    <col min="2" max="2" width="18" customWidth="1"/>
    <col min="3" max="3" width="12" customWidth="1"/>
    <col min="4" max="4" width="11.140625" customWidth="1"/>
    <col min="5" max="5" width="12.28515625" customWidth="1"/>
    <col min="6" max="6" width="12.5703125" customWidth="1"/>
  </cols>
  <sheetData>
    <row r="1" spans="1:10" ht="19.5" customHeight="1" thickBot="1">
      <c r="A1" s="68" t="s">
        <v>18</v>
      </c>
      <c r="B1" s="69"/>
      <c r="C1" s="69"/>
      <c r="D1" s="69"/>
      <c r="E1" s="69"/>
      <c r="F1" s="70"/>
    </row>
    <row r="2" spans="1:10" ht="30.75" thickBot="1">
      <c r="A2" s="13"/>
      <c r="B2" s="14"/>
      <c r="C2" s="16" t="s">
        <v>19</v>
      </c>
      <c r="D2" s="17" t="s">
        <v>30</v>
      </c>
      <c r="E2" s="17" t="s">
        <v>20</v>
      </c>
      <c r="F2" s="18" t="s">
        <v>21</v>
      </c>
    </row>
    <row r="3" spans="1:10" ht="17.25" customHeight="1" thickBot="1">
      <c r="A3" s="62" t="s">
        <v>22</v>
      </c>
      <c r="B3" s="25" t="s">
        <v>1</v>
      </c>
      <c r="C3" s="19">
        <f>STDEV('Eskom Data'!B144:B155)</f>
        <v>0.11384705086549929</v>
      </c>
      <c r="D3" s="19">
        <f>AVERAGE('Eskom Data'!B144:B155)</f>
        <v>1.1746800625753366</v>
      </c>
      <c r="E3" s="19">
        <f>MEDIAN('Eskom Data'!B144:B155)</f>
        <v>1.1677075567022595</v>
      </c>
      <c r="F3" s="19">
        <f>SKEW('Eskom Data'!B144:B155)</f>
        <v>-0.66044824266441415</v>
      </c>
    </row>
    <row r="4" spans="1:10" ht="15" customHeight="1" thickBot="1">
      <c r="A4" s="62"/>
      <c r="B4" s="26" t="s">
        <v>6</v>
      </c>
      <c r="C4" s="20">
        <f>STDEV('Eskom Data'!C144:C155)</f>
        <v>0.18723347394081258</v>
      </c>
      <c r="D4" s="20">
        <f>AVERAGE('Eskom Data'!C144:C155)</f>
        <v>1.1587777182472287</v>
      </c>
      <c r="E4" s="20">
        <f>MEDIAN('Eskom Data'!C144:C155)</f>
        <v>1.1527988170290075</v>
      </c>
      <c r="F4" s="20">
        <f>SKEW('Eskom Data'!C144:C155)</f>
        <v>0.244900881605496</v>
      </c>
    </row>
    <row r="5" spans="1:10" ht="16.5" customHeight="1">
      <c r="A5" s="63"/>
      <c r="B5" s="26" t="s">
        <v>0</v>
      </c>
      <c r="C5" s="20">
        <f>STDEV('Eskom Data'!D144:D155)</f>
        <v>0.17783060835325393</v>
      </c>
      <c r="D5" s="20">
        <f>AVERAGE('Eskom Data'!D144:D155)</f>
        <v>1.2446703539069743</v>
      </c>
      <c r="E5" s="20">
        <f>MEDIAN('Eskom Data'!D144:D155)</f>
        <v>1.3167011473633203</v>
      </c>
      <c r="F5" s="20">
        <f>SKEW('Eskom Data'!D144:D155)</f>
        <v>-0.63090188371849965</v>
      </c>
      <c r="J5" s="15"/>
    </row>
    <row r="6" spans="1:10" ht="13.5" customHeight="1">
      <c r="A6" s="64" t="s">
        <v>23</v>
      </c>
      <c r="B6" s="27" t="s">
        <v>1</v>
      </c>
      <c r="C6" s="21">
        <f>STDEV('Eskom Data'!E144:E155)</f>
        <v>5.6132937831120652E-2</v>
      </c>
      <c r="D6" s="52">
        <f>AVERAGE('Eskom Data'!E144:E155)</f>
        <v>1.0350743849081996</v>
      </c>
      <c r="E6" s="21">
        <f>MEDIAN('Eskom Data'!E144:E155)</f>
        <v>1.0292303394088447</v>
      </c>
      <c r="F6" s="21">
        <f>SKEW('Eskom Data'!E144:E155)</f>
        <v>-0.18210689433451283</v>
      </c>
    </row>
    <row r="7" spans="1:10" ht="13.5" customHeight="1">
      <c r="A7" s="64"/>
      <c r="B7" s="27" t="s">
        <v>6</v>
      </c>
      <c r="C7" s="21">
        <f>STDEV('Eskom Data'!F144:F155)</f>
        <v>2.8215924334287844E-2</v>
      </c>
      <c r="D7" s="52">
        <f>AVERAGE('Eskom Data'!F144:F155)</f>
        <v>1.0743896293014756</v>
      </c>
      <c r="E7" s="21">
        <f>MEDIAN('Eskom Data'!F144:F155)</f>
        <v>1.0828932378964975</v>
      </c>
      <c r="F7" s="21">
        <f>SKEW('Eskom Data'!F144:F155)</f>
        <v>-0.67495165817503922</v>
      </c>
    </row>
    <row r="8" spans="1:10" ht="14.25" customHeight="1">
      <c r="A8" s="64"/>
      <c r="B8" s="27" t="s">
        <v>0</v>
      </c>
      <c r="C8" s="21">
        <f>STDEV('Eskom Data'!G144:G155)</f>
        <v>0.16891193439295882</v>
      </c>
      <c r="D8" s="52">
        <f>AVERAGE('Eskom Data'!G144:G155)</f>
        <v>1.2172037977988128</v>
      </c>
      <c r="E8" s="21">
        <f>MEDIAN('Eskom Data'!G144:G155)</f>
        <v>1.2168515341337778</v>
      </c>
      <c r="F8" s="21">
        <f>SKEW('Eskom Data'!G144:G155)</f>
        <v>-0.45025013432747196</v>
      </c>
    </row>
    <row r="9" spans="1:10" ht="13.5" customHeight="1">
      <c r="A9" s="65" t="s">
        <v>2</v>
      </c>
      <c r="B9" s="28" t="s">
        <v>1</v>
      </c>
      <c r="C9" s="22">
        <f>STDEV('Eskom Data'!H144:H155)</f>
        <v>5.0688458024589683E-2</v>
      </c>
      <c r="D9" s="22">
        <f>AVERAGE('Eskom Data'!H144:H155)</f>
        <v>1.0818962764026179</v>
      </c>
      <c r="E9" s="22">
        <f>MEDIAN('Eskom Data'!H144:H155)</f>
        <v>1.0936316947076414</v>
      </c>
      <c r="F9" s="22">
        <f>SKEW('Eskom Data'!H144:H155)</f>
        <v>-0.92928344058187395</v>
      </c>
    </row>
    <row r="10" spans="1:10" ht="13.5" customHeight="1">
      <c r="A10" s="65"/>
      <c r="B10" s="28" t="s">
        <v>6</v>
      </c>
      <c r="C10" s="22">
        <f>STDEV('Eskom Data'!I144:I155)</f>
        <v>3.2896313574564462E-2</v>
      </c>
      <c r="D10" s="22">
        <f>AVERAGE('Eskom Data'!I144:I155)</f>
        <v>1.1492447056473858</v>
      </c>
      <c r="E10" s="22">
        <f>MEDIAN('Eskom Data'!I144:I155)</f>
        <v>1.1555385467440407</v>
      </c>
      <c r="F10" s="22">
        <f>SKEW('Eskom Data'!I144:I155)</f>
        <v>-0.62238995476174108</v>
      </c>
    </row>
    <row r="11" spans="1:10" ht="12.75" customHeight="1">
      <c r="A11" s="65"/>
      <c r="B11" s="28" t="s">
        <v>0</v>
      </c>
      <c r="C11" s="22">
        <f>STDEV('Eskom Data'!J144:J155)</f>
        <v>0.16136325302026286</v>
      </c>
      <c r="D11" s="22">
        <f>AVERAGE('Eskom Data'!J144:J155)</f>
        <v>1.4083760946772059</v>
      </c>
      <c r="E11" s="22">
        <f>MEDIAN('Eskom Data'!J144:J155)</f>
        <v>1.3985991336314045</v>
      </c>
      <c r="F11" s="22">
        <f>SKEW('Eskom Data'!J144:J155)</f>
        <v>6.5822239167474741E-4</v>
      </c>
    </row>
    <row r="12" spans="1:10" ht="15" customHeight="1" thickBot="1">
      <c r="A12" s="66" t="s">
        <v>24</v>
      </c>
      <c r="B12" s="29" t="s">
        <v>1</v>
      </c>
      <c r="C12" s="23">
        <f>STDEV('Eskom Data'!K144:K155)</f>
        <v>3.3110578547296515E-2</v>
      </c>
      <c r="D12" s="23">
        <f>AVERAGE('Eskom Data'!K144:K155)</f>
        <v>1.1085204282814531</v>
      </c>
      <c r="E12" s="23">
        <f>MEDIAN('Eskom Data'!K144:K155)</f>
        <v>1.1149894900037689</v>
      </c>
      <c r="F12" s="23">
        <f>SKEW('Eskom Data'!K144:K155)</f>
        <v>-1.1837519967097763</v>
      </c>
    </row>
    <row r="13" spans="1:10" ht="15" customHeight="1" thickBot="1">
      <c r="A13" s="67"/>
      <c r="B13" s="29" t="s">
        <v>6</v>
      </c>
      <c r="C13" s="23">
        <f>STDEV('Eskom Data'!L144:L155)</f>
        <v>5.7258175731189923E-2</v>
      </c>
      <c r="D13" s="23">
        <f>AVERAGE('Eskom Data'!L144:L155)</f>
        <v>1.0683848025611575</v>
      </c>
      <c r="E13" s="23">
        <f>MEDIAN('Eskom Data'!L144:L155)</f>
        <v>1.0823489039028587</v>
      </c>
      <c r="F13" s="23">
        <f>SKEW('Eskom Data'!L144:L155)</f>
        <v>-0.49435735479618576</v>
      </c>
    </row>
    <row r="14" spans="1:10" ht="16.5" customHeight="1" thickBot="1">
      <c r="A14" s="67"/>
      <c r="B14" s="30" t="s">
        <v>0</v>
      </c>
      <c r="C14" s="24">
        <f>STDEV('Eskom Data'!M144:M155)</f>
        <v>0.16009655764916428</v>
      </c>
      <c r="D14" s="24">
        <f>AVERAGE('Eskom Data'!M144:M155)</f>
        <v>1.019424844257204</v>
      </c>
      <c r="E14" s="24">
        <f>MEDIAN('Eskom Data'!M144:M155)</f>
        <v>1.0053654753193251</v>
      </c>
      <c r="F14" s="24">
        <f>SKEW('Eskom Data'!M144:M155)</f>
        <v>0.74419226504128311</v>
      </c>
    </row>
    <row r="15" spans="1:10">
      <c r="B15" s="15"/>
      <c r="C15" s="15"/>
      <c r="D15" s="15"/>
      <c r="E15" s="15"/>
      <c r="F15" s="15"/>
    </row>
  </sheetData>
  <mergeCells count="5">
    <mergeCell ref="A3:A5"/>
    <mergeCell ref="A6:A8"/>
    <mergeCell ref="A9:A11"/>
    <mergeCell ref="A12:A14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Eskom Data</vt:lpstr>
      <vt:lpstr>Graphs</vt:lpstr>
      <vt:lpstr>Graphs1</vt:lpstr>
      <vt:lpstr>Descriptive statistics</vt:lpstr>
    </vt:vector>
  </TitlesOfParts>
  <Company>ESKOM DISTRIBUTION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2006-04-03T07:03:18Z</dcterms:created>
  <dcterms:modified xsi:type="dcterms:W3CDTF">2014-09-25T05:30:05Z</dcterms:modified>
</cp:coreProperties>
</file>