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charts/chart6.xml" ContentType="application/vnd.openxmlformats-officedocument.drawingml.chart+xml"/>
  <Override PartName="/xl/charts/chart7.xml" ContentType="application/vnd.openxmlformats-officedocument.drawingml.chart+xml"/>
  <Override PartName="/xl/charts/chart10.xml" ContentType="application/vnd.openxmlformats-officedocument.drawingml.chart+xml"/>
  <Override PartName="/xl/charts/chart20.xml" ContentType="application/vnd.openxmlformats-officedocument.drawingml.chart+xml"/>
  <Override PartName="/xl/theme/theme1.xml" ContentType="application/vnd.openxmlformats-officedocument.theme+xml"/>
  <Override PartName="/xl/styles.xml" ContentType="application/vnd.openxmlformats-officedocument.spreadsheetml.styles+xml"/>
  <Override PartName="/xl/charts/chart4.xml" ContentType="application/vnd.openxmlformats-officedocument.drawingml.chart+xml"/>
  <Override PartName="/xl/charts/chart5.xml" ContentType="application/vnd.openxmlformats-officedocument.drawingml.chart+xml"/>
  <Override PartName="/xl/charts/chart2.xml" ContentType="application/vnd.openxmlformats-officedocument.drawingml.chart+xml"/>
  <Override PartName="/xl/charts/chart3.xml" ContentType="application/vnd.openxmlformats-officedocument.drawingml.chart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charts/chart1.xml" ContentType="application/vnd.openxmlformats-officedocument.drawingml.chart+xml"/>
  <Override PartName="/xl/drawings/drawing2.xml" ContentType="application/vnd.openxmlformats-officedocument.drawing+xml"/>
  <Override PartName="/xl/drawings/drawing3.xml" ContentType="application/vnd.openxmlformats-officedocument.drawing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charts/chart18.xml" ContentType="application/vnd.openxmlformats-officedocument.drawingml.chart+xml"/>
  <Override PartName="/xl/charts/chart19.xml" ContentType="application/vnd.openxmlformats-officedocument.drawingml.chart+xml"/>
  <Override PartName="/xl/worksheets/sheet1.xml" ContentType="application/vnd.openxmlformats-officedocument.spreadsheetml.worksheet+xml"/>
  <Default Extension="vml" ContentType="application/vnd.openxmlformats-officedocument.vmlDrawing"/>
  <Override PartName="/xl/comments1.xml" ContentType="application/vnd.openxmlformats-officedocument.spreadsheetml.comments+xml"/>
  <Override PartName="/xl/charts/chart16.xml" ContentType="application/vnd.openxmlformats-officedocument.drawingml.chart+xml"/>
  <Override PartName="/xl/charts/chart17.xml" ContentType="application/vnd.openxmlformats-officedocument.drawingml.char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xl/charts/chart13.xml" ContentType="application/vnd.openxmlformats-officedocument.drawingml.chart+xml"/>
  <Override PartName="/xl/charts/chart14.xml" ContentType="application/vnd.openxmlformats-officedocument.drawingml.chart+xml"/>
  <Override PartName="/xl/charts/chart15.xml" ContentType="application/vnd.openxmlformats-officedocument.drawingml.chart+xml"/>
  <Override PartName="/xl/charts/chart23.xml" ContentType="application/vnd.openxmlformats-officedocument.drawingml.chart+xml"/>
  <Override PartName="/xl/charts/chart8.xml" ContentType="application/vnd.openxmlformats-officedocument.drawingml.chart+xml"/>
  <Override PartName="/xl/charts/chart9.xml" ContentType="application/vnd.openxmlformats-officedocument.drawingml.chart+xml"/>
  <Override PartName="/xl/charts/chart11.xml" ContentType="application/vnd.openxmlformats-officedocument.drawingml.chart+xml"/>
  <Override PartName="/xl/charts/chart12.xml" ContentType="application/vnd.openxmlformats-officedocument.drawingml.chart+xml"/>
  <Override PartName="/xl/charts/chart21.xml" ContentType="application/vnd.openxmlformats-officedocument.drawingml.chart+xml"/>
  <Override PartName="/xl/charts/chart22.xml" ContentType="application/vnd.openxmlformats-officedocument.drawingml.chart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0" yWindow="0" windowWidth="8070" windowHeight="8220"/>
  </bookViews>
  <sheets>
    <sheet name="Stats" sheetId="1" r:id="rId1"/>
    <sheet name="Graphs" sheetId="2" r:id="rId2"/>
    <sheet name="PieCharts" sheetId="3" r:id="rId3"/>
  </sheets>
  <calcPr calcId="125725"/>
</workbook>
</file>

<file path=xl/calcChain.xml><?xml version="1.0" encoding="utf-8"?>
<calcChain xmlns="http://schemas.openxmlformats.org/spreadsheetml/2006/main">
  <c r="D38" i="1"/>
  <c r="N32" i="2"/>
  <c r="M32"/>
  <c r="L32"/>
  <c r="D12"/>
  <c r="C12"/>
  <c r="M42" s="1"/>
  <c r="B12"/>
  <c r="B37" i="1"/>
  <c r="P32" i="2" l="1"/>
  <c r="L42"/>
  <c r="E12"/>
  <c r="O32" s="1"/>
  <c r="B29" i="1"/>
  <c r="B34"/>
  <c r="Q32" i="2" l="1"/>
  <c r="B36" i="1"/>
  <c r="AA17"/>
  <c r="AB18"/>
  <c r="AB19"/>
  <c r="AB20"/>
  <c r="AB21"/>
  <c r="AB22"/>
  <c r="AB23"/>
  <c r="AB24"/>
  <c r="AB25"/>
  <c r="AB26"/>
  <c r="AA18"/>
  <c r="AA19"/>
  <c r="AA20"/>
  <c r="AA21"/>
  <c r="AA22"/>
  <c r="AA23"/>
  <c r="AA24"/>
  <c r="AA25"/>
  <c r="AA26"/>
  <c r="AB17"/>
  <c r="Z18"/>
  <c r="Z19"/>
  <c r="Z20"/>
  <c r="Z21"/>
  <c r="Z22"/>
  <c r="Z23"/>
  <c r="Z24"/>
  <c r="Z25"/>
  <c r="Z26"/>
  <c r="Z17"/>
  <c r="Y20"/>
  <c r="N29" i="2"/>
  <c r="M29"/>
  <c r="L29"/>
  <c r="N31"/>
  <c r="M31"/>
  <c r="D11"/>
  <c r="C11"/>
  <c r="B11"/>
  <c r="M41" l="1"/>
  <c r="C37" i="1"/>
  <c r="E37" s="1"/>
  <c r="E11" i="2"/>
  <c r="O31" s="1"/>
  <c r="P29"/>
  <c r="B35" i="1"/>
  <c r="C35" s="1"/>
  <c r="X26"/>
  <c r="Y26"/>
  <c r="X21"/>
  <c r="Y21"/>
  <c r="X22"/>
  <c r="Y22"/>
  <c r="X23"/>
  <c r="Y23"/>
  <c r="X24"/>
  <c r="Y24"/>
  <c r="X25"/>
  <c r="Y25"/>
  <c r="X20"/>
  <c r="X19"/>
  <c r="Y19"/>
  <c r="X18"/>
  <c r="Y18"/>
  <c r="X17"/>
  <c r="Y17"/>
  <c r="C36" l="1"/>
  <c r="E36" s="1"/>
  <c r="L31" i="2" l="1"/>
  <c r="W26" i="1"/>
  <c r="W22"/>
  <c r="W20"/>
  <c r="W24"/>
  <c r="W18"/>
  <c r="W23"/>
  <c r="W19"/>
  <c r="W21"/>
  <c r="W25"/>
  <c r="W17"/>
  <c r="T18"/>
  <c r="U18"/>
  <c r="V18"/>
  <c r="T19"/>
  <c r="U19"/>
  <c r="V19"/>
  <c r="T20"/>
  <c r="U20"/>
  <c r="V20"/>
  <c r="T21"/>
  <c r="U21"/>
  <c r="V21"/>
  <c r="T22"/>
  <c r="U22"/>
  <c r="V22"/>
  <c r="T23"/>
  <c r="U23"/>
  <c r="V23"/>
  <c r="T24"/>
  <c r="U24"/>
  <c r="V24"/>
  <c r="T25"/>
  <c r="U25"/>
  <c r="V25"/>
  <c r="T26"/>
  <c r="U26"/>
  <c r="V26"/>
  <c r="V17"/>
  <c r="U17"/>
  <c r="T17"/>
  <c r="N30" i="2"/>
  <c r="M30"/>
  <c r="L30"/>
  <c r="D10"/>
  <c r="C10"/>
  <c r="B10"/>
  <c r="L40" l="1"/>
  <c r="M40"/>
  <c r="L41"/>
  <c r="P31"/>
  <c r="Q31" s="1"/>
  <c r="E10"/>
  <c r="O30" s="1"/>
  <c r="P30"/>
  <c r="N28"/>
  <c r="N27"/>
  <c r="M27"/>
  <c r="D9"/>
  <c r="D8"/>
  <c r="D7"/>
  <c r="D6"/>
  <c r="C8"/>
  <c r="C9"/>
  <c r="M39" s="1"/>
  <c r="C7"/>
  <c r="C6"/>
  <c r="B9"/>
  <c r="L39" s="1"/>
  <c r="B8"/>
  <c r="B6"/>
  <c r="B7"/>
  <c r="R19" i="1"/>
  <c r="R23"/>
  <c r="R17"/>
  <c r="Q18"/>
  <c r="Q21"/>
  <c r="Q22"/>
  <c r="Q25"/>
  <c r="Q26"/>
  <c r="M17"/>
  <c r="S18"/>
  <c r="R20"/>
  <c r="P17"/>
  <c r="M28" i="2"/>
  <c r="N17" i="1"/>
  <c r="L17"/>
  <c r="K17"/>
  <c r="J13"/>
  <c r="J17" s="1"/>
  <c r="I13"/>
  <c r="M26" i="2" s="1"/>
  <c r="H13" i="1"/>
  <c r="H17" s="1"/>
  <c r="M37" i="2" l="1"/>
  <c r="Q30"/>
  <c r="M36"/>
  <c r="E6"/>
  <c r="O26" s="1"/>
  <c r="E8"/>
  <c r="O28" s="1"/>
  <c r="M38"/>
  <c r="E7"/>
  <c r="O27" s="1"/>
  <c r="E9"/>
  <c r="O29" s="1"/>
  <c r="Q29" s="1"/>
  <c r="E35" i="1"/>
  <c r="I17"/>
  <c r="L26" i="2"/>
  <c r="L36" s="1"/>
  <c r="L27"/>
  <c r="L37" s="1"/>
  <c r="O17" i="1"/>
  <c r="Q17"/>
  <c r="Q23"/>
  <c r="Q19"/>
  <c r="R25"/>
  <c r="R21"/>
  <c r="S17"/>
  <c r="S23"/>
  <c r="S19"/>
  <c r="N26" i="2"/>
  <c r="P26" s="1"/>
  <c r="Q24" i="1"/>
  <c r="Q20"/>
  <c r="R26"/>
  <c r="R22"/>
  <c r="R18"/>
  <c r="S24"/>
  <c r="S20"/>
  <c r="L28" i="2"/>
  <c r="L38" s="1"/>
  <c r="S25" i="1"/>
  <c r="S21"/>
  <c r="R24"/>
  <c r="S26"/>
  <c r="S22"/>
  <c r="P27" i="2" l="1"/>
  <c r="Q27" s="1"/>
  <c r="P28"/>
  <c r="Q28" s="1"/>
  <c r="Q26"/>
  <c r="B28" i="1"/>
  <c r="B33"/>
  <c r="B32"/>
  <c r="C32" s="1"/>
  <c r="B31"/>
  <c r="B30"/>
  <c r="A30"/>
  <c r="A31" s="1"/>
  <c r="A32" s="1"/>
  <c r="A33" s="1"/>
  <c r="A34" s="1"/>
  <c r="A35" s="1"/>
  <c r="A36" s="1"/>
  <c r="N18"/>
  <c r="O18"/>
  <c r="P18"/>
  <c r="N19"/>
  <c r="O19"/>
  <c r="P19"/>
  <c r="N20"/>
  <c r="O20"/>
  <c r="P20"/>
  <c r="N21"/>
  <c r="O21"/>
  <c r="P21"/>
  <c r="N22"/>
  <c r="O22"/>
  <c r="P22"/>
  <c r="N23"/>
  <c r="O23"/>
  <c r="P23"/>
  <c r="N24"/>
  <c r="O24"/>
  <c r="P24"/>
  <c r="N25"/>
  <c r="O25"/>
  <c r="P25"/>
  <c r="D5" i="2"/>
  <c r="D4"/>
  <c r="C4"/>
  <c r="C5"/>
  <c r="B5"/>
  <c r="A5"/>
  <c r="A6" s="1"/>
  <c r="A7" s="1"/>
  <c r="B4"/>
  <c r="C13" i="1"/>
  <c r="M24" i="2" s="1"/>
  <c r="D13" i="1"/>
  <c r="D19" s="1"/>
  <c r="E13"/>
  <c r="E19" s="1"/>
  <c r="F13"/>
  <c r="F18" s="1"/>
  <c r="G13"/>
  <c r="N25" i="2" s="1"/>
  <c r="H18" i="1"/>
  <c r="I19"/>
  <c r="L18"/>
  <c r="B13"/>
  <c r="B25" s="1"/>
  <c r="C33" l="1"/>
  <c r="C34"/>
  <c r="E34" s="1"/>
  <c r="C31"/>
  <c r="E5" i="2"/>
  <c r="O25" s="1"/>
  <c r="C22" i="1"/>
  <c r="C30"/>
  <c r="D17"/>
  <c r="C18"/>
  <c r="C17"/>
  <c r="D22"/>
  <c r="D18"/>
  <c r="N24" i="2"/>
  <c r="D20" i="1"/>
  <c r="C24"/>
  <c r="C20"/>
  <c r="D24"/>
  <c r="E33"/>
  <c r="C25"/>
  <c r="C23"/>
  <c r="C21"/>
  <c r="C19"/>
  <c r="D25"/>
  <c r="D23"/>
  <c r="D21"/>
  <c r="E4" i="2"/>
  <c r="O24" s="1"/>
  <c r="E32" i="1"/>
  <c r="E31"/>
  <c r="M34" i="2"/>
  <c r="B17" i="1"/>
  <c r="B20"/>
  <c r="B22"/>
  <c r="B24"/>
  <c r="B18"/>
  <c r="L24" i="2"/>
  <c r="L34" s="1"/>
  <c r="B19" i="1"/>
  <c r="B21"/>
  <c r="B23"/>
  <c r="M25"/>
  <c r="M21"/>
  <c r="M23"/>
  <c r="M24"/>
  <c r="M22"/>
  <c r="M20"/>
  <c r="M18"/>
  <c r="M19"/>
  <c r="L25"/>
  <c r="L24"/>
  <c r="L23"/>
  <c r="L22"/>
  <c r="L21"/>
  <c r="L20"/>
  <c r="L19"/>
  <c r="K25"/>
  <c r="K21"/>
  <c r="K23"/>
  <c r="K19"/>
  <c r="K24"/>
  <c r="K22"/>
  <c r="K20"/>
  <c r="K18"/>
  <c r="J25"/>
  <c r="J24"/>
  <c r="J23"/>
  <c r="J22"/>
  <c r="J21"/>
  <c r="J20"/>
  <c r="J19"/>
  <c r="J18"/>
  <c r="I24"/>
  <c r="I22"/>
  <c r="I20"/>
  <c r="I18"/>
  <c r="I25"/>
  <c r="I23"/>
  <c r="I21"/>
  <c r="H25"/>
  <c r="H24"/>
  <c r="H23"/>
  <c r="H22"/>
  <c r="H21"/>
  <c r="H20"/>
  <c r="H19"/>
  <c r="G25"/>
  <c r="G23"/>
  <c r="G19"/>
  <c r="G21"/>
  <c r="G17"/>
  <c r="G24"/>
  <c r="G22"/>
  <c r="G20"/>
  <c r="G18"/>
  <c r="F24"/>
  <c r="F22"/>
  <c r="F20"/>
  <c r="M25" i="2"/>
  <c r="M35" s="1"/>
  <c r="F17" i="1"/>
  <c r="F25"/>
  <c r="F23"/>
  <c r="F21"/>
  <c r="F19"/>
  <c r="E24"/>
  <c r="E20"/>
  <c r="L25" i="2"/>
  <c r="P25" s="1"/>
  <c r="E17" i="1"/>
  <c r="E22"/>
  <c r="E18"/>
  <c r="E25"/>
  <c r="E23"/>
  <c r="E21"/>
  <c r="P26"/>
  <c r="O26"/>
  <c r="N26"/>
  <c r="C38" l="1"/>
  <c r="L35" i="2"/>
  <c r="Q25"/>
  <c r="E30" i="1"/>
  <c r="E38" s="1"/>
  <c r="C26"/>
  <c r="D26"/>
  <c r="P24" i="2"/>
  <c r="Q24" s="1"/>
  <c r="B26" i="1"/>
  <c r="M26"/>
  <c r="L26"/>
  <c r="K26"/>
  <c r="J26"/>
  <c r="I26"/>
  <c r="H26"/>
  <c r="G26"/>
  <c r="F26"/>
  <c r="E26"/>
</calcChain>
</file>

<file path=xl/comments1.xml><?xml version="1.0" encoding="utf-8"?>
<comments xmlns="http://schemas.openxmlformats.org/spreadsheetml/2006/main">
  <authors>
    <author>user</author>
  </authors>
  <commentList>
    <comment ref="A1" authorId="0">
      <text>
        <r>
          <rPr>
            <b/>
            <sz val="9"/>
            <color indexed="81"/>
            <rFont val="Tahoma"/>
            <family val="2"/>
          </rPr>
          <t xml:space="preserve">Source: SARS
</t>
        </r>
        <r>
          <rPr>
            <sz val="9"/>
            <color indexed="81"/>
            <rFont val="Tahoma"/>
            <family val="2"/>
          </rPr>
          <t>http://www.sars.gov.za/home.asp?pid=64671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sharedStrings.xml><?xml version="1.0" encoding="utf-8"?>
<sst xmlns="http://schemas.openxmlformats.org/spreadsheetml/2006/main" count="88" uniqueCount="25">
  <si>
    <t>PROVINCE</t>
  </si>
  <si>
    <t>Number of taxpayers</t>
  </si>
  <si>
    <t>Taxable income                          ( R million)</t>
  </si>
  <si>
    <t>Tax assessed                                 ( R million)</t>
  </si>
  <si>
    <t xml:space="preserve">Eastern Cape </t>
  </si>
  <si>
    <t xml:space="preserve">Free State </t>
  </si>
  <si>
    <t xml:space="preserve">Gauteng </t>
  </si>
  <si>
    <t>KwaZulu Natal</t>
  </si>
  <si>
    <t>Limpopo</t>
  </si>
  <si>
    <t>Mpumalanga</t>
  </si>
  <si>
    <t>North West</t>
  </si>
  <si>
    <t xml:space="preserve">Northern Cape </t>
  </si>
  <si>
    <t xml:space="preserve">Western Cape </t>
  </si>
  <si>
    <t>Total</t>
  </si>
  <si>
    <t>Taxable income ( R million)</t>
  </si>
  <si>
    <t>Tax Burden</t>
  </si>
  <si>
    <t>KZN PERSONAL TAX STATISTICS</t>
  </si>
  <si>
    <t>KZN Tax Burden as a % of SA Tax Burden</t>
  </si>
  <si>
    <t>PERCENTAGE OF TOTAL</t>
  </si>
  <si>
    <t>2005</t>
  </si>
  <si>
    <t>Nominal Increase</t>
  </si>
  <si>
    <t>Inflation</t>
  </si>
  <si>
    <t>Real Increase</t>
  </si>
  <si>
    <t>Average</t>
  </si>
  <si>
    <t>Individual Tax Payers: Taxable income and Tax assessed by Province 2005-2013</t>
  </si>
</sst>
</file>

<file path=xl/styles.xml><?xml version="1.0" encoding="utf-8"?>
<styleSheet xmlns="http://schemas.openxmlformats.org/spreadsheetml/2006/main">
  <numFmts count="6">
    <numFmt numFmtId="44" formatCode="_ &quot;R&quot;\ * #,##0.00_ ;_ &quot;R&quot;\ * \-#,##0.00_ ;_ &quot;R&quot;\ * &quot;-&quot;??_ ;_ @_ "/>
    <numFmt numFmtId="43" formatCode="_ * #,##0.00_ ;_ * \-#,##0.00_ ;_ * &quot;-&quot;??_ ;_ @_ "/>
    <numFmt numFmtId="164" formatCode="_(* #,##0.00_);_(* \(#,##0.00\);_(* &quot;-&quot;??_);_(@_)"/>
    <numFmt numFmtId="165" formatCode="0.0%"/>
    <numFmt numFmtId="166" formatCode="_(* #,##0_);_*\ \-#,##0_);_(* &quot;–&quot;_);_(@_)"/>
    <numFmt numFmtId="167" formatCode="_ * #,##0.0000000_ ;_ * \-#,##0.0000000_ ;_ * &quot;-&quot;??_ ;_ @_ "/>
  </numFmts>
  <fonts count="43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8"/>
      <color theme="1" tint="4.9989318521683403E-2"/>
      <name val="Calibri"/>
      <family val="2"/>
      <scheme val="minor"/>
    </font>
    <font>
      <b/>
      <sz val="16"/>
      <color theme="1"/>
      <name val="Calibri"/>
      <family val="2"/>
      <scheme val="minor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b/>
      <sz val="11"/>
      <name val="Calibri"/>
      <family val="2"/>
      <scheme val="minor"/>
    </font>
    <font>
      <sz val="10"/>
      <name val="Arial"/>
      <family val="2"/>
    </font>
    <font>
      <sz val="11"/>
      <color rgb="FF000000"/>
      <name val="Calibri"/>
      <family val="2"/>
      <scheme val="minor"/>
    </font>
    <font>
      <sz val="10"/>
      <name val="Arial"/>
      <family val="2"/>
    </font>
    <font>
      <sz val="11"/>
      <color theme="1"/>
      <name val="Arial"/>
      <family val="2"/>
    </font>
    <font>
      <u/>
      <sz val="10"/>
      <color indexed="12"/>
      <name val="Arial"/>
      <family val="2"/>
    </font>
    <font>
      <sz val="11"/>
      <color indexed="8"/>
      <name val="Calibri"/>
      <family val="2"/>
    </font>
    <font>
      <sz val="11"/>
      <color indexed="9"/>
      <name val="Calibri"/>
      <family val="2"/>
    </font>
    <font>
      <sz val="11"/>
      <color indexed="20"/>
      <name val="Calibri"/>
      <family val="2"/>
    </font>
    <font>
      <b/>
      <sz val="11"/>
      <color indexed="52"/>
      <name val="Calibri"/>
      <family val="2"/>
    </font>
    <font>
      <b/>
      <sz val="11"/>
      <color indexed="9"/>
      <name val="Calibri"/>
      <family val="2"/>
    </font>
    <font>
      <i/>
      <sz val="11"/>
      <color indexed="23"/>
      <name val="Calibri"/>
      <family val="2"/>
    </font>
    <font>
      <sz val="11"/>
      <color indexed="17"/>
      <name val="Calibri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56"/>
      <name val="Calibri"/>
      <family val="2"/>
    </font>
    <font>
      <sz val="11"/>
      <color indexed="62"/>
      <name val="Calibri"/>
      <family val="2"/>
    </font>
    <font>
      <sz val="11"/>
      <color indexed="52"/>
      <name val="Calibri"/>
      <family val="2"/>
    </font>
    <font>
      <sz val="11"/>
      <color indexed="60"/>
      <name val="Calibri"/>
      <family val="2"/>
    </font>
    <font>
      <b/>
      <sz val="11"/>
      <color indexed="63"/>
      <name val="Calibri"/>
      <family val="2"/>
    </font>
    <font>
      <b/>
      <sz val="18"/>
      <color indexed="56"/>
      <name val="Cambria"/>
      <family val="2"/>
    </font>
    <font>
      <b/>
      <sz val="11"/>
      <color indexed="8"/>
      <name val="Calibri"/>
      <family val="2"/>
    </font>
    <font>
      <sz val="11"/>
      <color indexed="10"/>
      <name val="Calibri"/>
      <family val="2"/>
    </font>
    <font>
      <sz val="10"/>
      <name val="MS Sans Serif"/>
      <family val="2"/>
    </font>
    <font>
      <sz val="10"/>
      <color theme="1"/>
      <name val="Tahoma"/>
      <family val="2"/>
    </font>
    <font>
      <b/>
      <sz val="10"/>
      <color indexed="8"/>
      <name val="Arial"/>
      <family val="2"/>
    </font>
    <font>
      <sz val="10"/>
      <color indexed="8"/>
      <name val="Arial"/>
      <family val="2"/>
    </font>
    <font>
      <b/>
      <sz val="10"/>
      <color indexed="39"/>
      <name val="Arial"/>
      <family val="2"/>
    </font>
    <font>
      <b/>
      <sz val="12"/>
      <color indexed="8"/>
      <name val="Arial"/>
      <family val="2"/>
    </font>
    <font>
      <sz val="10"/>
      <color indexed="39"/>
      <name val="Arial"/>
      <family val="2"/>
    </font>
    <font>
      <sz val="19"/>
      <color indexed="48"/>
      <name val="Arial"/>
      <family val="2"/>
    </font>
    <font>
      <sz val="10"/>
      <color indexed="10"/>
      <name val="Arial"/>
      <family val="2"/>
    </font>
    <font>
      <u/>
      <sz val="10"/>
      <color indexed="12"/>
      <name val="MS Sans Serif"/>
      <family val="2"/>
    </font>
    <font>
      <sz val="11"/>
      <color indexed="8"/>
      <name val="Arial"/>
      <family val="2"/>
    </font>
    <font>
      <sz val="11"/>
      <name val="Calibri"/>
      <family val="2"/>
      <scheme val="minor"/>
    </font>
  </fonts>
  <fills count="40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2" tint="-0.249977111117893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FFFFCC"/>
      </patternFill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43"/>
        <bgColor indexed="64"/>
      </patternFill>
    </fill>
    <fill>
      <patternFill patternType="solid">
        <fgColor indexed="40"/>
        <bgColor indexed="64"/>
      </patternFill>
    </fill>
    <fill>
      <patternFill patternType="solid">
        <fgColor indexed="40"/>
      </patternFill>
    </fill>
    <fill>
      <patternFill patternType="solid">
        <fgColor indexed="50"/>
      </patternFill>
    </fill>
    <fill>
      <patternFill patternType="lightUp">
        <fgColor indexed="48"/>
        <bgColor indexed="41"/>
      </patternFill>
    </fill>
    <fill>
      <patternFill patternType="solid">
        <fgColor indexed="41"/>
      </patternFill>
    </fill>
    <fill>
      <patternFill patternType="solid">
        <fgColor indexed="54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indexed="41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15"/>
      </patternFill>
    </fill>
  </fills>
  <borders count="25">
    <border>
      <left/>
      <right/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48"/>
      </left>
      <right style="thin">
        <color indexed="48"/>
      </right>
      <top style="thin">
        <color indexed="48"/>
      </top>
      <bottom style="thin">
        <color indexed="48"/>
      </bottom>
      <diagonal/>
    </border>
    <border>
      <left style="thin">
        <color indexed="41"/>
      </left>
      <right style="thin">
        <color indexed="48"/>
      </right>
      <top style="medium">
        <color indexed="41"/>
      </top>
      <bottom style="thin">
        <color indexed="48"/>
      </bottom>
      <diagonal/>
    </border>
  </borders>
  <cellStyleXfs count="438">
    <xf numFmtId="0" fontId="0" fillId="0" borderId="0"/>
    <xf numFmtId="9" fontId="1" fillId="0" borderId="0" applyFont="0" applyFill="0" applyBorder="0" applyAlignment="0" applyProtection="0"/>
    <xf numFmtId="0" fontId="9" fillId="0" borderId="0"/>
    <xf numFmtId="0" fontId="9" fillId="0" borderId="0"/>
    <xf numFmtId="0" fontId="10" fillId="0" borderId="0"/>
    <xf numFmtId="9" fontId="9" fillId="0" borderId="0" applyFont="0" applyFill="0" applyBorder="0" applyAlignment="0" applyProtection="0"/>
    <xf numFmtId="0" fontId="11" fillId="0" borderId="0"/>
    <xf numFmtId="0" fontId="14" fillId="7" borderId="0" applyNumberFormat="0" applyBorder="0" applyAlignment="0" applyProtection="0"/>
    <xf numFmtId="0" fontId="14" fillId="8" borderId="0" applyNumberFormat="0" applyBorder="0" applyAlignment="0" applyProtection="0"/>
    <xf numFmtId="0" fontId="14" fillId="9" borderId="0" applyNumberFormat="0" applyBorder="0" applyAlignment="0" applyProtection="0"/>
    <xf numFmtId="0" fontId="14" fillId="10" borderId="0" applyNumberFormat="0" applyBorder="0" applyAlignment="0" applyProtection="0"/>
    <xf numFmtId="0" fontId="14" fillId="11" borderId="0" applyNumberFormat="0" applyBorder="0" applyAlignment="0" applyProtection="0"/>
    <xf numFmtId="0" fontId="14" fillId="12" borderId="0" applyNumberFormat="0" applyBorder="0" applyAlignment="0" applyProtection="0"/>
    <xf numFmtId="0" fontId="14" fillId="13" borderId="0" applyNumberFormat="0" applyBorder="0" applyAlignment="0" applyProtection="0"/>
    <xf numFmtId="0" fontId="14" fillId="14" borderId="0" applyNumberFormat="0" applyBorder="0" applyAlignment="0" applyProtection="0"/>
    <xf numFmtId="0" fontId="14" fillId="15" borderId="0" applyNumberFormat="0" applyBorder="0" applyAlignment="0" applyProtection="0"/>
    <xf numFmtId="0" fontId="14" fillId="10" borderId="0" applyNumberFormat="0" applyBorder="0" applyAlignment="0" applyProtection="0"/>
    <xf numFmtId="0" fontId="14" fillId="13" borderId="0" applyNumberFormat="0" applyBorder="0" applyAlignment="0" applyProtection="0"/>
    <xf numFmtId="0" fontId="14" fillId="16" borderId="0" applyNumberFormat="0" applyBorder="0" applyAlignment="0" applyProtection="0"/>
    <xf numFmtId="0" fontId="15" fillId="17" borderId="0" applyNumberFormat="0" applyBorder="0" applyAlignment="0" applyProtection="0"/>
    <xf numFmtId="0" fontId="15" fillId="14" borderId="0" applyNumberFormat="0" applyBorder="0" applyAlignment="0" applyProtection="0"/>
    <xf numFmtId="0" fontId="15" fillId="15" borderId="0" applyNumberFormat="0" applyBorder="0" applyAlignment="0" applyProtection="0"/>
    <xf numFmtId="0" fontId="15" fillId="18" borderId="0" applyNumberFormat="0" applyBorder="0" applyAlignment="0" applyProtection="0"/>
    <xf numFmtId="0" fontId="15" fillId="19" borderId="0" applyNumberFormat="0" applyBorder="0" applyAlignment="0" applyProtection="0"/>
    <xf numFmtId="0" fontId="15" fillId="20" borderId="0" applyNumberFormat="0" applyBorder="0" applyAlignment="0" applyProtection="0"/>
    <xf numFmtId="0" fontId="15" fillId="21" borderId="0" applyNumberFormat="0" applyBorder="0" applyAlignment="0" applyProtection="0"/>
    <xf numFmtId="0" fontId="15" fillId="22" borderId="0" applyNumberFormat="0" applyBorder="0" applyAlignment="0" applyProtection="0"/>
    <xf numFmtId="0" fontId="15" fillId="23" borderId="0" applyNumberFormat="0" applyBorder="0" applyAlignment="0" applyProtection="0"/>
    <xf numFmtId="0" fontId="15" fillId="18" borderId="0" applyNumberFormat="0" applyBorder="0" applyAlignment="0" applyProtection="0"/>
    <xf numFmtId="0" fontId="15" fillId="19" borderId="0" applyNumberFormat="0" applyBorder="0" applyAlignment="0" applyProtection="0"/>
    <xf numFmtId="0" fontId="15" fillId="24" borderId="0" applyNumberFormat="0" applyBorder="0" applyAlignment="0" applyProtection="0"/>
    <xf numFmtId="0" fontId="16" fillId="8" borderId="0" applyNumberFormat="0" applyBorder="0" applyAlignment="0" applyProtection="0"/>
    <xf numFmtId="0" fontId="17" fillId="25" borderId="14" applyNumberFormat="0" applyAlignment="0" applyProtection="0"/>
    <xf numFmtId="0" fontId="18" fillId="26" borderId="15" applyNumberFormat="0" applyAlignment="0" applyProtection="0"/>
    <xf numFmtId="0" fontId="19" fillId="0" borderId="0" applyNumberFormat="0" applyFill="0" applyBorder="0" applyAlignment="0" applyProtection="0"/>
    <xf numFmtId="0" fontId="20" fillId="9" borderId="0" applyNumberFormat="0" applyBorder="0" applyAlignment="0" applyProtection="0"/>
    <xf numFmtId="0" fontId="21" fillId="0" borderId="16" applyNumberFormat="0" applyFill="0" applyAlignment="0" applyProtection="0"/>
    <xf numFmtId="0" fontId="22" fillId="0" borderId="17" applyNumberFormat="0" applyFill="0" applyAlignment="0" applyProtection="0"/>
    <xf numFmtId="0" fontId="23" fillId="0" borderId="18" applyNumberFormat="0" applyFill="0" applyAlignment="0" applyProtection="0"/>
    <xf numFmtId="0" fontId="23" fillId="0" borderId="0" applyNumberFormat="0" applyFill="0" applyBorder="0" applyAlignment="0" applyProtection="0"/>
    <xf numFmtId="0" fontId="24" fillId="12" borderId="14" applyNumberFormat="0" applyAlignment="0" applyProtection="0"/>
    <xf numFmtId="0" fontId="25" fillId="0" borderId="19" applyNumberFormat="0" applyFill="0" applyAlignment="0" applyProtection="0"/>
    <xf numFmtId="0" fontId="26" fillId="27" borderId="0" applyNumberFormat="0" applyBorder="0" applyAlignment="0" applyProtection="0"/>
    <xf numFmtId="0" fontId="14" fillId="28" borderId="20" applyNumberFormat="0" applyFont="0" applyAlignment="0" applyProtection="0"/>
    <xf numFmtId="0" fontId="27" fillId="25" borderId="21" applyNumberFormat="0" applyAlignment="0" applyProtection="0"/>
    <xf numFmtId="9" fontId="9" fillId="0" borderId="0" applyFont="0" applyFill="0" applyBorder="0" applyAlignment="0" applyProtection="0"/>
    <xf numFmtId="0" fontId="28" fillId="0" borderId="0" applyNumberFormat="0" applyFill="0" applyBorder="0" applyAlignment="0" applyProtection="0"/>
    <xf numFmtId="0" fontId="29" fillId="0" borderId="22" applyNumberFormat="0" applyFill="0" applyAlignment="0" applyProtection="0"/>
    <xf numFmtId="0" fontId="30" fillId="0" borderId="0" applyNumberFormat="0" applyFill="0" applyBorder="0" applyAlignment="0" applyProtection="0"/>
    <xf numFmtId="0" fontId="1" fillId="0" borderId="0"/>
    <xf numFmtId="0" fontId="9" fillId="0" borderId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31" fillId="0" borderId="0" applyFont="0" applyFill="0" applyBorder="0" applyAlignment="0" applyProtection="0"/>
    <xf numFmtId="43" fontId="32" fillId="0" borderId="0" applyFont="0" applyFill="0" applyBorder="0" applyAlignment="0" applyProtection="0"/>
    <xf numFmtId="43" fontId="9" fillId="0" borderId="0" applyFont="0" applyFill="0" applyBorder="0" applyAlignment="0" applyProtection="0"/>
    <xf numFmtId="0" fontId="9" fillId="0" borderId="0"/>
    <xf numFmtId="0" fontId="9" fillId="0" borderId="0"/>
    <xf numFmtId="0" fontId="1" fillId="0" borderId="0"/>
    <xf numFmtId="0" fontId="31" fillId="0" borderId="0"/>
    <xf numFmtId="0" fontId="9" fillId="0" borderId="0"/>
    <xf numFmtId="0" fontId="32" fillId="0" borderId="0"/>
    <xf numFmtId="0" fontId="9" fillId="0" borderId="0"/>
    <xf numFmtId="0" fontId="31" fillId="0" borderId="0"/>
    <xf numFmtId="0" fontId="9" fillId="0" borderId="0"/>
    <xf numFmtId="9" fontId="31" fillId="0" borderId="0" applyFont="0" applyFill="0" applyBorder="0" applyAlignment="0" applyProtection="0"/>
    <xf numFmtId="4" fontId="33" fillId="30" borderId="0" applyNumberFormat="0" applyProtection="0">
      <alignment horizontal="left" vertical="center" indent="1"/>
    </xf>
    <xf numFmtId="4" fontId="34" fillId="31" borderId="23" applyNumberFormat="0" applyProtection="0">
      <alignment horizontal="left" vertical="center" indent="1"/>
    </xf>
    <xf numFmtId="0" fontId="1" fillId="0" borderId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" fontId="33" fillId="27" borderId="23" applyNumberFormat="0" applyProtection="0">
      <alignment vertical="center"/>
    </xf>
    <xf numFmtId="4" fontId="35" fillId="29" borderId="23" applyNumberFormat="0" applyProtection="0">
      <alignment vertical="center"/>
    </xf>
    <xf numFmtId="4" fontId="33" fillId="29" borderId="23" applyNumberFormat="0" applyProtection="0">
      <alignment horizontal="left" vertical="center" indent="1"/>
    </xf>
    <xf numFmtId="0" fontId="33" fillId="29" borderId="23" applyNumberFormat="0" applyProtection="0">
      <alignment horizontal="left" vertical="top" indent="1"/>
    </xf>
    <xf numFmtId="4" fontId="34" fillId="8" borderId="23" applyNumberFormat="0" applyProtection="0">
      <alignment horizontal="right" vertical="center"/>
    </xf>
    <xf numFmtId="4" fontId="34" fillId="14" borderId="23" applyNumberFormat="0" applyProtection="0">
      <alignment horizontal="right" vertical="center"/>
    </xf>
    <xf numFmtId="4" fontId="34" fillId="22" borderId="23" applyNumberFormat="0" applyProtection="0">
      <alignment horizontal="right" vertical="center"/>
    </xf>
    <xf numFmtId="4" fontId="34" fillId="16" borderId="23" applyNumberFormat="0" applyProtection="0">
      <alignment horizontal="right" vertical="center"/>
    </xf>
    <xf numFmtId="4" fontId="34" fillId="20" borderId="23" applyNumberFormat="0" applyProtection="0">
      <alignment horizontal="right" vertical="center"/>
    </xf>
    <xf numFmtId="4" fontId="34" fillId="24" borderId="23" applyNumberFormat="0" applyProtection="0">
      <alignment horizontal="right" vertical="center"/>
    </xf>
    <xf numFmtId="4" fontId="34" fillId="23" borderId="23" applyNumberFormat="0" applyProtection="0">
      <alignment horizontal="right" vertical="center"/>
    </xf>
    <xf numFmtId="4" fontId="34" fillId="32" borderId="23" applyNumberFormat="0" applyProtection="0">
      <alignment horizontal="right" vertical="center"/>
    </xf>
    <xf numFmtId="4" fontId="34" fillId="15" borderId="23" applyNumberFormat="0" applyProtection="0">
      <alignment horizontal="right" vertical="center"/>
    </xf>
    <xf numFmtId="4" fontId="33" fillId="33" borderId="24" applyNumberFormat="0" applyProtection="0">
      <alignment horizontal="left" vertical="center" indent="1"/>
    </xf>
    <xf numFmtId="4" fontId="34" fillId="34" borderId="0" applyNumberFormat="0" applyProtection="0">
      <alignment horizontal="left" vertical="center" indent="1"/>
    </xf>
    <xf numFmtId="4" fontId="36" fillId="35" borderId="0" applyNumberFormat="0" applyProtection="0">
      <alignment horizontal="left" vertical="center" indent="1"/>
    </xf>
    <xf numFmtId="4" fontId="34" fillId="31" borderId="23" applyNumberFormat="0" applyProtection="0">
      <alignment horizontal="right" vertical="center"/>
    </xf>
    <xf numFmtId="4" fontId="34" fillId="34" borderId="0" applyNumberFormat="0" applyProtection="0">
      <alignment horizontal="left" vertical="center" indent="1"/>
    </xf>
    <xf numFmtId="4" fontId="34" fillId="30" borderId="0" applyNumberFormat="0" applyProtection="0">
      <alignment horizontal="left" vertical="center" indent="1"/>
    </xf>
    <xf numFmtId="0" fontId="9" fillId="35" borderId="23" applyNumberFormat="0" applyProtection="0">
      <alignment horizontal="left" vertical="center" indent="1"/>
    </xf>
    <xf numFmtId="0" fontId="9" fillId="35" borderId="23" applyNumberFormat="0" applyProtection="0">
      <alignment horizontal="left" vertical="top" indent="1"/>
    </xf>
    <xf numFmtId="0" fontId="9" fillId="30" borderId="23" applyNumberFormat="0" applyProtection="0">
      <alignment horizontal="left" vertical="center" indent="1"/>
    </xf>
    <xf numFmtId="0" fontId="9" fillId="30" borderId="23" applyNumberFormat="0" applyProtection="0">
      <alignment horizontal="left" vertical="top" indent="1"/>
    </xf>
    <xf numFmtId="0" fontId="9" fillId="36" borderId="23" applyNumberFormat="0" applyProtection="0">
      <alignment horizontal="left" vertical="center" indent="1"/>
    </xf>
    <xf numFmtId="0" fontId="9" fillId="36" borderId="23" applyNumberFormat="0" applyProtection="0">
      <alignment horizontal="left" vertical="top" indent="1"/>
    </xf>
    <xf numFmtId="0" fontId="9" fillId="37" borderId="23" applyNumberFormat="0" applyProtection="0">
      <alignment horizontal="left" vertical="center" indent="1"/>
    </xf>
    <xf numFmtId="0" fontId="9" fillId="37" borderId="23" applyNumberFormat="0" applyProtection="0">
      <alignment horizontal="left" vertical="top" indent="1"/>
    </xf>
    <xf numFmtId="4" fontId="34" fillId="38" borderId="23" applyNumberFormat="0" applyProtection="0">
      <alignment vertical="center"/>
    </xf>
    <xf numFmtId="4" fontId="37" fillId="38" borderId="23" applyNumberFormat="0" applyProtection="0">
      <alignment vertical="center"/>
    </xf>
    <xf numFmtId="4" fontId="34" fillId="38" borderId="23" applyNumberFormat="0" applyProtection="0">
      <alignment horizontal="left" vertical="center" indent="1"/>
    </xf>
    <xf numFmtId="0" fontId="34" fillId="38" borderId="23" applyNumberFormat="0" applyProtection="0">
      <alignment horizontal="left" vertical="top" indent="1"/>
    </xf>
    <xf numFmtId="4" fontId="34" fillId="34" borderId="23" applyNumberFormat="0" applyProtection="0">
      <alignment horizontal="right" vertical="center"/>
    </xf>
    <xf numFmtId="4" fontId="37" fillId="34" borderId="23" applyNumberFormat="0" applyProtection="0">
      <alignment horizontal="right" vertical="center"/>
    </xf>
    <xf numFmtId="0" fontId="34" fillId="30" borderId="23" applyNumberFormat="0" applyProtection="0">
      <alignment horizontal="left" vertical="top" indent="1"/>
    </xf>
    <xf numFmtId="4" fontId="38" fillId="39" borderId="0" applyNumberFormat="0" applyProtection="0">
      <alignment horizontal="left" vertical="center" indent="1"/>
    </xf>
    <xf numFmtId="4" fontId="39" fillId="34" borderId="23" applyNumberFormat="0" applyProtection="0">
      <alignment horizontal="right" vertical="center"/>
    </xf>
    <xf numFmtId="0" fontId="1" fillId="0" borderId="0"/>
    <xf numFmtId="9" fontId="1" fillId="0" borderId="0" applyFont="0" applyFill="0" applyBorder="0" applyAlignment="0" applyProtection="0"/>
    <xf numFmtId="0" fontId="1" fillId="0" borderId="0"/>
    <xf numFmtId="0" fontId="40" fillId="0" borderId="0" applyNumberForma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2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9" fillId="0" borderId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1" fillId="0" borderId="0"/>
    <xf numFmtId="0" fontId="14" fillId="7" borderId="0" applyNumberFormat="0" applyBorder="0" applyAlignment="0" applyProtection="0"/>
    <xf numFmtId="0" fontId="14" fillId="8" borderId="0" applyNumberFormat="0" applyBorder="0" applyAlignment="0" applyProtection="0"/>
    <xf numFmtId="0" fontId="14" fillId="9" borderId="0" applyNumberFormat="0" applyBorder="0" applyAlignment="0" applyProtection="0"/>
    <xf numFmtId="0" fontId="14" fillId="10" borderId="0" applyNumberFormat="0" applyBorder="0" applyAlignment="0" applyProtection="0"/>
    <xf numFmtId="0" fontId="14" fillId="11" borderId="0" applyNumberFormat="0" applyBorder="0" applyAlignment="0" applyProtection="0"/>
    <xf numFmtId="0" fontId="14" fillId="12" borderId="0" applyNumberFormat="0" applyBorder="0" applyAlignment="0" applyProtection="0"/>
    <xf numFmtId="0" fontId="14" fillId="13" borderId="0" applyNumberFormat="0" applyBorder="0" applyAlignment="0" applyProtection="0"/>
    <xf numFmtId="0" fontId="14" fillId="14" borderId="0" applyNumberFormat="0" applyBorder="0" applyAlignment="0" applyProtection="0"/>
    <xf numFmtId="0" fontId="14" fillId="15" borderId="0" applyNumberFormat="0" applyBorder="0" applyAlignment="0" applyProtection="0"/>
    <xf numFmtId="0" fontId="14" fillId="10" borderId="0" applyNumberFormat="0" applyBorder="0" applyAlignment="0" applyProtection="0"/>
    <xf numFmtId="0" fontId="14" fillId="13" borderId="0" applyNumberFormat="0" applyBorder="0" applyAlignment="0" applyProtection="0"/>
    <xf numFmtId="0" fontId="14" fillId="16" borderId="0" applyNumberFormat="0" applyBorder="0" applyAlignment="0" applyProtection="0"/>
    <xf numFmtId="0" fontId="15" fillId="17" borderId="0" applyNumberFormat="0" applyBorder="0" applyAlignment="0" applyProtection="0"/>
    <xf numFmtId="0" fontId="15" fillId="14" borderId="0" applyNumberFormat="0" applyBorder="0" applyAlignment="0" applyProtection="0"/>
    <xf numFmtId="0" fontId="15" fillId="15" borderId="0" applyNumberFormat="0" applyBorder="0" applyAlignment="0" applyProtection="0"/>
    <xf numFmtId="0" fontId="15" fillId="18" borderId="0" applyNumberFormat="0" applyBorder="0" applyAlignment="0" applyProtection="0"/>
    <xf numFmtId="0" fontId="15" fillId="19" borderId="0" applyNumberFormat="0" applyBorder="0" applyAlignment="0" applyProtection="0"/>
    <xf numFmtId="0" fontId="15" fillId="20" borderId="0" applyNumberFormat="0" applyBorder="0" applyAlignment="0" applyProtection="0"/>
    <xf numFmtId="0" fontId="15" fillId="21" borderId="0" applyNumberFormat="0" applyBorder="0" applyAlignment="0" applyProtection="0"/>
    <xf numFmtId="0" fontId="15" fillId="22" borderId="0" applyNumberFormat="0" applyBorder="0" applyAlignment="0" applyProtection="0"/>
    <xf numFmtId="0" fontId="15" fillId="23" borderId="0" applyNumberFormat="0" applyBorder="0" applyAlignment="0" applyProtection="0"/>
    <xf numFmtId="0" fontId="15" fillId="18" borderId="0" applyNumberFormat="0" applyBorder="0" applyAlignment="0" applyProtection="0"/>
    <xf numFmtId="0" fontId="15" fillId="19" borderId="0" applyNumberFormat="0" applyBorder="0" applyAlignment="0" applyProtection="0"/>
    <xf numFmtId="0" fontId="15" fillId="24" borderId="0" applyNumberFormat="0" applyBorder="0" applyAlignment="0" applyProtection="0"/>
    <xf numFmtId="0" fontId="16" fillId="8" borderId="0" applyNumberFormat="0" applyBorder="0" applyAlignment="0" applyProtection="0"/>
    <xf numFmtId="0" fontId="17" fillId="25" borderId="14" applyNumberFormat="0" applyAlignment="0" applyProtection="0"/>
    <xf numFmtId="0" fontId="18" fillId="26" borderId="15" applyNumberFormat="0" applyAlignment="0" applyProtection="0"/>
    <xf numFmtId="0" fontId="19" fillId="0" borderId="0" applyNumberFormat="0" applyFill="0" applyBorder="0" applyAlignment="0" applyProtection="0"/>
    <xf numFmtId="0" fontId="20" fillId="9" borderId="0" applyNumberFormat="0" applyBorder="0" applyAlignment="0" applyProtection="0"/>
    <xf numFmtId="0" fontId="21" fillId="0" borderId="16" applyNumberFormat="0" applyFill="0" applyAlignment="0" applyProtection="0"/>
    <xf numFmtId="0" fontId="22" fillId="0" borderId="17" applyNumberFormat="0" applyFill="0" applyAlignment="0" applyProtection="0"/>
    <xf numFmtId="0" fontId="23" fillId="0" borderId="18" applyNumberFormat="0" applyFill="0" applyAlignment="0" applyProtection="0"/>
    <xf numFmtId="0" fontId="23" fillId="0" borderId="0" applyNumberFormat="0" applyFill="0" applyBorder="0" applyAlignment="0" applyProtection="0"/>
    <xf numFmtId="0" fontId="24" fillId="12" borderId="14" applyNumberFormat="0" applyAlignment="0" applyProtection="0"/>
    <xf numFmtId="0" fontId="25" fillId="0" borderId="19" applyNumberFormat="0" applyFill="0" applyAlignment="0" applyProtection="0"/>
    <xf numFmtId="0" fontId="26" fillId="27" borderId="0" applyNumberFormat="0" applyBorder="0" applyAlignment="0" applyProtection="0"/>
    <xf numFmtId="0" fontId="26" fillId="27" borderId="0" applyNumberFormat="0" applyBorder="0" applyAlignment="0" applyProtection="0"/>
    <xf numFmtId="0" fontId="14" fillId="28" borderId="20" applyNumberFormat="0" applyFont="0" applyAlignment="0" applyProtection="0"/>
    <xf numFmtId="0" fontId="27" fillId="25" borderId="21" applyNumberFormat="0" applyAlignment="0" applyProtection="0"/>
    <xf numFmtId="9" fontId="9" fillId="0" borderId="0" applyFont="0" applyFill="0" applyBorder="0" applyAlignment="0" applyProtection="0"/>
    <xf numFmtId="0" fontId="28" fillId="0" borderId="0" applyNumberFormat="0" applyFill="0" applyBorder="0" applyAlignment="0" applyProtection="0"/>
    <xf numFmtId="0" fontId="29" fillId="0" borderId="22" applyNumberFormat="0" applyFill="0" applyAlignment="0" applyProtection="0"/>
    <xf numFmtId="0" fontId="30" fillId="0" borderId="0" applyNumberFormat="0" applyFill="0" applyBorder="0" applyAlignment="0" applyProtection="0"/>
    <xf numFmtId="0" fontId="14" fillId="28" borderId="20" applyNumberFormat="0" applyFont="0" applyAlignment="0" applyProtection="0"/>
    <xf numFmtId="9" fontId="9" fillId="0" borderId="0" applyFont="0" applyFill="0" applyBorder="0" applyAlignment="0" applyProtection="0"/>
    <xf numFmtId="0" fontId="1" fillId="0" borderId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31" fillId="0" borderId="0" applyFont="0" applyFill="0" applyBorder="0" applyAlignment="0" applyProtection="0"/>
    <xf numFmtId="0" fontId="19" fillId="0" borderId="0" applyNumberFormat="0" applyFill="0" applyBorder="0" applyAlignment="0" applyProtection="0"/>
    <xf numFmtId="9" fontId="3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29" fillId="0" borderId="22" applyNumberFormat="0" applyFill="0" applyAlignment="0" applyProtection="0"/>
    <xf numFmtId="0" fontId="30" fillId="0" borderId="0" applyNumberFormat="0" applyFill="0" applyBorder="0" applyAlignment="0" applyProtection="0"/>
    <xf numFmtId="0" fontId="29" fillId="0" borderId="22" applyNumberFormat="0" applyFill="0" applyAlignment="0" applyProtection="0"/>
    <xf numFmtId="0" fontId="28" fillId="0" borderId="0" applyNumberFormat="0" applyFill="0" applyBorder="0" applyAlignment="0" applyProtection="0"/>
    <xf numFmtId="9" fontId="31" fillId="0" borderId="0" applyFont="0" applyFill="0" applyBorder="0" applyAlignment="0" applyProtection="0"/>
    <xf numFmtId="0" fontId="22" fillId="0" borderId="17" applyNumberFormat="0" applyFill="0" applyAlignment="0" applyProtection="0"/>
    <xf numFmtId="0" fontId="14" fillId="7" borderId="0" applyNumberFormat="0" applyBorder="0" applyAlignment="0" applyProtection="0"/>
    <xf numFmtId="0" fontId="1" fillId="0" borderId="0"/>
    <xf numFmtId="0" fontId="24" fillId="12" borderId="14" applyNumberFormat="0" applyAlignment="0" applyProtection="0"/>
    <xf numFmtId="0" fontId="23" fillId="0" borderId="0" applyNumberFormat="0" applyFill="0" applyBorder="0" applyAlignment="0" applyProtection="0"/>
    <xf numFmtId="0" fontId="23" fillId="0" borderId="18" applyNumberFormat="0" applyFill="0" applyAlignment="0" applyProtection="0"/>
    <xf numFmtId="0" fontId="21" fillId="0" borderId="16" applyNumberFormat="0" applyFill="0" applyAlignment="0" applyProtection="0"/>
    <xf numFmtId="0" fontId="20" fillId="9" borderId="0" applyNumberFormat="0" applyBorder="0" applyAlignment="0" applyProtection="0"/>
    <xf numFmtId="0" fontId="19" fillId="0" borderId="0" applyNumberFormat="0" applyFill="0" applyBorder="0" applyAlignment="0" applyProtection="0"/>
    <xf numFmtId="0" fontId="18" fillId="26" borderId="15" applyNumberFormat="0" applyAlignment="0" applyProtection="0"/>
    <xf numFmtId="0" fontId="17" fillId="25" borderId="14" applyNumberFormat="0" applyAlignment="0" applyProtection="0"/>
    <xf numFmtId="0" fontId="16" fillId="8" borderId="0" applyNumberFormat="0" applyBorder="0" applyAlignment="0" applyProtection="0"/>
    <xf numFmtId="0" fontId="15" fillId="24" borderId="0" applyNumberFormat="0" applyBorder="0" applyAlignment="0" applyProtection="0"/>
    <xf numFmtId="0" fontId="15" fillId="19" borderId="0" applyNumberFormat="0" applyBorder="0" applyAlignment="0" applyProtection="0"/>
    <xf numFmtId="0" fontId="15" fillId="18" borderId="0" applyNumberFormat="0" applyBorder="0" applyAlignment="0" applyProtection="0"/>
    <xf numFmtId="0" fontId="15" fillId="23" borderId="0" applyNumberFormat="0" applyBorder="0" applyAlignment="0" applyProtection="0"/>
    <xf numFmtId="0" fontId="15" fillId="22" borderId="0" applyNumberFormat="0" applyBorder="0" applyAlignment="0" applyProtection="0"/>
    <xf numFmtId="0" fontId="15" fillId="21" borderId="0" applyNumberFormat="0" applyBorder="0" applyAlignment="0" applyProtection="0"/>
    <xf numFmtId="0" fontId="15" fillId="20" borderId="0" applyNumberFormat="0" applyBorder="0" applyAlignment="0" applyProtection="0"/>
    <xf numFmtId="0" fontId="15" fillId="19" borderId="0" applyNumberFormat="0" applyBorder="0" applyAlignment="0" applyProtection="0"/>
    <xf numFmtId="0" fontId="15" fillId="18" borderId="0" applyNumberFormat="0" applyBorder="0" applyAlignment="0" applyProtection="0"/>
    <xf numFmtId="0" fontId="15" fillId="15" borderId="0" applyNumberFormat="0" applyBorder="0" applyAlignment="0" applyProtection="0"/>
    <xf numFmtId="0" fontId="15" fillId="14" borderId="0" applyNumberFormat="0" applyBorder="0" applyAlignment="0" applyProtection="0"/>
    <xf numFmtId="0" fontId="15" fillId="17" borderId="0" applyNumberFormat="0" applyBorder="0" applyAlignment="0" applyProtection="0"/>
    <xf numFmtId="0" fontId="14" fillId="16" borderId="0" applyNumberFormat="0" applyBorder="0" applyAlignment="0" applyProtection="0"/>
    <xf numFmtId="0" fontId="14" fillId="13" borderId="0" applyNumberFormat="0" applyBorder="0" applyAlignment="0" applyProtection="0"/>
    <xf numFmtId="0" fontId="14" fillId="10" borderId="0" applyNumberFormat="0" applyBorder="0" applyAlignment="0" applyProtection="0"/>
    <xf numFmtId="0" fontId="14" fillId="15" borderId="0" applyNumberFormat="0" applyBorder="0" applyAlignment="0" applyProtection="0"/>
    <xf numFmtId="0" fontId="14" fillId="14" borderId="0" applyNumberFormat="0" applyBorder="0" applyAlignment="0" applyProtection="0"/>
    <xf numFmtId="0" fontId="14" fillId="13" borderId="0" applyNumberFormat="0" applyBorder="0" applyAlignment="0" applyProtection="0"/>
    <xf numFmtId="0" fontId="14" fillId="12" borderId="0" applyNumberFormat="0" applyBorder="0" applyAlignment="0" applyProtection="0"/>
    <xf numFmtId="0" fontId="14" fillId="11" borderId="0" applyNumberFormat="0" applyBorder="0" applyAlignment="0" applyProtection="0"/>
    <xf numFmtId="0" fontId="14" fillId="10" borderId="0" applyNumberFormat="0" applyBorder="0" applyAlignment="0" applyProtection="0"/>
    <xf numFmtId="0" fontId="14" fillId="9" borderId="0" applyNumberFormat="0" applyBorder="0" applyAlignment="0" applyProtection="0"/>
    <xf numFmtId="0" fontId="14" fillId="8" borderId="0" applyNumberFormat="0" applyBorder="0" applyAlignment="0" applyProtection="0"/>
    <xf numFmtId="0" fontId="11" fillId="0" borderId="0"/>
    <xf numFmtId="0" fontId="14" fillId="28" borderId="20" applyNumberFormat="0" applyFont="0" applyAlignment="0" applyProtection="0"/>
    <xf numFmtId="43" fontId="31" fillId="0" borderId="0" applyFont="0" applyFill="0" applyBorder="0" applyAlignment="0" applyProtection="0"/>
    <xf numFmtId="0" fontId="27" fillId="25" borderId="21" applyNumberFormat="0" applyAlignment="0" applyProtection="0"/>
    <xf numFmtId="43" fontId="31" fillId="0" borderId="0" applyFont="0" applyFill="0" applyBorder="0" applyAlignment="0" applyProtection="0"/>
    <xf numFmtId="0" fontId="30" fillId="0" borderId="0" applyNumberFormat="0" applyFill="0" applyBorder="0" applyAlignment="0" applyProtection="0"/>
    <xf numFmtId="0" fontId="1" fillId="0" borderId="0"/>
    <xf numFmtId="9" fontId="1" fillId="0" borderId="0" applyFont="0" applyFill="0" applyBorder="0" applyAlignment="0" applyProtection="0"/>
    <xf numFmtId="0" fontId="26" fillId="27" borderId="0" applyNumberFormat="0" applyBorder="0" applyAlignment="0" applyProtection="0"/>
    <xf numFmtId="0" fontId="25" fillId="0" borderId="19" applyNumberFormat="0" applyFill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31" fillId="0" borderId="0"/>
    <xf numFmtId="0" fontId="27" fillId="25" borderId="21" applyNumberFormat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" fillId="0" borderId="0"/>
    <xf numFmtId="43" fontId="9" fillId="0" borderId="0" applyFont="0" applyFill="0" applyBorder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9" fillId="0" borderId="0"/>
    <xf numFmtId="9" fontId="10" fillId="0" borderId="0" applyFont="0" applyFill="0" applyBorder="0" applyAlignment="0" applyProtection="0"/>
    <xf numFmtId="0" fontId="1" fillId="0" borderId="0"/>
    <xf numFmtId="0" fontId="1" fillId="0" borderId="0"/>
    <xf numFmtId="43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4" fillId="7" borderId="0" applyNumberFormat="0" applyBorder="0" applyAlignment="0" applyProtection="0"/>
    <xf numFmtId="0" fontId="14" fillId="8" borderId="0" applyNumberFormat="0" applyBorder="0" applyAlignment="0" applyProtection="0"/>
    <xf numFmtId="0" fontId="14" fillId="9" borderId="0" applyNumberFormat="0" applyBorder="0" applyAlignment="0" applyProtection="0"/>
    <xf numFmtId="0" fontId="14" fillId="10" borderId="0" applyNumberFormat="0" applyBorder="0" applyAlignment="0" applyProtection="0"/>
    <xf numFmtId="0" fontId="14" fillId="11" borderId="0" applyNumberFormat="0" applyBorder="0" applyAlignment="0" applyProtection="0"/>
    <xf numFmtId="0" fontId="14" fillId="12" borderId="0" applyNumberFormat="0" applyBorder="0" applyAlignment="0" applyProtection="0"/>
    <xf numFmtId="0" fontId="14" fillId="13" borderId="0" applyNumberFormat="0" applyBorder="0" applyAlignment="0" applyProtection="0"/>
    <xf numFmtId="0" fontId="14" fillId="14" borderId="0" applyNumberFormat="0" applyBorder="0" applyAlignment="0" applyProtection="0"/>
    <xf numFmtId="0" fontId="14" fillId="15" borderId="0" applyNumberFormat="0" applyBorder="0" applyAlignment="0" applyProtection="0"/>
    <xf numFmtId="0" fontId="14" fillId="10" borderId="0" applyNumberFormat="0" applyBorder="0" applyAlignment="0" applyProtection="0"/>
    <xf numFmtId="0" fontId="14" fillId="13" borderId="0" applyNumberFormat="0" applyBorder="0" applyAlignment="0" applyProtection="0"/>
    <xf numFmtId="0" fontId="14" fillId="16" borderId="0" applyNumberFormat="0" applyBorder="0" applyAlignment="0" applyProtection="0"/>
    <xf numFmtId="0" fontId="15" fillId="17" borderId="0" applyNumberFormat="0" applyBorder="0" applyAlignment="0" applyProtection="0"/>
    <xf numFmtId="0" fontId="15" fillId="14" borderId="0" applyNumberFormat="0" applyBorder="0" applyAlignment="0" applyProtection="0"/>
    <xf numFmtId="0" fontId="15" fillId="15" borderId="0" applyNumberFormat="0" applyBorder="0" applyAlignment="0" applyProtection="0"/>
    <xf numFmtId="0" fontId="15" fillId="18" borderId="0" applyNumberFormat="0" applyBorder="0" applyAlignment="0" applyProtection="0"/>
    <xf numFmtId="0" fontId="15" fillId="19" borderId="0" applyNumberFormat="0" applyBorder="0" applyAlignment="0" applyProtection="0"/>
    <xf numFmtId="0" fontId="15" fillId="20" borderId="0" applyNumberFormat="0" applyBorder="0" applyAlignment="0" applyProtection="0"/>
    <xf numFmtId="0" fontId="15" fillId="21" borderId="0" applyNumberFormat="0" applyBorder="0" applyAlignment="0" applyProtection="0"/>
    <xf numFmtId="0" fontId="15" fillId="22" borderId="0" applyNumberFormat="0" applyBorder="0" applyAlignment="0" applyProtection="0"/>
    <xf numFmtId="0" fontId="15" fillId="23" borderId="0" applyNumberFormat="0" applyBorder="0" applyAlignment="0" applyProtection="0"/>
    <xf numFmtId="0" fontId="15" fillId="18" borderId="0" applyNumberFormat="0" applyBorder="0" applyAlignment="0" applyProtection="0"/>
    <xf numFmtId="0" fontId="15" fillId="19" borderId="0" applyNumberFormat="0" applyBorder="0" applyAlignment="0" applyProtection="0"/>
    <xf numFmtId="0" fontId="15" fillId="24" borderId="0" applyNumberFormat="0" applyBorder="0" applyAlignment="0" applyProtection="0"/>
    <xf numFmtId="0" fontId="16" fillId="8" borderId="0" applyNumberFormat="0" applyBorder="0" applyAlignment="0" applyProtection="0"/>
    <xf numFmtId="0" fontId="17" fillId="25" borderId="14" applyNumberFormat="0" applyAlignment="0" applyProtection="0"/>
    <xf numFmtId="0" fontId="18" fillId="26" borderId="15" applyNumberFormat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9" fillId="0" borderId="0" applyNumberFormat="0" applyFill="0" applyBorder="0" applyAlignment="0" applyProtection="0"/>
    <xf numFmtId="0" fontId="20" fillId="9" borderId="0" applyNumberFormat="0" applyBorder="0" applyAlignment="0" applyProtection="0"/>
    <xf numFmtId="0" fontId="21" fillId="0" borderId="16" applyNumberFormat="0" applyFill="0" applyAlignment="0" applyProtection="0"/>
    <xf numFmtId="0" fontId="22" fillId="0" borderId="17" applyNumberFormat="0" applyFill="0" applyAlignment="0" applyProtection="0"/>
    <xf numFmtId="0" fontId="23" fillId="0" borderId="18" applyNumberFormat="0" applyFill="0" applyAlignment="0" applyProtection="0"/>
    <xf numFmtId="0" fontId="23" fillId="0" borderId="0" applyNumberFormat="0" applyFill="0" applyBorder="0" applyAlignment="0" applyProtection="0"/>
    <xf numFmtId="0" fontId="13" fillId="0" borderId="0" applyNumberFormat="0" applyFill="0" applyBorder="0" applyAlignment="0" applyProtection="0">
      <alignment vertical="top"/>
      <protection locked="0"/>
    </xf>
    <xf numFmtId="0" fontId="24" fillId="12" borderId="14" applyNumberFormat="0" applyAlignment="0" applyProtection="0"/>
    <xf numFmtId="0" fontId="25" fillId="0" borderId="19" applyNumberFormat="0" applyFill="0" applyAlignment="0" applyProtection="0"/>
    <xf numFmtId="0" fontId="26" fillId="27" borderId="0" applyNumberFormat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4" fillId="28" borderId="20" applyNumberFormat="0" applyFont="0" applyAlignment="0" applyProtection="0"/>
    <xf numFmtId="0" fontId="27" fillId="25" borderId="21" applyNumberFormat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28" fillId="0" borderId="0" applyNumberFormat="0" applyFill="0" applyBorder="0" applyAlignment="0" applyProtection="0"/>
    <xf numFmtId="0" fontId="29" fillId="0" borderId="22" applyNumberFormat="0" applyFill="0" applyAlignment="0" applyProtection="0"/>
    <xf numFmtId="0" fontId="30" fillId="0" borderId="0" applyNumberFormat="0" applyFill="0" applyBorder="0" applyAlignment="0" applyProtection="0"/>
    <xf numFmtId="9" fontId="9" fillId="0" borderId="0" applyFont="0" applyFill="0" applyBorder="0" applyAlignment="0" applyProtection="0"/>
    <xf numFmtId="0" fontId="31" fillId="0" borderId="0"/>
    <xf numFmtId="167" fontId="9" fillId="0" borderId="0" applyFont="0" applyFill="0" applyBorder="0" applyAlignment="0" applyProtection="0"/>
    <xf numFmtId="164" fontId="9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31" fillId="0" borderId="0" applyFont="0" applyFill="0" applyBorder="0" applyAlignment="0" applyProtection="0"/>
    <xf numFmtId="43" fontId="14" fillId="0" borderId="0" applyFont="0" applyFill="0" applyBorder="0" applyAlignment="0" applyProtection="0"/>
    <xf numFmtId="43" fontId="14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4" fillId="0" borderId="0"/>
    <xf numFmtId="0" fontId="14" fillId="0" borderId="0"/>
    <xf numFmtId="0" fontId="9" fillId="0" borderId="0"/>
    <xf numFmtId="0" fontId="14" fillId="0" borderId="0"/>
    <xf numFmtId="0" fontId="41" fillId="0" borderId="0"/>
    <xf numFmtId="0" fontId="14" fillId="0" borderId="0"/>
    <xf numFmtId="0" fontId="14" fillId="0" borderId="0"/>
    <xf numFmtId="0" fontId="1" fillId="6" borderId="13" applyNumberFormat="0" applyFont="0" applyAlignment="0" applyProtection="0"/>
    <xf numFmtId="9" fontId="14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0" fontId="25" fillId="0" borderId="19" applyNumberFormat="0" applyFill="0" applyAlignment="0" applyProtection="0"/>
    <xf numFmtId="0" fontId="23" fillId="0" borderId="18" applyNumberFormat="0" applyFill="0" applyAlignment="0" applyProtection="0"/>
    <xf numFmtId="0" fontId="22" fillId="0" borderId="17" applyNumberFormat="0" applyFill="0" applyAlignment="0" applyProtection="0"/>
    <xf numFmtId="0" fontId="21" fillId="0" borderId="16" applyNumberFormat="0" applyFill="0" applyAlignment="0" applyProtection="0"/>
    <xf numFmtId="0" fontId="20" fillId="9" borderId="0" applyNumberFormat="0" applyBorder="0" applyAlignment="0" applyProtection="0"/>
    <xf numFmtId="0" fontId="18" fillId="26" borderId="15" applyNumberFormat="0" applyAlignment="0" applyProtection="0"/>
    <xf numFmtId="0" fontId="17" fillId="25" borderId="14" applyNumberFormat="0" applyAlignment="0" applyProtection="0"/>
    <xf numFmtId="0" fontId="16" fillId="8" borderId="0" applyNumberFormat="0" applyBorder="0" applyAlignment="0" applyProtection="0"/>
    <xf numFmtId="0" fontId="15" fillId="24" borderId="0" applyNumberFormat="0" applyBorder="0" applyAlignment="0" applyProtection="0"/>
    <xf numFmtId="0" fontId="15" fillId="19" borderId="0" applyNumberFormat="0" applyBorder="0" applyAlignment="0" applyProtection="0"/>
    <xf numFmtId="0" fontId="15" fillId="18" borderId="0" applyNumberFormat="0" applyBorder="0" applyAlignment="0" applyProtection="0"/>
    <xf numFmtId="0" fontId="15" fillId="23" borderId="0" applyNumberFormat="0" applyBorder="0" applyAlignment="0" applyProtection="0"/>
    <xf numFmtId="0" fontId="15" fillId="22" borderId="0" applyNumberFormat="0" applyBorder="0" applyAlignment="0" applyProtection="0"/>
    <xf numFmtId="0" fontId="15" fillId="21" borderId="0" applyNumberFormat="0" applyBorder="0" applyAlignment="0" applyProtection="0"/>
    <xf numFmtId="0" fontId="15" fillId="20" borderId="0" applyNumberFormat="0" applyBorder="0" applyAlignment="0" applyProtection="0"/>
    <xf numFmtId="0" fontId="15" fillId="19" borderId="0" applyNumberFormat="0" applyBorder="0" applyAlignment="0" applyProtection="0"/>
    <xf numFmtId="0" fontId="15" fillId="18" borderId="0" applyNumberFormat="0" applyBorder="0" applyAlignment="0" applyProtection="0"/>
    <xf numFmtId="0" fontId="15" fillId="15" borderId="0" applyNumberFormat="0" applyBorder="0" applyAlignment="0" applyProtection="0"/>
    <xf numFmtId="0" fontId="15" fillId="14" borderId="0" applyNumberFormat="0" applyBorder="0" applyAlignment="0" applyProtection="0"/>
    <xf numFmtId="0" fontId="15" fillId="17" borderId="0" applyNumberFormat="0" applyBorder="0" applyAlignment="0" applyProtection="0"/>
    <xf numFmtId="0" fontId="14" fillId="16" borderId="0" applyNumberFormat="0" applyBorder="0" applyAlignment="0" applyProtection="0"/>
    <xf numFmtId="0" fontId="14" fillId="13" borderId="0" applyNumberFormat="0" applyBorder="0" applyAlignment="0" applyProtection="0"/>
    <xf numFmtId="0" fontId="14" fillId="10" borderId="0" applyNumberFormat="0" applyBorder="0" applyAlignment="0" applyProtection="0"/>
    <xf numFmtId="0" fontId="14" fillId="15" borderId="0" applyNumberFormat="0" applyBorder="0" applyAlignment="0" applyProtection="0"/>
    <xf numFmtId="0" fontId="14" fillId="14" borderId="0" applyNumberFormat="0" applyBorder="0" applyAlignment="0" applyProtection="0"/>
    <xf numFmtId="0" fontId="14" fillId="13" borderId="0" applyNumberFormat="0" applyBorder="0" applyAlignment="0" applyProtection="0"/>
    <xf numFmtId="0" fontId="14" fillId="12" borderId="0" applyNumberFormat="0" applyBorder="0" applyAlignment="0" applyProtection="0"/>
    <xf numFmtId="0" fontId="14" fillId="11" borderId="0" applyNumberFormat="0" applyBorder="0" applyAlignment="0" applyProtection="0"/>
    <xf numFmtId="0" fontId="14" fillId="10" borderId="0" applyNumberFormat="0" applyBorder="0" applyAlignment="0" applyProtection="0"/>
    <xf numFmtId="0" fontId="14" fillId="9" borderId="0" applyNumberFormat="0" applyBorder="0" applyAlignment="0" applyProtection="0"/>
    <xf numFmtId="0" fontId="14" fillId="8" borderId="0" applyNumberFormat="0" applyBorder="0" applyAlignment="0" applyProtection="0"/>
    <xf numFmtId="0" fontId="14" fillId="7" borderId="0" applyNumberFormat="0" applyBorder="0" applyAlignment="0" applyProtection="0"/>
    <xf numFmtId="0" fontId="24" fillId="12" borderId="14" applyNumberFormat="0" applyAlignment="0" applyProtection="0"/>
    <xf numFmtId="0" fontId="28" fillId="0" borderId="0" applyNumberFormat="0" applyFill="0" applyBorder="0" applyAlignment="0" applyProtection="0"/>
    <xf numFmtId="9" fontId="3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23" fillId="0" borderId="0" applyNumberFormat="0" applyFill="0" applyBorder="0" applyAlignment="0" applyProtection="0"/>
    <xf numFmtId="0" fontId="1" fillId="0" borderId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9" fillId="0" borderId="0"/>
    <xf numFmtId="0" fontId="14" fillId="7" borderId="0" applyNumberFormat="0" applyBorder="0" applyAlignment="0" applyProtection="0"/>
    <xf numFmtId="0" fontId="14" fillId="8" borderId="0" applyNumberFormat="0" applyBorder="0" applyAlignment="0" applyProtection="0"/>
    <xf numFmtId="0" fontId="14" fillId="9" borderId="0" applyNumberFormat="0" applyBorder="0" applyAlignment="0" applyProtection="0"/>
    <xf numFmtId="0" fontId="14" fillId="10" borderId="0" applyNumberFormat="0" applyBorder="0" applyAlignment="0" applyProtection="0"/>
    <xf numFmtId="0" fontId="14" fillId="11" borderId="0" applyNumberFormat="0" applyBorder="0" applyAlignment="0" applyProtection="0"/>
    <xf numFmtId="0" fontId="14" fillId="12" borderId="0" applyNumberFormat="0" applyBorder="0" applyAlignment="0" applyProtection="0"/>
    <xf numFmtId="0" fontId="14" fillId="13" borderId="0" applyNumberFormat="0" applyBorder="0" applyAlignment="0" applyProtection="0"/>
    <xf numFmtId="0" fontId="14" fillId="14" borderId="0" applyNumberFormat="0" applyBorder="0" applyAlignment="0" applyProtection="0"/>
    <xf numFmtId="0" fontId="14" fillId="15" borderId="0" applyNumberFormat="0" applyBorder="0" applyAlignment="0" applyProtection="0"/>
    <xf numFmtId="0" fontId="14" fillId="10" borderId="0" applyNumberFormat="0" applyBorder="0" applyAlignment="0" applyProtection="0"/>
    <xf numFmtId="0" fontId="14" fillId="13" borderId="0" applyNumberFormat="0" applyBorder="0" applyAlignment="0" applyProtection="0"/>
    <xf numFmtId="0" fontId="14" fillId="16" borderId="0" applyNumberFormat="0" applyBorder="0" applyAlignment="0" applyProtection="0"/>
    <xf numFmtId="0" fontId="15" fillId="17" borderId="0" applyNumberFormat="0" applyBorder="0" applyAlignment="0" applyProtection="0"/>
    <xf numFmtId="0" fontId="15" fillId="14" borderId="0" applyNumberFormat="0" applyBorder="0" applyAlignment="0" applyProtection="0"/>
    <xf numFmtId="0" fontId="15" fillId="15" borderId="0" applyNumberFormat="0" applyBorder="0" applyAlignment="0" applyProtection="0"/>
    <xf numFmtId="0" fontId="15" fillId="18" borderId="0" applyNumberFormat="0" applyBorder="0" applyAlignment="0" applyProtection="0"/>
    <xf numFmtId="0" fontId="15" fillId="19" borderId="0" applyNumberFormat="0" applyBorder="0" applyAlignment="0" applyProtection="0"/>
    <xf numFmtId="0" fontId="15" fillId="20" borderId="0" applyNumberFormat="0" applyBorder="0" applyAlignment="0" applyProtection="0"/>
    <xf numFmtId="0" fontId="15" fillId="21" borderId="0" applyNumberFormat="0" applyBorder="0" applyAlignment="0" applyProtection="0"/>
    <xf numFmtId="0" fontId="15" fillId="22" borderId="0" applyNumberFormat="0" applyBorder="0" applyAlignment="0" applyProtection="0"/>
    <xf numFmtId="0" fontId="15" fillId="23" borderId="0" applyNumberFormat="0" applyBorder="0" applyAlignment="0" applyProtection="0"/>
    <xf numFmtId="0" fontId="15" fillId="18" borderId="0" applyNumberFormat="0" applyBorder="0" applyAlignment="0" applyProtection="0"/>
    <xf numFmtId="0" fontId="15" fillId="19" borderId="0" applyNumberFormat="0" applyBorder="0" applyAlignment="0" applyProtection="0"/>
    <xf numFmtId="0" fontId="15" fillId="24" borderId="0" applyNumberFormat="0" applyBorder="0" applyAlignment="0" applyProtection="0"/>
    <xf numFmtId="0" fontId="16" fillId="8" borderId="0" applyNumberFormat="0" applyBorder="0" applyAlignment="0" applyProtection="0"/>
    <xf numFmtId="0" fontId="17" fillId="25" borderId="14" applyNumberFormat="0" applyAlignment="0" applyProtection="0"/>
    <xf numFmtId="0" fontId="18" fillId="26" borderId="15" applyNumberFormat="0" applyAlignment="0" applyProtection="0"/>
    <xf numFmtId="0" fontId="19" fillId="0" borderId="0" applyNumberFormat="0" applyFill="0" applyBorder="0" applyAlignment="0" applyProtection="0"/>
    <xf numFmtId="0" fontId="20" fillId="9" borderId="0" applyNumberFormat="0" applyBorder="0" applyAlignment="0" applyProtection="0"/>
    <xf numFmtId="0" fontId="21" fillId="0" borderId="16" applyNumberFormat="0" applyFill="0" applyAlignment="0" applyProtection="0"/>
    <xf numFmtId="0" fontId="22" fillId="0" borderId="17" applyNumberFormat="0" applyFill="0" applyAlignment="0" applyProtection="0"/>
    <xf numFmtId="0" fontId="23" fillId="0" borderId="18" applyNumberFormat="0" applyFill="0" applyAlignment="0" applyProtection="0"/>
    <xf numFmtId="0" fontId="23" fillId="0" borderId="0" applyNumberFormat="0" applyFill="0" applyBorder="0" applyAlignment="0" applyProtection="0"/>
    <xf numFmtId="0" fontId="24" fillId="12" borderId="14" applyNumberFormat="0" applyAlignment="0" applyProtection="0"/>
    <xf numFmtId="0" fontId="25" fillId="0" borderId="19" applyNumberFormat="0" applyFill="0" applyAlignment="0" applyProtection="0"/>
    <xf numFmtId="0" fontId="26" fillId="27" borderId="0" applyNumberFormat="0" applyBorder="0" applyAlignment="0" applyProtection="0"/>
    <xf numFmtId="0" fontId="14" fillId="28" borderId="20" applyNumberFormat="0" applyFont="0" applyAlignment="0" applyProtection="0"/>
    <xf numFmtId="0" fontId="27" fillId="25" borderId="21" applyNumberFormat="0" applyAlignment="0" applyProtection="0"/>
    <xf numFmtId="0" fontId="28" fillId="0" borderId="0" applyNumberFormat="0" applyFill="0" applyBorder="0" applyAlignment="0" applyProtection="0"/>
    <xf numFmtId="0" fontId="29" fillId="0" borderId="22" applyNumberFormat="0" applyFill="0" applyAlignment="0" applyProtection="0"/>
    <xf numFmtId="0" fontId="30" fillId="0" borderId="0" applyNumberFormat="0" applyFill="0" applyBorder="0" applyAlignment="0" applyProtection="0"/>
    <xf numFmtId="0" fontId="1" fillId="6" borderId="13" applyNumberFormat="0" applyFont="0" applyAlignment="0" applyProtection="0"/>
    <xf numFmtId="0" fontId="1" fillId="0" borderId="0"/>
    <xf numFmtId="0" fontId="1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1" fillId="0" borderId="0"/>
    <xf numFmtId="0" fontId="9" fillId="0" borderId="0"/>
    <xf numFmtId="0" fontId="1" fillId="0" borderId="0"/>
    <xf numFmtId="0" fontId="9" fillId="0" borderId="0"/>
    <xf numFmtId="0" fontId="1" fillId="0" borderId="0"/>
    <xf numFmtId="0" fontId="9" fillId="0" borderId="0"/>
    <xf numFmtId="0" fontId="9" fillId="0" borderId="0"/>
  </cellStyleXfs>
  <cellXfs count="67">
    <xf numFmtId="0" fontId="0" fillId="0" borderId="0" xfId="0"/>
    <xf numFmtId="0" fontId="0" fillId="0" borderId="0" xfId="0" applyAlignment="1">
      <alignment horizontal="left" vertical="top" wrapText="1"/>
    </xf>
    <xf numFmtId="49" fontId="0" fillId="0" borderId="0" xfId="0" applyNumberFormat="1" applyAlignment="1">
      <alignment horizontal="left" vertical="center"/>
    </xf>
    <xf numFmtId="3" fontId="0" fillId="0" borderId="0" xfId="0" applyNumberFormat="1" applyAlignment="1">
      <alignment horizontal="center" vertical="center"/>
    </xf>
    <xf numFmtId="3" fontId="2" fillId="0" borderId="0" xfId="0" applyNumberFormat="1" applyFont="1" applyAlignment="1">
      <alignment horizontal="center" vertical="center"/>
    </xf>
    <xf numFmtId="0" fontId="0" fillId="0" borderId="0" xfId="0" applyAlignment="1">
      <alignment horizontal="center" vertical="center"/>
    </xf>
    <xf numFmtId="165" fontId="0" fillId="0" borderId="0" xfId="1" applyNumberFormat="1" applyFont="1" applyAlignment="1">
      <alignment horizontal="center" vertical="center"/>
    </xf>
    <xf numFmtId="165" fontId="0" fillId="0" borderId="0" xfId="0" applyNumberFormat="1" applyAlignment="1">
      <alignment horizontal="center" vertical="center"/>
    </xf>
    <xf numFmtId="165" fontId="2" fillId="0" borderId="0" xfId="0" applyNumberFormat="1" applyFont="1" applyAlignment="1">
      <alignment horizontal="center" vertical="center"/>
    </xf>
    <xf numFmtId="49" fontId="0" fillId="0" borderId="0" xfId="0" applyNumberFormat="1" applyAlignment="1">
      <alignment vertical="center"/>
    </xf>
    <xf numFmtId="49" fontId="3" fillId="0" borderId="0" xfId="0" applyNumberFormat="1" applyFont="1" applyAlignment="1">
      <alignment horizontal="right" vertical="center"/>
    </xf>
    <xf numFmtId="0" fontId="0" fillId="0" borderId="0" xfId="0" applyAlignment="1">
      <alignment vertical="center"/>
    </xf>
    <xf numFmtId="0" fontId="2" fillId="2" borderId="8" xfId="0" applyFont="1" applyFill="1" applyBorder="1" applyAlignment="1">
      <alignment horizontal="center" vertical="center" wrapText="1"/>
    </xf>
    <xf numFmtId="0" fontId="2" fillId="2" borderId="9" xfId="0" applyFont="1" applyFill="1" applyBorder="1" applyAlignment="1">
      <alignment horizontal="center" vertical="center" wrapText="1"/>
    </xf>
    <xf numFmtId="0" fontId="2" fillId="2" borderId="10" xfId="0" applyFont="1" applyFill="1" applyBorder="1" applyAlignment="1">
      <alignment horizontal="center" vertical="center" wrapText="1"/>
    </xf>
    <xf numFmtId="3" fontId="0" fillId="0" borderId="0" xfId="0" applyNumberFormat="1"/>
    <xf numFmtId="0" fontId="2" fillId="0" borderId="0" xfId="0" applyFont="1"/>
    <xf numFmtId="49" fontId="0" fillId="5" borderId="0" xfId="0" applyNumberFormat="1" applyFill="1" applyAlignment="1">
      <alignment vertical="center"/>
    </xf>
    <xf numFmtId="165" fontId="0" fillId="5" borderId="0" xfId="0" applyNumberFormat="1" applyFill="1" applyAlignment="1">
      <alignment horizontal="center" vertical="center"/>
    </xf>
    <xf numFmtId="3" fontId="0" fillId="0" borderId="0" xfId="0" applyNumberFormat="1" applyAlignment="1">
      <alignment horizontal="left" vertical="center"/>
    </xf>
    <xf numFmtId="1" fontId="0" fillId="0" borderId="0" xfId="0" applyNumberFormat="1" applyAlignment="1">
      <alignment horizontal="left" vertical="center"/>
    </xf>
    <xf numFmtId="2" fontId="0" fillId="0" borderId="0" xfId="0" applyNumberFormat="1" applyAlignment="1">
      <alignment horizontal="center" vertical="center"/>
    </xf>
    <xf numFmtId="49" fontId="2" fillId="5" borderId="2" xfId="0" applyNumberFormat="1" applyFont="1" applyFill="1" applyBorder="1" applyAlignment="1">
      <alignment vertical="center"/>
    </xf>
    <xf numFmtId="0" fontId="2" fillId="5" borderId="3" xfId="0" applyFont="1" applyFill="1" applyBorder="1" applyAlignment="1">
      <alignment horizontal="center" vertical="center" wrapText="1"/>
    </xf>
    <xf numFmtId="0" fontId="2" fillId="5" borderId="4" xfId="0" applyFont="1" applyFill="1" applyBorder="1" applyAlignment="1">
      <alignment horizontal="center" vertical="center" wrapText="1"/>
    </xf>
    <xf numFmtId="2" fontId="0" fillId="0" borderId="0" xfId="0" applyNumberFormat="1"/>
    <xf numFmtId="0" fontId="2" fillId="2" borderId="5" xfId="0" applyFont="1" applyFill="1" applyBorder="1" applyAlignment="1">
      <alignment horizontal="center" vertical="center"/>
    </xf>
    <xf numFmtId="0" fontId="2" fillId="2" borderId="6" xfId="0" applyFont="1" applyFill="1" applyBorder="1" applyAlignment="1">
      <alignment horizontal="center" vertical="center"/>
    </xf>
    <xf numFmtId="0" fontId="2" fillId="2" borderId="7" xfId="0" applyFont="1" applyFill="1" applyBorder="1" applyAlignment="1">
      <alignment horizontal="center" vertical="center"/>
    </xf>
    <xf numFmtId="0" fontId="4" fillId="3" borderId="0" xfId="0" applyFont="1" applyFill="1" applyBorder="1" applyAlignment="1">
      <alignment horizontal="center" vertical="center"/>
    </xf>
    <xf numFmtId="165" fontId="2" fillId="0" borderId="0" xfId="1" applyNumberFormat="1" applyFont="1" applyAlignment="1">
      <alignment horizontal="center" vertical="center"/>
    </xf>
    <xf numFmtId="165" fontId="0" fillId="5" borderId="0" xfId="1" applyNumberFormat="1" applyFont="1" applyFill="1" applyAlignment="1">
      <alignment horizontal="center" vertical="center"/>
    </xf>
    <xf numFmtId="3" fontId="8" fillId="0" borderId="0" xfId="118" applyNumberFormat="1" applyFont="1" applyFill="1" applyBorder="1" applyAlignment="1">
      <alignment horizontal="right" vertical="center"/>
    </xf>
    <xf numFmtId="3" fontId="42" fillId="0" borderId="6" xfId="118" applyNumberFormat="1" applyFont="1" applyFill="1" applyBorder="1" applyAlignment="1">
      <alignment horizontal="right" vertical="center"/>
    </xf>
    <xf numFmtId="3" fontId="42" fillId="0" borderId="0" xfId="118" applyNumberFormat="1" applyFont="1" applyFill="1" applyBorder="1" applyAlignment="1">
      <alignment horizontal="right" vertical="center"/>
    </xf>
    <xf numFmtId="166" fontId="42" fillId="0" borderId="6" xfId="428" applyNumberFormat="1" applyFont="1" applyFill="1" applyBorder="1" applyAlignment="1">
      <alignment horizontal="right" vertical="center"/>
    </xf>
    <xf numFmtId="166" fontId="42" fillId="0" borderId="0" xfId="428" applyNumberFormat="1" applyFont="1" applyFill="1" applyBorder="1" applyAlignment="1">
      <alignment horizontal="right" vertical="center"/>
    </xf>
    <xf numFmtId="0" fontId="0" fillId="0" borderId="0" xfId="0" applyBorder="1"/>
    <xf numFmtId="166" fontId="42" fillId="0" borderId="0" xfId="427" applyNumberFormat="1" applyFont="1" applyFill="1" applyBorder="1" applyAlignment="1">
      <alignment horizontal="right" vertical="center"/>
    </xf>
    <xf numFmtId="166" fontId="8" fillId="0" borderId="0" xfId="427" applyNumberFormat="1" applyFont="1" applyFill="1" applyBorder="1" applyAlignment="1">
      <alignment horizontal="right" vertical="center"/>
    </xf>
    <xf numFmtId="166" fontId="8" fillId="0" borderId="0" xfId="426" applyNumberFormat="1" applyFont="1" applyFill="1" applyBorder="1" applyAlignment="1">
      <alignment horizontal="right" vertical="center"/>
    </xf>
    <xf numFmtId="166" fontId="42" fillId="0" borderId="6" xfId="427" applyNumberFormat="1" applyFont="1" applyFill="1" applyBorder="1" applyAlignment="1">
      <alignment horizontal="right" vertical="center"/>
    </xf>
    <xf numFmtId="166" fontId="8" fillId="0" borderId="0" xfId="428" applyNumberFormat="1" applyFont="1" applyFill="1" applyBorder="1" applyAlignment="1">
      <alignment horizontal="right" vertical="center"/>
    </xf>
    <xf numFmtId="166" fontId="42" fillId="0" borderId="6" xfId="426" applyNumberFormat="1" applyFont="1" applyFill="1" applyBorder="1" applyAlignment="1">
      <alignment horizontal="right" vertical="center"/>
    </xf>
    <xf numFmtId="166" fontId="42" fillId="0" borderId="0" xfId="426" applyNumberFormat="1" applyFont="1" applyFill="1" applyBorder="1" applyAlignment="1">
      <alignment horizontal="right" vertical="center"/>
    </xf>
    <xf numFmtId="0" fontId="0" fillId="0" borderId="0" xfId="0"/>
    <xf numFmtId="0" fontId="2" fillId="2" borderId="5" xfId="0" applyFont="1" applyFill="1" applyBorder="1" applyAlignment="1">
      <alignment horizontal="center" vertical="center"/>
    </xf>
    <xf numFmtId="0" fontId="2" fillId="2" borderId="6" xfId="0" applyFont="1" applyFill="1" applyBorder="1" applyAlignment="1">
      <alignment horizontal="center" vertical="center"/>
    </xf>
    <xf numFmtId="0" fontId="2" fillId="2" borderId="7" xfId="0" applyFont="1" applyFill="1" applyBorder="1" applyAlignment="1">
      <alignment horizontal="center" vertical="center"/>
    </xf>
    <xf numFmtId="0" fontId="2" fillId="2" borderId="11" xfId="0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49" fontId="2" fillId="2" borderId="5" xfId="0" applyNumberFormat="1" applyFont="1" applyFill="1" applyBorder="1" applyAlignment="1">
      <alignment horizontal="center" vertical="center"/>
    </xf>
    <xf numFmtId="49" fontId="2" fillId="2" borderId="6" xfId="0" applyNumberFormat="1" applyFont="1" applyFill="1" applyBorder="1" applyAlignment="1">
      <alignment horizontal="center" vertical="center"/>
    </xf>
    <xf numFmtId="49" fontId="2" fillId="2" borderId="7" xfId="0" applyNumberFormat="1" applyFont="1" applyFill="1" applyBorder="1" applyAlignment="1">
      <alignment horizontal="center" vertical="center"/>
    </xf>
    <xf numFmtId="0" fontId="4" fillId="3" borderId="12" xfId="0" applyFont="1" applyFill="1" applyBorder="1" applyAlignment="1">
      <alignment horizontal="center" vertical="center"/>
    </xf>
    <xf numFmtId="0" fontId="4" fillId="3" borderId="0" xfId="0" applyFont="1" applyFill="1" applyBorder="1" applyAlignment="1">
      <alignment horizontal="center" vertical="center"/>
    </xf>
    <xf numFmtId="0" fontId="2" fillId="2" borderId="1" xfId="0" applyFont="1" applyFill="1" applyBorder="1" applyAlignment="1">
      <alignment vertical="center"/>
    </xf>
    <xf numFmtId="2" fontId="5" fillId="4" borderId="2" xfId="0" applyNumberFormat="1" applyFont="1" applyFill="1" applyBorder="1" applyAlignment="1">
      <alignment horizontal="center" vertical="center"/>
    </xf>
    <xf numFmtId="2" fontId="5" fillId="4" borderId="3" xfId="0" applyNumberFormat="1" applyFont="1" applyFill="1" applyBorder="1" applyAlignment="1">
      <alignment horizontal="center" vertical="center"/>
    </xf>
    <xf numFmtId="2" fontId="5" fillId="4" borderId="4" xfId="0" applyNumberFormat="1" applyFont="1" applyFill="1" applyBorder="1" applyAlignment="1">
      <alignment horizontal="center" vertical="center"/>
    </xf>
    <xf numFmtId="2" fontId="5" fillId="4" borderId="12" xfId="0" applyNumberFormat="1" applyFont="1" applyFill="1" applyBorder="1" applyAlignment="1">
      <alignment horizontal="center" vertical="center"/>
    </xf>
    <xf numFmtId="2" fontId="5" fillId="4" borderId="0" xfId="0" applyNumberFormat="1" applyFont="1" applyFill="1" applyBorder="1" applyAlignment="1">
      <alignment horizontal="center" vertical="center"/>
    </xf>
    <xf numFmtId="3" fontId="0" fillId="5" borderId="0" xfId="0" applyNumberFormat="1" applyFill="1" applyAlignment="1">
      <alignment horizontal="center" vertical="center"/>
    </xf>
    <xf numFmtId="166" fontId="42" fillId="5" borderId="0" xfId="428" applyNumberFormat="1" applyFont="1" applyFill="1" applyBorder="1" applyAlignment="1">
      <alignment horizontal="right" vertical="center"/>
    </xf>
    <xf numFmtId="166" fontId="42" fillId="5" borderId="0" xfId="426" applyNumberFormat="1" applyFont="1" applyFill="1" applyBorder="1" applyAlignment="1">
      <alignment horizontal="right" vertical="center"/>
    </xf>
    <xf numFmtId="166" fontId="42" fillId="5" borderId="0" xfId="427" applyNumberFormat="1" applyFont="1" applyFill="1" applyBorder="1" applyAlignment="1">
      <alignment horizontal="right" vertical="center"/>
    </xf>
    <xf numFmtId="3" fontId="42" fillId="5" borderId="0" xfId="118" applyNumberFormat="1" applyFont="1" applyFill="1" applyBorder="1" applyAlignment="1">
      <alignment horizontal="right" vertical="center"/>
    </xf>
  </cellXfs>
  <cellStyles count="438">
    <cellStyle name="20% - Accent1 2" xfId="7"/>
    <cellStyle name="20% - Accent1 2 2" xfId="246"/>
    <cellStyle name="20% - Accent1 2 3" xfId="377"/>
    <cellStyle name="20% - Accent1 3" xfId="119"/>
    <cellStyle name="20% - Accent1 4" xfId="177"/>
    <cellStyle name="20% - Accent1 5" xfId="367"/>
    <cellStyle name="20% - Accent2 2" xfId="8"/>
    <cellStyle name="20% - Accent2 2 2" xfId="247"/>
    <cellStyle name="20% - Accent2 2 3" xfId="378"/>
    <cellStyle name="20% - Accent2 3" xfId="120"/>
    <cellStyle name="20% - Accent2 4" xfId="210"/>
    <cellStyle name="20% - Accent2 5" xfId="366"/>
    <cellStyle name="20% - Accent3 2" xfId="9"/>
    <cellStyle name="20% - Accent3 2 2" xfId="248"/>
    <cellStyle name="20% - Accent3 2 3" xfId="379"/>
    <cellStyle name="20% - Accent3 3" xfId="121"/>
    <cellStyle name="20% - Accent3 4" xfId="209"/>
    <cellStyle name="20% - Accent3 5" xfId="365"/>
    <cellStyle name="20% - Accent4 2" xfId="10"/>
    <cellStyle name="20% - Accent4 2 2" xfId="249"/>
    <cellStyle name="20% - Accent4 2 3" xfId="380"/>
    <cellStyle name="20% - Accent4 3" xfId="122"/>
    <cellStyle name="20% - Accent4 4" xfId="208"/>
    <cellStyle name="20% - Accent4 5" xfId="364"/>
    <cellStyle name="20% - Accent5 2" xfId="11"/>
    <cellStyle name="20% - Accent5 2 2" xfId="250"/>
    <cellStyle name="20% - Accent5 2 3" xfId="381"/>
    <cellStyle name="20% - Accent5 3" xfId="123"/>
    <cellStyle name="20% - Accent5 4" xfId="207"/>
    <cellStyle name="20% - Accent5 5" xfId="363"/>
    <cellStyle name="20% - Accent6 2" xfId="12"/>
    <cellStyle name="20% - Accent6 2 2" xfId="251"/>
    <cellStyle name="20% - Accent6 2 3" xfId="382"/>
    <cellStyle name="20% - Accent6 3" xfId="124"/>
    <cellStyle name="20% - Accent6 4" xfId="206"/>
    <cellStyle name="20% - Accent6 5" xfId="362"/>
    <cellStyle name="40% - Accent1 2" xfId="13"/>
    <cellStyle name="40% - Accent1 2 2" xfId="252"/>
    <cellStyle name="40% - Accent1 2 3" xfId="383"/>
    <cellStyle name="40% - Accent1 3" xfId="125"/>
    <cellStyle name="40% - Accent1 4" xfId="205"/>
    <cellStyle name="40% - Accent1 5" xfId="361"/>
    <cellStyle name="40% - Accent2 2" xfId="14"/>
    <cellStyle name="40% - Accent2 2 2" xfId="253"/>
    <cellStyle name="40% - Accent2 2 3" xfId="384"/>
    <cellStyle name="40% - Accent2 3" xfId="126"/>
    <cellStyle name="40% - Accent2 4" xfId="204"/>
    <cellStyle name="40% - Accent2 5" xfId="360"/>
    <cellStyle name="40% - Accent3 2" xfId="15"/>
    <cellStyle name="40% - Accent3 2 2" xfId="254"/>
    <cellStyle name="40% - Accent3 2 3" xfId="385"/>
    <cellStyle name="40% - Accent3 3" xfId="127"/>
    <cellStyle name="40% - Accent3 4" xfId="203"/>
    <cellStyle name="40% - Accent3 5" xfId="359"/>
    <cellStyle name="40% - Accent4 2" xfId="16"/>
    <cellStyle name="40% - Accent4 2 2" xfId="255"/>
    <cellStyle name="40% - Accent4 2 3" xfId="386"/>
    <cellStyle name="40% - Accent4 3" xfId="128"/>
    <cellStyle name="40% - Accent4 4" xfId="202"/>
    <cellStyle name="40% - Accent4 5" xfId="358"/>
    <cellStyle name="40% - Accent5 2" xfId="17"/>
    <cellStyle name="40% - Accent5 2 2" xfId="256"/>
    <cellStyle name="40% - Accent5 2 3" xfId="387"/>
    <cellStyle name="40% - Accent5 3" xfId="129"/>
    <cellStyle name="40% - Accent5 4" xfId="201"/>
    <cellStyle name="40% - Accent5 5" xfId="357"/>
    <cellStyle name="40% - Accent6 2" xfId="18"/>
    <cellStyle name="40% - Accent6 2 2" xfId="257"/>
    <cellStyle name="40% - Accent6 2 3" xfId="388"/>
    <cellStyle name="40% - Accent6 3" xfId="130"/>
    <cellStyle name="40% - Accent6 4" xfId="200"/>
    <cellStyle name="40% - Accent6 5" xfId="356"/>
    <cellStyle name="60% - Accent1 2" xfId="19"/>
    <cellStyle name="60% - Accent1 2 2" xfId="258"/>
    <cellStyle name="60% - Accent1 2 3" xfId="389"/>
    <cellStyle name="60% - Accent1 3" xfId="131"/>
    <cellStyle name="60% - Accent1 4" xfId="199"/>
    <cellStyle name="60% - Accent1 5" xfId="355"/>
    <cellStyle name="60% - Accent2 2" xfId="20"/>
    <cellStyle name="60% - Accent2 2 2" xfId="259"/>
    <cellStyle name="60% - Accent2 2 3" xfId="390"/>
    <cellStyle name="60% - Accent2 3" xfId="132"/>
    <cellStyle name="60% - Accent2 4" xfId="198"/>
    <cellStyle name="60% - Accent2 5" xfId="354"/>
    <cellStyle name="60% - Accent3 2" xfId="21"/>
    <cellStyle name="60% - Accent3 2 2" xfId="260"/>
    <cellStyle name="60% - Accent3 2 3" xfId="391"/>
    <cellStyle name="60% - Accent3 3" xfId="133"/>
    <cellStyle name="60% - Accent3 4" xfId="197"/>
    <cellStyle name="60% - Accent3 5" xfId="353"/>
    <cellStyle name="60% - Accent4 2" xfId="22"/>
    <cellStyle name="60% - Accent4 2 2" xfId="261"/>
    <cellStyle name="60% - Accent4 2 3" xfId="392"/>
    <cellStyle name="60% - Accent4 3" xfId="134"/>
    <cellStyle name="60% - Accent4 4" xfId="196"/>
    <cellStyle name="60% - Accent4 5" xfId="352"/>
    <cellStyle name="60% - Accent5 2" xfId="23"/>
    <cellStyle name="60% - Accent5 2 2" xfId="262"/>
    <cellStyle name="60% - Accent5 2 3" xfId="393"/>
    <cellStyle name="60% - Accent5 3" xfId="135"/>
    <cellStyle name="60% - Accent5 4" xfId="195"/>
    <cellStyle name="60% - Accent5 5" xfId="351"/>
    <cellStyle name="60% - Accent6 2" xfId="24"/>
    <cellStyle name="60% - Accent6 2 2" xfId="263"/>
    <cellStyle name="60% - Accent6 2 3" xfId="394"/>
    <cellStyle name="60% - Accent6 3" xfId="136"/>
    <cellStyle name="60% - Accent6 4" xfId="194"/>
    <cellStyle name="60% - Accent6 5" xfId="350"/>
    <cellStyle name="Accent1 2" xfId="25"/>
    <cellStyle name="Accent1 2 2" xfId="264"/>
    <cellStyle name="Accent1 2 3" xfId="395"/>
    <cellStyle name="Accent1 3" xfId="137"/>
    <cellStyle name="Accent1 4" xfId="193"/>
    <cellStyle name="Accent1 5" xfId="349"/>
    <cellStyle name="Accent2 2" xfId="26"/>
    <cellStyle name="Accent2 2 2" xfId="265"/>
    <cellStyle name="Accent2 2 3" xfId="396"/>
    <cellStyle name="Accent2 3" xfId="138"/>
    <cellStyle name="Accent2 4" xfId="192"/>
    <cellStyle name="Accent2 5" xfId="348"/>
    <cellStyle name="Accent3 2" xfId="27"/>
    <cellStyle name="Accent3 2 2" xfId="266"/>
    <cellStyle name="Accent3 2 3" xfId="397"/>
    <cellStyle name="Accent3 3" xfId="139"/>
    <cellStyle name="Accent3 4" xfId="191"/>
    <cellStyle name="Accent3 5" xfId="347"/>
    <cellStyle name="Accent4 2" xfId="28"/>
    <cellStyle name="Accent4 2 2" xfId="267"/>
    <cellStyle name="Accent4 2 3" xfId="398"/>
    <cellStyle name="Accent4 3" xfId="140"/>
    <cellStyle name="Accent4 4" xfId="190"/>
    <cellStyle name="Accent4 5" xfId="346"/>
    <cellStyle name="Accent5 2" xfId="29"/>
    <cellStyle name="Accent5 2 2" xfId="268"/>
    <cellStyle name="Accent5 2 3" xfId="399"/>
    <cellStyle name="Accent5 3" xfId="141"/>
    <cellStyle name="Accent5 4" xfId="189"/>
    <cellStyle name="Accent5 5" xfId="345"/>
    <cellStyle name="Accent6 2" xfId="30"/>
    <cellStyle name="Accent6 2 2" xfId="269"/>
    <cellStyle name="Accent6 2 3" xfId="400"/>
    <cellStyle name="Accent6 3" xfId="142"/>
    <cellStyle name="Accent6 4" xfId="188"/>
    <cellStyle name="Accent6 5" xfId="344"/>
    <cellStyle name="Bad 2" xfId="31"/>
    <cellStyle name="Bad 2 2" xfId="270"/>
    <cellStyle name="Bad 2 3" xfId="401"/>
    <cellStyle name="Bad 3" xfId="143"/>
    <cellStyle name="Bad 4" xfId="187"/>
    <cellStyle name="Bad 5" xfId="343"/>
    <cellStyle name="Calculation 2" xfId="32"/>
    <cellStyle name="Calculation 2 2" xfId="271"/>
    <cellStyle name="Calculation 2 3" xfId="402"/>
    <cellStyle name="Calculation 3" xfId="144"/>
    <cellStyle name="Calculation 4" xfId="186"/>
    <cellStyle name="Calculation 5" xfId="342"/>
    <cellStyle name="Check Cell 2" xfId="33"/>
    <cellStyle name="Check Cell 2 2" xfId="272"/>
    <cellStyle name="Check Cell 2 3" xfId="403"/>
    <cellStyle name="Check Cell 3" xfId="145"/>
    <cellStyle name="Check Cell 4" xfId="185"/>
    <cellStyle name="Check Cell 5" xfId="341"/>
    <cellStyle name="Comma 2 2" xfId="52"/>
    <cellStyle name="Comma 2 2 2" xfId="53"/>
    <cellStyle name="Comma 2 2 3" xfId="167"/>
    <cellStyle name="Comma 2 2 4" xfId="213"/>
    <cellStyle name="Comma 2 2 5" xfId="215"/>
    <cellStyle name="Comma 2 3" xfId="70"/>
    <cellStyle name="Comma 2 3 2" xfId="221"/>
    <cellStyle name="Comma 2 3 3" xfId="273"/>
    <cellStyle name="Comma 2 4" xfId="166"/>
    <cellStyle name="Comma 2 5" xfId="237"/>
    <cellStyle name="Comma 2 6" xfId="303"/>
    <cellStyle name="Comma 2 7" xfId="170"/>
    <cellStyle name="Comma 2 8" xfId="371"/>
    <cellStyle name="Comma 3" xfId="54"/>
    <cellStyle name="Comma 3 2" xfId="304"/>
    <cellStyle name="Comma 3 3" xfId="305"/>
    <cellStyle name="Comma 3 4" xfId="306"/>
    <cellStyle name="Comma 3 5" xfId="307"/>
    <cellStyle name="Comma 4" xfId="55"/>
    <cellStyle name="Comma 4 2" xfId="111"/>
    <cellStyle name="Comma 5" xfId="112"/>
    <cellStyle name="Comma 5 2" xfId="222"/>
    <cellStyle name="Comma 5 3" xfId="274"/>
    <cellStyle name="Comma 6" xfId="113"/>
    <cellStyle name="Comma 6 2" xfId="308"/>
    <cellStyle name="Comma 7 2" xfId="239"/>
    <cellStyle name="Comma 7 3" xfId="375"/>
    <cellStyle name="Comma 8" xfId="244"/>
    <cellStyle name="Comma 8 2" xfId="335"/>
    <cellStyle name="Currency 2" xfId="114"/>
    <cellStyle name="Currency 2 2" xfId="223"/>
    <cellStyle name="Currency 2 3" xfId="275"/>
    <cellStyle name="Explanatory Text 2" xfId="34"/>
    <cellStyle name="Explanatory Text 2 2" xfId="276"/>
    <cellStyle name="Explanatory Text 2 3" xfId="404"/>
    <cellStyle name="Explanatory Text 3" xfId="146"/>
    <cellStyle name="Explanatory Text 4" xfId="184"/>
    <cellStyle name="Explanatory Text 5" xfId="168"/>
    <cellStyle name="Good 2" xfId="35"/>
    <cellStyle name="Good 2 2" xfId="277"/>
    <cellStyle name="Good 2 3" xfId="405"/>
    <cellStyle name="Good 3" xfId="147"/>
    <cellStyle name="Good 4" xfId="183"/>
    <cellStyle name="Good 5" xfId="340"/>
    <cellStyle name="Heading 1 2" xfId="36"/>
    <cellStyle name="Heading 1 2 2" xfId="278"/>
    <cellStyle name="Heading 1 2 3" xfId="406"/>
    <cellStyle name="Heading 1 3" xfId="148"/>
    <cellStyle name="Heading 1 4" xfId="182"/>
    <cellStyle name="Heading 1 5" xfId="339"/>
    <cellStyle name="Heading 2 2" xfId="37"/>
    <cellStyle name="Heading 2 2 2" xfId="279"/>
    <cellStyle name="Heading 2 2 3" xfId="407"/>
    <cellStyle name="Heading 2 3" xfId="149"/>
    <cellStyle name="Heading 2 4" xfId="176"/>
    <cellStyle name="Heading 2 5" xfId="338"/>
    <cellStyle name="Heading 3 2" xfId="38"/>
    <cellStyle name="Heading 3 2 2" xfId="280"/>
    <cellStyle name="Heading 3 2 3" xfId="408"/>
    <cellStyle name="Heading 3 3" xfId="150"/>
    <cellStyle name="Heading 3 4" xfId="181"/>
    <cellStyle name="Heading 3 5" xfId="337"/>
    <cellStyle name="Heading 4 2" xfId="39"/>
    <cellStyle name="Heading 4 2 2" xfId="281"/>
    <cellStyle name="Heading 4 2 3" xfId="409"/>
    <cellStyle name="Heading 4 3" xfId="151"/>
    <cellStyle name="Heading 4 4" xfId="180"/>
    <cellStyle name="Heading 4 5" xfId="372"/>
    <cellStyle name="Hyperlink 2" xfId="110"/>
    <cellStyle name="Hyperlink 3" xfId="282"/>
    <cellStyle name="Input 2" xfId="40"/>
    <cellStyle name="Input 2 2" xfId="283"/>
    <cellStyle name="Input 2 3" xfId="410"/>
    <cellStyle name="Input 3" xfId="152"/>
    <cellStyle name="Input 4" xfId="179"/>
    <cellStyle name="Input 5" xfId="368"/>
    <cellStyle name="Linked Cell 2" xfId="41"/>
    <cellStyle name="Linked Cell 2 2" xfId="284"/>
    <cellStyle name="Linked Cell 2 3" xfId="411"/>
    <cellStyle name="Linked Cell 3" xfId="153"/>
    <cellStyle name="Linked Cell 4" xfId="220"/>
    <cellStyle name="Linked Cell 5" xfId="336"/>
    <cellStyle name="Neutral 2" xfId="42"/>
    <cellStyle name="Neutral 2 2" xfId="285"/>
    <cellStyle name="Neutral 2 3" xfId="412"/>
    <cellStyle name="Neutral 3" xfId="154"/>
    <cellStyle name="Neutral 4" xfId="219"/>
    <cellStyle name="Neutral 5" xfId="155"/>
    <cellStyle name="Normal" xfId="0" builtinId="0"/>
    <cellStyle name="Normal 10" xfId="56"/>
    <cellStyle name="Normal 11" xfId="4"/>
    <cellStyle name="Normal 11 2" xfId="242"/>
    <cellStyle name="Normal 12" xfId="57"/>
    <cellStyle name="Normal 13" xfId="243"/>
    <cellStyle name="Normal 13 2" xfId="334"/>
    <cellStyle name="Normal 14" xfId="211"/>
    <cellStyle name="Normal 14 2" xfId="432"/>
    <cellStyle name="Normal 14 3" xfId="430"/>
    <cellStyle name="Normal 14 4" xfId="425"/>
    <cellStyle name="Normal 2" xfId="6"/>
    <cellStyle name="Normal 2 10" xfId="429"/>
    <cellStyle name="Normal 2 11" xfId="436"/>
    <cellStyle name="Normal 2 2" xfId="49"/>
    <cellStyle name="Normal 2 2 2" xfId="58"/>
    <cellStyle name="Normal 2 2 2 2" xfId="226"/>
    <cellStyle name="Normal 2 2 2 3" xfId="286"/>
    <cellStyle name="Normal 2 2 3" xfId="107"/>
    <cellStyle name="Normal 2 2 3 2" xfId="227"/>
    <cellStyle name="Normal 2 2 3 3" xfId="287"/>
    <cellStyle name="Normal 2 2 4" xfId="109"/>
    <cellStyle name="Normal 2 2 4 2" xfId="228"/>
    <cellStyle name="Normal 2 2 4 3" xfId="288"/>
    <cellStyle name="Normal 2 2 5" xfId="225"/>
    <cellStyle name="Normal 2 2 6" xfId="289"/>
    <cellStyle name="Normal 2 3" xfId="59"/>
    <cellStyle name="Normal 2 3 2" xfId="302"/>
    <cellStyle name="Normal 2 4" xfId="3"/>
    <cellStyle name="Normal 2 5" xfId="164"/>
    <cellStyle name="Normal 2 6" xfId="290"/>
    <cellStyle name="Normal 2 7" xfId="178"/>
    <cellStyle name="Normal 2 8" xfId="217"/>
    <cellStyle name="Normal 2 9" xfId="423"/>
    <cellStyle name="Normal 3" xfId="50"/>
    <cellStyle name="Normal 3 2" xfId="68"/>
    <cellStyle name="Normal 3 2 2" xfId="229"/>
    <cellStyle name="Normal 3 2 3" xfId="291"/>
    <cellStyle name="Normal 3 2 4" xfId="309"/>
    <cellStyle name="Normal 3 3" xfId="310"/>
    <cellStyle name="Normal 3 3 2" xfId="311"/>
    <cellStyle name="Normal 3 3 3" xfId="312"/>
    <cellStyle name="Normal 3 3 4" xfId="313"/>
    <cellStyle name="Normal 3 4" xfId="314"/>
    <cellStyle name="Normal 3 4 2" xfId="315"/>
    <cellStyle name="Normal 3 4 3" xfId="316"/>
    <cellStyle name="Normal 3 4 4" xfId="317"/>
    <cellStyle name="Normal 3 5" xfId="318"/>
    <cellStyle name="Normal 3 5 2" xfId="319"/>
    <cellStyle name="Normal 3 5 3" xfId="320"/>
    <cellStyle name="Normal 3 5 4" xfId="321"/>
    <cellStyle name="Normal 3 6" xfId="322"/>
    <cellStyle name="Normal 3 7" xfId="323"/>
    <cellStyle name="Normal 3 8" xfId="324"/>
    <cellStyle name="Normal 3 9" xfId="325"/>
    <cellStyle name="Normal 4" xfId="60"/>
    <cellStyle name="Normal 4 2" xfId="326"/>
    <cellStyle name="Normal 5" xfId="61"/>
    <cellStyle name="Normal 5 2" xfId="115"/>
    <cellStyle name="Normal 5 2 2" xfId="327"/>
    <cellStyle name="Normal 5 3" xfId="328"/>
    <cellStyle name="Normal 6" xfId="62"/>
    <cellStyle name="Normal 6 2" xfId="329"/>
    <cellStyle name="Normal 7" xfId="63"/>
    <cellStyle name="Normal 7 2" xfId="230"/>
    <cellStyle name="Normal 7 3" xfId="330"/>
    <cellStyle name="Normal 8" xfId="64"/>
    <cellStyle name="Normal 8 2" xfId="331"/>
    <cellStyle name="Normal 9" xfId="118"/>
    <cellStyle name="Normal 9 2" xfId="2"/>
    <cellStyle name="Normal 9 2 2" xfId="236"/>
    <cellStyle name="Normal 9 2 2 2" xfId="240"/>
    <cellStyle name="Normal 9 2 2 3" xfId="421"/>
    <cellStyle name="Normal 9 2 2 4" xfId="422"/>
    <cellStyle name="Normal 9 2 2 5" xfId="434"/>
    <cellStyle name="Normal 9 2 2 6" xfId="437"/>
    <cellStyle name="Normal 9 2 2 7" xfId="424"/>
    <cellStyle name="Normal 9 2 3" xfId="376"/>
    <cellStyle name="Normal 9 2 4" xfId="420"/>
    <cellStyle name="Normal 9 2 5" xfId="419"/>
    <cellStyle name="Normal 9 2 6" xfId="433"/>
    <cellStyle name="Normal 9 2 7" xfId="435"/>
    <cellStyle name="Normal 9 2 8" xfId="431"/>
    <cellStyle name="Normal 9 3" xfId="373"/>
    <cellStyle name="Normal 9 4" xfId="428"/>
    <cellStyle name="Normal 9 5" xfId="426"/>
    <cellStyle name="Normal 9 6" xfId="427"/>
    <cellStyle name="Note 2" xfId="43"/>
    <cellStyle name="Note 2 2" xfId="292"/>
    <cellStyle name="Note 2 2 2" xfId="332"/>
    <cellStyle name="Note 2 2 3" xfId="418"/>
    <cellStyle name="Note 2 3" xfId="413"/>
    <cellStyle name="Note 3" xfId="156"/>
    <cellStyle name="Note 4" xfId="162"/>
    <cellStyle name="Note 5" xfId="212"/>
    <cellStyle name="Output 2" xfId="44"/>
    <cellStyle name="Output 2 2" xfId="293"/>
    <cellStyle name="Output 2 3" xfId="414"/>
    <cellStyle name="Output 3" xfId="157"/>
    <cellStyle name="Output 4" xfId="214"/>
    <cellStyle name="Output 5" xfId="231"/>
    <cellStyle name="Percent" xfId="1" builtinId="5"/>
    <cellStyle name="Percent 2" xfId="45"/>
    <cellStyle name="Percent 2 2" xfId="51"/>
    <cellStyle name="Percent 2 2 2" xfId="65"/>
    <cellStyle name="Percent 2 2 3" xfId="175"/>
    <cellStyle name="Percent 2 2 4" xfId="169"/>
    <cellStyle name="Percent 2 2 5" xfId="370"/>
    <cellStyle name="Percent 2 3" xfId="69"/>
    <cellStyle name="Percent 2 3 2" xfId="232"/>
    <cellStyle name="Percent 2 3 3" xfId="294"/>
    <cellStyle name="Percent 2 4" xfId="108"/>
    <cellStyle name="Percent 2 4 2" xfId="233"/>
    <cellStyle name="Percent 2 4 3" xfId="295"/>
    <cellStyle name="Percent 2 5" xfId="165"/>
    <cellStyle name="Percent 2 6" xfId="5"/>
    <cellStyle name="Percent 2 7" xfId="333"/>
    <cellStyle name="Percent 2 8" xfId="218"/>
    <cellStyle name="Percent 2 9" xfId="224"/>
    <cellStyle name="Percent 3" xfId="116"/>
    <cellStyle name="Percent 3 2" xfId="234"/>
    <cellStyle name="Percent 3 3" xfId="296"/>
    <cellStyle name="Percent 4" xfId="117"/>
    <cellStyle name="Percent 4 2" xfId="235"/>
    <cellStyle name="Percent 4 3" xfId="297"/>
    <cellStyle name="Percent 4 4" xfId="301"/>
    <cellStyle name="Percent 5" xfId="158"/>
    <cellStyle name="Percent 5 2" xfId="238"/>
    <cellStyle name="Percent 5 3" xfId="374"/>
    <cellStyle name="Percent 6" xfId="241"/>
    <cellStyle name="Percent 7" xfId="245"/>
    <cellStyle name="Percent 8" xfId="163"/>
    <cellStyle name="SAPBEXaggData" xfId="71"/>
    <cellStyle name="SAPBEXaggDataEmph" xfId="72"/>
    <cellStyle name="SAPBEXaggItem" xfId="73"/>
    <cellStyle name="SAPBEXaggItemX" xfId="74"/>
    <cellStyle name="SAPBEXchaText" xfId="66"/>
    <cellStyle name="SAPBEXexcBad7" xfId="75"/>
    <cellStyle name="SAPBEXexcBad8" xfId="76"/>
    <cellStyle name="SAPBEXexcBad9" xfId="77"/>
    <cellStyle name="SAPBEXexcCritical4" xfId="78"/>
    <cellStyle name="SAPBEXexcCritical5" xfId="79"/>
    <cellStyle name="SAPBEXexcCritical6" xfId="80"/>
    <cellStyle name="SAPBEXexcGood1" xfId="81"/>
    <cellStyle name="SAPBEXexcGood2" xfId="82"/>
    <cellStyle name="SAPBEXexcGood3" xfId="83"/>
    <cellStyle name="SAPBEXfilterDrill" xfId="84"/>
    <cellStyle name="SAPBEXfilterItem" xfId="85"/>
    <cellStyle name="SAPBEXfilterText" xfId="86"/>
    <cellStyle name="SAPBEXformats" xfId="87"/>
    <cellStyle name="SAPBEXheaderItem" xfId="88"/>
    <cellStyle name="SAPBEXheaderText" xfId="89"/>
    <cellStyle name="SAPBEXHLevel0" xfId="90"/>
    <cellStyle name="SAPBEXHLevel0X" xfId="91"/>
    <cellStyle name="SAPBEXHLevel1" xfId="92"/>
    <cellStyle name="SAPBEXHLevel1X" xfId="93"/>
    <cellStyle name="SAPBEXHLevel2" xfId="94"/>
    <cellStyle name="SAPBEXHLevel2X" xfId="95"/>
    <cellStyle name="SAPBEXHLevel3" xfId="96"/>
    <cellStyle name="SAPBEXHLevel3X" xfId="97"/>
    <cellStyle name="SAPBEXresData" xfId="98"/>
    <cellStyle name="SAPBEXresDataEmph" xfId="99"/>
    <cellStyle name="SAPBEXresItem" xfId="100"/>
    <cellStyle name="SAPBEXresItemX" xfId="101"/>
    <cellStyle name="SAPBEXstdData" xfId="102"/>
    <cellStyle name="SAPBEXstdDataEmph" xfId="103"/>
    <cellStyle name="SAPBEXstdItem" xfId="67"/>
    <cellStyle name="SAPBEXstdItemX" xfId="104"/>
    <cellStyle name="SAPBEXtitle" xfId="105"/>
    <cellStyle name="SAPBEXundefined" xfId="106"/>
    <cellStyle name="Title 2" xfId="46"/>
    <cellStyle name="Title 2 2" xfId="298"/>
    <cellStyle name="Title 2 3" xfId="415"/>
    <cellStyle name="Title 3" xfId="159"/>
    <cellStyle name="Title 4" xfId="174"/>
    <cellStyle name="Title 5" xfId="369"/>
    <cellStyle name="Total 2" xfId="47"/>
    <cellStyle name="Total 2 2" xfId="299"/>
    <cellStyle name="Total 2 3" xfId="416"/>
    <cellStyle name="Total 3" xfId="160"/>
    <cellStyle name="Total 4" xfId="173"/>
    <cellStyle name="Total 5" xfId="171"/>
    <cellStyle name="Warning Text 2" xfId="48"/>
    <cellStyle name="Warning Text 2 2" xfId="300"/>
    <cellStyle name="Warning Text 2 3" xfId="417"/>
    <cellStyle name="Warning Text 3" xfId="161"/>
    <cellStyle name="Warning Text 4" xfId="172"/>
    <cellStyle name="Warning Text 5" xfId="216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ZA"/>
  <c:style val="30"/>
  <c:chart>
    <c:autoTitleDeleted val="1"/>
    <c:plotArea>
      <c:layout>
        <c:manualLayout>
          <c:layoutTarget val="inner"/>
          <c:xMode val="edge"/>
          <c:yMode val="edge"/>
          <c:x val="8.5318165171214225E-2"/>
          <c:y val="2.083456573004519E-2"/>
          <c:w val="0.88000978138602237"/>
          <c:h val="0.9041853748863915"/>
        </c:manualLayout>
      </c:layout>
      <c:barChart>
        <c:barDir val="col"/>
        <c:grouping val="clustered"/>
        <c:ser>
          <c:idx val="1"/>
          <c:order val="0"/>
          <c:tx>
            <c:strRef>
              <c:f>Stats!$E$28</c:f>
              <c:strCache>
                <c:ptCount val="1"/>
                <c:pt idx="0">
                  <c:v>Real Increase</c:v>
                </c:pt>
              </c:strCache>
            </c:strRef>
          </c:tx>
          <c:cat>
            <c:strRef>
              <c:f>Stats!$A$30:$A$38</c:f>
              <c:strCache>
                <c:ptCount val="9"/>
                <c:pt idx="0">
                  <c:v>2006</c:v>
                </c:pt>
                <c:pt idx="1">
                  <c:v>2007</c:v>
                </c:pt>
                <c:pt idx="2">
                  <c:v>2008</c:v>
                </c:pt>
                <c:pt idx="3">
                  <c:v>2009</c:v>
                </c:pt>
                <c:pt idx="4">
                  <c:v>2010</c:v>
                </c:pt>
                <c:pt idx="5">
                  <c:v>2011</c:v>
                </c:pt>
                <c:pt idx="6">
                  <c:v>2012</c:v>
                </c:pt>
                <c:pt idx="7">
                  <c:v>2013</c:v>
                </c:pt>
                <c:pt idx="8">
                  <c:v>Average</c:v>
                </c:pt>
              </c:strCache>
            </c:strRef>
          </c:cat>
          <c:val>
            <c:numRef>
              <c:f>Stats!$E$30:$E$38</c:f>
              <c:numCache>
                <c:formatCode>0.00</c:formatCode>
                <c:ptCount val="9"/>
                <c:pt idx="0">
                  <c:v>11.858717182832891</c:v>
                </c:pt>
                <c:pt idx="1">
                  <c:v>2.3782380939535859</c:v>
                </c:pt>
                <c:pt idx="2">
                  <c:v>6.4325241773394435</c:v>
                </c:pt>
                <c:pt idx="3">
                  <c:v>12.216620514083649</c:v>
                </c:pt>
                <c:pt idx="4">
                  <c:v>5.9352554384303318</c:v>
                </c:pt>
                <c:pt idx="5">
                  <c:v>4.9611803003001231</c:v>
                </c:pt>
                <c:pt idx="6">
                  <c:v>3.8136984967649239</c:v>
                </c:pt>
                <c:pt idx="7">
                  <c:v>3.7651285700781365</c:v>
                </c:pt>
                <c:pt idx="8">
                  <c:v>6.4201703467228857</c:v>
                </c:pt>
              </c:numCache>
            </c:numRef>
          </c:val>
        </c:ser>
        <c:axId val="162149504"/>
        <c:axId val="162151040"/>
      </c:barChart>
      <c:catAx>
        <c:axId val="162149504"/>
        <c:scaling>
          <c:orientation val="minMax"/>
        </c:scaling>
        <c:axPos val="b"/>
        <c:numFmt formatCode="0" sourceLinked="1"/>
        <c:tickLblPos val="nextTo"/>
        <c:txPr>
          <a:bodyPr/>
          <a:lstStyle/>
          <a:p>
            <a:pPr>
              <a:defRPr lang="en-ZA"/>
            </a:pPr>
            <a:endParaRPr lang="en-US"/>
          </a:p>
        </c:txPr>
        <c:crossAx val="162151040"/>
        <c:crosses val="autoZero"/>
        <c:auto val="1"/>
        <c:lblAlgn val="ctr"/>
        <c:lblOffset val="100"/>
      </c:catAx>
      <c:valAx>
        <c:axId val="162151040"/>
        <c:scaling>
          <c:orientation val="minMax"/>
        </c:scaling>
        <c:axPos val="l"/>
        <c:numFmt formatCode="0.00" sourceLinked="1"/>
        <c:tickLblPos val="nextTo"/>
        <c:txPr>
          <a:bodyPr/>
          <a:lstStyle/>
          <a:p>
            <a:pPr>
              <a:defRPr lang="en-ZA"/>
            </a:pPr>
            <a:endParaRPr lang="en-US"/>
          </a:p>
        </c:txPr>
        <c:crossAx val="162149504"/>
        <c:crosses val="autoZero"/>
        <c:crossBetween val="between"/>
      </c:valAx>
    </c:plotArea>
    <c:legend>
      <c:legendPos val="r"/>
      <c:layout>
        <c:manualLayout>
          <c:xMode val="edge"/>
          <c:yMode val="edge"/>
          <c:x val="0.11413149443276108"/>
          <c:y val="3.8116691724214086E-2"/>
          <c:w val="0.18680415674784895"/>
          <c:h val="8.1707580670063298E-2"/>
        </c:manualLayout>
      </c:layout>
      <c:txPr>
        <a:bodyPr/>
        <a:lstStyle/>
        <a:p>
          <a:pPr>
            <a:defRPr lang="en-ZA" sz="1400"/>
          </a:pPr>
          <a:endParaRPr lang="en-US"/>
        </a:p>
      </c:txPr>
    </c:legend>
    <c:plotVisOnly val="1"/>
  </c:chart>
  <c:spPr>
    <a:gradFill rotWithShape="1">
      <a:gsLst>
        <a:gs pos="0">
          <a:schemeClr val="accent1">
            <a:tint val="50000"/>
            <a:satMod val="300000"/>
          </a:schemeClr>
        </a:gs>
        <a:gs pos="35000">
          <a:schemeClr val="accent1">
            <a:tint val="37000"/>
            <a:satMod val="300000"/>
          </a:schemeClr>
        </a:gs>
        <a:gs pos="100000">
          <a:schemeClr val="accent1">
            <a:tint val="15000"/>
            <a:satMod val="350000"/>
          </a:schemeClr>
        </a:gs>
      </a:gsLst>
      <a:lin ang="16200000" scaled="1"/>
    </a:gradFill>
    <a:ln w="9525" cap="flat" cmpd="sng" algn="ctr">
      <a:solidFill>
        <a:schemeClr val="accent1">
          <a:shade val="95000"/>
          <a:satMod val="105000"/>
        </a:schemeClr>
      </a:solidFill>
      <a:prstDash val="solid"/>
    </a:ln>
    <a:effectLst>
      <a:outerShdw blurRad="40000" dist="20000" dir="5400000" rotWithShape="0">
        <a:srgbClr val="000000">
          <a:alpha val="38000"/>
        </a:srgbClr>
      </a:outerShdw>
    </a:effectLst>
  </c:spPr>
  <c:txPr>
    <a:bodyPr/>
    <a:lstStyle/>
    <a:p>
      <a:pPr>
        <a:defRPr>
          <a:solidFill>
            <a:schemeClr val="dk1"/>
          </a:solidFill>
          <a:latin typeface="+mn-lt"/>
          <a:ea typeface="+mn-ea"/>
          <a:cs typeface="+mn-cs"/>
        </a:defRPr>
      </a:pPr>
      <a:endParaRPr lang="en-US"/>
    </a:p>
  </c:txPr>
  <c:printSettings>
    <c:headerFooter/>
    <c:pageMargins b="0.750000000000002" l="0.70000000000000062" r="0.70000000000000062" t="0.750000000000002" header="0.30000000000000032" footer="0.30000000000000032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ZA"/>
  <c:chart>
    <c:title>
      <c:layout>
        <c:manualLayout>
          <c:xMode val="edge"/>
          <c:yMode val="edge"/>
          <c:x val="0.36564978268107334"/>
          <c:y val="2.1220165060580512E-2"/>
        </c:manualLayout>
      </c:layout>
      <c:txPr>
        <a:bodyPr/>
        <a:lstStyle/>
        <a:p>
          <a:pPr>
            <a:defRPr lang="en-ZA"/>
          </a:pPr>
          <a:endParaRPr lang="en-US"/>
        </a:p>
      </c:txPr>
    </c:title>
    <c:plotArea>
      <c:layout/>
      <c:barChart>
        <c:barDir val="col"/>
        <c:grouping val="clustered"/>
        <c:ser>
          <c:idx val="0"/>
          <c:order val="0"/>
          <c:tx>
            <c:strRef>
              <c:f>Graphs!$B$3</c:f>
              <c:strCache>
                <c:ptCount val="1"/>
                <c:pt idx="0">
                  <c:v>Number of taxpayers</c:v>
                </c:pt>
              </c:strCache>
            </c:strRef>
          </c:tx>
          <c:spPr>
            <a:solidFill>
              <a:srgbClr val="FFC000"/>
            </a:solidFill>
          </c:spPr>
          <c:cat>
            <c:numRef>
              <c:f>Graphs!$A$4:$A$12</c:f>
              <c:numCache>
                <c:formatCode>General</c:formatCode>
                <c:ptCount val="9"/>
                <c:pt idx="0">
                  <c:v>2005</c:v>
                </c:pt>
                <c:pt idx="1">
                  <c:v>2006</c:v>
                </c:pt>
                <c:pt idx="2">
                  <c:v>2007</c:v>
                </c:pt>
                <c:pt idx="3">
                  <c:v>2008</c:v>
                </c:pt>
                <c:pt idx="4">
                  <c:v>2009</c:v>
                </c:pt>
                <c:pt idx="5">
                  <c:v>2010</c:v>
                </c:pt>
                <c:pt idx="6">
                  <c:v>2011</c:v>
                </c:pt>
                <c:pt idx="7">
                  <c:v>2012</c:v>
                </c:pt>
                <c:pt idx="8">
                  <c:v>2013</c:v>
                </c:pt>
              </c:numCache>
            </c:numRef>
          </c:cat>
          <c:val>
            <c:numRef>
              <c:f>Graphs!$B$4:$B$12</c:f>
              <c:numCache>
                <c:formatCode>#,##0</c:formatCode>
                <c:ptCount val="9"/>
                <c:pt idx="0">
                  <c:v>598249</c:v>
                </c:pt>
                <c:pt idx="1">
                  <c:v>635404</c:v>
                </c:pt>
                <c:pt idx="2">
                  <c:v>614325</c:v>
                </c:pt>
                <c:pt idx="3">
                  <c:v>629469</c:v>
                </c:pt>
                <c:pt idx="4">
                  <c:v>722975</c:v>
                </c:pt>
                <c:pt idx="5">
                  <c:v>805658</c:v>
                </c:pt>
                <c:pt idx="6">
                  <c:v>830250</c:v>
                </c:pt>
                <c:pt idx="7">
                  <c:v>841401</c:v>
                </c:pt>
                <c:pt idx="8">
                  <c:v>772934</c:v>
                </c:pt>
              </c:numCache>
            </c:numRef>
          </c:val>
        </c:ser>
        <c:axId val="162195712"/>
        <c:axId val="160763904"/>
      </c:barChart>
      <c:catAx>
        <c:axId val="162195712"/>
        <c:scaling>
          <c:orientation val="minMax"/>
        </c:scaling>
        <c:axPos val="b"/>
        <c:numFmt formatCode="General" sourceLinked="1"/>
        <c:tickLblPos val="nextTo"/>
        <c:txPr>
          <a:bodyPr/>
          <a:lstStyle/>
          <a:p>
            <a:pPr>
              <a:defRPr lang="en-ZA"/>
            </a:pPr>
            <a:endParaRPr lang="en-US"/>
          </a:p>
        </c:txPr>
        <c:crossAx val="160763904"/>
        <c:crosses val="autoZero"/>
        <c:auto val="1"/>
        <c:lblAlgn val="ctr"/>
        <c:lblOffset val="100"/>
      </c:catAx>
      <c:valAx>
        <c:axId val="160763904"/>
        <c:scaling>
          <c:orientation val="minMax"/>
        </c:scaling>
        <c:axPos val="l"/>
        <c:numFmt formatCode="#,##0" sourceLinked="1"/>
        <c:tickLblPos val="nextTo"/>
        <c:txPr>
          <a:bodyPr/>
          <a:lstStyle/>
          <a:p>
            <a:pPr>
              <a:defRPr lang="en-ZA"/>
            </a:pPr>
            <a:endParaRPr lang="en-US"/>
          </a:p>
        </c:txPr>
        <c:crossAx val="162195712"/>
        <c:crosses val="autoZero"/>
        <c:crossBetween val="between"/>
      </c:valAx>
      <c:spPr>
        <a:noFill/>
        <a:ln w="25400">
          <a:noFill/>
        </a:ln>
      </c:spPr>
    </c:plotArea>
    <c:plotVisOnly val="1"/>
  </c:chart>
  <c:spPr>
    <a:gradFill>
      <a:gsLst>
        <a:gs pos="0">
          <a:srgbClr val="DDEBCF"/>
        </a:gs>
        <a:gs pos="50000">
          <a:srgbClr val="9CB86E"/>
        </a:gs>
        <a:gs pos="100000">
          <a:srgbClr val="156B13"/>
        </a:gs>
      </a:gsLst>
      <a:lin ang="5400000" scaled="0"/>
    </a:gradFill>
  </c:spPr>
  <c:printSettings>
    <c:headerFooter/>
    <c:pageMargins b="0.75000000000000266" l="0.70000000000000062" r="0.70000000000000062" t="0.75000000000000266" header="0.30000000000000032" footer="0.30000000000000032"/>
    <c:pageSetup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ZA"/>
  <c:chart>
    <c:title>
      <c:layout/>
      <c:txPr>
        <a:bodyPr/>
        <a:lstStyle/>
        <a:p>
          <a:pPr>
            <a:defRPr lang="en-ZA"/>
          </a:pPr>
          <a:endParaRPr lang="en-US"/>
        </a:p>
      </c:txPr>
    </c:title>
    <c:plotArea>
      <c:layout/>
      <c:barChart>
        <c:barDir val="col"/>
        <c:grouping val="clustered"/>
        <c:ser>
          <c:idx val="0"/>
          <c:order val="0"/>
          <c:tx>
            <c:strRef>
              <c:f>Graphs!$C$3</c:f>
              <c:strCache>
                <c:ptCount val="1"/>
                <c:pt idx="0">
                  <c:v>Taxable income ( R million)</c:v>
                </c:pt>
              </c:strCache>
            </c:strRef>
          </c:tx>
          <c:spPr>
            <a:solidFill>
              <a:srgbClr val="FFC000"/>
            </a:solidFill>
          </c:spPr>
          <c:cat>
            <c:numRef>
              <c:f>Graphs!$A$4:$A$12</c:f>
              <c:numCache>
                <c:formatCode>General</c:formatCode>
                <c:ptCount val="9"/>
                <c:pt idx="0">
                  <c:v>2005</c:v>
                </c:pt>
                <c:pt idx="1">
                  <c:v>2006</c:v>
                </c:pt>
                <c:pt idx="2">
                  <c:v>2007</c:v>
                </c:pt>
                <c:pt idx="3">
                  <c:v>2008</c:v>
                </c:pt>
                <c:pt idx="4">
                  <c:v>2009</c:v>
                </c:pt>
                <c:pt idx="5">
                  <c:v>2010</c:v>
                </c:pt>
                <c:pt idx="6">
                  <c:v>2011</c:v>
                </c:pt>
                <c:pt idx="7">
                  <c:v>2012</c:v>
                </c:pt>
                <c:pt idx="8">
                  <c:v>2013</c:v>
                </c:pt>
              </c:numCache>
            </c:numRef>
          </c:cat>
          <c:val>
            <c:numRef>
              <c:f>Graphs!$C$4:$C$12</c:f>
              <c:numCache>
                <c:formatCode>#,##0</c:formatCode>
                <c:ptCount val="9"/>
                <c:pt idx="0">
                  <c:v>63610</c:v>
                </c:pt>
                <c:pt idx="1">
                  <c:v>74143</c:v>
                </c:pt>
                <c:pt idx="2">
                  <c:v>81170.450070000006</c:v>
                </c:pt>
                <c:pt idx="3">
                  <c:v>94963.358422999998</c:v>
                </c:pt>
                <c:pt idx="4">
                  <c:v>113307.069997</c:v>
                </c:pt>
                <c:pt idx="5">
                  <c:v>124677.723901</c:v>
                </c:pt>
                <c:pt idx="6">
                  <c:v>138468.55173599999</c:v>
                </c:pt>
                <c:pt idx="7">
                  <c:v>151642.03226099999</c:v>
                </c:pt>
                <c:pt idx="8">
                  <c:v>165540.219484</c:v>
                </c:pt>
              </c:numCache>
            </c:numRef>
          </c:val>
        </c:ser>
        <c:axId val="160779648"/>
        <c:axId val="160793728"/>
      </c:barChart>
      <c:catAx>
        <c:axId val="160779648"/>
        <c:scaling>
          <c:orientation val="minMax"/>
        </c:scaling>
        <c:axPos val="b"/>
        <c:numFmt formatCode="General" sourceLinked="1"/>
        <c:tickLblPos val="nextTo"/>
        <c:txPr>
          <a:bodyPr/>
          <a:lstStyle/>
          <a:p>
            <a:pPr>
              <a:defRPr lang="en-ZA"/>
            </a:pPr>
            <a:endParaRPr lang="en-US"/>
          </a:p>
        </c:txPr>
        <c:crossAx val="160793728"/>
        <c:crosses val="autoZero"/>
        <c:auto val="1"/>
        <c:lblAlgn val="ctr"/>
        <c:lblOffset val="100"/>
      </c:catAx>
      <c:valAx>
        <c:axId val="160793728"/>
        <c:scaling>
          <c:orientation val="minMax"/>
        </c:scaling>
        <c:axPos val="l"/>
        <c:numFmt formatCode="#,##0" sourceLinked="1"/>
        <c:tickLblPos val="nextTo"/>
        <c:txPr>
          <a:bodyPr/>
          <a:lstStyle/>
          <a:p>
            <a:pPr>
              <a:defRPr lang="en-ZA"/>
            </a:pPr>
            <a:endParaRPr lang="en-US"/>
          </a:p>
        </c:txPr>
        <c:crossAx val="160779648"/>
        <c:crosses val="autoZero"/>
        <c:crossBetween val="between"/>
      </c:valAx>
      <c:spPr>
        <a:noFill/>
        <a:ln w="25400">
          <a:noFill/>
        </a:ln>
      </c:spPr>
    </c:plotArea>
    <c:plotVisOnly val="1"/>
  </c:chart>
  <c:spPr>
    <a:gradFill>
      <a:gsLst>
        <a:gs pos="0">
          <a:srgbClr val="DDEBCF"/>
        </a:gs>
        <a:gs pos="50000">
          <a:srgbClr val="9CB86E"/>
        </a:gs>
        <a:gs pos="100000">
          <a:srgbClr val="156B13"/>
        </a:gs>
      </a:gsLst>
      <a:lin ang="5400000" scaled="0"/>
    </a:gradFill>
  </c:spPr>
  <c:printSettings>
    <c:headerFooter/>
    <c:pageMargins b="0.75000000000000289" l="0.70000000000000062" r="0.70000000000000062" t="0.75000000000000289" header="0.30000000000000032" footer="0.30000000000000032"/>
    <c:pageSetup/>
  </c:printSettings>
</c:chartSpace>
</file>

<file path=xl/charts/chart4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ZA"/>
  <c:chart>
    <c:title>
      <c:layout/>
      <c:txPr>
        <a:bodyPr/>
        <a:lstStyle/>
        <a:p>
          <a:pPr>
            <a:defRPr lang="en-ZA"/>
          </a:pPr>
          <a:endParaRPr lang="en-US"/>
        </a:p>
      </c:txPr>
    </c:title>
    <c:plotArea>
      <c:layout/>
      <c:barChart>
        <c:barDir val="col"/>
        <c:grouping val="clustered"/>
        <c:ser>
          <c:idx val="0"/>
          <c:order val="0"/>
          <c:tx>
            <c:strRef>
              <c:f>Graphs!$D$3</c:f>
              <c:strCache>
                <c:ptCount val="1"/>
                <c:pt idx="0">
                  <c:v>Tax Burden</c:v>
                </c:pt>
              </c:strCache>
            </c:strRef>
          </c:tx>
          <c:spPr>
            <a:solidFill>
              <a:srgbClr val="FFC000"/>
            </a:solidFill>
          </c:spPr>
          <c:cat>
            <c:numRef>
              <c:f>Graphs!$A$4:$A$12</c:f>
              <c:numCache>
                <c:formatCode>General</c:formatCode>
                <c:ptCount val="9"/>
                <c:pt idx="0">
                  <c:v>2005</c:v>
                </c:pt>
                <c:pt idx="1">
                  <c:v>2006</c:v>
                </c:pt>
                <c:pt idx="2">
                  <c:v>2007</c:v>
                </c:pt>
                <c:pt idx="3">
                  <c:v>2008</c:v>
                </c:pt>
                <c:pt idx="4">
                  <c:v>2009</c:v>
                </c:pt>
                <c:pt idx="5">
                  <c:v>2010</c:v>
                </c:pt>
                <c:pt idx="6">
                  <c:v>2011</c:v>
                </c:pt>
                <c:pt idx="7">
                  <c:v>2012</c:v>
                </c:pt>
                <c:pt idx="8">
                  <c:v>2013</c:v>
                </c:pt>
              </c:numCache>
            </c:numRef>
          </c:cat>
          <c:val>
            <c:numRef>
              <c:f>Graphs!$D$4:$D$12</c:f>
              <c:numCache>
                <c:formatCode>#,##0</c:formatCode>
                <c:ptCount val="9"/>
                <c:pt idx="0">
                  <c:v>12866</c:v>
                </c:pt>
                <c:pt idx="1">
                  <c:v>14994</c:v>
                </c:pt>
                <c:pt idx="2">
                  <c:v>15845.743277</c:v>
                </c:pt>
                <c:pt idx="3">
                  <c:v>18796.237162000001</c:v>
                </c:pt>
                <c:pt idx="4">
                  <c:v>21989.837864000001</c:v>
                </c:pt>
                <c:pt idx="5">
                  <c:v>22805.371252000001</c:v>
                </c:pt>
                <c:pt idx="6">
                  <c:v>25398.000397</c:v>
                </c:pt>
                <c:pt idx="7">
                  <c:v>27989.059741000001</c:v>
                </c:pt>
                <c:pt idx="8">
                  <c:v>29178.570946</c:v>
                </c:pt>
              </c:numCache>
            </c:numRef>
          </c:val>
        </c:ser>
        <c:axId val="160821632"/>
        <c:axId val="160823168"/>
      </c:barChart>
      <c:catAx>
        <c:axId val="160821632"/>
        <c:scaling>
          <c:orientation val="minMax"/>
        </c:scaling>
        <c:axPos val="b"/>
        <c:numFmt formatCode="General" sourceLinked="1"/>
        <c:tickLblPos val="nextTo"/>
        <c:txPr>
          <a:bodyPr/>
          <a:lstStyle/>
          <a:p>
            <a:pPr>
              <a:defRPr lang="en-ZA"/>
            </a:pPr>
            <a:endParaRPr lang="en-US"/>
          </a:p>
        </c:txPr>
        <c:crossAx val="160823168"/>
        <c:crosses val="autoZero"/>
        <c:auto val="1"/>
        <c:lblAlgn val="ctr"/>
        <c:lblOffset val="100"/>
      </c:catAx>
      <c:valAx>
        <c:axId val="160823168"/>
        <c:scaling>
          <c:orientation val="minMax"/>
        </c:scaling>
        <c:axPos val="l"/>
        <c:numFmt formatCode="#,##0" sourceLinked="1"/>
        <c:tickLblPos val="nextTo"/>
        <c:txPr>
          <a:bodyPr/>
          <a:lstStyle/>
          <a:p>
            <a:pPr>
              <a:defRPr lang="en-ZA"/>
            </a:pPr>
            <a:endParaRPr lang="en-US"/>
          </a:p>
        </c:txPr>
        <c:crossAx val="160821632"/>
        <c:crosses val="autoZero"/>
        <c:crossBetween val="between"/>
      </c:valAx>
      <c:spPr>
        <a:noFill/>
        <a:ln w="25400">
          <a:noFill/>
        </a:ln>
      </c:spPr>
    </c:plotArea>
    <c:plotVisOnly val="1"/>
  </c:chart>
  <c:spPr>
    <a:gradFill>
      <a:gsLst>
        <a:gs pos="0">
          <a:srgbClr val="DDEBCF"/>
        </a:gs>
        <a:gs pos="50000">
          <a:srgbClr val="9CB86E"/>
        </a:gs>
        <a:gs pos="100000">
          <a:srgbClr val="156B13"/>
        </a:gs>
      </a:gsLst>
      <a:lin ang="5400000" scaled="0"/>
    </a:gradFill>
  </c:spPr>
  <c:printSettings>
    <c:headerFooter/>
    <c:pageMargins b="0.75000000000000311" l="0.70000000000000062" r="0.70000000000000062" t="0.75000000000000311" header="0.30000000000000032" footer="0.30000000000000032"/>
    <c:pageSetup/>
  </c:printSettings>
</c:chartSpace>
</file>

<file path=xl/charts/chart5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ZA"/>
  <c:chart>
    <c:title>
      <c:layout>
        <c:manualLayout>
          <c:xMode val="edge"/>
          <c:yMode val="edge"/>
          <c:x val="0.19254215154365933"/>
          <c:y val="2.1220159151193633E-2"/>
        </c:manualLayout>
      </c:layout>
      <c:txPr>
        <a:bodyPr/>
        <a:lstStyle/>
        <a:p>
          <a:pPr>
            <a:defRPr lang="en-ZA"/>
          </a:pPr>
          <a:endParaRPr lang="en-US"/>
        </a:p>
      </c:txPr>
    </c:title>
    <c:plotArea>
      <c:layout>
        <c:manualLayout>
          <c:layoutTarget val="inner"/>
          <c:xMode val="edge"/>
          <c:yMode val="edge"/>
          <c:x val="9.1111760223520452E-2"/>
          <c:y val="0.11923712345124925"/>
          <c:w val="0.89687004598634756"/>
          <c:h val="0.74312342740103265"/>
        </c:manualLayout>
      </c:layout>
      <c:barChart>
        <c:barDir val="col"/>
        <c:grouping val="clustered"/>
        <c:ser>
          <c:idx val="0"/>
          <c:order val="0"/>
          <c:tx>
            <c:strRef>
              <c:f>Graphs!$P$23</c:f>
              <c:strCache>
                <c:ptCount val="1"/>
                <c:pt idx="0">
                  <c:v>KZN Tax Burden as a % of SA Tax Burden</c:v>
                </c:pt>
              </c:strCache>
            </c:strRef>
          </c:tx>
          <c:spPr>
            <a:solidFill>
              <a:srgbClr val="FFC000"/>
            </a:solidFill>
          </c:spPr>
          <c:cat>
            <c:numRef>
              <c:f>Graphs!$A$4:$A$12</c:f>
              <c:numCache>
                <c:formatCode>General</c:formatCode>
                <c:ptCount val="9"/>
                <c:pt idx="0">
                  <c:v>2005</c:v>
                </c:pt>
                <c:pt idx="1">
                  <c:v>2006</c:v>
                </c:pt>
                <c:pt idx="2">
                  <c:v>2007</c:v>
                </c:pt>
                <c:pt idx="3">
                  <c:v>2008</c:v>
                </c:pt>
                <c:pt idx="4">
                  <c:v>2009</c:v>
                </c:pt>
                <c:pt idx="5">
                  <c:v>2010</c:v>
                </c:pt>
                <c:pt idx="6">
                  <c:v>2011</c:v>
                </c:pt>
                <c:pt idx="7">
                  <c:v>2012</c:v>
                </c:pt>
                <c:pt idx="8">
                  <c:v>2013</c:v>
                </c:pt>
              </c:numCache>
            </c:numRef>
          </c:cat>
          <c:val>
            <c:numRef>
              <c:f>Graphs!$Q$24:$Q$32</c:f>
              <c:numCache>
                <c:formatCode>0.00</c:formatCode>
                <c:ptCount val="9"/>
                <c:pt idx="0">
                  <c:v>84.1117175978478</c:v>
                </c:pt>
                <c:pt idx="1">
                  <c:v>84.92209812295981</c:v>
                </c:pt>
                <c:pt idx="2">
                  <c:v>83.728769901921027</c:v>
                </c:pt>
                <c:pt idx="3">
                  <c:v>82.342384985971336</c:v>
                </c:pt>
                <c:pt idx="4">
                  <c:v>83.028156895299418</c:v>
                </c:pt>
                <c:pt idx="5">
                  <c:v>84.178572492137903</c:v>
                </c:pt>
                <c:pt idx="6">
                  <c:v>85.236813644436467</c:v>
                </c:pt>
                <c:pt idx="7">
                  <c:v>85.772889859290288</c:v>
                </c:pt>
                <c:pt idx="8">
                  <c:v>86.334831905957941</c:v>
                </c:pt>
              </c:numCache>
            </c:numRef>
          </c:val>
        </c:ser>
        <c:axId val="162497664"/>
        <c:axId val="162499200"/>
      </c:barChart>
      <c:catAx>
        <c:axId val="162497664"/>
        <c:scaling>
          <c:orientation val="minMax"/>
        </c:scaling>
        <c:axPos val="b"/>
        <c:numFmt formatCode="General" sourceLinked="1"/>
        <c:tickLblPos val="nextTo"/>
        <c:txPr>
          <a:bodyPr/>
          <a:lstStyle/>
          <a:p>
            <a:pPr>
              <a:defRPr lang="en-ZA"/>
            </a:pPr>
            <a:endParaRPr lang="en-US"/>
          </a:p>
        </c:txPr>
        <c:crossAx val="162499200"/>
        <c:crosses val="autoZero"/>
        <c:auto val="1"/>
        <c:lblAlgn val="ctr"/>
        <c:lblOffset val="100"/>
      </c:catAx>
      <c:valAx>
        <c:axId val="162499200"/>
        <c:scaling>
          <c:orientation val="minMax"/>
        </c:scaling>
        <c:axPos val="l"/>
        <c:numFmt formatCode="0.00" sourceLinked="1"/>
        <c:tickLblPos val="nextTo"/>
        <c:txPr>
          <a:bodyPr/>
          <a:lstStyle/>
          <a:p>
            <a:pPr>
              <a:defRPr lang="en-ZA"/>
            </a:pPr>
            <a:endParaRPr lang="en-US"/>
          </a:p>
        </c:txPr>
        <c:crossAx val="162497664"/>
        <c:crosses val="autoZero"/>
        <c:crossBetween val="between"/>
      </c:valAx>
      <c:spPr>
        <a:noFill/>
        <a:ln w="25400">
          <a:noFill/>
        </a:ln>
      </c:spPr>
    </c:plotArea>
    <c:plotVisOnly val="1"/>
  </c:chart>
  <c:spPr>
    <a:gradFill>
      <a:gsLst>
        <a:gs pos="0">
          <a:srgbClr val="DDEBCF"/>
        </a:gs>
        <a:gs pos="50000">
          <a:srgbClr val="9CB86E"/>
        </a:gs>
        <a:gs pos="100000">
          <a:srgbClr val="156B13"/>
        </a:gs>
      </a:gsLst>
      <a:lin ang="5400000" scaled="0"/>
    </a:gradFill>
  </c:spPr>
  <c:printSettings>
    <c:headerFooter/>
    <c:pageMargins b="0.75000000000000333" l="0.70000000000000062" r="0.70000000000000062" t="0.75000000000000333" header="0.30000000000000032" footer="0.30000000000000032"/>
    <c:pageSetup/>
  </c:printSettings>
</c:chartSpace>
</file>

<file path=xl/charts/chart6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ZA"/>
  <c:chart>
    <c:title>
      <c:tx>
        <c:rich>
          <a:bodyPr/>
          <a:lstStyle/>
          <a:p>
            <a:pPr>
              <a:defRPr lang="en-ZA"/>
            </a:pPr>
            <a:r>
              <a:rPr lang="en-US"/>
              <a:t>Number of taxpayers, 2005</a:t>
            </a:r>
          </a:p>
        </c:rich>
      </c:tx>
      <c:layout>
        <c:manualLayout>
          <c:xMode val="edge"/>
          <c:yMode val="edge"/>
          <c:x val="6.7720418640179789E-2"/>
          <c:y val="2.1164021164021166E-2"/>
        </c:manualLayout>
      </c:layout>
    </c:title>
    <c:view3D>
      <c:rotX val="30"/>
      <c:perspective val="30"/>
    </c:view3D>
    <c:plotArea>
      <c:layout>
        <c:manualLayout>
          <c:layoutTarget val="inner"/>
          <c:xMode val="edge"/>
          <c:yMode val="edge"/>
          <c:x val="1.560409523256377E-3"/>
          <c:y val="9.4383757585857209E-2"/>
          <c:w val="0.84335334123218331"/>
          <c:h val="0.88874585121304672"/>
        </c:manualLayout>
      </c:layout>
      <c:pie3DChart>
        <c:varyColors val="1"/>
        <c:ser>
          <c:idx val="0"/>
          <c:order val="0"/>
          <c:tx>
            <c:strRef>
              <c:f>Stats!$B$3</c:f>
              <c:strCache>
                <c:ptCount val="1"/>
                <c:pt idx="0">
                  <c:v>Number of taxpayers</c:v>
                </c:pt>
              </c:strCache>
            </c:strRef>
          </c:tx>
          <c:explosion val="25"/>
          <c:dPt>
            <c:idx val="0"/>
            <c:spPr>
              <a:solidFill>
                <a:srgbClr val="00B0F0"/>
              </a:solidFill>
            </c:spPr>
          </c:dPt>
          <c:dPt>
            <c:idx val="4"/>
            <c:spPr>
              <a:solidFill>
                <a:schemeClr val="tx1"/>
              </a:solidFill>
            </c:spPr>
          </c:dPt>
          <c:dPt>
            <c:idx val="5"/>
            <c:spPr>
              <a:solidFill>
                <a:schemeClr val="bg2">
                  <a:lumMod val="50000"/>
                </a:schemeClr>
              </a:solidFill>
            </c:spPr>
          </c:dPt>
          <c:dPt>
            <c:idx val="6"/>
            <c:spPr>
              <a:solidFill>
                <a:srgbClr val="FF0000"/>
              </a:solidFill>
            </c:spPr>
          </c:dPt>
          <c:dPt>
            <c:idx val="8"/>
            <c:spPr>
              <a:solidFill>
                <a:srgbClr val="FFC000"/>
              </a:solidFill>
            </c:spPr>
          </c:dPt>
          <c:dLbls>
            <c:txPr>
              <a:bodyPr/>
              <a:lstStyle/>
              <a:p>
                <a:pPr>
                  <a:defRPr lang="en-ZA" sz="1200" b="1"/>
                </a:pPr>
                <a:endParaRPr lang="en-US"/>
              </a:p>
            </c:txPr>
            <c:showPercent val="1"/>
          </c:dLbls>
          <c:cat>
            <c:strRef>
              <c:f>Stats!$A$4:$A$12</c:f>
              <c:strCache>
                <c:ptCount val="9"/>
                <c:pt idx="0">
                  <c:v>Eastern Cape </c:v>
                </c:pt>
                <c:pt idx="1">
                  <c:v>Free State </c:v>
                </c:pt>
                <c:pt idx="2">
                  <c:v>Gauteng </c:v>
                </c:pt>
                <c:pt idx="3">
                  <c:v>KwaZulu Natal</c:v>
                </c:pt>
                <c:pt idx="4">
                  <c:v>Limpopo</c:v>
                </c:pt>
                <c:pt idx="5">
                  <c:v>Mpumalanga</c:v>
                </c:pt>
                <c:pt idx="6">
                  <c:v>North West</c:v>
                </c:pt>
                <c:pt idx="7">
                  <c:v>Northern Cape </c:v>
                </c:pt>
                <c:pt idx="8">
                  <c:v>Western Cape </c:v>
                </c:pt>
              </c:strCache>
            </c:strRef>
          </c:cat>
          <c:val>
            <c:numRef>
              <c:f>Stats!$B$4:$B$12</c:f>
              <c:numCache>
                <c:formatCode>#,##0</c:formatCode>
                <c:ptCount val="9"/>
                <c:pt idx="0">
                  <c:v>327734</c:v>
                </c:pt>
                <c:pt idx="1">
                  <c:v>184574</c:v>
                </c:pt>
                <c:pt idx="2">
                  <c:v>1470375</c:v>
                </c:pt>
                <c:pt idx="3">
                  <c:v>598249</c:v>
                </c:pt>
                <c:pt idx="4">
                  <c:v>140504</c:v>
                </c:pt>
                <c:pt idx="5">
                  <c:v>209555</c:v>
                </c:pt>
                <c:pt idx="6">
                  <c:v>157753</c:v>
                </c:pt>
                <c:pt idx="7">
                  <c:v>5841</c:v>
                </c:pt>
                <c:pt idx="8">
                  <c:v>659841</c:v>
                </c:pt>
              </c:numCache>
            </c:numRef>
          </c:val>
        </c:ser>
      </c:pie3DChart>
    </c:plotArea>
    <c:legend>
      <c:legendPos val="r"/>
      <c:layout>
        <c:manualLayout>
          <c:xMode val="edge"/>
          <c:yMode val="edge"/>
          <c:x val="0.81636663849519364"/>
          <c:y val="2.7740421336221868E-2"/>
          <c:w val="0.17073013788330682"/>
          <c:h val="0.57406074240719962"/>
        </c:manualLayout>
      </c:layout>
      <c:txPr>
        <a:bodyPr/>
        <a:lstStyle/>
        <a:p>
          <a:pPr rtl="0">
            <a:defRPr lang="en-ZA"/>
          </a:pPr>
          <a:endParaRPr lang="en-US"/>
        </a:p>
      </c:txPr>
    </c:legend>
    <c:plotVisOnly val="1"/>
  </c:chart>
  <c:spPr>
    <a:gradFill>
      <a:gsLst>
        <a:gs pos="0">
          <a:srgbClr val="FFEFD1"/>
        </a:gs>
        <a:gs pos="64999">
          <a:srgbClr val="F0EBD5"/>
        </a:gs>
        <a:gs pos="100000">
          <a:srgbClr val="D1C39F"/>
        </a:gs>
      </a:gsLst>
      <a:lin ang="5400000" scaled="0"/>
    </a:gradFill>
  </c:spPr>
  <c:printSettings>
    <c:headerFooter/>
    <c:pageMargins b="0.75000000000000266" l="0.70000000000000062" r="0.70000000000000062" t="0.75000000000000266" header="0.30000000000000032" footer="0.30000000000000032"/>
    <c:pageSetup/>
  </c:printSettings>
</c:chartSpace>
</file>

<file path=xl/charts/chart7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ZA"/>
  <c:chart>
    <c:title>
      <c:tx>
        <c:rich>
          <a:bodyPr/>
          <a:lstStyle/>
          <a:p>
            <a:pPr>
              <a:defRPr lang="en-ZA"/>
            </a:pPr>
            <a:r>
              <a:rPr lang="en-US"/>
              <a:t>Number of taxpayers, 2009</a:t>
            </a:r>
          </a:p>
        </c:rich>
      </c:tx>
      <c:layout>
        <c:manualLayout>
          <c:xMode val="edge"/>
          <c:yMode val="edge"/>
          <c:x val="6.7720418640179789E-2"/>
          <c:y val="2.1164021164021166E-2"/>
        </c:manualLayout>
      </c:layout>
    </c:title>
    <c:view3D>
      <c:rotX val="30"/>
      <c:perspective val="30"/>
    </c:view3D>
    <c:plotArea>
      <c:layout>
        <c:manualLayout>
          <c:layoutTarget val="inner"/>
          <c:xMode val="edge"/>
          <c:yMode val="edge"/>
          <c:x val="1.5604095232563779E-3"/>
          <c:y val="9.4383757585857209E-2"/>
          <c:w val="0.84335334123218331"/>
          <c:h val="0.88874585121304694"/>
        </c:manualLayout>
      </c:layout>
      <c:pie3DChart>
        <c:varyColors val="1"/>
        <c:ser>
          <c:idx val="0"/>
          <c:order val="0"/>
          <c:tx>
            <c:strRef>
              <c:f>Stats!$N$3</c:f>
              <c:strCache>
                <c:ptCount val="1"/>
                <c:pt idx="0">
                  <c:v>Number of taxpayers</c:v>
                </c:pt>
              </c:strCache>
            </c:strRef>
          </c:tx>
          <c:explosion val="25"/>
          <c:dPt>
            <c:idx val="0"/>
            <c:spPr>
              <a:solidFill>
                <a:srgbClr val="00B0F0"/>
              </a:solidFill>
            </c:spPr>
          </c:dPt>
          <c:dPt>
            <c:idx val="4"/>
            <c:spPr>
              <a:solidFill>
                <a:schemeClr val="tx1"/>
              </a:solidFill>
            </c:spPr>
          </c:dPt>
          <c:dPt>
            <c:idx val="5"/>
            <c:spPr>
              <a:solidFill>
                <a:schemeClr val="bg2">
                  <a:lumMod val="50000"/>
                </a:schemeClr>
              </a:solidFill>
            </c:spPr>
          </c:dPt>
          <c:dPt>
            <c:idx val="6"/>
            <c:spPr>
              <a:solidFill>
                <a:srgbClr val="FF0000"/>
              </a:solidFill>
            </c:spPr>
          </c:dPt>
          <c:dPt>
            <c:idx val="8"/>
            <c:spPr>
              <a:solidFill>
                <a:srgbClr val="FFC000"/>
              </a:solidFill>
            </c:spPr>
          </c:dPt>
          <c:dLbls>
            <c:txPr>
              <a:bodyPr/>
              <a:lstStyle/>
              <a:p>
                <a:pPr>
                  <a:defRPr lang="en-ZA" sz="1200" b="1"/>
                </a:pPr>
                <a:endParaRPr lang="en-US"/>
              </a:p>
            </c:txPr>
            <c:showPercent val="1"/>
          </c:dLbls>
          <c:cat>
            <c:strRef>
              <c:f>Stats!$A$4:$A$12</c:f>
              <c:strCache>
                <c:ptCount val="9"/>
                <c:pt idx="0">
                  <c:v>Eastern Cape </c:v>
                </c:pt>
                <c:pt idx="1">
                  <c:v>Free State </c:v>
                </c:pt>
                <c:pt idx="2">
                  <c:v>Gauteng </c:v>
                </c:pt>
                <c:pt idx="3">
                  <c:v>KwaZulu Natal</c:v>
                </c:pt>
                <c:pt idx="4">
                  <c:v>Limpopo</c:v>
                </c:pt>
                <c:pt idx="5">
                  <c:v>Mpumalanga</c:v>
                </c:pt>
                <c:pt idx="6">
                  <c:v>North West</c:v>
                </c:pt>
                <c:pt idx="7">
                  <c:v>Northern Cape </c:v>
                </c:pt>
                <c:pt idx="8">
                  <c:v>Western Cape </c:v>
                </c:pt>
              </c:strCache>
            </c:strRef>
          </c:cat>
          <c:val>
            <c:numRef>
              <c:f>Stats!$N$4:$N$12</c:f>
              <c:numCache>
                <c:formatCode>#,##0</c:formatCode>
                <c:ptCount val="9"/>
                <c:pt idx="0">
                  <c:v>369116</c:v>
                </c:pt>
                <c:pt idx="1">
                  <c:v>208742</c:v>
                </c:pt>
                <c:pt idx="2">
                  <c:v>1908930</c:v>
                </c:pt>
                <c:pt idx="3">
                  <c:v>722975</c:v>
                </c:pt>
                <c:pt idx="4">
                  <c:v>193776</c:v>
                </c:pt>
                <c:pt idx="5">
                  <c:v>242176</c:v>
                </c:pt>
                <c:pt idx="6">
                  <c:v>202080</c:v>
                </c:pt>
                <c:pt idx="7">
                  <c:v>72295</c:v>
                </c:pt>
                <c:pt idx="8">
                  <c:v>792619</c:v>
                </c:pt>
              </c:numCache>
            </c:numRef>
          </c:val>
        </c:ser>
      </c:pie3DChart>
    </c:plotArea>
    <c:legend>
      <c:legendPos val="r"/>
      <c:layout>
        <c:manualLayout>
          <c:xMode val="edge"/>
          <c:yMode val="edge"/>
          <c:x val="0.81636663849519364"/>
          <c:y val="2.7740421336221868E-2"/>
          <c:w val="0.17073013788330693"/>
          <c:h val="0.57406074240719962"/>
        </c:manualLayout>
      </c:layout>
      <c:txPr>
        <a:bodyPr/>
        <a:lstStyle/>
        <a:p>
          <a:pPr rtl="0">
            <a:defRPr lang="en-ZA"/>
          </a:pPr>
          <a:endParaRPr lang="en-US"/>
        </a:p>
      </c:txPr>
    </c:legend>
    <c:plotVisOnly val="1"/>
  </c:chart>
  <c:spPr>
    <a:gradFill>
      <a:gsLst>
        <a:gs pos="0">
          <a:srgbClr val="FFEFD1"/>
        </a:gs>
        <a:gs pos="64999">
          <a:srgbClr val="F0EBD5"/>
        </a:gs>
        <a:gs pos="100000">
          <a:srgbClr val="D1C39F"/>
        </a:gs>
      </a:gsLst>
      <a:lin ang="5400000" scaled="0"/>
    </a:gradFill>
  </c:spPr>
  <c:printSettings>
    <c:headerFooter/>
    <c:pageMargins b="0.75000000000000289" l="0.70000000000000062" r="0.70000000000000062" t="0.75000000000000289" header="0.30000000000000032" footer="0.30000000000000032"/>
    <c:pageSetup/>
  </c:printSettings>
</c:chartSpace>
</file>

<file path=xl/charts/chart8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ZA"/>
  <c:chart>
    <c:title>
      <c:tx>
        <c:rich>
          <a:bodyPr/>
          <a:lstStyle/>
          <a:p>
            <a:pPr>
              <a:defRPr lang="en-ZA"/>
            </a:pPr>
            <a:r>
              <a:rPr lang="en-US"/>
              <a:t>Taxable Income (R'mil), 2005</a:t>
            </a:r>
          </a:p>
        </c:rich>
      </c:tx>
      <c:layout>
        <c:manualLayout>
          <c:xMode val="edge"/>
          <c:yMode val="edge"/>
          <c:x val="6.7720418640179789E-2"/>
          <c:y val="2.1164021164021166E-2"/>
        </c:manualLayout>
      </c:layout>
    </c:title>
    <c:view3D>
      <c:rotX val="30"/>
      <c:perspective val="30"/>
    </c:view3D>
    <c:plotArea>
      <c:layout>
        <c:manualLayout>
          <c:layoutTarget val="inner"/>
          <c:xMode val="edge"/>
          <c:yMode val="edge"/>
          <c:x val="1.5604095232563779E-3"/>
          <c:y val="9.4383757585857209E-2"/>
          <c:w val="0.84335334123218331"/>
          <c:h val="0.88874585121304694"/>
        </c:manualLayout>
      </c:layout>
      <c:pie3DChart>
        <c:varyColors val="1"/>
        <c:ser>
          <c:idx val="0"/>
          <c:order val="0"/>
          <c:tx>
            <c:strRef>
              <c:f>Stats!$C$3</c:f>
              <c:strCache>
                <c:ptCount val="1"/>
                <c:pt idx="0">
                  <c:v>Taxable income                          ( R million)</c:v>
                </c:pt>
              </c:strCache>
            </c:strRef>
          </c:tx>
          <c:explosion val="25"/>
          <c:dPt>
            <c:idx val="0"/>
            <c:spPr>
              <a:solidFill>
                <a:srgbClr val="00B0F0"/>
              </a:solidFill>
            </c:spPr>
          </c:dPt>
          <c:dPt>
            <c:idx val="4"/>
            <c:spPr>
              <a:solidFill>
                <a:schemeClr val="tx1"/>
              </a:solidFill>
            </c:spPr>
          </c:dPt>
          <c:dPt>
            <c:idx val="5"/>
            <c:spPr>
              <a:solidFill>
                <a:schemeClr val="bg2">
                  <a:lumMod val="50000"/>
                </a:schemeClr>
              </a:solidFill>
            </c:spPr>
          </c:dPt>
          <c:dPt>
            <c:idx val="6"/>
            <c:spPr>
              <a:solidFill>
                <a:srgbClr val="FF0000"/>
              </a:solidFill>
            </c:spPr>
          </c:dPt>
          <c:dPt>
            <c:idx val="8"/>
            <c:spPr>
              <a:solidFill>
                <a:srgbClr val="FFC000"/>
              </a:solidFill>
            </c:spPr>
          </c:dPt>
          <c:dLbls>
            <c:txPr>
              <a:bodyPr/>
              <a:lstStyle/>
              <a:p>
                <a:pPr>
                  <a:defRPr lang="en-ZA" sz="1200" b="1"/>
                </a:pPr>
                <a:endParaRPr lang="en-US"/>
              </a:p>
            </c:txPr>
            <c:showPercent val="1"/>
          </c:dLbls>
          <c:cat>
            <c:strRef>
              <c:f>Stats!$A$4:$A$12</c:f>
              <c:strCache>
                <c:ptCount val="9"/>
                <c:pt idx="0">
                  <c:v>Eastern Cape </c:v>
                </c:pt>
                <c:pt idx="1">
                  <c:v>Free State </c:v>
                </c:pt>
                <c:pt idx="2">
                  <c:v>Gauteng </c:v>
                </c:pt>
                <c:pt idx="3">
                  <c:v>KwaZulu Natal</c:v>
                </c:pt>
                <c:pt idx="4">
                  <c:v>Limpopo</c:v>
                </c:pt>
                <c:pt idx="5">
                  <c:v>Mpumalanga</c:v>
                </c:pt>
                <c:pt idx="6">
                  <c:v>North West</c:v>
                </c:pt>
                <c:pt idx="7">
                  <c:v>Northern Cape </c:v>
                </c:pt>
                <c:pt idx="8">
                  <c:v>Western Cape </c:v>
                </c:pt>
              </c:strCache>
            </c:strRef>
          </c:cat>
          <c:val>
            <c:numRef>
              <c:f>Stats!$C$4:$C$12</c:f>
              <c:numCache>
                <c:formatCode>#,##0</c:formatCode>
                <c:ptCount val="9"/>
                <c:pt idx="0">
                  <c:v>30855</c:v>
                </c:pt>
                <c:pt idx="1">
                  <c:v>15299</c:v>
                </c:pt>
                <c:pt idx="2">
                  <c:v>204031</c:v>
                </c:pt>
                <c:pt idx="3">
                  <c:v>63610</c:v>
                </c:pt>
                <c:pt idx="4">
                  <c:v>12966</c:v>
                </c:pt>
                <c:pt idx="5">
                  <c:v>22986</c:v>
                </c:pt>
                <c:pt idx="6">
                  <c:v>15329</c:v>
                </c:pt>
                <c:pt idx="7">
                  <c:v>4800</c:v>
                </c:pt>
                <c:pt idx="8">
                  <c:v>71630</c:v>
                </c:pt>
              </c:numCache>
            </c:numRef>
          </c:val>
        </c:ser>
      </c:pie3DChart>
    </c:plotArea>
    <c:legend>
      <c:legendPos val="r"/>
      <c:layout>
        <c:manualLayout>
          <c:xMode val="edge"/>
          <c:yMode val="edge"/>
          <c:x val="0.81636663849519364"/>
          <c:y val="2.7740421336221868E-2"/>
          <c:w val="0.17073013788330693"/>
          <c:h val="0.57406074240719962"/>
        </c:manualLayout>
      </c:layout>
      <c:txPr>
        <a:bodyPr/>
        <a:lstStyle/>
        <a:p>
          <a:pPr rtl="0">
            <a:defRPr lang="en-ZA"/>
          </a:pPr>
          <a:endParaRPr lang="en-US"/>
        </a:p>
      </c:txPr>
    </c:legend>
    <c:plotVisOnly val="1"/>
  </c:chart>
  <c:spPr>
    <a:gradFill>
      <a:gsLst>
        <a:gs pos="0">
          <a:srgbClr val="FFEFD1"/>
        </a:gs>
        <a:gs pos="64999">
          <a:srgbClr val="F0EBD5"/>
        </a:gs>
        <a:gs pos="100000">
          <a:srgbClr val="D1C39F"/>
        </a:gs>
      </a:gsLst>
      <a:lin ang="5400000" scaled="0"/>
    </a:gradFill>
  </c:spPr>
  <c:printSettings>
    <c:headerFooter/>
    <c:pageMargins b="0.75000000000000289" l="0.70000000000000062" r="0.70000000000000062" t="0.75000000000000289" header="0.30000000000000032" footer="0.30000000000000032"/>
    <c:pageSetup/>
  </c:printSettings>
</c:chartSpace>
</file>

<file path=xl/charts/chart9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ZA"/>
  <c:chart>
    <c:title>
      <c:tx>
        <c:rich>
          <a:bodyPr/>
          <a:lstStyle/>
          <a:p>
            <a:pPr>
              <a:defRPr lang="en-ZA"/>
            </a:pPr>
            <a:r>
              <a:rPr lang="en-US" sz="1800" b="1" i="0" u="none" strike="noStrike" baseline="0"/>
              <a:t>Taxable Income (R'mil), </a:t>
            </a:r>
            <a:r>
              <a:rPr lang="en-US"/>
              <a:t>2009</a:t>
            </a:r>
          </a:p>
        </c:rich>
      </c:tx>
      <c:layout>
        <c:manualLayout>
          <c:xMode val="edge"/>
          <c:yMode val="edge"/>
          <c:x val="6.7720418640179789E-2"/>
          <c:y val="2.1164021164021166E-2"/>
        </c:manualLayout>
      </c:layout>
    </c:title>
    <c:view3D>
      <c:rotX val="30"/>
      <c:perspective val="30"/>
    </c:view3D>
    <c:plotArea>
      <c:layout>
        <c:manualLayout>
          <c:layoutTarget val="inner"/>
          <c:xMode val="edge"/>
          <c:yMode val="edge"/>
          <c:x val="1.5604095232563779E-3"/>
          <c:y val="9.4383757585857209E-2"/>
          <c:w val="0.84335334123218331"/>
          <c:h val="0.88874585121304694"/>
        </c:manualLayout>
      </c:layout>
      <c:pie3DChart>
        <c:varyColors val="1"/>
        <c:ser>
          <c:idx val="0"/>
          <c:order val="0"/>
          <c:tx>
            <c:strRef>
              <c:f>Stats!$O$3</c:f>
              <c:strCache>
                <c:ptCount val="1"/>
                <c:pt idx="0">
                  <c:v>Taxable income                          ( R million)</c:v>
                </c:pt>
              </c:strCache>
            </c:strRef>
          </c:tx>
          <c:explosion val="25"/>
          <c:dPt>
            <c:idx val="0"/>
            <c:spPr>
              <a:solidFill>
                <a:srgbClr val="00B0F0"/>
              </a:solidFill>
            </c:spPr>
          </c:dPt>
          <c:dPt>
            <c:idx val="4"/>
            <c:spPr>
              <a:solidFill>
                <a:schemeClr val="tx1"/>
              </a:solidFill>
            </c:spPr>
          </c:dPt>
          <c:dPt>
            <c:idx val="5"/>
            <c:spPr>
              <a:solidFill>
                <a:schemeClr val="bg2">
                  <a:lumMod val="50000"/>
                </a:schemeClr>
              </a:solidFill>
            </c:spPr>
          </c:dPt>
          <c:dPt>
            <c:idx val="6"/>
            <c:spPr>
              <a:solidFill>
                <a:srgbClr val="FF0000"/>
              </a:solidFill>
            </c:spPr>
          </c:dPt>
          <c:dPt>
            <c:idx val="8"/>
            <c:spPr>
              <a:solidFill>
                <a:srgbClr val="FFC000"/>
              </a:solidFill>
            </c:spPr>
          </c:dPt>
          <c:dLbls>
            <c:txPr>
              <a:bodyPr/>
              <a:lstStyle/>
              <a:p>
                <a:pPr>
                  <a:defRPr lang="en-ZA" sz="1200" b="1"/>
                </a:pPr>
                <a:endParaRPr lang="en-US"/>
              </a:p>
            </c:txPr>
            <c:showPercent val="1"/>
          </c:dLbls>
          <c:cat>
            <c:strRef>
              <c:f>Stats!$A$4:$A$12</c:f>
              <c:strCache>
                <c:ptCount val="9"/>
                <c:pt idx="0">
                  <c:v>Eastern Cape </c:v>
                </c:pt>
                <c:pt idx="1">
                  <c:v>Free State </c:v>
                </c:pt>
                <c:pt idx="2">
                  <c:v>Gauteng </c:v>
                </c:pt>
                <c:pt idx="3">
                  <c:v>KwaZulu Natal</c:v>
                </c:pt>
                <c:pt idx="4">
                  <c:v>Limpopo</c:v>
                </c:pt>
                <c:pt idx="5">
                  <c:v>Mpumalanga</c:v>
                </c:pt>
                <c:pt idx="6">
                  <c:v>North West</c:v>
                </c:pt>
                <c:pt idx="7">
                  <c:v>Northern Cape </c:v>
                </c:pt>
                <c:pt idx="8">
                  <c:v>Western Cape </c:v>
                </c:pt>
              </c:strCache>
            </c:strRef>
          </c:cat>
          <c:val>
            <c:numRef>
              <c:f>Stats!$O$4:$O$12</c:f>
              <c:numCache>
                <c:formatCode>#,##0</c:formatCode>
                <c:ptCount val="9"/>
                <c:pt idx="0">
                  <c:v>51676.298362000001</c:v>
                </c:pt>
                <c:pt idx="1">
                  <c:v>27131.819119</c:v>
                </c:pt>
                <c:pt idx="2">
                  <c:v>393110.13981100003</c:v>
                </c:pt>
                <c:pt idx="3">
                  <c:v>113307.069997</c:v>
                </c:pt>
                <c:pt idx="4">
                  <c:v>28227.420403</c:v>
                </c:pt>
                <c:pt idx="5">
                  <c:v>40752.657561</c:v>
                </c:pt>
                <c:pt idx="6">
                  <c:v>29546.105202999999</c:v>
                </c:pt>
                <c:pt idx="7">
                  <c:v>9470.9851870000002</c:v>
                </c:pt>
                <c:pt idx="8">
                  <c:v>125287.372844</c:v>
                </c:pt>
              </c:numCache>
            </c:numRef>
          </c:val>
        </c:ser>
      </c:pie3DChart>
    </c:plotArea>
    <c:legend>
      <c:legendPos val="r"/>
      <c:layout>
        <c:manualLayout>
          <c:xMode val="edge"/>
          <c:yMode val="edge"/>
          <c:x val="0.81636663849519364"/>
          <c:y val="2.7740421336221868E-2"/>
          <c:w val="0.17073013788330693"/>
          <c:h val="0.57406074240719962"/>
        </c:manualLayout>
      </c:layout>
      <c:txPr>
        <a:bodyPr/>
        <a:lstStyle/>
        <a:p>
          <a:pPr rtl="0">
            <a:defRPr lang="en-ZA"/>
          </a:pPr>
          <a:endParaRPr lang="en-US"/>
        </a:p>
      </c:txPr>
    </c:legend>
    <c:plotVisOnly val="1"/>
  </c:chart>
  <c:spPr>
    <a:gradFill>
      <a:gsLst>
        <a:gs pos="0">
          <a:srgbClr val="FFEFD1"/>
        </a:gs>
        <a:gs pos="64999">
          <a:srgbClr val="F0EBD5"/>
        </a:gs>
        <a:gs pos="100000">
          <a:srgbClr val="D1C39F"/>
        </a:gs>
      </a:gsLst>
      <a:lin ang="5400000" scaled="0"/>
    </a:gradFill>
  </c:spPr>
  <c:printSettings>
    <c:headerFooter/>
    <c:pageMargins b="0.75000000000000289" l="0.70000000000000062" r="0.70000000000000062" t="0.75000000000000289" header="0.30000000000000032" footer="0.30000000000000032"/>
    <c:pageSetup/>
  </c:printSettings>
</c:chartSpace>
</file>

<file path=xl/charts/chart10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ZA"/>
  <c:chart>
    <c:title>
      <c:tx>
        <c:rich>
          <a:bodyPr/>
          <a:lstStyle/>
          <a:p>
            <a:pPr>
              <a:defRPr lang="en-ZA"/>
            </a:pPr>
            <a:r>
              <a:rPr lang="en-US"/>
              <a:t>Tax</a:t>
            </a:r>
            <a:r>
              <a:rPr lang="en-US" baseline="0"/>
              <a:t> Assessed </a:t>
            </a:r>
            <a:r>
              <a:rPr lang="en-US"/>
              <a:t>(R'mil), 2005</a:t>
            </a:r>
          </a:p>
        </c:rich>
      </c:tx>
      <c:layout>
        <c:manualLayout>
          <c:xMode val="edge"/>
          <c:yMode val="edge"/>
          <c:x val="6.7720418640179789E-2"/>
          <c:y val="2.1164021164021166E-2"/>
        </c:manualLayout>
      </c:layout>
    </c:title>
    <c:view3D>
      <c:rotX val="30"/>
      <c:perspective val="30"/>
    </c:view3D>
    <c:plotArea>
      <c:layout>
        <c:manualLayout>
          <c:layoutTarget val="inner"/>
          <c:xMode val="edge"/>
          <c:yMode val="edge"/>
          <c:x val="1.5604095232563786E-3"/>
          <c:y val="9.4383757585857209E-2"/>
          <c:w val="0.84335334123218331"/>
          <c:h val="0.88874585121304728"/>
        </c:manualLayout>
      </c:layout>
      <c:pie3DChart>
        <c:varyColors val="1"/>
        <c:ser>
          <c:idx val="0"/>
          <c:order val="0"/>
          <c:tx>
            <c:strRef>
              <c:f>Stats!$C$3</c:f>
              <c:strCache>
                <c:ptCount val="1"/>
                <c:pt idx="0">
                  <c:v>Taxable income                          ( R million)</c:v>
                </c:pt>
              </c:strCache>
            </c:strRef>
          </c:tx>
          <c:explosion val="25"/>
          <c:dPt>
            <c:idx val="0"/>
            <c:spPr>
              <a:solidFill>
                <a:srgbClr val="00B0F0"/>
              </a:solidFill>
            </c:spPr>
          </c:dPt>
          <c:dPt>
            <c:idx val="4"/>
            <c:spPr>
              <a:solidFill>
                <a:schemeClr val="tx1"/>
              </a:solidFill>
            </c:spPr>
          </c:dPt>
          <c:dPt>
            <c:idx val="5"/>
            <c:spPr>
              <a:solidFill>
                <a:schemeClr val="bg2">
                  <a:lumMod val="50000"/>
                </a:schemeClr>
              </a:solidFill>
            </c:spPr>
          </c:dPt>
          <c:dPt>
            <c:idx val="6"/>
            <c:spPr>
              <a:solidFill>
                <a:srgbClr val="FF0000"/>
              </a:solidFill>
            </c:spPr>
          </c:dPt>
          <c:dPt>
            <c:idx val="8"/>
            <c:spPr>
              <a:solidFill>
                <a:srgbClr val="FFC000"/>
              </a:solidFill>
            </c:spPr>
          </c:dPt>
          <c:dLbls>
            <c:txPr>
              <a:bodyPr/>
              <a:lstStyle/>
              <a:p>
                <a:pPr>
                  <a:defRPr lang="en-ZA" sz="1200" b="1"/>
                </a:pPr>
                <a:endParaRPr lang="en-US"/>
              </a:p>
            </c:txPr>
            <c:showPercent val="1"/>
          </c:dLbls>
          <c:cat>
            <c:strRef>
              <c:f>Stats!$A$4:$A$12</c:f>
              <c:strCache>
                <c:ptCount val="9"/>
                <c:pt idx="0">
                  <c:v>Eastern Cape </c:v>
                </c:pt>
                <c:pt idx="1">
                  <c:v>Free State </c:v>
                </c:pt>
                <c:pt idx="2">
                  <c:v>Gauteng </c:v>
                </c:pt>
                <c:pt idx="3">
                  <c:v>KwaZulu Natal</c:v>
                </c:pt>
                <c:pt idx="4">
                  <c:v>Limpopo</c:v>
                </c:pt>
                <c:pt idx="5">
                  <c:v>Mpumalanga</c:v>
                </c:pt>
                <c:pt idx="6">
                  <c:v>North West</c:v>
                </c:pt>
                <c:pt idx="7">
                  <c:v>Northern Cape </c:v>
                </c:pt>
                <c:pt idx="8">
                  <c:v>Western Cape </c:v>
                </c:pt>
              </c:strCache>
            </c:strRef>
          </c:cat>
          <c:val>
            <c:numRef>
              <c:f>Stats!$D$4:$D$12</c:f>
              <c:numCache>
                <c:formatCode>#,##0</c:formatCode>
                <c:ptCount val="9"/>
                <c:pt idx="0">
                  <c:v>5593</c:v>
                </c:pt>
                <c:pt idx="1">
                  <c:v>3092</c:v>
                </c:pt>
                <c:pt idx="2">
                  <c:v>47791</c:v>
                </c:pt>
                <c:pt idx="3">
                  <c:v>12866</c:v>
                </c:pt>
                <c:pt idx="4">
                  <c:v>2412</c:v>
                </c:pt>
                <c:pt idx="5">
                  <c:v>4834</c:v>
                </c:pt>
                <c:pt idx="6">
                  <c:v>3078</c:v>
                </c:pt>
                <c:pt idx="7">
                  <c:v>990</c:v>
                </c:pt>
                <c:pt idx="8">
                  <c:v>15339</c:v>
                </c:pt>
              </c:numCache>
            </c:numRef>
          </c:val>
        </c:ser>
      </c:pie3DChart>
    </c:plotArea>
    <c:legend>
      <c:legendPos val="r"/>
      <c:layout>
        <c:manualLayout>
          <c:xMode val="edge"/>
          <c:yMode val="edge"/>
          <c:x val="0.81636663849519364"/>
          <c:y val="2.7740421336221868E-2"/>
          <c:w val="0.17073013788330699"/>
          <c:h val="0.57406074240719962"/>
        </c:manualLayout>
      </c:layout>
      <c:txPr>
        <a:bodyPr/>
        <a:lstStyle/>
        <a:p>
          <a:pPr rtl="0">
            <a:defRPr lang="en-ZA"/>
          </a:pPr>
          <a:endParaRPr lang="en-US"/>
        </a:p>
      </c:txPr>
    </c:legend>
    <c:plotVisOnly val="1"/>
  </c:chart>
  <c:spPr>
    <a:gradFill>
      <a:gsLst>
        <a:gs pos="0">
          <a:srgbClr val="FFEFD1"/>
        </a:gs>
        <a:gs pos="64999">
          <a:srgbClr val="F0EBD5"/>
        </a:gs>
        <a:gs pos="100000">
          <a:srgbClr val="D1C39F"/>
        </a:gs>
      </a:gsLst>
      <a:lin ang="5400000" scaled="0"/>
    </a:gradFill>
  </c:spPr>
  <c:printSettings>
    <c:headerFooter/>
    <c:pageMargins b="0.75000000000000311" l="0.70000000000000062" r="0.70000000000000062" t="0.75000000000000311" header="0.30000000000000032" footer="0.30000000000000032"/>
    <c:pageSetup/>
  </c:printSettings>
</c:chartSpace>
</file>

<file path=xl/charts/chart11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ZA"/>
  <c:chart>
    <c:title>
      <c:tx>
        <c:rich>
          <a:bodyPr/>
          <a:lstStyle/>
          <a:p>
            <a:pPr>
              <a:defRPr lang="en-ZA"/>
            </a:pPr>
            <a:r>
              <a:rPr lang="en-US"/>
              <a:t>Tax</a:t>
            </a:r>
            <a:r>
              <a:rPr lang="en-US" baseline="0"/>
              <a:t> Assessed </a:t>
            </a:r>
            <a:r>
              <a:rPr lang="en-US"/>
              <a:t>(R'mil), 2009</a:t>
            </a:r>
          </a:p>
        </c:rich>
      </c:tx>
      <c:layout>
        <c:manualLayout>
          <c:xMode val="edge"/>
          <c:yMode val="edge"/>
          <c:x val="6.7720418640179789E-2"/>
          <c:y val="2.1164021164021166E-2"/>
        </c:manualLayout>
      </c:layout>
    </c:title>
    <c:view3D>
      <c:rotX val="30"/>
      <c:perspective val="30"/>
    </c:view3D>
    <c:plotArea>
      <c:layout>
        <c:manualLayout>
          <c:layoutTarget val="inner"/>
          <c:xMode val="edge"/>
          <c:yMode val="edge"/>
          <c:x val="1.5604095232563794E-3"/>
          <c:y val="9.4383757585857209E-2"/>
          <c:w val="0.84335334123218331"/>
          <c:h val="0.88874585121304772"/>
        </c:manualLayout>
      </c:layout>
      <c:pie3DChart>
        <c:varyColors val="1"/>
        <c:ser>
          <c:idx val="0"/>
          <c:order val="0"/>
          <c:tx>
            <c:strRef>
              <c:f>Stats!$P$3</c:f>
              <c:strCache>
                <c:ptCount val="1"/>
                <c:pt idx="0">
                  <c:v>Tax assessed                                 ( R million)</c:v>
                </c:pt>
              </c:strCache>
            </c:strRef>
          </c:tx>
          <c:explosion val="25"/>
          <c:dPt>
            <c:idx val="0"/>
            <c:spPr>
              <a:solidFill>
                <a:srgbClr val="00B0F0"/>
              </a:solidFill>
            </c:spPr>
          </c:dPt>
          <c:dPt>
            <c:idx val="4"/>
            <c:spPr>
              <a:solidFill>
                <a:schemeClr val="tx1"/>
              </a:solidFill>
            </c:spPr>
          </c:dPt>
          <c:dPt>
            <c:idx val="5"/>
            <c:spPr>
              <a:solidFill>
                <a:schemeClr val="bg2">
                  <a:lumMod val="50000"/>
                </a:schemeClr>
              </a:solidFill>
            </c:spPr>
          </c:dPt>
          <c:dPt>
            <c:idx val="6"/>
            <c:spPr>
              <a:solidFill>
                <a:srgbClr val="FF0000"/>
              </a:solidFill>
            </c:spPr>
          </c:dPt>
          <c:dPt>
            <c:idx val="8"/>
            <c:spPr>
              <a:solidFill>
                <a:srgbClr val="FFC000"/>
              </a:solidFill>
            </c:spPr>
          </c:dPt>
          <c:dLbls>
            <c:txPr>
              <a:bodyPr/>
              <a:lstStyle/>
              <a:p>
                <a:pPr>
                  <a:defRPr lang="en-ZA" sz="1200" b="1"/>
                </a:pPr>
                <a:endParaRPr lang="en-US"/>
              </a:p>
            </c:txPr>
            <c:showPercent val="1"/>
          </c:dLbls>
          <c:cat>
            <c:strRef>
              <c:f>Stats!$A$4:$A$12</c:f>
              <c:strCache>
                <c:ptCount val="9"/>
                <c:pt idx="0">
                  <c:v>Eastern Cape </c:v>
                </c:pt>
                <c:pt idx="1">
                  <c:v>Free State </c:v>
                </c:pt>
                <c:pt idx="2">
                  <c:v>Gauteng </c:v>
                </c:pt>
                <c:pt idx="3">
                  <c:v>KwaZulu Natal</c:v>
                </c:pt>
                <c:pt idx="4">
                  <c:v>Limpopo</c:v>
                </c:pt>
                <c:pt idx="5">
                  <c:v>Mpumalanga</c:v>
                </c:pt>
                <c:pt idx="6">
                  <c:v>North West</c:v>
                </c:pt>
                <c:pt idx="7">
                  <c:v>Northern Cape </c:v>
                </c:pt>
                <c:pt idx="8">
                  <c:v>Western Cape </c:v>
                </c:pt>
              </c:strCache>
            </c:strRef>
          </c:cat>
          <c:val>
            <c:numRef>
              <c:f>Stats!$P$4:$P$12</c:f>
              <c:numCache>
                <c:formatCode>#,##0</c:formatCode>
                <c:ptCount val="9"/>
                <c:pt idx="0">
                  <c:v>9067.0822069999995</c:v>
                </c:pt>
                <c:pt idx="1">
                  <c:v>5261.5198979999996</c:v>
                </c:pt>
                <c:pt idx="2">
                  <c:v>89662.652931000033</c:v>
                </c:pt>
                <c:pt idx="3">
                  <c:v>21989.837864000001</c:v>
                </c:pt>
                <c:pt idx="4">
                  <c:v>5037.9012210000001</c:v>
                </c:pt>
                <c:pt idx="5">
                  <c:v>8383.6865130000006</c:v>
                </c:pt>
                <c:pt idx="6">
                  <c:v>5726.2886900000003</c:v>
                </c:pt>
                <c:pt idx="7">
                  <c:v>1809.807998</c:v>
                </c:pt>
                <c:pt idx="8">
                  <c:v>25702.234933</c:v>
                </c:pt>
              </c:numCache>
            </c:numRef>
          </c:val>
        </c:ser>
      </c:pie3DChart>
    </c:plotArea>
    <c:legend>
      <c:legendPos val="r"/>
      <c:layout>
        <c:manualLayout>
          <c:xMode val="edge"/>
          <c:yMode val="edge"/>
          <c:x val="0.81636663849519364"/>
          <c:y val="2.7740421336221868E-2"/>
          <c:w val="0.17073013788330704"/>
          <c:h val="0.57406074240719962"/>
        </c:manualLayout>
      </c:layout>
      <c:txPr>
        <a:bodyPr/>
        <a:lstStyle/>
        <a:p>
          <a:pPr rtl="0">
            <a:defRPr lang="en-ZA"/>
          </a:pPr>
          <a:endParaRPr lang="en-US"/>
        </a:p>
      </c:txPr>
    </c:legend>
    <c:plotVisOnly val="1"/>
  </c:chart>
  <c:spPr>
    <a:gradFill>
      <a:gsLst>
        <a:gs pos="0">
          <a:srgbClr val="FFEFD1"/>
        </a:gs>
        <a:gs pos="64999">
          <a:srgbClr val="F0EBD5"/>
        </a:gs>
        <a:gs pos="100000">
          <a:srgbClr val="D1C39F"/>
        </a:gs>
      </a:gsLst>
      <a:lin ang="5400000" scaled="0"/>
    </a:gradFill>
  </c:spPr>
  <c:printSettings>
    <c:headerFooter/>
    <c:pageMargins b="0.75000000000000333" l="0.70000000000000062" r="0.70000000000000062" t="0.75000000000000333" header="0.30000000000000032" footer="0.30000000000000032"/>
    <c:pageSetup/>
  </c:printSettings>
</c:chartSpace>
</file>

<file path=xl/charts/chart12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ZA"/>
  <c:chart>
    <c:title>
      <c:tx>
        <c:rich>
          <a:bodyPr/>
          <a:lstStyle/>
          <a:p>
            <a:pPr>
              <a:defRPr lang="en-ZA"/>
            </a:pPr>
            <a:r>
              <a:rPr/>
              <a:t>Number of Taxpayers, 2010</a:t>
            </a:r>
          </a:p>
        </c:rich>
      </c:tx>
      <c:layout>
        <c:manualLayout>
          <c:xMode val="edge"/>
          <c:yMode val="edge"/>
          <c:x val="6.7720418640179789E-2"/>
          <c:y val="2.1164021164021166E-2"/>
        </c:manualLayout>
      </c:layout>
    </c:title>
    <c:view3D>
      <c:rotX val="30"/>
      <c:perspective val="30"/>
    </c:view3D>
    <c:plotArea>
      <c:layout>
        <c:manualLayout>
          <c:layoutTarget val="inner"/>
          <c:xMode val="edge"/>
          <c:yMode val="edge"/>
          <c:x val="1.5604095232563786E-3"/>
          <c:y val="9.4383757585857209E-2"/>
          <c:w val="0.84335334123218331"/>
          <c:h val="0.88874585121304728"/>
        </c:manualLayout>
      </c:layout>
      <c:pie3DChart>
        <c:varyColors val="1"/>
        <c:ser>
          <c:idx val="0"/>
          <c:order val="0"/>
          <c:tx>
            <c:strRef>
              <c:f>Stats!$Q$3</c:f>
              <c:strCache>
                <c:ptCount val="1"/>
                <c:pt idx="0">
                  <c:v>Number of taxpayers</c:v>
                </c:pt>
              </c:strCache>
            </c:strRef>
          </c:tx>
          <c:explosion val="25"/>
          <c:dPt>
            <c:idx val="0"/>
            <c:spPr>
              <a:solidFill>
                <a:srgbClr val="00B0F0"/>
              </a:solidFill>
            </c:spPr>
          </c:dPt>
          <c:dPt>
            <c:idx val="4"/>
            <c:spPr>
              <a:solidFill>
                <a:schemeClr val="tx1"/>
              </a:solidFill>
            </c:spPr>
          </c:dPt>
          <c:dPt>
            <c:idx val="5"/>
            <c:spPr>
              <a:solidFill>
                <a:schemeClr val="bg2">
                  <a:lumMod val="50000"/>
                </a:schemeClr>
              </a:solidFill>
            </c:spPr>
          </c:dPt>
          <c:dPt>
            <c:idx val="6"/>
            <c:spPr>
              <a:solidFill>
                <a:srgbClr val="FF0000"/>
              </a:solidFill>
            </c:spPr>
          </c:dPt>
          <c:dPt>
            <c:idx val="8"/>
            <c:spPr>
              <a:solidFill>
                <a:srgbClr val="FFC000"/>
              </a:solidFill>
            </c:spPr>
          </c:dPt>
          <c:dLbls>
            <c:txPr>
              <a:bodyPr/>
              <a:lstStyle/>
              <a:p>
                <a:pPr>
                  <a:defRPr lang="en-ZA" sz="1200" b="1"/>
                </a:pPr>
                <a:endParaRPr lang="en-US"/>
              </a:p>
            </c:txPr>
            <c:showPercent val="1"/>
          </c:dLbls>
          <c:cat>
            <c:strRef>
              <c:f>Stats!$A$4:$A$12</c:f>
              <c:strCache>
                <c:ptCount val="9"/>
                <c:pt idx="0">
                  <c:v>Eastern Cape </c:v>
                </c:pt>
                <c:pt idx="1">
                  <c:v>Free State </c:v>
                </c:pt>
                <c:pt idx="2">
                  <c:v>Gauteng </c:v>
                </c:pt>
                <c:pt idx="3">
                  <c:v>KwaZulu Natal</c:v>
                </c:pt>
                <c:pt idx="4">
                  <c:v>Limpopo</c:v>
                </c:pt>
                <c:pt idx="5">
                  <c:v>Mpumalanga</c:v>
                </c:pt>
                <c:pt idx="6">
                  <c:v>North West</c:v>
                </c:pt>
                <c:pt idx="7">
                  <c:v>Northern Cape </c:v>
                </c:pt>
                <c:pt idx="8">
                  <c:v>Western Cape </c:v>
                </c:pt>
              </c:strCache>
            </c:strRef>
          </c:cat>
          <c:val>
            <c:numRef>
              <c:f>Stats!$Q$4:$Q$12</c:f>
              <c:numCache>
                <c:formatCode>_(* #,##0_);_*\ \-#,##0_);_(* "–"_);_(@_)</c:formatCode>
                <c:ptCount val="9"/>
                <c:pt idx="0">
                  <c:v>405676</c:v>
                </c:pt>
                <c:pt idx="1">
                  <c:v>231236</c:v>
                </c:pt>
                <c:pt idx="2">
                  <c:v>2110813</c:v>
                </c:pt>
                <c:pt idx="3">
                  <c:v>805658</c:v>
                </c:pt>
                <c:pt idx="4">
                  <c:v>224073</c:v>
                </c:pt>
                <c:pt idx="5">
                  <c:v>281172</c:v>
                </c:pt>
                <c:pt idx="6">
                  <c:v>243794</c:v>
                </c:pt>
                <c:pt idx="7">
                  <c:v>82565</c:v>
                </c:pt>
                <c:pt idx="8">
                  <c:v>850848</c:v>
                </c:pt>
              </c:numCache>
            </c:numRef>
          </c:val>
        </c:ser>
      </c:pie3DChart>
    </c:plotArea>
    <c:legend>
      <c:legendPos val="r"/>
      <c:layout>
        <c:manualLayout>
          <c:xMode val="edge"/>
          <c:yMode val="edge"/>
          <c:x val="0.81636663849519364"/>
          <c:y val="2.7740421336221868E-2"/>
          <c:w val="0.17073013788330699"/>
          <c:h val="0.57406074240719962"/>
        </c:manualLayout>
      </c:layout>
      <c:txPr>
        <a:bodyPr/>
        <a:lstStyle/>
        <a:p>
          <a:pPr rtl="0">
            <a:defRPr lang="en-ZA"/>
          </a:pPr>
          <a:endParaRPr lang="en-US"/>
        </a:p>
      </c:txPr>
    </c:legend>
    <c:plotVisOnly val="1"/>
  </c:chart>
  <c:spPr>
    <a:gradFill>
      <a:gsLst>
        <a:gs pos="0">
          <a:srgbClr val="FFEFD1"/>
        </a:gs>
        <a:gs pos="64999">
          <a:srgbClr val="F0EBD5"/>
        </a:gs>
        <a:gs pos="100000">
          <a:srgbClr val="D1C39F"/>
        </a:gs>
      </a:gsLst>
      <a:lin ang="5400000" scaled="0"/>
    </a:gradFill>
  </c:spPr>
  <c:printSettings>
    <c:headerFooter/>
    <c:pageMargins b="0.75000000000000311" l="0.70000000000000062" r="0.70000000000000062" t="0.75000000000000311" header="0.30000000000000032" footer="0.30000000000000032"/>
    <c:pageSetup/>
  </c:printSettings>
</c:chartSpace>
</file>

<file path=xl/charts/chart13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ZA"/>
  <c:chart>
    <c:title>
      <c:tx>
        <c:rich>
          <a:bodyPr/>
          <a:lstStyle/>
          <a:p>
            <a:pPr>
              <a:defRPr lang="en-ZA"/>
            </a:pPr>
            <a:r>
              <a:rPr sz="1800" b="1" i="0" u="none" strike="noStrike" baseline="0"/>
              <a:t>Taxable Income (R'mil), 2010</a:t>
            </a:r>
            <a:endParaRPr/>
          </a:p>
        </c:rich>
      </c:tx>
      <c:layout>
        <c:manualLayout>
          <c:xMode val="edge"/>
          <c:yMode val="edge"/>
          <c:x val="6.7720418640179789E-2"/>
          <c:y val="2.1164021164021166E-2"/>
        </c:manualLayout>
      </c:layout>
    </c:title>
    <c:view3D>
      <c:rotX val="30"/>
      <c:perspective val="30"/>
    </c:view3D>
    <c:plotArea>
      <c:layout>
        <c:manualLayout>
          <c:layoutTarget val="inner"/>
          <c:xMode val="edge"/>
          <c:yMode val="edge"/>
          <c:x val="1.5604095232563786E-3"/>
          <c:y val="9.4383757585857209E-2"/>
          <c:w val="0.84335334123218331"/>
          <c:h val="0.88874585121304728"/>
        </c:manualLayout>
      </c:layout>
      <c:pie3DChart>
        <c:varyColors val="1"/>
        <c:ser>
          <c:idx val="0"/>
          <c:order val="0"/>
          <c:tx>
            <c:strRef>
              <c:f>Stats!$R$3</c:f>
              <c:strCache>
                <c:ptCount val="1"/>
                <c:pt idx="0">
                  <c:v>Taxable income                          ( R million)</c:v>
                </c:pt>
              </c:strCache>
            </c:strRef>
          </c:tx>
          <c:explosion val="25"/>
          <c:dPt>
            <c:idx val="0"/>
            <c:spPr>
              <a:solidFill>
                <a:srgbClr val="00B0F0"/>
              </a:solidFill>
            </c:spPr>
          </c:dPt>
          <c:dPt>
            <c:idx val="4"/>
            <c:spPr>
              <a:solidFill>
                <a:schemeClr val="tx1"/>
              </a:solidFill>
            </c:spPr>
          </c:dPt>
          <c:dPt>
            <c:idx val="5"/>
            <c:spPr>
              <a:solidFill>
                <a:schemeClr val="bg2">
                  <a:lumMod val="50000"/>
                </a:schemeClr>
              </a:solidFill>
            </c:spPr>
          </c:dPt>
          <c:dPt>
            <c:idx val="6"/>
            <c:spPr>
              <a:solidFill>
                <a:srgbClr val="FF0000"/>
              </a:solidFill>
            </c:spPr>
          </c:dPt>
          <c:dPt>
            <c:idx val="8"/>
            <c:spPr>
              <a:solidFill>
                <a:srgbClr val="FFC000"/>
              </a:solidFill>
            </c:spPr>
          </c:dPt>
          <c:dLbls>
            <c:txPr>
              <a:bodyPr/>
              <a:lstStyle/>
              <a:p>
                <a:pPr>
                  <a:defRPr lang="en-ZA" sz="1200" b="1"/>
                </a:pPr>
                <a:endParaRPr lang="en-US"/>
              </a:p>
            </c:txPr>
            <c:showPercent val="1"/>
          </c:dLbls>
          <c:cat>
            <c:strRef>
              <c:f>Stats!$A$4:$A$12</c:f>
              <c:strCache>
                <c:ptCount val="9"/>
                <c:pt idx="0">
                  <c:v>Eastern Cape </c:v>
                </c:pt>
                <c:pt idx="1">
                  <c:v>Free State </c:v>
                </c:pt>
                <c:pt idx="2">
                  <c:v>Gauteng </c:v>
                </c:pt>
                <c:pt idx="3">
                  <c:v>KwaZulu Natal</c:v>
                </c:pt>
                <c:pt idx="4">
                  <c:v>Limpopo</c:v>
                </c:pt>
                <c:pt idx="5">
                  <c:v>Mpumalanga</c:v>
                </c:pt>
                <c:pt idx="6">
                  <c:v>North West</c:v>
                </c:pt>
                <c:pt idx="7">
                  <c:v>Northern Cape </c:v>
                </c:pt>
                <c:pt idx="8">
                  <c:v>Western Cape </c:v>
                </c:pt>
              </c:strCache>
            </c:strRef>
          </c:cat>
          <c:val>
            <c:numRef>
              <c:f>Stats!$R$4:$R$12</c:f>
              <c:numCache>
                <c:formatCode>_(* #,##0_);_*\ \-#,##0_);_(* "–"_);_(@_)</c:formatCode>
                <c:ptCount val="9"/>
                <c:pt idx="0">
                  <c:v>57847.028618999997</c:v>
                </c:pt>
                <c:pt idx="1">
                  <c:v>30165.314222000001</c:v>
                </c:pt>
                <c:pt idx="2">
                  <c:v>416182.04966100003</c:v>
                </c:pt>
                <c:pt idx="3">
                  <c:v>124677.723901</c:v>
                </c:pt>
                <c:pt idx="4">
                  <c:v>33718.793514999998</c:v>
                </c:pt>
                <c:pt idx="5">
                  <c:v>45833.314917000003</c:v>
                </c:pt>
                <c:pt idx="6">
                  <c:v>33534.897212999997</c:v>
                </c:pt>
                <c:pt idx="7">
                  <c:v>10663.215625000001</c:v>
                </c:pt>
                <c:pt idx="8">
                  <c:v>131809.33015600001</c:v>
                </c:pt>
              </c:numCache>
            </c:numRef>
          </c:val>
        </c:ser>
      </c:pie3DChart>
    </c:plotArea>
    <c:legend>
      <c:legendPos val="r"/>
      <c:layout>
        <c:manualLayout>
          <c:xMode val="edge"/>
          <c:yMode val="edge"/>
          <c:x val="0.81636663849519364"/>
          <c:y val="2.7740421336221868E-2"/>
          <c:w val="0.17073013788330699"/>
          <c:h val="0.57406074240719962"/>
        </c:manualLayout>
      </c:layout>
      <c:txPr>
        <a:bodyPr/>
        <a:lstStyle/>
        <a:p>
          <a:pPr rtl="0">
            <a:defRPr lang="en-ZA"/>
          </a:pPr>
          <a:endParaRPr lang="en-US"/>
        </a:p>
      </c:txPr>
    </c:legend>
    <c:plotVisOnly val="1"/>
  </c:chart>
  <c:spPr>
    <a:gradFill>
      <a:gsLst>
        <a:gs pos="0">
          <a:srgbClr val="FFEFD1"/>
        </a:gs>
        <a:gs pos="64999">
          <a:srgbClr val="F0EBD5"/>
        </a:gs>
        <a:gs pos="100000">
          <a:srgbClr val="D1C39F"/>
        </a:gs>
      </a:gsLst>
      <a:lin ang="5400000" scaled="0"/>
    </a:gradFill>
  </c:spPr>
  <c:printSettings>
    <c:headerFooter/>
    <c:pageMargins b="0.75000000000000311" l="0.70000000000000062" r="0.70000000000000062" t="0.75000000000000311" header="0.30000000000000032" footer="0.30000000000000032"/>
    <c:pageSetup/>
  </c:printSettings>
</c:chartSpace>
</file>

<file path=xl/charts/chart14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ZA"/>
  <c:chart>
    <c:title>
      <c:tx>
        <c:rich>
          <a:bodyPr/>
          <a:lstStyle/>
          <a:p>
            <a:pPr>
              <a:defRPr lang="en-ZA"/>
            </a:pPr>
            <a:r>
              <a:rPr/>
              <a:t>Tax Assessed (R'mil), 2010</a:t>
            </a:r>
          </a:p>
        </c:rich>
      </c:tx>
      <c:layout>
        <c:manualLayout>
          <c:xMode val="edge"/>
          <c:yMode val="edge"/>
          <c:x val="6.7720418640179789E-2"/>
          <c:y val="2.1164021164021166E-2"/>
        </c:manualLayout>
      </c:layout>
    </c:title>
    <c:view3D>
      <c:rotX val="30"/>
      <c:perspective val="30"/>
    </c:view3D>
    <c:plotArea>
      <c:layout>
        <c:manualLayout>
          <c:layoutTarget val="inner"/>
          <c:xMode val="edge"/>
          <c:yMode val="edge"/>
          <c:x val="1.5604095232563805E-3"/>
          <c:y val="9.4383757585857209E-2"/>
          <c:w val="0.84335334123218331"/>
          <c:h val="0.88874585121304794"/>
        </c:manualLayout>
      </c:layout>
      <c:pie3DChart>
        <c:varyColors val="1"/>
        <c:ser>
          <c:idx val="0"/>
          <c:order val="0"/>
          <c:tx>
            <c:strRef>
              <c:f>Stats!$S$3</c:f>
              <c:strCache>
                <c:ptCount val="1"/>
                <c:pt idx="0">
                  <c:v>Tax assessed                                 ( R million)</c:v>
                </c:pt>
              </c:strCache>
            </c:strRef>
          </c:tx>
          <c:explosion val="25"/>
          <c:dPt>
            <c:idx val="0"/>
            <c:spPr>
              <a:solidFill>
                <a:srgbClr val="00B0F0"/>
              </a:solidFill>
            </c:spPr>
          </c:dPt>
          <c:dPt>
            <c:idx val="4"/>
            <c:spPr>
              <a:solidFill>
                <a:schemeClr val="tx1"/>
              </a:solidFill>
            </c:spPr>
          </c:dPt>
          <c:dPt>
            <c:idx val="5"/>
            <c:spPr>
              <a:solidFill>
                <a:schemeClr val="bg2">
                  <a:lumMod val="50000"/>
                </a:schemeClr>
              </a:solidFill>
            </c:spPr>
          </c:dPt>
          <c:dPt>
            <c:idx val="6"/>
            <c:spPr>
              <a:solidFill>
                <a:srgbClr val="FF0000"/>
              </a:solidFill>
            </c:spPr>
          </c:dPt>
          <c:dPt>
            <c:idx val="8"/>
            <c:spPr>
              <a:solidFill>
                <a:srgbClr val="FFC000"/>
              </a:solidFill>
            </c:spPr>
          </c:dPt>
          <c:dLbls>
            <c:dLbl>
              <c:idx val="5"/>
              <c:layout>
                <c:manualLayout>
                  <c:x val="2.6526877228536586E-2"/>
                  <c:y val="0.10454970906414475"/>
                </c:manualLayout>
              </c:layout>
              <c:spPr/>
              <c:txPr>
                <a:bodyPr/>
                <a:lstStyle/>
                <a:p>
                  <a:pPr>
                    <a:defRPr lang="en-ZA" sz="1200" b="1">
                      <a:solidFill>
                        <a:srgbClr val="FF0000"/>
                      </a:solidFill>
                    </a:defRPr>
                  </a:pPr>
                  <a:endParaRPr lang="en-US"/>
                </a:p>
              </c:txPr>
              <c:showPercent val="1"/>
            </c:dLbl>
            <c:txPr>
              <a:bodyPr/>
              <a:lstStyle/>
              <a:p>
                <a:pPr>
                  <a:defRPr lang="en-ZA" sz="1200" b="1"/>
                </a:pPr>
                <a:endParaRPr lang="en-US"/>
              </a:p>
            </c:txPr>
            <c:showPercent val="1"/>
          </c:dLbls>
          <c:cat>
            <c:strRef>
              <c:f>Stats!$A$4:$A$12</c:f>
              <c:strCache>
                <c:ptCount val="9"/>
                <c:pt idx="0">
                  <c:v>Eastern Cape </c:v>
                </c:pt>
                <c:pt idx="1">
                  <c:v>Free State </c:v>
                </c:pt>
                <c:pt idx="2">
                  <c:v>Gauteng </c:v>
                </c:pt>
                <c:pt idx="3">
                  <c:v>KwaZulu Natal</c:v>
                </c:pt>
                <c:pt idx="4">
                  <c:v>Limpopo</c:v>
                </c:pt>
                <c:pt idx="5">
                  <c:v>Mpumalanga</c:v>
                </c:pt>
                <c:pt idx="6">
                  <c:v>North West</c:v>
                </c:pt>
                <c:pt idx="7">
                  <c:v>Northern Cape </c:v>
                </c:pt>
                <c:pt idx="8">
                  <c:v>Western Cape </c:v>
                </c:pt>
              </c:strCache>
            </c:strRef>
          </c:cat>
          <c:val>
            <c:numRef>
              <c:f>Stats!$S$4:$S$12</c:f>
              <c:numCache>
                <c:formatCode>_(* #,##0_);_*\ \-#,##0_);_(* "–"_);_(@_)</c:formatCode>
                <c:ptCount val="9"/>
                <c:pt idx="0">
                  <c:v>9622.520364</c:v>
                </c:pt>
                <c:pt idx="1">
                  <c:v>5451.3572880000002</c:v>
                </c:pt>
                <c:pt idx="2">
                  <c:v>90096.609484999994</c:v>
                </c:pt>
                <c:pt idx="3">
                  <c:v>22805.371252000001</c:v>
                </c:pt>
                <c:pt idx="4">
                  <c:v>5681.8724949999996</c:v>
                </c:pt>
                <c:pt idx="5">
                  <c:v>8888.0509820000007</c:v>
                </c:pt>
                <c:pt idx="6">
                  <c:v>5930.0187939999996</c:v>
                </c:pt>
                <c:pt idx="7">
                  <c:v>1868.7810480000001</c:v>
                </c:pt>
                <c:pt idx="8">
                  <c:v>25719.521081999999</c:v>
                </c:pt>
              </c:numCache>
            </c:numRef>
          </c:val>
        </c:ser>
      </c:pie3DChart>
    </c:plotArea>
    <c:legend>
      <c:legendPos val="r"/>
      <c:layout>
        <c:manualLayout>
          <c:xMode val="edge"/>
          <c:yMode val="edge"/>
          <c:x val="0.81636663849519364"/>
          <c:y val="2.7740421336221868E-2"/>
          <c:w val="0.17073013788330713"/>
          <c:h val="0.57406074240719962"/>
        </c:manualLayout>
      </c:layout>
      <c:txPr>
        <a:bodyPr/>
        <a:lstStyle/>
        <a:p>
          <a:pPr rtl="0">
            <a:defRPr lang="en-ZA"/>
          </a:pPr>
          <a:endParaRPr lang="en-US"/>
        </a:p>
      </c:txPr>
    </c:legend>
    <c:plotVisOnly val="1"/>
  </c:chart>
  <c:spPr>
    <a:gradFill>
      <a:gsLst>
        <a:gs pos="0">
          <a:srgbClr val="FFEFD1"/>
        </a:gs>
        <a:gs pos="64999">
          <a:srgbClr val="F0EBD5"/>
        </a:gs>
        <a:gs pos="100000">
          <a:srgbClr val="D1C39F"/>
        </a:gs>
      </a:gsLst>
      <a:lin ang="5400000" scaled="0"/>
    </a:gradFill>
  </c:spPr>
  <c:printSettings>
    <c:headerFooter/>
    <c:pageMargins b="0.75000000000000355" l="0.70000000000000062" r="0.70000000000000062" t="0.75000000000000355" header="0.30000000000000032" footer="0.30000000000000032"/>
    <c:pageSetup/>
  </c:printSettings>
</c:chartSpace>
</file>

<file path=xl/charts/chart15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ZA"/>
  <c:chart>
    <c:title>
      <c:tx>
        <c:rich>
          <a:bodyPr/>
          <a:lstStyle/>
          <a:p>
            <a:pPr>
              <a:defRPr lang="en-ZA"/>
            </a:pPr>
            <a:r>
              <a:rPr/>
              <a:t>Number of Taxpayers, 2011</a:t>
            </a:r>
          </a:p>
        </c:rich>
      </c:tx>
      <c:layout>
        <c:manualLayout>
          <c:xMode val="edge"/>
          <c:yMode val="edge"/>
          <c:x val="6.7720418640179789E-2"/>
          <c:y val="2.1164021164021166E-2"/>
        </c:manualLayout>
      </c:layout>
    </c:title>
    <c:view3D>
      <c:rotX val="30"/>
      <c:perspective val="30"/>
    </c:view3D>
    <c:plotArea>
      <c:layout>
        <c:manualLayout>
          <c:layoutTarget val="inner"/>
          <c:xMode val="edge"/>
          <c:yMode val="edge"/>
          <c:x val="1.5604095232563794E-3"/>
          <c:y val="9.4383757585857209E-2"/>
          <c:w val="0.84335334123218331"/>
          <c:h val="0.88874585121304772"/>
        </c:manualLayout>
      </c:layout>
      <c:pie3DChart>
        <c:varyColors val="1"/>
        <c:ser>
          <c:idx val="0"/>
          <c:order val="0"/>
          <c:tx>
            <c:strRef>
              <c:f>Stats!$T$3</c:f>
              <c:strCache>
                <c:ptCount val="1"/>
                <c:pt idx="0">
                  <c:v>Number of taxpayers</c:v>
                </c:pt>
              </c:strCache>
            </c:strRef>
          </c:tx>
          <c:explosion val="25"/>
          <c:dPt>
            <c:idx val="0"/>
            <c:spPr>
              <a:solidFill>
                <a:srgbClr val="00B0F0"/>
              </a:solidFill>
            </c:spPr>
          </c:dPt>
          <c:dPt>
            <c:idx val="4"/>
            <c:spPr>
              <a:solidFill>
                <a:schemeClr val="tx1"/>
              </a:solidFill>
            </c:spPr>
          </c:dPt>
          <c:dPt>
            <c:idx val="5"/>
            <c:spPr>
              <a:solidFill>
                <a:schemeClr val="bg2">
                  <a:lumMod val="50000"/>
                </a:schemeClr>
              </a:solidFill>
            </c:spPr>
          </c:dPt>
          <c:dPt>
            <c:idx val="6"/>
            <c:spPr>
              <a:solidFill>
                <a:srgbClr val="FF0000"/>
              </a:solidFill>
            </c:spPr>
          </c:dPt>
          <c:dPt>
            <c:idx val="8"/>
            <c:spPr>
              <a:solidFill>
                <a:srgbClr val="FFC000"/>
              </a:solidFill>
            </c:spPr>
          </c:dPt>
          <c:dLbls>
            <c:txPr>
              <a:bodyPr/>
              <a:lstStyle/>
              <a:p>
                <a:pPr>
                  <a:defRPr lang="en-ZA" sz="1200" b="1"/>
                </a:pPr>
                <a:endParaRPr lang="en-US"/>
              </a:p>
            </c:txPr>
            <c:showPercent val="1"/>
          </c:dLbls>
          <c:cat>
            <c:strRef>
              <c:f>Stats!$A$4:$A$12</c:f>
              <c:strCache>
                <c:ptCount val="9"/>
                <c:pt idx="0">
                  <c:v>Eastern Cape </c:v>
                </c:pt>
                <c:pt idx="1">
                  <c:v>Free State </c:v>
                </c:pt>
                <c:pt idx="2">
                  <c:v>Gauteng </c:v>
                </c:pt>
                <c:pt idx="3">
                  <c:v>KwaZulu Natal</c:v>
                </c:pt>
                <c:pt idx="4">
                  <c:v>Limpopo</c:v>
                </c:pt>
                <c:pt idx="5">
                  <c:v>Mpumalanga</c:v>
                </c:pt>
                <c:pt idx="6">
                  <c:v>North West</c:v>
                </c:pt>
                <c:pt idx="7">
                  <c:v>Northern Cape </c:v>
                </c:pt>
                <c:pt idx="8">
                  <c:v>Western Cape </c:v>
                </c:pt>
              </c:strCache>
            </c:strRef>
          </c:cat>
          <c:val>
            <c:numRef>
              <c:f>Stats!$T$4:$T$12</c:f>
              <c:numCache>
                <c:formatCode>_(* #,##0_);_*\ \-#,##0_);_(* "–"_);_(@_)</c:formatCode>
                <c:ptCount val="9"/>
                <c:pt idx="0">
                  <c:v>424872</c:v>
                </c:pt>
                <c:pt idx="1">
                  <c:v>242054</c:v>
                </c:pt>
                <c:pt idx="2">
                  <c:v>2209531</c:v>
                </c:pt>
                <c:pt idx="3">
                  <c:v>830250</c:v>
                </c:pt>
                <c:pt idx="4">
                  <c:v>242214</c:v>
                </c:pt>
                <c:pt idx="5">
                  <c:v>315014</c:v>
                </c:pt>
                <c:pt idx="6">
                  <c:v>269355</c:v>
                </c:pt>
                <c:pt idx="7">
                  <c:v>91511</c:v>
                </c:pt>
                <c:pt idx="8">
                  <c:v>874128</c:v>
                </c:pt>
              </c:numCache>
            </c:numRef>
          </c:val>
        </c:ser>
      </c:pie3DChart>
    </c:plotArea>
    <c:legend>
      <c:legendPos val="r"/>
      <c:layout>
        <c:manualLayout>
          <c:xMode val="edge"/>
          <c:yMode val="edge"/>
          <c:x val="0.81636663849519364"/>
          <c:y val="2.7740421336221868E-2"/>
          <c:w val="0.17073013788330704"/>
          <c:h val="0.57406074240719962"/>
        </c:manualLayout>
      </c:layout>
      <c:txPr>
        <a:bodyPr/>
        <a:lstStyle/>
        <a:p>
          <a:pPr rtl="0">
            <a:defRPr lang="en-ZA"/>
          </a:pPr>
          <a:endParaRPr lang="en-US"/>
        </a:p>
      </c:txPr>
    </c:legend>
    <c:plotVisOnly val="1"/>
  </c:chart>
  <c:spPr>
    <a:gradFill>
      <a:gsLst>
        <a:gs pos="0">
          <a:srgbClr val="FFEFD1"/>
        </a:gs>
        <a:gs pos="64999">
          <a:srgbClr val="F0EBD5"/>
        </a:gs>
        <a:gs pos="100000">
          <a:srgbClr val="D1C39F"/>
        </a:gs>
      </a:gsLst>
      <a:lin ang="5400000" scaled="0"/>
    </a:gradFill>
  </c:spPr>
  <c:printSettings>
    <c:headerFooter/>
    <c:pageMargins b="0.75000000000000333" l="0.70000000000000062" r="0.70000000000000062" t="0.75000000000000333" header="0.30000000000000032" footer="0.30000000000000032"/>
    <c:pageSetup/>
  </c:printSettings>
</c:chartSpace>
</file>

<file path=xl/charts/chart16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ZA"/>
  <c:chart>
    <c:title>
      <c:tx>
        <c:rich>
          <a:bodyPr/>
          <a:lstStyle/>
          <a:p>
            <a:pPr>
              <a:defRPr lang="en-ZA"/>
            </a:pPr>
            <a:r>
              <a:rPr sz="1800" b="1" i="0" u="none" strike="noStrike" baseline="0"/>
              <a:t>Taxable Income (R'mil), 2011</a:t>
            </a:r>
            <a:endParaRPr/>
          </a:p>
        </c:rich>
      </c:tx>
      <c:layout>
        <c:manualLayout>
          <c:xMode val="edge"/>
          <c:yMode val="edge"/>
          <c:x val="6.7720418640179789E-2"/>
          <c:y val="2.1164021164021166E-2"/>
        </c:manualLayout>
      </c:layout>
    </c:title>
    <c:view3D>
      <c:rotX val="30"/>
      <c:perspective val="30"/>
    </c:view3D>
    <c:plotArea>
      <c:layout>
        <c:manualLayout>
          <c:layoutTarget val="inner"/>
          <c:xMode val="edge"/>
          <c:yMode val="edge"/>
          <c:x val="1.5604095232563794E-3"/>
          <c:y val="9.4383757585857209E-2"/>
          <c:w val="0.84335334123218331"/>
          <c:h val="0.88874585121304772"/>
        </c:manualLayout>
      </c:layout>
      <c:pie3DChart>
        <c:varyColors val="1"/>
        <c:ser>
          <c:idx val="0"/>
          <c:order val="0"/>
          <c:tx>
            <c:strRef>
              <c:f>Stats!$U$3</c:f>
              <c:strCache>
                <c:ptCount val="1"/>
                <c:pt idx="0">
                  <c:v>Taxable income                          ( R million)</c:v>
                </c:pt>
              </c:strCache>
            </c:strRef>
          </c:tx>
          <c:explosion val="25"/>
          <c:dPt>
            <c:idx val="0"/>
            <c:spPr>
              <a:solidFill>
                <a:srgbClr val="00B0F0"/>
              </a:solidFill>
            </c:spPr>
          </c:dPt>
          <c:dPt>
            <c:idx val="4"/>
            <c:spPr>
              <a:solidFill>
                <a:schemeClr val="tx1"/>
              </a:solidFill>
            </c:spPr>
          </c:dPt>
          <c:dPt>
            <c:idx val="5"/>
            <c:spPr>
              <a:solidFill>
                <a:schemeClr val="bg2">
                  <a:lumMod val="50000"/>
                </a:schemeClr>
              </a:solidFill>
            </c:spPr>
          </c:dPt>
          <c:dPt>
            <c:idx val="6"/>
            <c:spPr>
              <a:solidFill>
                <a:srgbClr val="FF0000"/>
              </a:solidFill>
            </c:spPr>
          </c:dPt>
          <c:dPt>
            <c:idx val="8"/>
            <c:spPr>
              <a:solidFill>
                <a:srgbClr val="FFC000"/>
              </a:solidFill>
            </c:spPr>
          </c:dPt>
          <c:dLbls>
            <c:txPr>
              <a:bodyPr/>
              <a:lstStyle/>
              <a:p>
                <a:pPr>
                  <a:defRPr lang="en-ZA" sz="1200" b="1"/>
                </a:pPr>
                <a:endParaRPr lang="en-US"/>
              </a:p>
            </c:txPr>
            <c:showPercent val="1"/>
          </c:dLbls>
          <c:cat>
            <c:strRef>
              <c:f>Stats!$A$4:$A$12</c:f>
              <c:strCache>
                <c:ptCount val="9"/>
                <c:pt idx="0">
                  <c:v>Eastern Cape </c:v>
                </c:pt>
                <c:pt idx="1">
                  <c:v>Free State </c:v>
                </c:pt>
                <c:pt idx="2">
                  <c:v>Gauteng </c:v>
                </c:pt>
                <c:pt idx="3">
                  <c:v>KwaZulu Natal</c:v>
                </c:pt>
                <c:pt idx="4">
                  <c:v>Limpopo</c:v>
                </c:pt>
                <c:pt idx="5">
                  <c:v>Mpumalanga</c:v>
                </c:pt>
                <c:pt idx="6">
                  <c:v>North West</c:v>
                </c:pt>
                <c:pt idx="7">
                  <c:v>Northern Cape </c:v>
                </c:pt>
                <c:pt idx="8">
                  <c:v>Western Cape </c:v>
                </c:pt>
              </c:strCache>
            </c:strRef>
          </c:cat>
          <c:val>
            <c:numRef>
              <c:f>Stats!$U$4:$U$12</c:f>
              <c:numCache>
                <c:formatCode>_(* #,##0_);_*\ \-#,##0_);_(* "–"_);_(@_)</c:formatCode>
                <c:ptCount val="9"/>
                <c:pt idx="0">
                  <c:v>64552.810919000003</c:v>
                </c:pt>
                <c:pt idx="1">
                  <c:v>34056.732908999998</c:v>
                </c:pt>
                <c:pt idx="2">
                  <c:v>463358.34291100001</c:v>
                </c:pt>
                <c:pt idx="3">
                  <c:v>138468.55173599999</c:v>
                </c:pt>
                <c:pt idx="4">
                  <c:v>39498.699182999997</c:v>
                </c:pt>
                <c:pt idx="5">
                  <c:v>53472.062378000002</c:v>
                </c:pt>
                <c:pt idx="6">
                  <c:v>39342.239140999998</c:v>
                </c:pt>
                <c:pt idx="7">
                  <c:v>12680.141796</c:v>
                </c:pt>
                <c:pt idx="8">
                  <c:v>145282.12589200001</c:v>
                </c:pt>
              </c:numCache>
            </c:numRef>
          </c:val>
        </c:ser>
      </c:pie3DChart>
    </c:plotArea>
    <c:legend>
      <c:legendPos val="r"/>
      <c:layout>
        <c:manualLayout>
          <c:xMode val="edge"/>
          <c:yMode val="edge"/>
          <c:x val="0.81636663849519364"/>
          <c:y val="2.7740421336221868E-2"/>
          <c:w val="0.17073013788330704"/>
          <c:h val="0.57406074240719962"/>
        </c:manualLayout>
      </c:layout>
      <c:txPr>
        <a:bodyPr/>
        <a:lstStyle/>
        <a:p>
          <a:pPr rtl="0">
            <a:defRPr lang="en-ZA"/>
          </a:pPr>
          <a:endParaRPr lang="en-US"/>
        </a:p>
      </c:txPr>
    </c:legend>
    <c:plotVisOnly val="1"/>
  </c:chart>
  <c:spPr>
    <a:gradFill>
      <a:gsLst>
        <a:gs pos="0">
          <a:srgbClr val="FFEFD1"/>
        </a:gs>
        <a:gs pos="64999">
          <a:srgbClr val="F0EBD5"/>
        </a:gs>
        <a:gs pos="100000">
          <a:srgbClr val="D1C39F"/>
        </a:gs>
      </a:gsLst>
      <a:lin ang="5400000" scaled="0"/>
    </a:gradFill>
  </c:spPr>
  <c:printSettings>
    <c:headerFooter/>
    <c:pageMargins b="0.75000000000000333" l="0.70000000000000062" r="0.70000000000000062" t="0.75000000000000333" header="0.30000000000000032" footer="0.30000000000000032"/>
    <c:pageSetup/>
  </c:printSettings>
</c:chartSpace>
</file>

<file path=xl/charts/chart17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ZA"/>
  <c:chart>
    <c:title>
      <c:tx>
        <c:rich>
          <a:bodyPr/>
          <a:lstStyle/>
          <a:p>
            <a:pPr>
              <a:defRPr lang="en-ZA"/>
            </a:pPr>
            <a:r>
              <a:rPr/>
              <a:t>Tax Assessed (R'mil), 2011</a:t>
            </a:r>
          </a:p>
        </c:rich>
      </c:tx>
      <c:layout>
        <c:manualLayout>
          <c:xMode val="edge"/>
          <c:yMode val="edge"/>
          <c:x val="6.7720418640179789E-2"/>
          <c:y val="2.1164021164021166E-2"/>
        </c:manualLayout>
      </c:layout>
    </c:title>
    <c:view3D>
      <c:rotX val="30"/>
      <c:perspective val="30"/>
    </c:view3D>
    <c:plotArea>
      <c:layout>
        <c:manualLayout>
          <c:layoutTarget val="inner"/>
          <c:xMode val="edge"/>
          <c:yMode val="edge"/>
          <c:x val="1.5604095232563814E-3"/>
          <c:y val="9.4383757585857209E-2"/>
          <c:w val="0.84335334123218331"/>
          <c:h val="0.88874585121304817"/>
        </c:manualLayout>
      </c:layout>
      <c:pie3DChart>
        <c:varyColors val="1"/>
        <c:ser>
          <c:idx val="0"/>
          <c:order val="0"/>
          <c:tx>
            <c:strRef>
              <c:f>Stats!$V$3</c:f>
              <c:strCache>
                <c:ptCount val="1"/>
                <c:pt idx="0">
                  <c:v>Tax assessed                                 ( R million)</c:v>
                </c:pt>
              </c:strCache>
            </c:strRef>
          </c:tx>
          <c:explosion val="25"/>
          <c:dPt>
            <c:idx val="0"/>
            <c:spPr>
              <a:solidFill>
                <a:srgbClr val="00B0F0"/>
              </a:solidFill>
            </c:spPr>
          </c:dPt>
          <c:dPt>
            <c:idx val="4"/>
            <c:spPr>
              <a:solidFill>
                <a:schemeClr val="tx1"/>
              </a:solidFill>
            </c:spPr>
          </c:dPt>
          <c:dPt>
            <c:idx val="5"/>
            <c:spPr>
              <a:solidFill>
                <a:schemeClr val="bg2">
                  <a:lumMod val="50000"/>
                </a:schemeClr>
              </a:solidFill>
            </c:spPr>
          </c:dPt>
          <c:dPt>
            <c:idx val="6"/>
            <c:spPr>
              <a:solidFill>
                <a:srgbClr val="FF0000"/>
              </a:solidFill>
            </c:spPr>
          </c:dPt>
          <c:dPt>
            <c:idx val="8"/>
            <c:spPr>
              <a:solidFill>
                <a:srgbClr val="FFC000"/>
              </a:solidFill>
            </c:spPr>
          </c:dPt>
          <c:dLbls>
            <c:dLbl>
              <c:idx val="5"/>
              <c:layout>
                <c:manualLayout>
                  <c:x val="3.3516123356849788E-2"/>
                  <c:y val="0.10488133427765976"/>
                </c:manualLayout>
              </c:layout>
              <c:spPr/>
              <c:txPr>
                <a:bodyPr/>
                <a:lstStyle/>
                <a:p>
                  <a:pPr>
                    <a:defRPr lang="en-ZA" sz="1200" b="1">
                      <a:solidFill>
                        <a:srgbClr val="FF0000"/>
                      </a:solidFill>
                    </a:defRPr>
                  </a:pPr>
                  <a:endParaRPr lang="en-US"/>
                </a:p>
              </c:txPr>
              <c:showPercent val="1"/>
            </c:dLbl>
            <c:txPr>
              <a:bodyPr/>
              <a:lstStyle/>
              <a:p>
                <a:pPr>
                  <a:defRPr lang="en-ZA" sz="1200" b="1"/>
                </a:pPr>
                <a:endParaRPr lang="en-US"/>
              </a:p>
            </c:txPr>
            <c:showPercent val="1"/>
          </c:dLbls>
          <c:cat>
            <c:strRef>
              <c:f>Stats!$A$4:$A$12</c:f>
              <c:strCache>
                <c:ptCount val="9"/>
                <c:pt idx="0">
                  <c:v>Eastern Cape </c:v>
                </c:pt>
                <c:pt idx="1">
                  <c:v>Free State </c:v>
                </c:pt>
                <c:pt idx="2">
                  <c:v>Gauteng </c:v>
                </c:pt>
                <c:pt idx="3">
                  <c:v>KwaZulu Natal</c:v>
                </c:pt>
                <c:pt idx="4">
                  <c:v>Limpopo</c:v>
                </c:pt>
                <c:pt idx="5">
                  <c:v>Mpumalanga</c:v>
                </c:pt>
                <c:pt idx="6">
                  <c:v>North West</c:v>
                </c:pt>
                <c:pt idx="7">
                  <c:v>Northern Cape </c:v>
                </c:pt>
                <c:pt idx="8">
                  <c:v>Western Cape </c:v>
                </c:pt>
              </c:strCache>
            </c:strRef>
          </c:cat>
          <c:val>
            <c:numRef>
              <c:f>Stats!$V$4:$V$12</c:f>
              <c:numCache>
                <c:formatCode>_(* #,##0_);_*\ \-#,##0_);_(* "–"_);_(@_)</c:formatCode>
                <c:ptCount val="9"/>
                <c:pt idx="0">
                  <c:v>10768.255395</c:v>
                </c:pt>
                <c:pt idx="1">
                  <c:v>6236.3182550000001</c:v>
                </c:pt>
                <c:pt idx="2">
                  <c:v>100347.038136</c:v>
                </c:pt>
                <c:pt idx="3">
                  <c:v>25398.000397</c:v>
                </c:pt>
                <c:pt idx="4">
                  <c:v>6681.604969</c:v>
                </c:pt>
                <c:pt idx="5">
                  <c:v>10288.38694</c:v>
                </c:pt>
                <c:pt idx="6">
                  <c:v>6971.5658059999996</c:v>
                </c:pt>
                <c:pt idx="7">
                  <c:v>2255.6729340000002</c:v>
                </c:pt>
                <c:pt idx="8">
                  <c:v>28405.164121999998</c:v>
                </c:pt>
              </c:numCache>
            </c:numRef>
          </c:val>
        </c:ser>
      </c:pie3DChart>
    </c:plotArea>
    <c:legend>
      <c:legendPos val="r"/>
      <c:layout>
        <c:manualLayout>
          <c:xMode val="edge"/>
          <c:yMode val="edge"/>
          <c:x val="0.81636663849519364"/>
          <c:y val="2.7740421336221868E-2"/>
          <c:w val="0.17073013788330724"/>
          <c:h val="0.57406074240719962"/>
        </c:manualLayout>
      </c:layout>
      <c:txPr>
        <a:bodyPr/>
        <a:lstStyle/>
        <a:p>
          <a:pPr rtl="0">
            <a:defRPr lang="en-ZA"/>
          </a:pPr>
          <a:endParaRPr lang="en-US"/>
        </a:p>
      </c:txPr>
    </c:legend>
    <c:plotVisOnly val="1"/>
  </c:chart>
  <c:spPr>
    <a:gradFill>
      <a:gsLst>
        <a:gs pos="0">
          <a:srgbClr val="FFEFD1"/>
        </a:gs>
        <a:gs pos="64999">
          <a:srgbClr val="F0EBD5"/>
        </a:gs>
        <a:gs pos="100000">
          <a:srgbClr val="D1C39F"/>
        </a:gs>
      </a:gsLst>
      <a:lin ang="5400000" scaled="0"/>
    </a:gradFill>
  </c:spPr>
  <c:printSettings>
    <c:headerFooter/>
    <c:pageMargins b="0.75000000000000377" l="0.70000000000000062" r="0.70000000000000062" t="0.75000000000000377" header="0.30000000000000032" footer="0.30000000000000032"/>
    <c:pageSetup/>
  </c:printSettings>
</c:chartSpace>
</file>

<file path=xl/charts/chart18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ZA"/>
  <c:chart>
    <c:title>
      <c:tx>
        <c:rich>
          <a:bodyPr/>
          <a:lstStyle/>
          <a:p>
            <a:pPr>
              <a:defRPr lang="en-ZA"/>
            </a:pPr>
            <a:r>
              <a:rPr/>
              <a:t>Number of Taxpayers, 2012</a:t>
            </a:r>
          </a:p>
        </c:rich>
      </c:tx>
      <c:layout>
        <c:manualLayout>
          <c:xMode val="edge"/>
          <c:yMode val="edge"/>
          <c:x val="6.9892008875664324E-2"/>
          <c:y val="2.4691358024691409E-2"/>
        </c:manualLayout>
      </c:layout>
    </c:title>
    <c:view3D>
      <c:rotX val="30"/>
      <c:perspective val="30"/>
    </c:view3D>
    <c:plotArea>
      <c:layout>
        <c:manualLayout>
          <c:layoutTarget val="inner"/>
          <c:xMode val="edge"/>
          <c:yMode val="edge"/>
          <c:x val="1.5604095232563805E-3"/>
          <c:y val="9.4383757585857209E-2"/>
          <c:w val="0.84335334123218331"/>
          <c:h val="0.88874585121304794"/>
        </c:manualLayout>
      </c:layout>
      <c:pie3DChart>
        <c:varyColors val="1"/>
        <c:ser>
          <c:idx val="0"/>
          <c:order val="0"/>
          <c:tx>
            <c:strRef>
              <c:f>Stats!$W$3</c:f>
              <c:strCache>
                <c:ptCount val="1"/>
                <c:pt idx="0">
                  <c:v>Number of taxpayers</c:v>
                </c:pt>
              </c:strCache>
            </c:strRef>
          </c:tx>
          <c:explosion val="25"/>
          <c:dPt>
            <c:idx val="0"/>
            <c:spPr>
              <a:solidFill>
                <a:srgbClr val="00B0F0"/>
              </a:solidFill>
            </c:spPr>
          </c:dPt>
          <c:dPt>
            <c:idx val="4"/>
            <c:spPr>
              <a:solidFill>
                <a:schemeClr val="tx1"/>
              </a:solidFill>
            </c:spPr>
          </c:dPt>
          <c:dPt>
            <c:idx val="5"/>
            <c:spPr>
              <a:solidFill>
                <a:schemeClr val="bg2">
                  <a:lumMod val="50000"/>
                </a:schemeClr>
              </a:solidFill>
            </c:spPr>
          </c:dPt>
          <c:dPt>
            <c:idx val="6"/>
            <c:spPr>
              <a:solidFill>
                <a:srgbClr val="FF0000"/>
              </a:solidFill>
            </c:spPr>
          </c:dPt>
          <c:dPt>
            <c:idx val="8"/>
            <c:spPr>
              <a:solidFill>
                <a:srgbClr val="FFC000"/>
              </a:solidFill>
            </c:spPr>
          </c:dPt>
          <c:dLbls>
            <c:txPr>
              <a:bodyPr/>
              <a:lstStyle/>
              <a:p>
                <a:pPr>
                  <a:defRPr lang="en-ZA" sz="1200" b="1"/>
                </a:pPr>
                <a:endParaRPr lang="en-US"/>
              </a:p>
            </c:txPr>
            <c:showPercent val="1"/>
          </c:dLbls>
          <c:cat>
            <c:strRef>
              <c:f>Stats!$A$4:$A$12</c:f>
              <c:strCache>
                <c:ptCount val="9"/>
                <c:pt idx="0">
                  <c:v>Eastern Cape </c:v>
                </c:pt>
                <c:pt idx="1">
                  <c:v>Free State </c:v>
                </c:pt>
                <c:pt idx="2">
                  <c:v>Gauteng </c:v>
                </c:pt>
                <c:pt idx="3">
                  <c:v>KwaZulu Natal</c:v>
                </c:pt>
                <c:pt idx="4">
                  <c:v>Limpopo</c:v>
                </c:pt>
                <c:pt idx="5">
                  <c:v>Mpumalanga</c:v>
                </c:pt>
                <c:pt idx="6">
                  <c:v>North West</c:v>
                </c:pt>
                <c:pt idx="7">
                  <c:v>Northern Cape </c:v>
                </c:pt>
                <c:pt idx="8">
                  <c:v>Western Cape </c:v>
                </c:pt>
              </c:strCache>
            </c:strRef>
          </c:cat>
          <c:val>
            <c:numRef>
              <c:f>Stats!$W$4:$W$12</c:f>
              <c:numCache>
                <c:formatCode>_(* #,##0_);_*\ \-#,##0_);_(* "–"_);_(@_)</c:formatCode>
                <c:ptCount val="9"/>
                <c:pt idx="0">
                  <c:v>422148</c:v>
                </c:pt>
                <c:pt idx="1">
                  <c:v>249265</c:v>
                </c:pt>
                <c:pt idx="2">
                  <c:v>2237649</c:v>
                </c:pt>
                <c:pt idx="3">
                  <c:v>841401</c:v>
                </c:pt>
                <c:pt idx="4">
                  <c:v>254620</c:v>
                </c:pt>
                <c:pt idx="5">
                  <c:v>326937</c:v>
                </c:pt>
                <c:pt idx="6">
                  <c:v>281788</c:v>
                </c:pt>
                <c:pt idx="7">
                  <c:v>97075</c:v>
                </c:pt>
                <c:pt idx="8">
                  <c:v>856409</c:v>
                </c:pt>
              </c:numCache>
            </c:numRef>
          </c:val>
        </c:ser>
      </c:pie3DChart>
    </c:plotArea>
    <c:legend>
      <c:legendPos val="r"/>
      <c:layout>
        <c:manualLayout>
          <c:xMode val="edge"/>
          <c:yMode val="edge"/>
          <c:x val="0.81636663849519364"/>
          <c:y val="2.7740421336221868E-2"/>
          <c:w val="0.17073013788330713"/>
          <c:h val="0.57406074240719962"/>
        </c:manualLayout>
      </c:layout>
      <c:txPr>
        <a:bodyPr/>
        <a:lstStyle/>
        <a:p>
          <a:pPr rtl="0">
            <a:defRPr lang="en-ZA"/>
          </a:pPr>
          <a:endParaRPr lang="en-US"/>
        </a:p>
      </c:txPr>
    </c:legend>
    <c:plotVisOnly val="1"/>
  </c:chart>
  <c:spPr>
    <a:gradFill>
      <a:gsLst>
        <a:gs pos="0">
          <a:srgbClr val="FFEFD1"/>
        </a:gs>
        <a:gs pos="64999">
          <a:srgbClr val="F0EBD5"/>
        </a:gs>
        <a:gs pos="100000">
          <a:srgbClr val="D1C39F"/>
        </a:gs>
      </a:gsLst>
      <a:lin ang="5400000" scaled="0"/>
    </a:gradFill>
  </c:spPr>
  <c:printSettings>
    <c:headerFooter/>
    <c:pageMargins b="0.75000000000000355" l="0.70000000000000062" r="0.70000000000000062" t="0.75000000000000355" header="0.30000000000000032" footer="0.30000000000000032"/>
    <c:pageSetup/>
  </c:printSettings>
</c:chartSpace>
</file>

<file path=xl/charts/chart19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ZA"/>
  <c:chart>
    <c:title>
      <c:tx>
        <c:rich>
          <a:bodyPr/>
          <a:lstStyle/>
          <a:p>
            <a:pPr>
              <a:defRPr lang="en-ZA"/>
            </a:pPr>
            <a:r>
              <a:rPr lang="en-US"/>
              <a:t>Taxable income (R'mill), 2012</a:t>
            </a:r>
          </a:p>
        </c:rich>
      </c:tx>
      <c:layout>
        <c:manualLayout>
          <c:xMode val="edge"/>
          <c:yMode val="edge"/>
          <c:x val="9.1320609380349207E-2"/>
          <c:y val="3.2142857142857154E-2"/>
        </c:manualLayout>
      </c:layout>
    </c:title>
    <c:view3D>
      <c:rotX val="30"/>
      <c:perspective val="30"/>
    </c:view3D>
    <c:plotArea>
      <c:layout>
        <c:manualLayout>
          <c:layoutTarget val="inner"/>
          <c:xMode val="edge"/>
          <c:yMode val="edge"/>
          <c:x val="0"/>
          <c:y val="9.9910854893138334E-2"/>
          <c:w val="0.85132711400205408"/>
          <c:h val="0.89294628796400455"/>
        </c:manualLayout>
      </c:layout>
      <c:pie3DChart>
        <c:varyColors val="1"/>
        <c:ser>
          <c:idx val="0"/>
          <c:order val="0"/>
          <c:tx>
            <c:strRef>
              <c:f>Stats!$X$3</c:f>
              <c:strCache>
                <c:ptCount val="1"/>
                <c:pt idx="0">
                  <c:v>Taxable income                          ( R million)</c:v>
                </c:pt>
              </c:strCache>
            </c:strRef>
          </c:tx>
          <c:explosion val="25"/>
          <c:dPt>
            <c:idx val="0"/>
            <c:spPr>
              <a:solidFill>
                <a:srgbClr val="00B0F0"/>
              </a:solidFill>
            </c:spPr>
          </c:dPt>
          <c:dPt>
            <c:idx val="4"/>
            <c:spPr>
              <a:solidFill>
                <a:schemeClr val="tx1"/>
              </a:solidFill>
            </c:spPr>
          </c:dPt>
          <c:dPt>
            <c:idx val="5"/>
            <c:spPr>
              <a:solidFill>
                <a:srgbClr val="EEECE1">
                  <a:lumMod val="50000"/>
                </a:srgbClr>
              </a:solidFill>
            </c:spPr>
          </c:dPt>
          <c:dPt>
            <c:idx val="6"/>
            <c:spPr>
              <a:solidFill>
                <a:srgbClr val="FF0000"/>
              </a:solidFill>
            </c:spPr>
          </c:dPt>
          <c:dPt>
            <c:idx val="8"/>
            <c:spPr>
              <a:solidFill>
                <a:srgbClr val="FFC000"/>
              </a:solidFill>
            </c:spPr>
          </c:dPt>
          <c:dLbls>
            <c:dLbl>
              <c:idx val="6"/>
              <c:layout>
                <c:manualLayout>
                  <c:x val="-0.05"/>
                  <c:y val="-2.499999999999997E-2"/>
                </c:manualLayout>
              </c:layout>
              <c:dLblPos val="inEnd"/>
              <c:showPercent val="1"/>
            </c:dLbl>
            <c:dLbl>
              <c:idx val="7"/>
              <c:layout>
                <c:manualLayout>
                  <c:x val="-3.2608695652174002E-2"/>
                  <c:y val="-5.3571428571428555E-2"/>
                </c:manualLayout>
              </c:layout>
              <c:dLblPos val="inEnd"/>
              <c:showPercent val="1"/>
            </c:dLbl>
            <c:txPr>
              <a:bodyPr/>
              <a:lstStyle/>
              <a:p>
                <a:pPr>
                  <a:defRPr lang="en-ZA" sz="1200" b="1"/>
                </a:pPr>
                <a:endParaRPr lang="en-US"/>
              </a:p>
            </c:txPr>
            <c:dLblPos val="inEnd"/>
            <c:showPercent val="1"/>
            <c:showLeaderLines val="1"/>
          </c:dLbls>
          <c:cat>
            <c:strRef>
              <c:f>Stats!$A$4:$A$12</c:f>
              <c:strCache>
                <c:ptCount val="9"/>
                <c:pt idx="0">
                  <c:v>Eastern Cape </c:v>
                </c:pt>
                <c:pt idx="1">
                  <c:v>Free State </c:v>
                </c:pt>
                <c:pt idx="2">
                  <c:v>Gauteng </c:v>
                </c:pt>
                <c:pt idx="3">
                  <c:v>KwaZulu Natal</c:v>
                </c:pt>
                <c:pt idx="4">
                  <c:v>Limpopo</c:v>
                </c:pt>
                <c:pt idx="5">
                  <c:v>Mpumalanga</c:v>
                </c:pt>
                <c:pt idx="6">
                  <c:v>North West</c:v>
                </c:pt>
                <c:pt idx="7">
                  <c:v>Northern Cape </c:v>
                </c:pt>
                <c:pt idx="8">
                  <c:v>Western Cape </c:v>
                </c:pt>
              </c:strCache>
            </c:strRef>
          </c:cat>
          <c:val>
            <c:numRef>
              <c:f>Stats!$X$4:$X$12</c:f>
              <c:numCache>
                <c:formatCode>_(* #,##0_);_*\ \-#,##0_);_(* "–"_);_(@_)</c:formatCode>
                <c:ptCount val="9"/>
                <c:pt idx="0">
                  <c:v>69357.875872000004</c:v>
                </c:pt>
                <c:pt idx="1">
                  <c:v>37875.642426999999</c:v>
                </c:pt>
                <c:pt idx="2">
                  <c:v>500083.65245300002</c:v>
                </c:pt>
                <c:pt idx="3">
                  <c:v>151642.03226099999</c:v>
                </c:pt>
                <c:pt idx="4">
                  <c:v>44390.076743999998</c:v>
                </c:pt>
                <c:pt idx="5">
                  <c:v>60154.967008</c:v>
                </c:pt>
                <c:pt idx="6">
                  <c:v>44261.750862000001</c:v>
                </c:pt>
                <c:pt idx="7">
                  <c:v>15999.287998</c:v>
                </c:pt>
                <c:pt idx="8">
                  <c:v>156253.49567599999</c:v>
                </c:pt>
              </c:numCache>
            </c:numRef>
          </c:val>
        </c:ser>
        <c:dLbls>
          <c:showVal val="1"/>
        </c:dLbls>
      </c:pie3DChart>
    </c:plotArea>
    <c:legend>
      <c:legendPos val="r"/>
      <c:layout>
        <c:manualLayout>
          <c:xMode val="edge"/>
          <c:yMode val="edge"/>
          <c:x val="0.82524015748031565"/>
          <c:y val="2.5408605174353255E-2"/>
          <c:w val="0.17258592947620691"/>
          <c:h val="0.58123650168728747"/>
        </c:manualLayout>
      </c:layout>
      <c:txPr>
        <a:bodyPr/>
        <a:lstStyle/>
        <a:p>
          <a:pPr rtl="0">
            <a:defRPr lang="en-ZA"/>
          </a:pPr>
          <a:endParaRPr lang="en-US"/>
        </a:p>
      </c:txPr>
    </c:legend>
    <c:plotVisOnly val="1"/>
  </c:chart>
  <c:spPr>
    <a:gradFill>
      <a:gsLst>
        <a:gs pos="0">
          <a:srgbClr val="FFEFD1"/>
        </a:gs>
        <a:gs pos="64999">
          <a:srgbClr val="F0EBD5"/>
        </a:gs>
        <a:gs pos="100000">
          <a:srgbClr val="D1C39F"/>
        </a:gs>
      </a:gsLst>
      <a:lin ang="5400000" scaled="0"/>
    </a:gradFill>
  </c:spPr>
  <c:printSettings>
    <c:headerFooter/>
    <c:pageMargins b="0.75000000000000122" l="0.70000000000000062" r="0.70000000000000062" t="0.75000000000000122" header="0.30000000000000032" footer="0.30000000000000032"/>
    <c:pageSetup/>
  </c:printSettings>
</c:chartSpace>
</file>

<file path=xl/charts/chart20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ZA"/>
  <c:chart>
    <c:title>
      <c:tx>
        <c:rich>
          <a:bodyPr/>
          <a:lstStyle/>
          <a:p>
            <a:pPr>
              <a:defRPr lang="en-ZA"/>
            </a:pPr>
            <a:r>
              <a:rPr lang="en-US"/>
              <a:t>Tax assessed (R'milll), 2012</a:t>
            </a:r>
          </a:p>
        </c:rich>
      </c:tx>
      <c:layout>
        <c:manualLayout>
          <c:xMode val="edge"/>
          <c:yMode val="edge"/>
          <c:x val="0.11832060938034919"/>
          <c:y val="3.1718061674008813E-2"/>
        </c:manualLayout>
      </c:layout>
    </c:title>
    <c:view3D>
      <c:rotX val="30"/>
      <c:perspective val="30"/>
    </c:view3D>
    <c:plotArea>
      <c:layout>
        <c:manualLayout>
          <c:layoutTarget val="inner"/>
          <c:xMode val="edge"/>
          <c:yMode val="edge"/>
          <c:x val="8.6956521739130609E-3"/>
          <c:y val="8.8017759894550643E-2"/>
          <c:w val="0.83176189661075095"/>
          <c:h val="0.8908368656561102"/>
        </c:manualLayout>
      </c:layout>
      <c:pie3DChart>
        <c:varyColors val="1"/>
        <c:ser>
          <c:idx val="0"/>
          <c:order val="0"/>
          <c:tx>
            <c:strRef>
              <c:f>Stats!$Y$3</c:f>
              <c:strCache>
                <c:ptCount val="1"/>
                <c:pt idx="0">
                  <c:v>Tax assessed                                 ( R million)</c:v>
                </c:pt>
              </c:strCache>
            </c:strRef>
          </c:tx>
          <c:explosion val="25"/>
          <c:dPt>
            <c:idx val="0"/>
            <c:spPr>
              <a:solidFill>
                <a:srgbClr val="00B0F0"/>
              </a:solidFill>
            </c:spPr>
          </c:dPt>
          <c:dPt>
            <c:idx val="4"/>
            <c:spPr>
              <a:solidFill>
                <a:schemeClr val="tx1"/>
              </a:solidFill>
            </c:spPr>
          </c:dPt>
          <c:dPt>
            <c:idx val="5"/>
            <c:spPr>
              <a:solidFill>
                <a:schemeClr val="bg2">
                  <a:lumMod val="50000"/>
                </a:schemeClr>
              </a:solidFill>
            </c:spPr>
          </c:dPt>
          <c:dPt>
            <c:idx val="6"/>
            <c:spPr>
              <a:solidFill>
                <a:srgbClr val="FF0000"/>
              </a:solidFill>
            </c:spPr>
          </c:dPt>
          <c:dPt>
            <c:idx val="8"/>
            <c:spPr>
              <a:solidFill>
                <a:srgbClr val="FFC000"/>
              </a:solidFill>
            </c:spPr>
          </c:dPt>
          <c:dLbls>
            <c:dLbl>
              <c:idx val="7"/>
              <c:layout>
                <c:manualLayout>
                  <c:x val="-3.2608695652174002E-2"/>
                  <c:y val="-5.2863436123348213E-2"/>
                </c:manualLayout>
              </c:layout>
              <c:dLblPos val="inEnd"/>
              <c:showPercent val="1"/>
            </c:dLbl>
            <c:txPr>
              <a:bodyPr/>
              <a:lstStyle/>
              <a:p>
                <a:pPr>
                  <a:defRPr lang="en-ZA" sz="1200" b="1"/>
                </a:pPr>
                <a:endParaRPr lang="en-US"/>
              </a:p>
            </c:txPr>
            <c:dLblPos val="inEnd"/>
            <c:showPercent val="1"/>
            <c:showLeaderLines val="1"/>
          </c:dLbls>
          <c:cat>
            <c:strRef>
              <c:f>Stats!$A$4:$A$12</c:f>
              <c:strCache>
                <c:ptCount val="9"/>
                <c:pt idx="0">
                  <c:v>Eastern Cape </c:v>
                </c:pt>
                <c:pt idx="1">
                  <c:v>Free State </c:v>
                </c:pt>
                <c:pt idx="2">
                  <c:v>Gauteng </c:v>
                </c:pt>
                <c:pt idx="3">
                  <c:v>KwaZulu Natal</c:v>
                </c:pt>
                <c:pt idx="4">
                  <c:v>Limpopo</c:v>
                </c:pt>
                <c:pt idx="5">
                  <c:v>Mpumalanga</c:v>
                </c:pt>
                <c:pt idx="6">
                  <c:v>North West</c:v>
                </c:pt>
                <c:pt idx="7">
                  <c:v>Northern Cape </c:v>
                </c:pt>
                <c:pt idx="8">
                  <c:v>Western Cape </c:v>
                </c:pt>
              </c:strCache>
            </c:strRef>
          </c:cat>
          <c:val>
            <c:numRef>
              <c:f>Stats!$Y$4:$Y$12</c:f>
              <c:numCache>
                <c:formatCode>_(* #,##0_);_*\ \-#,##0_);_(* "–"_);_(@_)</c:formatCode>
                <c:ptCount val="9"/>
                <c:pt idx="0">
                  <c:v>11636.093102000001</c:v>
                </c:pt>
                <c:pt idx="1">
                  <c:v>6908.6641589999999</c:v>
                </c:pt>
                <c:pt idx="2">
                  <c:v>108563.07967200001</c:v>
                </c:pt>
                <c:pt idx="3">
                  <c:v>27989.059741000001</c:v>
                </c:pt>
                <c:pt idx="4">
                  <c:v>7499.2863200000002</c:v>
                </c:pt>
                <c:pt idx="5">
                  <c:v>11584.132496</c:v>
                </c:pt>
                <c:pt idx="6">
                  <c:v>7790.8994640000001</c:v>
                </c:pt>
                <c:pt idx="7">
                  <c:v>3147.7284920000002</c:v>
                </c:pt>
                <c:pt idx="8">
                  <c:v>30794.280899000001</c:v>
                </c:pt>
              </c:numCache>
            </c:numRef>
          </c:val>
        </c:ser>
        <c:dLbls>
          <c:showVal val="1"/>
        </c:dLbls>
      </c:pie3DChart>
    </c:plotArea>
    <c:legend>
      <c:legendPos val="r"/>
      <c:layout>
        <c:manualLayout>
          <c:xMode val="edge"/>
          <c:yMode val="edge"/>
          <c:x val="0.81437059226292352"/>
          <c:y val="3.5204828471330989E-2"/>
          <c:w val="0.17258592947620691"/>
          <c:h val="0.57355496201741307"/>
        </c:manualLayout>
      </c:layout>
      <c:txPr>
        <a:bodyPr/>
        <a:lstStyle/>
        <a:p>
          <a:pPr rtl="0">
            <a:defRPr lang="en-ZA"/>
          </a:pPr>
          <a:endParaRPr lang="en-US"/>
        </a:p>
      </c:txPr>
    </c:legend>
    <c:plotVisOnly val="1"/>
  </c:chart>
  <c:spPr>
    <a:gradFill>
      <a:gsLst>
        <a:gs pos="0">
          <a:srgbClr val="FFEFD1"/>
        </a:gs>
        <a:gs pos="64999">
          <a:srgbClr val="F0EBD5"/>
        </a:gs>
        <a:gs pos="100000">
          <a:srgbClr val="D1C39F"/>
        </a:gs>
      </a:gsLst>
      <a:lin ang="5400000" scaled="0"/>
    </a:gradFill>
  </c:spPr>
  <c:printSettings>
    <c:headerFooter/>
    <c:pageMargins b="0.75000000000000122" l="0.70000000000000062" r="0.70000000000000062" t="0.75000000000000122" header="0.30000000000000032" footer="0.30000000000000032"/>
    <c:pageSetup/>
  </c:printSettings>
</c:chartSpace>
</file>

<file path=xl/charts/chart21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ZA"/>
  <c:chart>
    <c:title>
      <c:tx>
        <c:rich>
          <a:bodyPr/>
          <a:lstStyle/>
          <a:p>
            <a:pPr>
              <a:defRPr lang="en-ZA"/>
            </a:pPr>
            <a:r>
              <a:rPr/>
              <a:t>Number of Taxpayers, 2013</a:t>
            </a:r>
          </a:p>
        </c:rich>
      </c:tx>
      <c:layout>
        <c:manualLayout>
          <c:xMode val="edge"/>
          <c:yMode val="edge"/>
          <c:x val="6.9892008875664324E-2"/>
          <c:y val="2.4691358024691412E-2"/>
        </c:manualLayout>
      </c:layout>
    </c:title>
    <c:view3D>
      <c:rotX val="30"/>
      <c:perspective val="30"/>
    </c:view3D>
    <c:plotArea>
      <c:layout>
        <c:manualLayout>
          <c:layoutTarget val="inner"/>
          <c:xMode val="edge"/>
          <c:yMode val="edge"/>
          <c:x val="1.5604095232563814E-3"/>
          <c:y val="9.4383757585857209E-2"/>
          <c:w val="0.84335334123218331"/>
          <c:h val="0.88874585121304817"/>
        </c:manualLayout>
      </c:layout>
      <c:pie3DChart>
        <c:varyColors val="1"/>
        <c:ser>
          <c:idx val="0"/>
          <c:order val="0"/>
          <c:tx>
            <c:strRef>
              <c:f>Stats!$Z$3</c:f>
              <c:strCache>
                <c:ptCount val="1"/>
                <c:pt idx="0">
                  <c:v>Number of taxpayers</c:v>
                </c:pt>
              </c:strCache>
            </c:strRef>
          </c:tx>
          <c:explosion val="25"/>
          <c:dPt>
            <c:idx val="0"/>
            <c:spPr>
              <a:solidFill>
                <a:srgbClr val="00B0F0"/>
              </a:solidFill>
            </c:spPr>
          </c:dPt>
          <c:dPt>
            <c:idx val="4"/>
            <c:spPr>
              <a:solidFill>
                <a:schemeClr val="tx1"/>
              </a:solidFill>
            </c:spPr>
          </c:dPt>
          <c:dPt>
            <c:idx val="5"/>
            <c:spPr>
              <a:solidFill>
                <a:schemeClr val="bg2">
                  <a:lumMod val="50000"/>
                </a:schemeClr>
              </a:solidFill>
            </c:spPr>
          </c:dPt>
          <c:dPt>
            <c:idx val="6"/>
            <c:spPr>
              <a:solidFill>
                <a:srgbClr val="FF0000"/>
              </a:solidFill>
            </c:spPr>
          </c:dPt>
          <c:dPt>
            <c:idx val="8"/>
            <c:spPr>
              <a:solidFill>
                <a:srgbClr val="FFC000"/>
              </a:solidFill>
            </c:spPr>
          </c:dPt>
          <c:dLbls>
            <c:txPr>
              <a:bodyPr/>
              <a:lstStyle/>
              <a:p>
                <a:pPr>
                  <a:defRPr lang="en-ZA" sz="1200" b="1"/>
                </a:pPr>
                <a:endParaRPr lang="en-US"/>
              </a:p>
            </c:txPr>
            <c:showPercent val="1"/>
          </c:dLbls>
          <c:cat>
            <c:strRef>
              <c:f>Stats!$A$4:$A$12</c:f>
              <c:strCache>
                <c:ptCount val="9"/>
                <c:pt idx="0">
                  <c:v>Eastern Cape </c:v>
                </c:pt>
                <c:pt idx="1">
                  <c:v>Free State </c:v>
                </c:pt>
                <c:pt idx="2">
                  <c:v>Gauteng </c:v>
                </c:pt>
                <c:pt idx="3">
                  <c:v>KwaZulu Natal</c:v>
                </c:pt>
                <c:pt idx="4">
                  <c:v>Limpopo</c:v>
                </c:pt>
                <c:pt idx="5">
                  <c:v>Mpumalanga</c:v>
                </c:pt>
                <c:pt idx="6">
                  <c:v>North West</c:v>
                </c:pt>
                <c:pt idx="7">
                  <c:v>Northern Cape </c:v>
                </c:pt>
                <c:pt idx="8">
                  <c:v>Western Cape </c:v>
                </c:pt>
              </c:strCache>
            </c:strRef>
          </c:cat>
          <c:val>
            <c:numRef>
              <c:f>Stats!$Z$4:$Z$12</c:f>
              <c:numCache>
                <c:formatCode>#,##0</c:formatCode>
                <c:ptCount val="9"/>
                <c:pt idx="0">
                  <c:v>392042</c:v>
                </c:pt>
                <c:pt idx="1">
                  <c:v>236205</c:v>
                </c:pt>
                <c:pt idx="2">
                  <c:v>2091997</c:v>
                </c:pt>
                <c:pt idx="3">
                  <c:v>772934</c:v>
                </c:pt>
                <c:pt idx="4">
                  <c:v>242699</c:v>
                </c:pt>
                <c:pt idx="5">
                  <c:v>309308</c:v>
                </c:pt>
                <c:pt idx="6">
                  <c:v>257983</c:v>
                </c:pt>
                <c:pt idx="7">
                  <c:v>92941</c:v>
                </c:pt>
                <c:pt idx="8">
                  <c:v>778463</c:v>
                </c:pt>
              </c:numCache>
            </c:numRef>
          </c:val>
        </c:ser>
      </c:pie3DChart>
    </c:plotArea>
    <c:legend>
      <c:legendPos val="r"/>
      <c:layout>
        <c:manualLayout>
          <c:xMode val="edge"/>
          <c:yMode val="edge"/>
          <c:x val="0.81636663849519364"/>
          <c:y val="2.7740421336221868E-2"/>
          <c:w val="0.17073013788330724"/>
          <c:h val="0.57406074240719962"/>
        </c:manualLayout>
      </c:layout>
      <c:txPr>
        <a:bodyPr/>
        <a:lstStyle/>
        <a:p>
          <a:pPr rtl="0">
            <a:defRPr lang="en-ZA"/>
          </a:pPr>
          <a:endParaRPr lang="en-US"/>
        </a:p>
      </c:txPr>
    </c:legend>
    <c:plotVisOnly val="1"/>
  </c:chart>
  <c:spPr>
    <a:gradFill>
      <a:gsLst>
        <a:gs pos="0">
          <a:srgbClr val="FFEFD1"/>
        </a:gs>
        <a:gs pos="64999">
          <a:srgbClr val="F0EBD5"/>
        </a:gs>
        <a:gs pos="100000">
          <a:srgbClr val="D1C39F"/>
        </a:gs>
      </a:gsLst>
      <a:lin ang="5400000" scaled="0"/>
    </a:gradFill>
  </c:spPr>
  <c:printSettings>
    <c:headerFooter/>
    <c:pageMargins b="0.75000000000000377" l="0.70000000000000062" r="0.70000000000000062" t="0.75000000000000377" header="0.30000000000000032" footer="0.30000000000000032"/>
    <c:pageSetup/>
  </c:printSettings>
</c:chartSpace>
</file>

<file path=xl/charts/chart22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ZA"/>
  <c:chart>
    <c:title>
      <c:tx>
        <c:rich>
          <a:bodyPr/>
          <a:lstStyle/>
          <a:p>
            <a:pPr>
              <a:defRPr lang="en-ZA"/>
            </a:pPr>
            <a:r>
              <a:rPr lang="en-US"/>
              <a:t>Taxable income (R'mill), 2013</a:t>
            </a:r>
          </a:p>
        </c:rich>
      </c:tx>
      <c:layout>
        <c:manualLayout>
          <c:xMode val="edge"/>
          <c:yMode val="edge"/>
          <c:x val="9.1320609380349207E-2"/>
          <c:y val="3.2142857142857154E-2"/>
        </c:manualLayout>
      </c:layout>
    </c:title>
    <c:view3D>
      <c:rotX val="30"/>
      <c:perspective val="30"/>
    </c:view3D>
    <c:plotArea>
      <c:layout>
        <c:manualLayout>
          <c:layoutTarget val="inner"/>
          <c:xMode val="edge"/>
          <c:yMode val="edge"/>
          <c:x val="0"/>
          <c:y val="9.9910854893138334E-2"/>
          <c:w val="0.85132711400205408"/>
          <c:h val="0.89294628796400455"/>
        </c:manualLayout>
      </c:layout>
      <c:pie3DChart>
        <c:varyColors val="1"/>
        <c:ser>
          <c:idx val="0"/>
          <c:order val="0"/>
          <c:tx>
            <c:strRef>
              <c:f>Stats!$AA$3</c:f>
              <c:strCache>
                <c:ptCount val="1"/>
                <c:pt idx="0">
                  <c:v>Taxable income                          ( R million)</c:v>
                </c:pt>
              </c:strCache>
            </c:strRef>
          </c:tx>
          <c:explosion val="25"/>
          <c:dPt>
            <c:idx val="0"/>
            <c:spPr>
              <a:solidFill>
                <a:srgbClr val="00B0F0"/>
              </a:solidFill>
            </c:spPr>
          </c:dPt>
          <c:dPt>
            <c:idx val="4"/>
            <c:spPr>
              <a:solidFill>
                <a:schemeClr val="tx1"/>
              </a:solidFill>
            </c:spPr>
          </c:dPt>
          <c:dPt>
            <c:idx val="5"/>
            <c:spPr>
              <a:solidFill>
                <a:srgbClr val="EEECE1">
                  <a:lumMod val="50000"/>
                </a:srgbClr>
              </a:solidFill>
            </c:spPr>
          </c:dPt>
          <c:dPt>
            <c:idx val="6"/>
            <c:spPr>
              <a:solidFill>
                <a:srgbClr val="FF0000"/>
              </a:solidFill>
            </c:spPr>
          </c:dPt>
          <c:dPt>
            <c:idx val="8"/>
            <c:spPr>
              <a:solidFill>
                <a:srgbClr val="FFC000"/>
              </a:solidFill>
            </c:spPr>
          </c:dPt>
          <c:dLbls>
            <c:dLbl>
              <c:idx val="6"/>
              <c:layout>
                <c:manualLayout>
                  <c:x val="-0.05"/>
                  <c:y val="-2.499999999999997E-2"/>
                </c:manualLayout>
              </c:layout>
              <c:dLblPos val="inEnd"/>
              <c:showPercent val="1"/>
            </c:dLbl>
            <c:dLbl>
              <c:idx val="7"/>
              <c:layout>
                <c:manualLayout>
                  <c:x val="-3.2608695652174016E-2"/>
                  <c:y val="-5.3571428571428555E-2"/>
                </c:manualLayout>
              </c:layout>
              <c:dLblPos val="inEnd"/>
              <c:showPercent val="1"/>
            </c:dLbl>
            <c:txPr>
              <a:bodyPr/>
              <a:lstStyle/>
              <a:p>
                <a:pPr>
                  <a:defRPr lang="en-ZA" sz="1200" b="1"/>
                </a:pPr>
                <a:endParaRPr lang="en-US"/>
              </a:p>
            </c:txPr>
            <c:dLblPos val="inEnd"/>
            <c:showPercent val="1"/>
            <c:showLeaderLines val="1"/>
          </c:dLbls>
          <c:cat>
            <c:strRef>
              <c:f>Stats!$A$4:$A$12</c:f>
              <c:strCache>
                <c:ptCount val="9"/>
                <c:pt idx="0">
                  <c:v>Eastern Cape </c:v>
                </c:pt>
                <c:pt idx="1">
                  <c:v>Free State </c:v>
                </c:pt>
                <c:pt idx="2">
                  <c:v>Gauteng </c:v>
                </c:pt>
                <c:pt idx="3">
                  <c:v>KwaZulu Natal</c:v>
                </c:pt>
                <c:pt idx="4">
                  <c:v>Limpopo</c:v>
                </c:pt>
                <c:pt idx="5">
                  <c:v>Mpumalanga</c:v>
                </c:pt>
                <c:pt idx="6">
                  <c:v>North West</c:v>
                </c:pt>
                <c:pt idx="7">
                  <c:v>Northern Cape </c:v>
                </c:pt>
                <c:pt idx="8">
                  <c:v>Western Cape </c:v>
                </c:pt>
              </c:strCache>
            </c:strRef>
          </c:cat>
          <c:val>
            <c:numRef>
              <c:f>Stats!$AA$4:$AA$12</c:f>
              <c:numCache>
                <c:formatCode>#,##0</c:formatCode>
                <c:ptCount val="9"/>
                <c:pt idx="0">
                  <c:v>75969.040882999994</c:v>
                </c:pt>
                <c:pt idx="1">
                  <c:v>42691.699607000002</c:v>
                </c:pt>
                <c:pt idx="2">
                  <c:v>544721.96408499999</c:v>
                </c:pt>
                <c:pt idx="3">
                  <c:v>165540.219484</c:v>
                </c:pt>
                <c:pt idx="4">
                  <c:v>49604.292681999999</c:v>
                </c:pt>
                <c:pt idx="5">
                  <c:v>67307.361390000005</c:v>
                </c:pt>
                <c:pt idx="6">
                  <c:v>48367.525029999997</c:v>
                </c:pt>
                <c:pt idx="7">
                  <c:v>16546.222911000001</c:v>
                </c:pt>
                <c:pt idx="8">
                  <c:v>170805.34656899999</c:v>
                </c:pt>
              </c:numCache>
            </c:numRef>
          </c:val>
        </c:ser>
        <c:dLbls>
          <c:showVal val="1"/>
        </c:dLbls>
      </c:pie3DChart>
    </c:plotArea>
    <c:legend>
      <c:legendPos val="r"/>
      <c:layout>
        <c:manualLayout>
          <c:xMode val="edge"/>
          <c:yMode val="edge"/>
          <c:x val="0.82524015748031565"/>
          <c:y val="2.5408605174353262E-2"/>
          <c:w val="0.17258592947620691"/>
          <c:h val="0.58123650168728713"/>
        </c:manualLayout>
      </c:layout>
      <c:txPr>
        <a:bodyPr/>
        <a:lstStyle/>
        <a:p>
          <a:pPr rtl="0">
            <a:defRPr lang="en-ZA"/>
          </a:pPr>
          <a:endParaRPr lang="en-US"/>
        </a:p>
      </c:txPr>
    </c:legend>
    <c:plotVisOnly val="1"/>
  </c:chart>
  <c:spPr>
    <a:gradFill>
      <a:gsLst>
        <a:gs pos="0">
          <a:srgbClr val="FFEFD1"/>
        </a:gs>
        <a:gs pos="64999">
          <a:srgbClr val="F0EBD5"/>
        </a:gs>
        <a:gs pos="100000">
          <a:srgbClr val="D1C39F"/>
        </a:gs>
      </a:gsLst>
      <a:lin ang="5400000" scaled="0"/>
    </a:gradFill>
  </c:spPr>
  <c:printSettings>
    <c:headerFooter/>
    <c:pageMargins b="0.75000000000000144" l="0.70000000000000062" r="0.70000000000000062" t="0.75000000000000144" header="0.30000000000000032" footer="0.30000000000000032"/>
    <c:pageSetup/>
  </c:printSettings>
</c:chartSpace>
</file>

<file path=xl/charts/chart23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ZA"/>
  <c:chart>
    <c:title>
      <c:tx>
        <c:rich>
          <a:bodyPr/>
          <a:lstStyle/>
          <a:p>
            <a:pPr>
              <a:defRPr lang="en-ZA"/>
            </a:pPr>
            <a:r>
              <a:rPr lang="en-US"/>
              <a:t>Tax assessed (R'milll), 2013</a:t>
            </a:r>
          </a:p>
        </c:rich>
      </c:tx>
      <c:layout>
        <c:manualLayout>
          <c:xMode val="edge"/>
          <c:yMode val="edge"/>
          <c:x val="0.11832060938034919"/>
          <c:y val="3.1718061674008813E-2"/>
        </c:manualLayout>
      </c:layout>
    </c:title>
    <c:view3D>
      <c:rotX val="30"/>
      <c:perspective val="30"/>
    </c:view3D>
    <c:plotArea>
      <c:layout>
        <c:manualLayout>
          <c:layoutTarget val="inner"/>
          <c:xMode val="edge"/>
          <c:yMode val="edge"/>
          <c:x val="8.6956521739130661E-3"/>
          <c:y val="8.8017759894550643E-2"/>
          <c:w val="0.83176189661075128"/>
          <c:h val="0.8908368656561102"/>
        </c:manualLayout>
      </c:layout>
      <c:pie3DChart>
        <c:varyColors val="1"/>
        <c:ser>
          <c:idx val="0"/>
          <c:order val="0"/>
          <c:tx>
            <c:strRef>
              <c:f>Stats!$AB$3</c:f>
              <c:strCache>
                <c:ptCount val="1"/>
                <c:pt idx="0">
                  <c:v>Tax assessed                                 ( R million)</c:v>
                </c:pt>
              </c:strCache>
            </c:strRef>
          </c:tx>
          <c:explosion val="25"/>
          <c:dPt>
            <c:idx val="0"/>
            <c:spPr>
              <a:solidFill>
                <a:srgbClr val="00B0F0"/>
              </a:solidFill>
            </c:spPr>
          </c:dPt>
          <c:dPt>
            <c:idx val="4"/>
            <c:spPr>
              <a:solidFill>
                <a:schemeClr val="tx1"/>
              </a:solidFill>
            </c:spPr>
          </c:dPt>
          <c:dPt>
            <c:idx val="5"/>
            <c:spPr>
              <a:solidFill>
                <a:schemeClr val="bg2">
                  <a:lumMod val="50000"/>
                </a:schemeClr>
              </a:solidFill>
            </c:spPr>
          </c:dPt>
          <c:dPt>
            <c:idx val="6"/>
            <c:spPr>
              <a:solidFill>
                <a:srgbClr val="FF0000"/>
              </a:solidFill>
            </c:spPr>
          </c:dPt>
          <c:dPt>
            <c:idx val="8"/>
            <c:spPr>
              <a:solidFill>
                <a:srgbClr val="FFC000"/>
              </a:solidFill>
            </c:spPr>
          </c:dPt>
          <c:dLbls>
            <c:dLbl>
              <c:idx val="7"/>
              <c:layout>
                <c:manualLayout>
                  <c:x val="-3.2608695652174016E-2"/>
                  <c:y val="-5.2863436123348276E-2"/>
                </c:manualLayout>
              </c:layout>
              <c:dLblPos val="inEnd"/>
              <c:showPercent val="1"/>
            </c:dLbl>
            <c:txPr>
              <a:bodyPr/>
              <a:lstStyle/>
              <a:p>
                <a:pPr>
                  <a:defRPr lang="en-ZA" sz="1200" b="1"/>
                </a:pPr>
                <a:endParaRPr lang="en-US"/>
              </a:p>
            </c:txPr>
            <c:dLblPos val="inEnd"/>
            <c:showPercent val="1"/>
            <c:showLeaderLines val="1"/>
          </c:dLbls>
          <c:cat>
            <c:strRef>
              <c:f>Stats!$A$4:$A$12</c:f>
              <c:strCache>
                <c:ptCount val="9"/>
                <c:pt idx="0">
                  <c:v>Eastern Cape </c:v>
                </c:pt>
                <c:pt idx="1">
                  <c:v>Free State </c:v>
                </c:pt>
                <c:pt idx="2">
                  <c:v>Gauteng </c:v>
                </c:pt>
                <c:pt idx="3">
                  <c:v>KwaZulu Natal</c:v>
                </c:pt>
                <c:pt idx="4">
                  <c:v>Limpopo</c:v>
                </c:pt>
                <c:pt idx="5">
                  <c:v>Mpumalanga</c:v>
                </c:pt>
                <c:pt idx="6">
                  <c:v>North West</c:v>
                </c:pt>
                <c:pt idx="7">
                  <c:v>Northern Cape </c:v>
                </c:pt>
                <c:pt idx="8">
                  <c:v>Western Cape </c:v>
                </c:pt>
              </c:strCache>
            </c:strRef>
          </c:cat>
          <c:val>
            <c:numRef>
              <c:f>Stats!$AB$4:$AB$12</c:f>
              <c:numCache>
                <c:formatCode>#,##0</c:formatCode>
                <c:ptCount val="9"/>
                <c:pt idx="0">
                  <c:v>11895.754682999999</c:v>
                </c:pt>
                <c:pt idx="1">
                  <c:v>7204.5970260000004</c:v>
                </c:pt>
                <c:pt idx="2">
                  <c:v>114572.046669</c:v>
                </c:pt>
                <c:pt idx="3">
                  <c:v>29178.570946</c:v>
                </c:pt>
                <c:pt idx="4">
                  <c:v>7746.7081390000003</c:v>
                </c:pt>
                <c:pt idx="5">
                  <c:v>12312.293957</c:v>
                </c:pt>
                <c:pt idx="6">
                  <c:v>7915.8801130000002</c:v>
                </c:pt>
                <c:pt idx="7">
                  <c:v>2690.8704309999998</c:v>
                </c:pt>
                <c:pt idx="8">
                  <c:v>32744.429444000001</c:v>
                </c:pt>
              </c:numCache>
            </c:numRef>
          </c:val>
        </c:ser>
        <c:dLbls>
          <c:showVal val="1"/>
        </c:dLbls>
      </c:pie3DChart>
    </c:plotArea>
    <c:legend>
      <c:legendPos val="r"/>
      <c:layout>
        <c:manualLayout>
          <c:xMode val="edge"/>
          <c:yMode val="edge"/>
          <c:x val="0.81437059226292352"/>
          <c:y val="3.5204828471331003E-2"/>
          <c:w val="0.17258592947620691"/>
          <c:h val="0.57355496201741307"/>
        </c:manualLayout>
      </c:layout>
      <c:txPr>
        <a:bodyPr/>
        <a:lstStyle/>
        <a:p>
          <a:pPr rtl="0">
            <a:defRPr lang="en-ZA"/>
          </a:pPr>
          <a:endParaRPr lang="en-US"/>
        </a:p>
      </c:txPr>
    </c:legend>
    <c:plotVisOnly val="1"/>
  </c:chart>
  <c:spPr>
    <a:gradFill>
      <a:gsLst>
        <a:gs pos="0">
          <a:srgbClr val="FFEFD1"/>
        </a:gs>
        <a:gs pos="64999">
          <a:srgbClr val="F0EBD5"/>
        </a:gs>
        <a:gs pos="100000">
          <a:srgbClr val="D1C39F"/>
        </a:gs>
      </a:gsLst>
      <a:lin ang="5400000" scaled="0"/>
    </a:gradFill>
  </c:spPr>
  <c:printSettings>
    <c:headerFooter/>
    <c:pageMargins b="0.75000000000000144" l="0.70000000000000062" r="0.70000000000000062" t="0.75000000000000144" header="0.30000000000000032" footer="0.30000000000000032"/>
    <c:pageSetup/>
  </c:printSettings>
</c:chartSpac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_rels/drawing2.xml.rels><?xml version="1.0" encoding="UTF-8" standalone="yes"?>
<Relationships xmlns="http://schemas.openxmlformats.org/package/2006/relationships"><Relationship Id="rId3" Type="http://schemas.openxmlformats.org/officeDocument/2006/relationships/chart" Target="../charts/chart4.xml"/><Relationship Id="rId2" Type="http://schemas.openxmlformats.org/officeDocument/2006/relationships/chart" Target="../charts/chart3.xml"/><Relationship Id="rId1" Type="http://schemas.openxmlformats.org/officeDocument/2006/relationships/chart" Target="../charts/chart2.xml"/><Relationship Id="rId4" Type="http://schemas.openxmlformats.org/officeDocument/2006/relationships/chart" Target="../charts/chart5.xml"/></Relationships>
</file>

<file path=xl/drawings/_rels/drawing3.xml.rels><?xml version="1.0" encoding="UTF-8" standalone="yes"?>
<Relationships xmlns="http://schemas.openxmlformats.org/package/2006/relationships"><Relationship Id="rId8" Type="http://schemas.openxmlformats.org/officeDocument/2006/relationships/chart" Target="../charts/chart13.xml"/><Relationship Id="rId13" Type="http://schemas.openxmlformats.org/officeDocument/2006/relationships/chart" Target="../charts/chart18.xml"/><Relationship Id="rId18" Type="http://schemas.openxmlformats.org/officeDocument/2006/relationships/chart" Target="../charts/chart23.xml"/><Relationship Id="rId3" Type="http://schemas.openxmlformats.org/officeDocument/2006/relationships/chart" Target="../charts/chart8.xml"/><Relationship Id="rId7" Type="http://schemas.openxmlformats.org/officeDocument/2006/relationships/chart" Target="../charts/chart12.xml"/><Relationship Id="rId12" Type="http://schemas.openxmlformats.org/officeDocument/2006/relationships/chart" Target="../charts/chart17.xml"/><Relationship Id="rId17" Type="http://schemas.openxmlformats.org/officeDocument/2006/relationships/chart" Target="../charts/chart22.xml"/><Relationship Id="rId2" Type="http://schemas.openxmlformats.org/officeDocument/2006/relationships/chart" Target="../charts/chart7.xml"/><Relationship Id="rId16" Type="http://schemas.openxmlformats.org/officeDocument/2006/relationships/chart" Target="../charts/chart21.xml"/><Relationship Id="rId1" Type="http://schemas.openxmlformats.org/officeDocument/2006/relationships/chart" Target="../charts/chart6.xml"/><Relationship Id="rId6" Type="http://schemas.openxmlformats.org/officeDocument/2006/relationships/chart" Target="../charts/chart11.xml"/><Relationship Id="rId11" Type="http://schemas.openxmlformats.org/officeDocument/2006/relationships/chart" Target="../charts/chart16.xml"/><Relationship Id="rId5" Type="http://schemas.openxmlformats.org/officeDocument/2006/relationships/chart" Target="../charts/chart10.xml"/><Relationship Id="rId15" Type="http://schemas.openxmlformats.org/officeDocument/2006/relationships/chart" Target="../charts/chart20.xml"/><Relationship Id="rId10" Type="http://schemas.openxmlformats.org/officeDocument/2006/relationships/chart" Target="../charts/chart15.xml"/><Relationship Id="rId4" Type="http://schemas.openxmlformats.org/officeDocument/2006/relationships/chart" Target="../charts/chart9.xml"/><Relationship Id="rId9" Type="http://schemas.openxmlformats.org/officeDocument/2006/relationships/chart" Target="../charts/chart14.xml"/><Relationship Id="rId14" Type="http://schemas.openxmlformats.org/officeDocument/2006/relationships/chart" Target="../charts/chart19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552450</xdr:colOff>
      <xdr:row>27</xdr:row>
      <xdr:rowOff>9525</xdr:rowOff>
    </xdr:from>
    <xdr:to>
      <xdr:col>16</xdr:col>
      <xdr:colOff>345281</xdr:colOff>
      <xdr:row>52</xdr:row>
      <xdr:rowOff>47625</xdr:rowOff>
    </xdr:to>
    <xdr:graphicFrame macro="">
      <xdr:nvGraphicFramePr>
        <xdr:cNvPr id="2" name="Chart 1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10582</xdr:rowOff>
    </xdr:from>
    <xdr:to>
      <xdr:col>9</xdr:col>
      <xdr:colOff>371475</xdr:colOff>
      <xdr:row>20</xdr:row>
      <xdr:rowOff>172506</xdr:rowOff>
    </xdr:to>
    <xdr:graphicFrame macro="">
      <xdr:nvGraphicFramePr>
        <xdr:cNvPr id="3" name="Chart 2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9</xdr:col>
      <xdr:colOff>373592</xdr:colOff>
      <xdr:row>1</xdr:row>
      <xdr:rowOff>7408</xdr:rowOff>
    </xdr:from>
    <xdr:to>
      <xdr:col>18</xdr:col>
      <xdr:colOff>582084</xdr:colOff>
      <xdr:row>20</xdr:row>
      <xdr:rowOff>158750</xdr:rowOff>
    </xdr:to>
    <xdr:graphicFrame macro="">
      <xdr:nvGraphicFramePr>
        <xdr:cNvPr id="4" name="Chart 3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0</xdr:col>
      <xdr:colOff>10584</xdr:colOff>
      <xdr:row>20</xdr:row>
      <xdr:rowOff>167218</xdr:rowOff>
    </xdr:from>
    <xdr:to>
      <xdr:col>9</xdr:col>
      <xdr:colOff>382434</xdr:colOff>
      <xdr:row>42</xdr:row>
      <xdr:rowOff>111718</xdr:rowOff>
    </xdr:to>
    <xdr:graphicFrame macro="">
      <xdr:nvGraphicFramePr>
        <xdr:cNvPr id="5" name="Chart 4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  <xdr:twoCellAnchor>
    <xdr:from>
      <xdr:col>9</xdr:col>
      <xdr:colOff>380999</xdr:colOff>
      <xdr:row>20</xdr:row>
      <xdr:rowOff>158750</xdr:rowOff>
    </xdr:from>
    <xdr:to>
      <xdr:col>18</xdr:col>
      <xdr:colOff>582083</xdr:colOff>
      <xdr:row>42</xdr:row>
      <xdr:rowOff>116416</xdr:rowOff>
    </xdr:to>
    <xdr:graphicFrame macro="">
      <xdr:nvGraphicFramePr>
        <xdr:cNvPr id="6" name="Chart 5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xdr:graphicFrame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123823</xdr:colOff>
      <xdr:row>1</xdr:row>
      <xdr:rowOff>114300</xdr:rowOff>
    </xdr:from>
    <xdr:to>
      <xdr:col>9</xdr:col>
      <xdr:colOff>542924</xdr:colOff>
      <xdr:row>20</xdr:row>
      <xdr:rowOff>95250</xdr:rowOff>
    </xdr:to>
    <xdr:graphicFrame macro="">
      <xdr:nvGraphicFramePr>
        <xdr:cNvPr id="2" name="Chart 1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9</xdr:col>
      <xdr:colOff>600075</xdr:colOff>
      <xdr:row>1</xdr:row>
      <xdr:rowOff>114300</xdr:rowOff>
    </xdr:from>
    <xdr:to>
      <xdr:col>19</xdr:col>
      <xdr:colOff>409576</xdr:colOff>
      <xdr:row>20</xdr:row>
      <xdr:rowOff>95250</xdr:rowOff>
    </xdr:to>
    <xdr:graphicFrame macro="">
      <xdr:nvGraphicFramePr>
        <xdr:cNvPr id="3" name="Chart 2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0</xdr:col>
      <xdr:colOff>133350</xdr:colOff>
      <xdr:row>21</xdr:row>
      <xdr:rowOff>76200</xdr:rowOff>
    </xdr:from>
    <xdr:to>
      <xdr:col>9</xdr:col>
      <xdr:colOff>552451</xdr:colOff>
      <xdr:row>40</xdr:row>
      <xdr:rowOff>57150</xdr:rowOff>
    </xdr:to>
    <xdr:graphicFrame macro="">
      <xdr:nvGraphicFramePr>
        <xdr:cNvPr id="4" name="Chart 3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  <xdr:twoCellAnchor>
    <xdr:from>
      <xdr:col>10</xdr:col>
      <xdr:colOff>38100</xdr:colOff>
      <xdr:row>21</xdr:row>
      <xdr:rowOff>76200</xdr:rowOff>
    </xdr:from>
    <xdr:to>
      <xdr:col>19</xdr:col>
      <xdr:colOff>457201</xdr:colOff>
      <xdr:row>40</xdr:row>
      <xdr:rowOff>57150</xdr:rowOff>
    </xdr:to>
    <xdr:graphicFrame macro="">
      <xdr:nvGraphicFramePr>
        <xdr:cNvPr id="5" name="Chart 4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xdr:graphicFrame>
    <xdr:clientData/>
  </xdr:twoCellAnchor>
  <xdr:twoCellAnchor>
    <xdr:from>
      <xdr:col>0</xdr:col>
      <xdr:colOff>142875</xdr:colOff>
      <xdr:row>41</xdr:row>
      <xdr:rowOff>9525</xdr:rowOff>
    </xdr:from>
    <xdr:to>
      <xdr:col>9</xdr:col>
      <xdr:colOff>561976</xdr:colOff>
      <xdr:row>59</xdr:row>
      <xdr:rowOff>180975</xdr:rowOff>
    </xdr:to>
    <xdr:graphicFrame macro="">
      <xdr:nvGraphicFramePr>
        <xdr:cNvPr id="6" name="Chart 5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5"/>
        </a:graphicData>
      </a:graphic>
    </xdr:graphicFrame>
    <xdr:clientData/>
  </xdr:twoCellAnchor>
  <xdr:twoCellAnchor>
    <xdr:from>
      <xdr:col>10</xdr:col>
      <xdr:colOff>57150</xdr:colOff>
      <xdr:row>41</xdr:row>
      <xdr:rowOff>9525</xdr:rowOff>
    </xdr:from>
    <xdr:to>
      <xdr:col>19</xdr:col>
      <xdr:colOff>476251</xdr:colOff>
      <xdr:row>59</xdr:row>
      <xdr:rowOff>180975</xdr:rowOff>
    </xdr:to>
    <xdr:graphicFrame macro="">
      <xdr:nvGraphicFramePr>
        <xdr:cNvPr id="7" name="Chart 6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6"/>
        </a:graphicData>
      </a:graphic>
    </xdr:graphicFrame>
    <xdr:clientData/>
  </xdr:twoCellAnchor>
  <xdr:twoCellAnchor>
    <xdr:from>
      <xdr:col>19</xdr:col>
      <xdr:colOff>581025</xdr:colOff>
      <xdr:row>1</xdr:row>
      <xdr:rowOff>104775</xdr:rowOff>
    </xdr:from>
    <xdr:to>
      <xdr:col>29</xdr:col>
      <xdr:colOff>390526</xdr:colOff>
      <xdr:row>20</xdr:row>
      <xdr:rowOff>85725</xdr:rowOff>
    </xdr:to>
    <xdr:graphicFrame macro="">
      <xdr:nvGraphicFramePr>
        <xdr:cNvPr id="8" name="Chart 7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7"/>
        </a:graphicData>
      </a:graphic>
    </xdr:graphicFrame>
    <xdr:clientData/>
  </xdr:twoCellAnchor>
  <xdr:twoCellAnchor>
    <xdr:from>
      <xdr:col>20</xdr:col>
      <xdr:colOff>0</xdr:colOff>
      <xdr:row>21</xdr:row>
      <xdr:rowOff>0</xdr:rowOff>
    </xdr:from>
    <xdr:to>
      <xdr:col>29</xdr:col>
      <xdr:colOff>419101</xdr:colOff>
      <xdr:row>39</xdr:row>
      <xdr:rowOff>171450</xdr:rowOff>
    </xdr:to>
    <xdr:graphicFrame macro="">
      <xdr:nvGraphicFramePr>
        <xdr:cNvPr id="9" name="Chart 8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8"/>
        </a:graphicData>
      </a:graphic>
    </xdr:graphicFrame>
    <xdr:clientData/>
  </xdr:twoCellAnchor>
  <xdr:twoCellAnchor>
    <xdr:from>
      <xdr:col>20</xdr:col>
      <xdr:colOff>0</xdr:colOff>
      <xdr:row>41</xdr:row>
      <xdr:rowOff>0</xdr:rowOff>
    </xdr:from>
    <xdr:to>
      <xdr:col>29</xdr:col>
      <xdr:colOff>419101</xdr:colOff>
      <xdr:row>59</xdr:row>
      <xdr:rowOff>171450</xdr:rowOff>
    </xdr:to>
    <xdr:graphicFrame macro="">
      <xdr:nvGraphicFramePr>
        <xdr:cNvPr id="10" name="Chart 9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9"/>
        </a:graphicData>
      </a:graphic>
    </xdr:graphicFrame>
    <xdr:clientData/>
  </xdr:twoCellAnchor>
  <xdr:twoCellAnchor>
    <xdr:from>
      <xdr:col>30</xdr:col>
      <xdr:colOff>9525</xdr:colOff>
      <xdr:row>1</xdr:row>
      <xdr:rowOff>95250</xdr:rowOff>
    </xdr:from>
    <xdr:to>
      <xdr:col>39</xdr:col>
      <xdr:colOff>428626</xdr:colOff>
      <xdr:row>20</xdr:row>
      <xdr:rowOff>76200</xdr:rowOff>
    </xdr:to>
    <xdr:graphicFrame macro="">
      <xdr:nvGraphicFramePr>
        <xdr:cNvPr id="11" name="Chart 10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0"/>
        </a:graphicData>
      </a:graphic>
    </xdr:graphicFrame>
    <xdr:clientData/>
  </xdr:twoCellAnchor>
  <xdr:twoCellAnchor>
    <xdr:from>
      <xdr:col>30</xdr:col>
      <xdr:colOff>0</xdr:colOff>
      <xdr:row>21</xdr:row>
      <xdr:rowOff>0</xdr:rowOff>
    </xdr:from>
    <xdr:to>
      <xdr:col>39</xdr:col>
      <xdr:colOff>419101</xdr:colOff>
      <xdr:row>39</xdr:row>
      <xdr:rowOff>171450</xdr:rowOff>
    </xdr:to>
    <xdr:graphicFrame macro="">
      <xdr:nvGraphicFramePr>
        <xdr:cNvPr id="12" name="Chart 11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1"/>
        </a:graphicData>
      </a:graphic>
    </xdr:graphicFrame>
    <xdr:clientData/>
  </xdr:twoCellAnchor>
  <xdr:twoCellAnchor>
    <xdr:from>
      <xdr:col>30</xdr:col>
      <xdr:colOff>0</xdr:colOff>
      <xdr:row>41</xdr:row>
      <xdr:rowOff>0</xdr:rowOff>
    </xdr:from>
    <xdr:to>
      <xdr:col>39</xdr:col>
      <xdr:colOff>419101</xdr:colOff>
      <xdr:row>59</xdr:row>
      <xdr:rowOff>171450</xdr:rowOff>
    </xdr:to>
    <xdr:graphicFrame macro="">
      <xdr:nvGraphicFramePr>
        <xdr:cNvPr id="13" name="Chart 12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2"/>
        </a:graphicData>
      </a:graphic>
    </xdr:graphicFrame>
    <xdr:clientData/>
  </xdr:twoCellAnchor>
  <xdr:twoCellAnchor>
    <xdr:from>
      <xdr:col>40</xdr:col>
      <xdr:colOff>47625</xdr:colOff>
      <xdr:row>1</xdr:row>
      <xdr:rowOff>95250</xdr:rowOff>
    </xdr:from>
    <xdr:to>
      <xdr:col>49</xdr:col>
      <xdr:colOff>466726</xdr:colOff>
      <xdr:row>20</xdr:row>
      <xdr:rowOff>79375</xdr:rowOff>
    </xdr:to>
    <xdr:graphicFrame macro="">
      <xdr:nvGraphicFramePr>
        <xdr:cNvPr id="14" name="Chart 13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3"/>
        </a:graphicData>
      </a:graphic>
    </xdr:graphicFrame>
    <xdr:clientData/>
  </xdr:twoCellAnchor>
  <xdr:twoCellAnchor>
    <xdr:from>
      <xdr:col>40</xdr:col>
      <xdr:colOff>47625</xdr:colOff>
      <xdr:row>21</xdr:row>
      <xdr:rowOff>47625</xdr:rowOff>
    </xdr:from>
    <xdr:to>
      <xdr:col>49</xdr:col>
      <xdr:colOff>460375</xdr:colOff>
      <xdr:row>39</xdr:row>
      <xdr:rowOff>174625</xdr:rowOff>
    </xdr:to>
    <xdr:graphicFrame macro="">
      <xdr:nvGraphicFramePr>
        <xdr:cNvPr id="15" name="Chart 14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4"/>
        </a:graphicData>
      </a:graphic>
    </xdr:graphicFrame>
    <xdr:clientData/>
  </xdr:twoCellAnchor>
  <xdr:twoCellAnchor>
    <xdr:from>
      <xdr:col>40</xdr:col>
      <xdr:colOff>47625</xdr:colOff>
      <xdr:row>41</xdr:row>
      <xdr:rowOff>15874</xdr:rowOff>
    </xdr:from>
    <xdr:to>
      <xdr:col>49</xdr:col>
      <xdr:colOff>460375</xdr:colOff>
      <xdr:row>59</xdr:row>
      <xdr:rowOff>190499</xdr:rowOff>
    </xdr:to>
    <xdr:graphicFrame macro="">
      <xdr:nvGraphicFramePr>
        <xdr:cNvPr id="16" name="Chart 15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5"/>
        </a:graphicData>
      </a:graphic>
    </xdr:graphicFrame>
    <xdr:clientData/>
  </xdr:twoCellAnchor>
  <xdr:twoCellAnchor>
    <xdr:from>
      <xdr:col>50</xdr:col>
      <xdr:colOff>0</xdr:colOff>
      <xdr:row>2</xdr:row>
      <xdr:rowOff>0</xdr:rowOff>
    </xdr:from>
    <xdr:to>
      <xdr:col>59</xdr:col>
      <xdr:colOff>419101</xdr:colOff>
      <xdr:row>20</xdr:row>
      <xdr:rowOff>174625</xdr:rowOff>
    </xdr:to>
    <xdr:graphicFrame macro="">
      <xdr:nvGraphicFramePr>
        <xdr:cNvPr id="17" name="Chart 16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6"/>
        </a:graphicData>
      </a:graphic>
    </xdr:graphicFrame>
    <xdr:clientData/>
  </xdr:twoCellAnchor>
  <xdr:twoCellAnchor>
    <xdr:from>
      <xdr:col>50</xdr:col>
      <xdr:colOff>0</xdr:colOff>
      <xdr:row>22</xdr:row>
      <xdr:rowOff>0</xdr:rowOff>
    </xdr:from>
    <xdr:to>
      <xdr:col>59</xdr:col>
      <xdr:colOff>412750</xdr:colOff>
      <xdr:row>40</xdr:row>
      <xdr:rowOff>127000</xdr:rowOff>
    </xdr:to>
    <xdr:graphicFrame macro="">
      <xdr:nvGraphicFramePr>
        <xdr:cNvPr id="18" name="Chart 17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7"/>
        </a:graphicData>
      </a:graphic>
    </xdr:graphicFrame>
    <xdr:clientData/>
  </xdr:twoCellAnchor>
  <xdr:twoCellAnchor>
    <xdr:from>
      <xdr:col>50</xdr:col>
      <xdr:colOff>0</xdr:colOff>
      <xdr:row>41</xdr:row>
      <xdr:rowOff>0</xdr:rowOff>
    </xdr:from>
    <xdr:to>
      <xdr:col>59</xdr:col>
      <xdr:colOff>412750</xdr:colOff>
      <xdr:row>59</xdr:row>
      <xdr:rowOff>174625</xdr:rowOff>
    </xdr:to>
    <xdr:graphicFrame macro="">
      <xdr:nvGraphicFramePr>
        <xdr:cNvPr id="19" name="Chart 18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8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omments" Target="../comments1.x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.xm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AB73"/>
  <sheetViews>
    <sheetView tabSelected="1" zoomScale="80" zoomScaleNormal="80" workbookViewId="0">
      <selection sqref="A1:Y1"/>
    </sheetView>
  </sheetViews>
  <sheetFormatPr defaultRowHeight="15"/>
  <cols>
    <col min="1" max="1" width="28.28515625" style="11" customWidth="1"/>
    <col min="2" max="13" width="11.7109375" style="5" customWidth="1"/>
    <col min="14" max="16" width="11.7109375" customWidth="1"/>
    <col min="17" max="17" width="12.140625" customWidth="1"/>
    <col min="18" max="18" width="14.42578125" customWidth="1"/>
    <col min="19" max="20" width="11.42578125" customWidth="1"/>
    <col min="21" max="21" width="11.85546875" customWidth="1"/>
    <col min="22" max="22" width="11.140625" customWidth="1"/>
    <col min="23" max="23" width="12" customWidth="1"/>
    <col min="24" max="28" width="11.85546875" customWidth="1"/>
  </cols>
  <sheetData>
    <row r="1" spans="1:28" ht="32.25" customHeight="1" thickBot="1">
      <c r="A1" s="54" t="s">
        <v>24</v>
      </c>
      <c r="B1" s="55"/>
      <c r="C1" s="55"/>
      <c r="D1" s="55"/>
      <c r="E1" s="55"/>
      <c r="F1" s="55"/>
      <c r="G1" s="55"/>
      <c r="H1" s="55"/>
      <c r="I1" s="55"/>
      <c r="J1" s="55"/>
      <c r="K1" s="55"/>
      <c r="L1" s="55"/>
      <c r="M1" s="55"/>
      <c r="N1" s="55"/>
      <c r="O1" s="55"/>
      <c r="P1" s="55"/>
      <c r="Q1" s="55"/>
      <c r="R1" s="55"/>
      <c r="S1" s="55"/>
      <c r="T1" s="55"/>
      <c r="U1" s="55"/>
      <c r="V1" s="55"/>
      <c r="W1" s="55"/>
      <c r="X1" s="55"/>
      <c r="Y1" s="55"/>
      <c r="Z1" s="29"/>
      <c r="AA1" s="29"/>
      <c r="AB1" s="29"/>
    </row>
    <row r="2" spans="1:28" ht="15" customHeight="1">
      <c r="A2" s="49" t="s">
        <v>0</v>
      </c>
      <c r="B2" s="51">
        <v>2005</v>
      </c>
      <c r="C2" s="52"/>
      <c r="D2" s="53"/>
      <c r="E2" s="46">
        <v>2006</v>
      </c>
      <c r="F2" s="47"/>
      <c r="G2" s="48"/>
      <c r="H2" s="46">
        <v>2007</v>
      </c>
      <c r="I2" s="47"/>
      <c r="J2" s="48"/>
      <c r="K2" s="46">
        <v>2008</v>
      </c>
      <c r="L2" s="47"/>
      <c r="M2" s="48"/>
      <c r="N2" s="46">
        <v>2009</v>
      </c>
      <c r="O2" s="47"/>
      <c r="P2" s="48"/>
      <c r="Q2" s="46">
        <v>2010</v>
      </c>
      <c r="R2" s="47"/>
      <c r="S2" s="48"/>
      <c r="T2" s="46">
        <v>2011</v>
      </c>
      <c r="U2" s="47"/>
      <c r="V2" s="48"/>
      <c r="W2" s="46">
        <v>2012</v>
      </c>
      <c r="X2" s="47"/>
      <c r="Y2" s="48"/>
      <c r="Z2" s="26"/>
      <c r="AA2" s="27">
        <v>2013</v>
      </c>
      <c r="AB2" s="28"/>
    </row>
    <row r="3" spans="1:28" s="1" customFormat="1" ht="44.25" customHeight="1" thickBot="1">
      <c r="A3" s="56"/>
      <c r="B3" s="12" t="s">
        <v>1</v>
      </c>
      <c r="C3" s="13" t="s">
        <v>2</v>
      </c>
      <c r="D3" s="14" t="s">
        <v>3</v>
      </c>
      <c r="E3" s="12" t="s">
        <v>1</v>
      </c>
      <c r="F3" s="13" t="s">
        <v>2</v>
      </c>
      <c r="G3" s="14" t="s">
        <v>3</v>
      </c>
      <c r="H3" s="12" t="s">
        <v>1</v>
      </c>
      <c r="I3" s="13" t="s">
        <v>2</v>
      </c>
      <c r="J3" s="14" t="s">
        <v>3</v>
      </c>
      <c r="K3" s="12" t="s">
        <v>1</v>
      </c>
      <c r="L3" s="13" t="s">
        <v>2</v>
      </c>
      <c r="M3" s="14" t="s">
        <v>3</v>
      </c>
      <c r="N3" s="12" t="s">
        <v>1</v>
      </c>
      <c r="O3" s="13" t="s">
        <v>2</v>
      </c>
      <c r="P3" s="14" t="s">
        <v>3</v>
      </c>
      <c r="Q3" s="12" t="s">
        <v>1</v>
      </c>
      <c r="R3" s="13" t="s">
        <v>2</v>
      </c>
      <c r="S3" s="14" t="s">
        <v>3</v>
      </c>
      <c r="T3" s="12" t="s">
        <v>1</v>
      </c>
      <c r="U3" s="13" t="s">
        <v>2</v>
      </c>
      <c r="V3" s="14" t="s">
        <v>3</v>
      </c>
      <c r="W3" s="12" t="s">
        <v>1</v>
      </c>
      <c r="X3" s="13" t="s">
        <v>2</v>
      </c>
      <c r="Y3" s="14" t="s">
        <v>3</v>
      </c>
      <c r="Z3" s="12" t="s">
        <v>1</v>
      </c>
      <c r="AA3" s="13" t="s">
        <v>2</v>
      </c>
      <c r="AB3" s="14" t="s">
        <v>3</v>
      </c>
    </row>
    <row r="4" spans="1:28">
      <c r="A4" s="2" t="s">
        <v>4</v>
      </c>
      <c r="B4" s="3">
        <v>327734</v>
      </c>
      <c r="C4" s="3">
        <v>30855</v>
      </c>
      <c r="D4" s="3">
        <v>5593</v>
      </c>
      <c r="E4" s="3">
        <v>341834</v>
      </c>
      <c r="F4" s="3">
        <v>34423</v>
      </c>
      <c r="G4" s="3">
        <v>6198</v>
      </c>
      <c r="H4" s="3">
        <v>333229</v>
      </c>
      <c r="I4" s="3">
        <v>37710.052159999999</v>
      </c>
      <c r="J4" s="3">
        <v>6548.9304039999997</v>
      </c>
      <c r="K4" s="3">
        <v>327619</v>
      </c>
      <c r="L4" s="3">
        <v>42812.081714</v>
      </c>
      <c r="M4" s="3">
        <v>7577.6598569999996</v>
      </c>
      <c r="N4" s="3">
        <v>369116</v>
      </c>
      <c r="O4" s="3">
        <v>51676.298362000001</v>
      </c>
      <c r="P4" s="3">
        <v>9067.0822069999995</v>
      </c>
      <c r="Q4" s="36">
        <v>405676</v>
      </c>
      <c r="R4" s="36">
        <v>57847.028618999997</v>
      </c>
      <c r="S4" s="35">
        <v>9622.520364</v>
      </c>
      <c r="T4" s="44">
        <v>424872</v>
      </c>
      <c r="U4" s="44">
        <v>64552.810919000003</v>
      </c>
      <c r="V4" s="43">
        <v>10768.255395</v>
      </c>
      <c r="W4" s="38">
        <v>422148</v>
      </c>
      <c r="X4" s="38">
        <v>69357.875872000004</v>
      </c>
      <c r="Y4" s="41">
        <v>11636.093102000001</v>
      </c>
      <c r="Z4" s="34">
        <v>392042</v>
      </c>
      <c r="AA4" s="34">
        <v>75969.040882999994</v>
      </c>
      <c r="AB4" s="33">
        <v>11895.754682999999</v>
      </c>
    </row>
    <row r="5" spans="1:28">
      <c r="A5" s="9" t="s">
        <v>5</v>
      </c>
      <c r="B5" s="3">
        <v>184574</v>
      </c>
      <c r="C5" s="3">
        <v>15299</v>
      </c>
      <c r="D5" s="3">
        <v>3092</v>
      </c>
      <c r="E5" s="3">
        <v>189885</v>
      </c>
      <c r="F5" s="3">
        <v>17105</v>
      </c>
      <c r="G5" s="3">
        <v>3377</v>
      </c>
      <c r="H5" s="3">
        <v>187494</v>
      </c>
      <c r="I5" s="3">
        <v>18917.382355999998</v>
      </c>
      <c r="J5" s="3">
        <v>3627.1704249999998</v>
      </c>
      <c r="K5" s="3">
        <v>182484</v>
      </c>
      <c r="L5" s="3">
        <v>21536.410208000001</v>
      </c>
      <c r="M5" s="3">
        <v>4237.4995790000003</v>
      </c>
      <c r="N5" s="3">
        <v>208742</v>
      </c>
      <c r="O5" s="3">
        <v>27131.819119</v>
      </c>
      <c r="P5" s="3">
        <v>5261.5198979999996</v>
      </c>
      <c r="Q5" s="36">
        <v>231236</v>
      </c>
      <c r="R5" s="36">
        <v>30165.314222000001</v>
      </c>
      <c r="S5" s="36">
        <v>5451.3572880000002</v>
      </c>
      <c r="T5" s="44">
        <v>242054</v>
      </c>
      <c r="U5" s="44">
        <v>34056.732908999998</v>
      </c>
      <c r="V5" s="44">
        <v>6236.3182550000001</v>
      </c>
      <c r="W5" s="38">
        <v>249265</v>
      </c>
      <c r="X5" s="38">
        <v>37875.642426999999</v>
      </c>
      <c r="Y5" s="38">
        <v>6908.6641589999999</v>
      </c>
      <c r="Z5" s="34">
        <v>236205</v>
      </c>
      <c r="AA5" s="34">
        <v>42691.699607000002</v>
      </c>
      <c r="AB5" s="34">
        <v>7204.5970260000004</v>
      </c>
    </row>
    <row r="6" spans="1:28">
      <c r="A6" s="9" t="s">
        <v>6</v>
      </c>
      <c r="B6" s="3">
        <v>1470375</v>
      </c>
      <c r="C6" s="3">
        <v>204031</v>
      </c>
      <c r="D6" s="3">
        <v>47791</v>
      </c>
      <c r="E6" s="3">
        <v>1548984</v>
      </c>
      <c r="F6" s="3">
        <v>238317</v>
      </c>
      <c r="G6" s="3">
        <v>56176</v>
      </c>
      <c r="H6" s="3">
        <v>1634777</v>
      </c>
      <c r="I6" s="3">
        <v>287397</v>
      </c>
      <c r="J6" s="3">
        <v>66247</v>
      </c>
      <c r="K6" s="3">
        <v>1673707</v>
      </c>
      <c r="L6" s="3">
        <v>339944.47275900003</v>
      </c>
      <c r="M6" s="3">
        <v>79542.252271999998</v>
      </c>
      <c r="N6" s="3">
        <v>1908930</v>
      </c>
      <c r="O6" s="3">
        <v>393110.13981100003</v>
      </c>
      <c r="P6" s="3">
        <v>89662.652931000033</v>
      </c>
      <c r="Q6" s="36">
        <v>2110813</v>
      </c>
      <c r="R6" s="36">
        <v>416182.04966100003</v>
      </c>
      <c r="S6" s="36">
        <v>90096.609484999994</v>
      </c>
      <c r="T6" s="44">
        <v>2209531</v>
      </c>
      <c r="U6" s="44">
        <v>463358.34291100001</v>
      </c>
      <c r="V6" s="44">
        <v>100347.038136</v>
      </c>
      <c r="W6" s="38">
        <v>2237649</v>
      </c>
      <c r="X6" s="38">
        <v>500083.65245300002</v>
      </c>
      <c r="Y6" s="38">
        <v>108563.07967200001</v>
      </c>
      <c r="Z6" s="34">
        <v>2091997</v>
      </c>
      <c r="AA6" s="34">
        <v>544721.96408499999</v>
      </c>
      <c r="AB6" s="34">
        <v>114572.046669</v>
      </c>
    </row>
    <row r="7" spans="1:28">
      <c r="A7" s="17" t="s">
        <v>7</v>
      </c>
      <c r="B7" s="62">
        <v>598249</v>
      </c>
      <c r="C7" s="62">
        <v>63610</v>
      </c>
      <c r="D7" s="62">
        <v>12866</v>
      </c>
      <c r="E7" s="62">
        <v>635404</v>
      </c>
      <c r="F7" s="62">
        <v>74143</v>
      </c>
      <c r="G7" s="62">
        <v>14994</v>
      </c>
      <c r="H7" s="62">
        <v>614325</v>
      </c>
      <c r="I7" s="62">
        <v>81170.450070000006</v>
      </c>
      <c r="J7" s="62">
        <v>15845.743277</v>
      </c>
      <c r="K7" s="62">
        <v>629469</v>
      </c>
      <c r="L7" s="62">
        <v>94963.358422999998</v>
      </c>
      <c r="M7" s="62">
        <v>18796.237162000001</v>
      </c>
      <c r="N7" s="62">
        <v>722975</v>
      </c>
      <c r="O7" s="62">
        <v>113307.069997</v>
      </c>
      <c r="P7" s="62">
        <v>21989.837864000001</v>
      </c>
      <c r="Q7" s="63">
        <v>805658</v>
      </c>
      <c r="R7" s="63">
        <v>124677.723901</v>
      </c>
      <c r="S7" s="63">
        <v>22805.371252000001</v>
      </c>
      <c r="T7" s="64">
        <v>830250</v>
      </c>
      <c r="U7" s="64">
        <v>138468.55173599999</v>
      </c>
      <c r="V7" s="64">
        <v>25398.000397</v>
      </c>
      <c r="W7" s="65">
        <v>841401</v>
      </c>
      <c r="X7" s="65">
        <v>151642.03226099999</v>
      </c>
      <c r="Y7" s="65">
        <v>27989.059741000001</v>
      </c>
      <c r="Z7" s="66">
        <v>772934</v>
      </c>
      <c r="AA7" s="66">
        <v>165540.219484</v>
      </c>
      <c r="AB7" s="66">
        <v>29178.570946</v>
      </c>
    </row>
    <row r="8" spans="1:28">
      <c r="A8" s="9" t="s">
        <v>8</v>
      </c>
      <c r="B8" s="3">
        <v>140504</v>
      </c>
      <c r="C8" s="3">
        <v>12966</v>
      </c>
      <c r="D8" s="3">
        <v>2412</v>
      </c>
      <c r="E8" s="3">
        <v>146715</v>
      </c>
      <c r="F8" s="3">
        <v>14912</v>
      </c>
      <c r="G8" s="3">
        <v>2760</v>
      </c>
      <c r="H8" s="3">
        <v>174650</v>
      </c>
      <c r="I8" s="3">
        <v>19445.238761000001</v>
      </c>
      <c r="J8" s="3">
        <v>3326.4798479999999</v>
      </c>
      <c r="K8" s="3">
        <v>167468</v>
      </c>
      <c r="L8" s="3">
        <v>22074.429577999999</v>
      </c>
      <c r="M8" s="3">
        <v>3896.1030759999999</v>
      </c>
      <c r="N8" s="3">
        <v>193776</v>
      </c>
      <c r="O8" s="3">
        <v>28227.420403</v>
      </c>
      <c r="P8" s="3">
        <v>5037.9012210000001</v>
      </c>
      <c r="Q8" s="36">
        <v>224073</v>
      </c>
      <c r="R8" s="36">
        <v>33718.793514999998</v>
      </c>
      <c r="S8" s="36">
        <v>5681.8724949999996</v>
      </c>
      <c r="T8" s="44">
        <v>242214</v>
      </c>
      <c r="U8" s="44">
        <v>39498.699182999997</v>
      </c>
      <c r="V8" s="44">
        <v>6681.604969</v>
      </c>
      <c r="W8" s="38">
        <v>254620</v>
      </c>
      <c r="X8" s="38">
        <v>44390.076743999998</v>
      </c>
      <c r="Y8" s="38">
        <v>7499.2863200000002</v>
      </c>
      <c r="Z8" s="34">
        <v>242699</v>
      </c>
      <c r="AA8" s="34">
        <v>49604.292681999999</v>
      </c>
      <c r="AB8" s="34">
        <v>7746.7081390000003</v>
      </c>
    </row>
    <row r="9" spans="1:28">
      <c r="A9" s="9" t="s">
        <v>9</v>
      </c>
      <c r="B9" s="3">
        <v>209555</v>
      </c>
      <c r="C9" s="3">
        <v>22986</v>
      </c>
      <c r="D9" s="3">
        <v>4834</v>
      </c>
      <c r="E9" s="3">
        <v>218482</v>
      </c>
      <c r="F9" s="3">
        <v>26122</v>
      </c>
      <c r="G9" s="3">
        <v>5387</v>
      </c>
      <c r="H9" s="3">
        <v>190762</v>
      </c>
      <c r="I9" s="3">
        <v>26211.249564000002</v>
      </c>
      <c r="J9" s="3">
        <v>5377.3625339999999</v>
      </c>
      <c r="K9" s="3">
        <v>201340</v>
      </c>
      <c r="L9" s="3">
        <v>31421.538153000001</v>
      </c>
      <c r="M9" s="3">
        <v>6528.498055</v>
      </c>
      <c r="N9" s="3">
        <v>242176</v>
      </c>
      <c r="O9" s="3">
        <v>40752.657561</v>
      </c>
      <c r="P9" s="3">
        <v>8383.6865130000006</v>
      </c>
      <c r="Q9" s="36">
        <v>281172</v>
      </c>
      <c r="R9" s="36">
        <v>45833.314917000003</v>
      </c>
      <c r="S9" s="36">
        <v>8888.0509820000007</v>
      </c>
      <c r="T9" s="44">
        <v>315014</v>
      </c>
      <c r="U9" s="44">
        <v>53472.062378000002</v>
      </c>
      <c r="V9" s="44">
        <v>10288.38694</v>
      </c>
      <c r="W9" s="38">
        <v>326937</v>
      </c>
      <c r="X9" s="38">
        <v>60154.967008</v>
      </c>
      <c r="Y9" s="38">
        <v>11584.132496</v>
      </c>
      <c r="Z9" s="34">
        <v>309308</v>
      </c>
      <c r="AA9" s="34">
        <v>67307.361390000005</v>
      </c>
      <c r="AB9" s="34">
        <v>12312.293957</v>
      </c>
    </row>
    <row r="10" spans="1:28">
      <c r="A10" s="9" t="s">
        <v>10</v>
      </c>
      <c r="B10" s="3">
        <v>157753</v>
      </c>
      <c r="C10" s="3">
        <v>15329</v>
      </c>
      <c r="D10" s="3">
        <v>3078</v>
      </c>
      <c r="E10" s="3">
        <v>164253</v>
      </c>
      <c r="F10" s="3">
        <v>17652</v>
      </c>
      <c r="G10" s="3">
        <v>3495</v>
      </c>
      <c r="H10" s="3">
        <v>164999</v>
      </c>
      <c r="I10" s="3">
        <v>19683.934614000002</v>
      </c>
      <c r="J10" s="3">
        <v>3795.462383</v>
      </c>
      <c r="K10" s="3">
        <v>169858</v>
      </c>
      <c r="L10" s="3">
        <v>23618.022056999998</v>
      </c>
      <c r="M10" s="3">
        <v>4700.7681309999998</v>
      </c>
      <c r="N10" s="3">
        <v>202080</v>
      </c>
      <c r="O10" s="3">
        <v>29546.105202999999</v>
      </c>
      <c r="P10" s="3">
        <v>5726.2886900000003</v>
      </c>
      <c r="Q10" s="36">
        <v>243794</v>
      </c>
      <c r="R10" s="36">
        <v>33534.897212999997</v>
      </c>
      <c r="S10" s="36">
        <v>5930.0187939999996</v>
      </c>
      <c r="T10" s="44">
        <v>269355</v>
      </c>
      <c r="U10" s="44">
        <v>39342.239140999998</v>
      </c>
      <c r="V10" s="44">
        <v>6971.5658059999996</v>
      </c>
      <c r="W10" s="38">
        <v>281788</v>
      </c>
      <c r="X10" s="38">
        <v>44261.750862000001</v>
      </c>
      <c r="Y10" s="38">
        <v>7790.8994640000001</v>
      </c>
      <c r="Z10" s="34">
        <v>257983</v>
      </c>
      <c r="AA10" s="34">
        <v>48367.525029999997</v>
      </c>
      <c r="AB10" s="34">
        <v>7915.8801130000002</v>
      </c>
    </row>
    <row r="11" spans="1:28">
      <c r="A11" s="9" t="s">
        <v>11</v>
      </c>
      <c r="B11" s="3">
        <v>5841</v>
      </c>
      <c r="C11" s="3">
        <v>4800</v>
      </c>
      <c r="D11" s="3">
        <v>990</v>
      </c>
      <c r="E11" s="3">
        <v>60922</v>
      </c>
      <c r="F11" s="3">
        <v>5642</v>
      </c>
      <c r="G11" s="3">
        <v>1149</v>
      </c>
      <c r="H11" s="3">
        <v>62114</v>
      </c>
      <c r="I11" s="3">
        <v>6221.5377060000001</v>
      </c>
      <c r="J11" s="3">
        <v>1194.953168</v>
      </c>
      <c r="K11" s="3">
        <v>61404</v>
      </c>
      <c r="L11" s="3">
        <v>7370.1746970000004</v>
      </c>
      <c r="M11" s="3">
        <v>1448.265179</v>
      </c>
      <c r="N11" s="3">
        <v>72295</v>
      </c>
      <c r="O11" s="3">
        <v>9470.9851870000002</v>
      </c>
      <c r="P11" s="3">
        <v>1809.807998</v>
      </c>
      <c r="Q11" s="36">
        <v>82565</v>
      </c>
      <c r="R11" s="36">
        <v>10663.215625000001</v>
      </c>
      <c r="S11" s="36">
        <v>1868.7810480000001</v>
      </c>
      <c r="T11" s="44">
        <v>91511</v>
      </c>
      <c r="U11" s="44">
        <v>12680.141796</v>
      </c>
      <c r="V11" s="44">
        <v>2255.6729340000002</v>
      </c>
      <c r="W11" s="38">
        <v>97075</v>
      </c>
      <c r="X11" s="38">
        <v>15999.287998</v>
      </c>
      <c r="Y11" s="38">
        <v>3147.7284920000002</v>
      </c>
      <c r="Z11" s="34">
        <v>92941</v>
      </c>
      <c r="AA11" s="34">
        <v>16546.222911000001</v>
      </c>
      <c r="AB11" s="34">
        <v>2690.8704309999998</v>
      </c>
    </row>
    <row r="12" spans="1:28">
      <c r="A12" s="9" t="s">
        <v>12</v>
      </c>
      <c r="B12" s="3">
        <v>659841</v>
      </c>
      <c r="C12" s="3">
        <v>71630</v>
      </c>
      <c r="D12" s="3">
        <v>15339</v>
      </c>
      <c r="E12" s="3">
        <v>699987</v>
      </c>
      <c r="F12" s="3">
        <v>83231</v>
      </c>
      <c r="G12" s="3">
        <v>17793</v>
      </c>
      <c r="H12" s="3">
        <v>706341</v>
      </c>
      <c r="I12" s="3">
        <v>93981.577227000002</v>
      </c>
      <c r="J12" s="3">
        <v>19378.264003</v>
      </c>
      <c r="K12" s="3">
        <v>709882</v>
      </c>
      <c r="L12" s="3">
        <v>108830.003287</v>
      </c>
      <c r="M12" s="3">
        <v>22796.677844999998</v>
      </c>
      <c r="N12" s="3">
        <v>792619</v>
      </c>
      <c r="O12" s="3">
        <v>125287.372844</v>
      </c>
      <c r="P12" s="3">
        <v>25702.234933</v>
      </c>
      <c r="Q12" s="36">
        <v>850848</v>
      </c>
      <c r="R12" s="36">
        <v>131809.33015600001</v>
      </c>
      <c r="S12" s="36">
        <v>25719.521081999999</v>
      </c>
      <c r="T12" s="44">
        <v>874128</v>
      </c>
      <c r="U12" s="44">
        <v>145282.12589200001</v>
      </c>
      <c r="V12" s="44">
        <v>28405.164121999998</v>
      </c>
      <c r="W12" s="38">
        <v>856409</v>
      </c>
      <c r="X12" s="38">
        <v>156253.49567599999</v>
      </c>
      <c r="Y12" s="38">
        <v>30794.280899000001</v>
      </c>
      <c r="Z12" s="34">
        <v>778463</v>
      </c>
      <c r="AA12" s="34">
        <v>170805.34656899999</v>
      </c>
      <c r="AB12" s="34">
        <v>32744.429444000001</v>
      </c>
    </row>
    <row r="13" spans="1:28" ht="15.75">
      <c r="A13" s="10" t="s">
        <v>13</v>
      </c>
      <c r="B13" s="4">
        <f>SUM(B4:B12)</f>
        <v>3754426</v>
      </c>
      <c r="C13" s="4">
        <f t="shared" ref="C13:G13" si="0">SUM(C4:C12)</f>
        <v>441506</v>
      </c>
      <c r="D13" s="4">
        <f t="shared" si="0"/>
        <v>95995</v>
      </c>
      <c r="E13" s="4">
        <f t="shared" si="0"/>
        <v>4006466</v>
      </c>
      <c r="F13" s="4">
        <f t="shared" si="0"/>
        <v>511547</v>
      </c>
      <c r="G13" s="4">
        <f t="shared" si="0"/>
        <v>111329</v>
      </c>
      <c r="H13" s="4">
        <f t="shared" ref="H13:J13" si="1">SUM(H4:H12)</f>
        <v>4068691</v>
      </c>
      <c r="I13" s="4">
        <f t="shared" si="1"/>
        <v>590738.42245800002</v>
      </c>
      <c r="J13" s="4">
        <f t="shared" si="1"/>
        <v>125341.36604200002</v>
      </c>
      <c r="K13" s="4">
        <v>4123231</v>
      </c>
      <c r="L13" s="4">
        <v>692570.49087600003</v>
      </c>
      <c r="M13" s="4">
        <v>149523.961156</v>
      </c>
      <c r="N13" s="4">
        <v>4712709</v>
      </c>
      <c r="O13" s="4">
        <v>818509.868487</v>
      </c>
      <c r="P13" s="4">
        <v>172641.01225500001</v>
      </c>
      <c r="Q13" s="42">
        <v>5235835</v>
      </c>
      <c r="R13" s="42">
        <v>884431.66782900004</v>
      </c>
      <c r="S13" s="42">
        <v>176064.10278999998</v>
      </c>
      <c r="T13" s="40">
        <v>5498929</v>
      </c>
      <c r="U13" s="40">
        <v>990711.70686499996</v>
      </c>
      <c r="V13" s="40">
        <v>197352.00695399998</v>
      </c>
      <c r="W13" s="39">
        <v>5567292</v>
      </c>
      <c r="X13" s="39">
        <v>1080018.7813010002</v>
      </c>
      <c r="Y13" s="39">
        <v>215913.22434500002</v>
      </c>
      <c r="Z13" s="32">
        <v>5174572</v>
      </c>
      <c r="AA13" s="32">
        <v>1181553.672641</v>
      </c>
      <c r="AB13" s="32">
        <v>226261.15140799998</v>
      </c>
    </row>
    <row r="14" spans="1:28" ht="16.5" thickBot="1">
      <c r="A14" s="10"/>
      <c r="B14" s="4"/>
      <c r="C14" s="4"/>
      <c r="D14" s="4"/>
      <c r="E14" s="4"/>
      <c r="F14" s="4"/>
      <c r="G14" s="4"/>
      <c r="H14" s="4"/>
      <c r="I14" s="4"/>
      <c r="J14" s="4"/>
      <c r="K14" s="4"/>
      <c r="L14" s="4"/>
      <c r="M14" s="4"/>
      <c r="N14" s="4"/>
      <c r="O14" s="4"/>
      <c r="P14" s="4"/>
      <c r="W14" s="37"/>
      <c r="X14" s="37"/>
      <c r="Y14" s="37"/>
    </row>
    <row r="15" spans="1:28" s="5" customFormat="1">
      <c r="A15" s="49" t="s">
        <v>18</v>
      </c>
      <c r="B15" s="51">
        <v>2005</v>
      </c>
      <c r="C15" s="52"/>
      <c r="D15" s="53"/>
      <c r="E15" s="46">
        <v>2006</v>
      </c>
      <c r="F15" s="47"/>
      <c r="G15" s="48"/>
      <c r="H15" s="46">
        <v>2007</v>
      </c>
      <c r="I15" s="47"/>
      <c r="J15" s="48"/>
      <c r="K15" s="46">
        <v>2008</v>
      </c>
      <c r="L15" s="47"/>
      <c r="M15" s="48"/>
      <c r="N15" s="46">
        <v>2009</v>
      </c>
      <c r="O15" s="47"/>
      <c r="P15" s="48"/>
      <c r="Q15" s="46">
        <v>2010</v>
      </c>
      <c r="R15" s="47"/>
      <c r="S15" s="48"/>
      <c r="T15" s="46">
        <v>2011</v>
      </c>
      <c r="U15" s="47"/>
      <c r="V15" s="48"/>
      <c r="W15" s="46">
        <v>2012</v>
      </c>
      <c r="X15" s="47"/>
      <c r="Y15" s="48"/>
      <c r="Z15" s="26"/>
      <c r="AA15" s="27">
        <v>2013</v>
      </c>
      <c r="AB15" s="28"/>
    </row>
    <row r="16" spans="1:28" s="5" customFormat="1" ht="45.75" thickBot="1">
      <c r="A16" s="50"/>
      <c r="B16" s="12" t="s">
        <v>1</v>
      </c>
      <c r="C16" s="13" t="s">
        <v>2</v>
      </c>
      <c r="D16" s="14" t="s">
        <v>3</v>
      </c>
      <c r="E16" s="12" t="s">
        <v>1</v>
      </c>
      <c r="F16" s="13" t="s">
        <v>2</v>
      </c>
      <c r="G16" s="14" t="s">
        <v>3</v>
      </c>
      <c r="H16" s="12" t="s">
        <v>1</v>
      </c>
      <c r="I16" s="13" t="s">
        <v>2</v>
      </c>
      <c r="J16" s="14" t="s">
        <v>3</v>
      </c>
      <c r="K16" s="12" t="s">
        <v>1</v>
      </c>
      <c r="L16" s="13" t="s">
        <v>2</v>
      </c>
      <c r="M16" s="14" t="s">
        <v>3</v>
      </c>
      <c r="N16" s="12" t="s">
        <v>1</v>
      </c>
      <c r="O16" s="13" t="s">
        <v>2</v>
      </c>
      <c r="P16" s="14" t="s">
        <v>3</v>
      </c>
      <c r="Q16" s="12" t="s">
        <v>1</v>
      </c>
      <c r="R16" s="13" t="s">
        <v>2</v>
      </c>
      <c r="S16" s="14" t="s">
        <v>3</v>
      </c>
      <c r="T16" s="12" t="s">
        <v>1</v>
      </c>
      <c r="U16" s="13" t="s">
        <v>2</v>
      </c>
      <c r="V16" s="14" t="s">
        <v>3</v>
      </c>
      <c r="W16" s="12" t="s">
        <v>1</v>
      </c>
      <c r="X16" s="13" t="s">
        <v>2</v>
      </c>
      <c r="Y16" s="14" t="s">
        <v>3</v>
      </c>
      <c r="Z16" s="12" t="s">
        <v>1</v>
      </c>
      <c r="AA16" s="13" t="s">
        <v>2</v>
      </c>
      <c r="AB16" s="14" t="s">
        <v>3</v>
      </c>
    </row>
    <row r="17" spans="1:28">
      <c r="A17" s="2" t="s">
        <v>4</v>
      </c>
      <c r="B17" s="6">
        <f>B4/B13</f>
        <v>8.7292704663775506E-2</v>
      </c>
      <c r="C17" s="6">
        <f>C4/C13</f>
        <v>6.9885799966478368E-2</v>
      </c>
      <c r="D17" s="6">
        <f>D4/D13</f>
        <v>5.8263451221417781E-2</v>
      </c>
      <c r="E17" s="6">
        <f>E4/E13</f>
        <v>8.5320579283588077E-2</v>
      </c>
      <c r="F17" s="6">
        <f t="shared" ref="F17:M17" si="2">F4/F13</f>
        <v>6.729195948759352E-2</v>
      </c>
      <c r="G17" s="6">
        <f t="shared" si="2"/>
        <v>5.5672825589019932E-2</v>
      </c>
      <c r="H17" s="6">
        <f t="shared" si="2"/>
        <v>8.1900788238772615E-2</v>
      </c>
      <c r="I17" s="6">
        <f t="shared" si="2"/>
        <v>6.3835448527442093E-2</v>
      </c>
      <c r="J17" s="6">
        <f t="shared" si="2"/>
        <v>5.224875562474364E-2</v>
      </c>
      <c r="K17" s="6">
        <f t="shared" si="2"/>
        <v>7.945686283402506E-2</v>
      </c>
      <c r="L17" s="6">
        <f t="shared" si="2"/>
        <v>6.1816208282060935E-2</v>
      </c>
      <c r="M17" s="6">
        <f t="shared" si="2"/>
        <v>5.0678565484859939E-2</v>
      </c>
      <c r="N17" s="6">
        <f t="shared" ref="N17:P17" si="3">N4/N13</f>
        <v>7.8323528993621286E-2</v>
      </c>
      <c r="O17" s="6">
        <f t="shared" si="3"/>
        <v>6.313460637624646E-2</v>
      </c>
      <c r="P17" s="6">
        <f t="shared" si="3"/>
        <v>5.2519862392879361E-2</v>
      </c>
      <c r="Q17" s="6">
        <f>Q4/$Q$13</f>
        <v>7.7480669272427416E-2</v>
      </c>
      <c r="R17" s="6">
        <f>R4/$R$13</f>
        <v>6.5405876703845484E-2</v>
      </c>
      <c r="S17" s="6">
        <f>S4/$S$13</f>
        <v>5.4653505237676057E-2</v>
      </c>
      <c r="T17" s="6">
        <f>T4/T$13</f>
        <v>7.7264500050828078E-2</v>
      </c>
      <c r="U17" s="6">
        <f>U4/U$13</f>
        <v>6.5158017687375863E-2</v>
      </c>
      <c r="V17" s="6">
        <f>V4/V$13</f>
        <v>5.456369844523512E-2</v>
      </c>
      <c r="W17" s="6">
        <f t="shared" ref="W17:Y17" si="4">W4/W$13</f>
        <v>7.5826452070414121E-2</v>
      </c>
      <c r="X17" s="6">
        <f t="shared" si="4"/>
        <v>6.4219138660210048E-2</v>
      </c>
      <c r="Y17" s="6">
        <f t="shared" si="4"/>
        <v>5.38924521056992E-2</v>
      </c>
      <c r="Z17" s="6">
        <f>Z4/Z$13</f>
        <v>7.576317422967542E-2</v>
      </c>
      <c r="AA17" s="6">
        <f>AA4/AA$13</f>
        <v>6.4295886545039094E-2</v>
      </c>
      <c r="AB17" s="6">
        <f t="shared" ref="AB17" si="5">AB4/AB$13</f>
        <v>5.2575329918432466E-2</v>
      </c>
    </row>
    <row r="18" spans="1:28">
      <c r="A18" s="9" t="s">
        <v>5</v>
      </c>
      <c r="B18" s="7">
        <f>B5/B13</f>
        <v>4.9161709406444556E-2</v>
      </c>
      <c r="C18" s="7">
        <f t="shared" ref="C18:M18" si="6">C5/C13</f>
        <v>3.4651850710975617E-2</v>
      </c>
      <c r="D18" s="7">
        <f t="shared" si="6"/>
        <v>3.2210010938069689E-2</v>
      </c>
      <c r="E18" s="7">
        <f t="shared" si="6"/>
        <v>4.7394636569984619E-2</v>
      </c>
      <c r="F18" s="7">
        <f t="shared" si="6"/>
        <v>3.3437787730159693E-2</v>
      </c>
      <c r="G18" s="7">
        <f t="shared" si="6"/>
        <v>3.0333515975172688E-2</v>
      </c>
      <c r="H18" s="7">
        <f t="shared" si="6"/>
        <v>4.6082142880843002E-2</v>
      </c>
      <c r="I18" s="7">
        <f t="shared" si="6"/>
        <v>3.2023280756458626E-2</v>
      </c>
      <c r="J18" s="7">
        <f t="shared" si="6"/>
        <v>2.8938334881276059E-2</v>
      </c>
      <c r="K18" s="7">
        <f t="shared" si="6"/>
        <v>4.4257525227182272E-2</v>
      </c>
      <c r="L18" s="7">
        <f t="shared" si="6"/>
        <v>3.1096343970358313E-2</v>
      </c>
      <c r="M18" s="7">
        <f t="shared" si="6"/>
        <v>2.8339936597713392E-2</v>
      </c>
      <c r="N18" s="7">
        <f t="shared" ref="N18:P18" si="7">N5/N13</f>
        <v>4.429342019632445E-2</v>
      </c>
      <c r="O18" s="7">
        <f t="shared" si="7"/>
        <v>3.3147821625110832E-2</v>
      </c>
      <c r="P18" s="7">
        <f t="shared" si="7"/>
        <v>3.047665111131562E-2</v>
      </c>
      <c r="Q18" s="6">
        <f t="shared" ref="Q18:Q26" si="8">Q5/$Q$13</f>
        <v>4.4164111359506174E-2</v>
      </c>
      <c r="R18" s="6">
        <f t="shared" ref="R18:R26" si="9">R5/$R$13</f>
        <v>3.4107003762140611E-2</v>
      </c>
      <c r="S18" s="6">
        <f t="shared" ref="S18:S26" si="10">S5/$S$13</f>
        <v>3.096234383735845E-2</v>
      </c>
      <c r="T18" s="6">
        <f t="shared" ref="T18:AB18" si="11">T5/T$13</f>
        <v>4.4018389762806538E-2</v>
      </c>
      <c r="U18" s="6">
        <f t="shared" si="11"/>
        <v>3.4376027529510925E-2</v>
      </c>
      <c r="V18" s="6">
        <f t="shared" si="11"/>
        <v>3.1599973829775134E-2</v>
      </c>
      <c r="W18" s="6">
        <f t="shared" si="11"/>
        <v>4.4773114110055662E-2</v>
      </c>
      <c r="X18" s="6">
        <f t="shared" si="11"/>
        <v>3.5069429423601937E-2</v>
      </c>
      <c r="Y18" s="6">
        <f t="shared" si="11"/>
        <v>3.199741090411809E-2</v>
      </c>
      <c r="Z18" s="6">
        <f t="shared" si="11"/>
        <v>4.5647253531306553E-2</v>
      </c>
      <c r="AA18" s="6">
        <f t="shared" si="11"/>
        <v>3.6131832683974338E-2</v>
      </c>
      <c r="AB18" s="6">
        <f t="shared" si="11"/>
        <v>3.1841953340936043E-2</v>
      </c>
    </row>
    <row r="19" spans="1:28">
      <c r="A19" s="9" t="s">
        <v>6</v>
      </c>
      <c r="B19" s="7">
        <f>B6/B13</f>
        <v>0.39163776300291975</v>
      </c>
      <c r="C19" s="7">
        <f t="shared" ref="C19:M19" si="12">C6/C13</f>
        <v>0.46212509003275154</v>
      </c>
      <c r="D19" s="7">
        <f t="shared" si="12"/>
        <v>0.49784884629407783</v>
      </c>
      <c r="E19" s="7">
        <f t="shared" si="12"/>
        <v>0.38662102710967722</v>
      </c>
      <c r="F19" s="7">
        <f t="shared" si="12"/>
        <v>0.46587508088210861</v>
      </c>
      <c r="G19" s="7">
        <f t="shared" si="12"/>
        <v>0.50459449020470859</v>
      </c>
      <c r="H19" s="7">
        <f t="shared" si="12"/>
        <v>0.40179433631111333</v>
      </c>
      <c r="I19" s="7">
        <f t="shared" si="12"/>
        <v>0.4865046678429541</v>
      </c>
      <c r="J19" s="7">
        <f t="shared" si="12"/>
        <v>0.52853261530436502</v>
      </c>
      <c r="K19" s="7">
        <f t="shared" si="12"/>
        <v>0.40592123021969906</v>
      </c>
      <c r="L19" s="7">
        <f t="shared" si="12"/>
        <v>0.49084458150825944</v>
      </c>
      <c r="M19" s="7">
        <f t="shared" si="12"/>
        <v>0.53196993750729149</v>
      </c>
      <c r="N19" s="7">
        <f t="shared" ref="N19:P19" si="13">N6/N13</f>
        <v>0.40506001961928906</v>
      </c>
      <c r="O19" s="7">
        <f t="shared" si="13"/>
        <v>0.48027538206430753</v>
      </c>
      <c r="P19" s="7">
        <f t="shared" si="13"/>
        <v>0.51935893887463713</v>
      </c>
      <c r="Q19" s="6">
        <f t="shared" si="8"/>
        <v>0.40314734899018018</v>
      </c>
      <c r="R19" s="6">
        <f t="shared" si="9"/>
        <v>0.47056439157430363</v>
      </c>
      <c r="S19" s="6">
        <f t="shared" si="10"/>
        <v>0.51172617278186738</v>
      </c>
      <c r="T19" s="6">
        <f t="shared" ref="T19:AB19" si="14">T6/T$13</f>
        <v>0.40181115268082201</v>
      </c>
      <c r="U19" s="6">
        <f t="shared" si="14"/>
        <v>0.46770250083876302</v>
      </c>
      <c r="V19" s="6">
        <f t="shared" si="14"/>
        <v>0.50846727978494544</v>
      </c>
      <c r="W19" s="6">
        <f t="shared" si="14"/>
        <v>0.40192772356829853</v>
      </c>
      <c r="X19" s="6">
        <f t="shared" si="14"/>
        <v>0.46303236676180282</v>
      </c>
      <c r="Y19" s="6">
        <f t="shared" si="14"/>
        <v>0.50280884832941475</v>
      </c>
      <c r="Z19" s="6">
        <f t="shared" si="14"/>
        <v>0.4042840644598239</v>
      </c>
      <c r="AA19" s="6">
        <f t="shared" si="14"/>
        <v>0.4610217687931531</v>
      </c>
      <c r="AB19" s="6">
        <f t="shared" si="14"/>
        <v>0.50637082838140746</v>
      </c>
    </row>
    <row r="20" spans="1:28">
      <c r="A20" s="17" t="s">
        <v>7</v>
      </c>
      <c r="B20" s="18">
        <f>B7/B13</f>
        <v>0.15934499707811528</v>
      </c>
      <c r="C20" s="18">
        <f t="shared" ref="C20:M20" si="15">C7/C13</f>
        <v>0.14407505220767103</v>
      </c>
      <c r="D20" s="18">
        <f t="shared" si="15"/>
        <v>0.13402781394864316</v>
      </c>
      <c r="E20" s="18">
        <f t="shared" si="15"/>
        <v>0.15859463177773131</v>
      </c>
      <c r="F20" s="18">
        <f t="shared" si="15"/>
        <v>0.14493878372857236</v>
      </c>
      <c r="G20" s="18">
        <f t="shared" si="15"/>
        <v>0.13468188881603177</v>
      </c>
      <c r="H20" s="18">
        <f t="shared" si="15"/>
        <v>0.15098836456246001</v>
      </c>
      <c r="I20" s="18">
        <f t="shared" si="15"/>
        <v>0.13740506285719212</v>
      </c>
      <c r="J20" s="18">
        <f t="shared" si="15"/>
        <v>0.12642070034317582</v>
      </c>
      <c r="K20" s="18">
        <f t="shared" si="15"/>
        <v>0.15266401518614892</v>
      </c>
      <c r="L20" s="18">
        <f t="shared" si="15"/>
        <v>0.13711724607683659</v>
      </c>
      <c r="M20" s="18">
        <f t="shared" si="15"/>
        <v>0.12570719111962048</v>
      </c>
      <c r="N20" s="18">
        <f t="shared" ref="N20:P20" si="16">N7/N13</f>
        <v>0.15340964188537845</v>
      </c>
      <c r="O20" s="18">
        <f t="shared" si="16"/>
        <v>0.13843091495823498</v>
      </c>
      <c r="P20" s="18">
        <f t="shared" si="16"/>
        <v>0.12737319815710901</v>
      </c>
      <c r="Q20" s="18">
        <f t="shared" si="8"/>
        <v>0.15387383292254245</v>
      </c>
      <c r="R20" s="18">
        <f t="shared" si="9"/>
        <v>0.1409693121991486</v>
      </c>
      <c r="S20" s="18">
        <f t="shared" si="10"/>
        <v>0.12952879599313355</v>
      </c>
      <c r="T20" s="18">
        <f t="shared" ref="T20:X20" si="17">T7/T$13</f>
        <v>0.15098394614660418</v>
      </c>
      <c r="U20" s="18">
        <f t="shared" si="17"/>
        <v>0.1397667462456548</v>
      </c>
      <c r="V20" s="18">
        <f t="shared" si="17"/>
        <v>0.12869390480999732</v>
      </c>
      <c r="W20" s="18">
        <f t="shared" si="17"/>
        <v>0.15113290267512464</v>
      </c>
      <c r="X20" s="18">
        <f t="shared" si="17"/>
        <v>0.14040684744234785</v>
      </c>
      <c r="Y20" s="18">
        <f>Y7/Y$13</f>
        <v>0.12963105815268305</v>
      </c>
      <c r="Z20" s="31">
        <f t="shared" ref="Z20:AB26" si="18">Z7/Z$13</f>
        <v>0.14937158087664063</v>
      </c>
      <c r="AA20" s="31">
        <f t="shared" si="18"/>
        <v>0.14010385081702276</v>
      </c>
      <c r="AB20" s="31">
        <f t="shared" si="18"/>
        <v>0.12895970326511971</v>
      </c>
    </row>
    <row r="21" spans="1:28">
      <c r="A21" s="9" t="s">
        <v>8</v>
      </c>
      <c r="B21" s="7">
        <f>B8/B13</f>
        <v>3.7423563548728889E-2</v>
      </c>
      <c r="C21" s="7">
        <f t="shared" ref="C21:M21" si="19">C8/C13</f>
        <v>2.9367664312602772E-2</v>
      </c>
      <c r="D21" s="7">
        <f t="shared" si="19"/>
        <v>2.5126308661909475E-2</v>
      </c>
      <c r="E21" s="7">
        <f t="shared" si="19"/>
        <v>3.6619554490166649E-2</v>
      </c>
      <c r="F21" s="7">
        <f t="shared" si="19"/>
        <v>2.9150791618365469E-2</v>
      </c>
      <c r="G21" s="7">
        <f t="shared" si="19"/>
        <v>2.4791384095788158E-2</v>
      </c>
      <c r="H21" s="7">
        <f t="shared" si="19"/>
        <v>4.2925353633392165E-2</v>
      </c>
      <c r="I21" s="7">
        <f t="shared" si="19"/>
        <v>3.2916834290362261E-2</v>
      </c>
      <c r="J21" s="7">
        <f t="shared" si="19"/>
        <v>2.653936168914376E-2</v>
      </c>
      <c r="K21" s="7">
        <f t="shared" si="19"/>
        <v>4.0615721020723798E-2</v>
      </c>
      <c r="L21" s="7">
        <f t="shared" si="19"/>
        <v>3.1873188171905917E-2</v>
      </c>
      <c r="M21" s="7">
        <f t="shared" si="19"/>
        <v>2.6056713893067296E-2</v>
      </c>
      <c r="N21" s="7">
        <f t="shared" ref="N21:P21" si="20">N8/N13</f>
        <v>4.1117752019061649E-2</v>
      </c>
      <c r="O21" s="7">
        <f t="shared" si="20"/>
        <v>3.4486353176386077E-2</v>
      </c>
      <c r="P21" s="7">
        <f t="shared" si="20"/>
        <v>2.9181369798496955E-2</v>
      </c>
      <c r="Q21" s="6">
        <f t="shared" si="8"/>
        <v>4.2796039218195379E-2</v>
      </c>
      <c r="R21" s="6">
        <f t="shared" si="9"/>
        <v>3.8124814772597375E-2</v>
      </c>
      <c r="S21" s="6">
        <f t="shared" si="10"/>
        <v>3.2271612469334757E-2</v>
      </c>
      <c r="T21" s="6">
        <f t="shared" ref="T21:V21" si="21">T8/T$13</f>
        <v>4.4047486337794144E-2</v>
      </c>
      <c r="U21" s="6">
        <f t="shared" si="21"/>
        <v>3.9869014274585848E-2</v>
      </c>
      <c r="V21" s="6">
        <f t="shared" si="21"/>
        <v>3.3856280825952732E-2</v>
      </c>
      <c r="W21" s="6">
        <f t="shared" ref="W21:Y21" si="22">W8/W$13</f>
        <v>4.5734982106201721E-2</v>
      </c>
      <c r="X21" s="6">
        <f t="shared" si="22"/>
        <v>4.1101208157257527E-2</v>
      </c>
      <c r="Y21" s="6">
        <f t="shared" si="22"/>
        <v>3.4732871702277755E-2</v>
      </c>
      <c r="Z21" s="6">
        <f t="shared" si="18"/>
        <v>4.6902236552124506E-2</v>
      </c>
      <c r="AA21" s="6">
        <f t="shared" si="18"/>
        <v>4.1982259317196187E-2</v>
      </c>
      <c r="AB21" s="6">
        <f t="shared" si="18"/>
        <v>3.4237906466899108E-2</v>
      </c>
    </row>
    <row r="22" spans="1:28">
      <c r="A22" s="9" t="s">
        <v>9</v>
      </c>
      <c r="B22" s="7">
        <f>B9/B13</f>
        <v>5.5815456210882838E-2</v>
      </c>
      <c r="C22" s="7">
        <f t="shared" ref="C22:M22" si="23">C9/C13</f>
        <v>5.2062712624516991E-2</v>
      </c>
      <c r="D22" s="7">
        <f t="shared" si="23"/>
        <v>5.0356789416115426E-2</v>
      </c>
      <c r="E22" s="7">
        <f t="shared" si="23"/>
        <v>5.4532348458716483E-2</v>
      </c>
      <c r="F22" s="7">
        <f t="shared" si="23"/>
        <v>5.1064711551431247E-2</v>
      </c>
      <c r="G22" s="7">
        <f t="shared" si="23"/>
        <v>4.8388110914496671E-2</v>
      </c>
      <c r="H22" s="7">
        <f t="shared" si="23"/>
        <v>4.6885349612442923E-2</v>
      </c>
      <c r="I22" s="7">
        <f t="shared" si="23"/>
        <v>4.4370314453117454E-2</v>
      </c>
      <c r="J22" s="7">
        <f t="shared" si="23"/>
        <v>4.2901738698125615E-2</v>
      </c>
      <c r="K22" s="7">
        <f t="shared" si="23"/>
        <v>4.8830637914780907E-2</v>
      </c>
      <c r="L22" s="7">
        <f t="shared" si="23"/>
        <v>4.5369444073853578E-2</v>
      </c>
      <c r="M22" s="7">
        <f t="shared" si="23"/>
        <v>4.366188538965167E-2</v>
      </c>
      <c r="N22" s="7">
        <f t="shared" ref="N22:P22" si="24">N9/N13</f>
        <v>5.1387853567873593E-2</v>
      </c>
      <c r="O22" s="7">
        <f t="shared" si="24"/>
        <v>4.9788840831364096E-2</v>
      </c>
      <c r="P22" s="7">
        <f t="shared" si="24"/>
        <v>4.8561384131696625E-2</v>
      </c>
      <c r="Q22" s="6">
        <f t="shared" si="8"/>
        <v>5.3701463090414424E-2</v>
      </c>
      <c r="R22" s="6">
        <f t="shared" si="9"/>
        <v>5.1822335839134176E-2</v>
      </c>
      <c r="S22" s="6">
        <f t="shared" si="10"/>
        <v>5.0481903131617926E-2</v>
      </c>
      <c r="T22" s="6">
        <f t="shared" ref="T22:V22" si="25">T9/T$13</f>
        <v>5.7286427957153108E-2</v>
      </c>
      <c r="U22" s="6">
        <f t="shared" si="25"/>
        <v>5.3973382980611544E-2</v>
      </c>
      <c r="V22" s="6">
        <f t="shared" si="25"/>
        <v>5.2132162721801358E-2</v>
      </c>
      <c r="W22" s="6">
        <f t="shared" ref="W22:Y22" si="26">W9/W$13</f>
        <v>5.8724600757423896E-2</v>
      </c>
      <c r="X22" s="6">
        <f t="shared" si="26"/>
        <v>5.569807493119406E-2</v>
      </c>
      <c r="Y22" s="6">
        <f t="shared" si="26"/>
        <v>5.3651797064037769E-2</v>
      </c>
      <c r="Z22" s="6">
        <f t="shared" si="18"/>
        <v>5.9774605513267569E-2</v>
      </c>
      <c r="AA22" s="6">
        <f t="shared" si="18"/>
        <v>5.6965132391789776E-2</v>
      </c>
      <c r="AB22" s="6">
        <f t="shared" si="18"/>
        <v>5.4416296745516651E-2</v>
      </c>
    </row>
    <row r="23" spans="1:28">
      <c r="A23" s="9" t="s">
        <v>10</v>
      </c>
      <c r="B23" s="7">
        <f>B10/B13</f>
        <v>4.2017874370143399E-2</v>
      </c>
      <c r="C23" s="7">
        <f t="shared" ref="C23:M23" si="27">C10/C13</f>
        <v>3.4719799957418473E-2</v>
      </c>
      <c r="D23" s="7">
        <f t="shared" si="27"/>
        <v>3.2064170008854628E-2</v>
      </c>
      <c r="E23" s="7">
        <f t="shared" si="27"/>
        <v>4.0996978384441551E-2</v>
      </c>
      <c r="F23" s="7">
        <f t="shared" si="27"/>
        <v>3.4507093189873071E-2</v>
      </c>
      <c r="G23" s="7">
        <f t="shared" si="27"/>
        <v>3.1393437469123049E-2</v>
      </c>
      <c r="H23" s="7">
        <f t="shared" si="27"/>
        <v>4.0553337670518601E-2</v>
      </c>
      <c r="I23" s="7">
        <f t="shared" si="27"/>
        <v>3.332089782157259E-2</v>
      </c>
      <c r="J23" s="7">
        <f t="shared" si="27"/>
        <v>3.0281003812645518E-2</v>
      </c>
      <c r="K23" s="7">
        <f t="shared" si="27"/>
        <v>4.1195363538933424E-2</v>
      </c>
      <c r="L23" s="7">
        <f t="shared" si="27"/>
        <v>3.4101975709543542E-2</v>
      </c>
      <c r="M23" s="7">
        <f t="shared" si="27"/>
        <v>3.1438226319430079E-2</v>
      </c>
      <c r="N23" s="7">
        <f t="shared" ref="N23:P23" si="28">N10/N13</f>
        <v>4.2879795888097483E-2</v>
      </c>
      <c r="O23" s="7">
        <f t="shared" si="28"/>
        <v>3.6097433079964464E-2</v>
      </c>
      <c r="P23" s="7">
        <f t="shared" si="28"/>
        <v>3.316876224950515E-2</v>
      </c>
      <c r="Q23" s="6">
        <f t="shared" si="8"/>
        <v>4.6562582663510217E-2</v>
      </c>
      <c r="R23" s="6">
        <f t="shared" si="9"/>
        <v>3.7916888814392591E-2</v>
      </c>
      <c r="S23" s="6">
        <f t="shared" si="10"/>
        <v>3.368102128730361E-2</v>
      </c>
      <c r="T23" s="6">
        <f t="shared" ref="T23:V23" si="29">T10/T$13</f>
        <v>4.8983174723659824E-2</v>
      </c>
      <c r="U23" s="6">
        <f t="shared" si="29"/>
        <v>3.9711087361119675E-2</v>
      </c>
      <c r="V23" s="6">
        <f t="shared" si="29"/>
        <v>3.5325537923842729E-2</v>
      </c>
      <c r="W23" s="6">
        <f t="shared" ref="W23:Y23" si="30">W10/W$13</f>
        <v>5.0614912959478321E-2</v>
      </c>
      <c r="X23" s="6">
        <f t="shared" si="30"/>
        <v>4.0982389962405934E-2</v>
      </c>
      <c r="Y23" s="6">
        <f t="shared" si="30"/>
        <v>3.6083475144399677E-2</v>
      </c>
      <c r="Z23" s="6">
        <f t="shared" si="18"/>
        <v>4.9855910788370518E-2</v>
      </c>
      <c r="AA23" s="6">
        <f t="shared" si="18"/>
        <v>4.0935529337308277E-2</v>
      </c>
      <c r="AB23" s="6">
        <f t="shared" si="18"/>
        <v>3.4985591047072329E-2</v>
      </c>
    </row>
    <row r="24" spans="1:28">
      <c r="A24" s="9" t="s">
        <v>11</v>
      </c>
      <c r="B24" s="7">
        <f>B11/B13</f>
        <v>1.5557637838646973E-3</v>
      </c>
      <c r="C24" s="7">
        <f t="shared" ref="C24:M24" si="31">C11/C13</f>
        <v>1.0871879430857111E-2</v>
      </c>
      <c r="D24" s="7">
        <f t="shared" si="31"/>
        <v>1.0313037137350904E-2</v>
      </c>
      <c r="E24" s="7">
        <f t="shared" si="31"/>
        <v>1.5205919630916623E-2</v>
      </c>
      <c r="F24" s="7">
        <f t="shared" si="31"/>
        <v>1.1029289586294124E-2</v>
      </c>
      <c r="G24" s="7">
        <f t="shared" si="31"/>
        <v>1.0320760987703114E-2</v>
      </c>
      <c r="H24" s="7">
        <f t="shared" si="31"/>
        <v>1.5266335044858408E-2</v>
      </c>
      <c r="I24" s="7">
        <f t="shared" si="31"/>
        <v>1.0531797948934557E-2</v>
      </c>
      <c r="J24" s="7">
        <f t="shared" si="31"/>
        <v>9.5335897934891584E-3</v>
      </c>
      <c r="K24" s="7">
        <f t="shared" si="31"/>
        <v>1.4892204681231782E-2</v>
      </c>
      <c r="L24" s="7">
        <f t="shared" si="31"/>
        <v>1.0641768302426243E-2</v>
      </c>
      <c r="M24" s="7">
        <f t="shared" si="31"/>
        <v>9.6858401008317919E-3</v>
      </c>
      <c r="N24" s="7">
        <f t="shared" ref="N24:P24" si="32">N11/N13</f>
        <v>1.5340433708085945E-2</v>
      </c>
      <c r="O24" s="7">
        <f t="shared" si="32"/>
        <v>1.1571009161449619E-2</v>
      </c>
      <c r="P24" s="7">
        <f t="shared" si="32"/>
        <v>1.0483071052241149E-2</v>
      </c>
      <c r="Q24" s="6">
        <f t="shared" si="8"/>
        <v>1.576921350653716E-2</v>
      </c>
      <c r="R24" s="6">
        <f t="shared" si="9"/>
        <v>1.2056573744328742E-2</v>
      </c>
      <c r="S24" s="6">
        <f t="shared" si="10"/>
        <v>1.0614208225222287E-2</v>
      </c>
      <c r="T24" s="6">
        <f t="shared" ref="T24:V24" si="33">T11/T$13</f>
        <v>1.6641604210565368E-2</v>
      </c>
      <c r="U24" s="6">
        <f t="shared" si="33"/>
        <v>1.2799022872279301E-2</v>
      </c>
      <c r="V24" s="6">
        <f t="shared" si="33"/>
        <v>1.1429693413382749E-2</v>
      </c>
      <c r="W24" s="6">
        <f t="shared" ref="W24:Y24" si="34">W11/W$13</f>
        <v>1.7436664001097842E-2</v>
      </c>
      <c r="X24" s="6">
        <f t="shared" si="34"/>
        <v>1.4813897938633174E-2</v>
      </c>
      <c r="Y24" s="6">
        <f t="shared" si="34"/>
        <v>1.4578673916565468E-2</v>
      </c>
      <c r="Z24" s="6">
        <f t="shared" si="18"/>
        <v>1.7961099004903208E-2</v>
      </c>
      <c r="AA24" s="6">
        <f t="shared" si="18"/>
        <v>1.4003784418879598E-2</v>
      </c>
      <c r="AB24" s="6">
        <f t="shared" si="18"/>
        <v>1.1892763800833633E-2</v>
      </c>
    </row>
    <row r="25" spans="1:28">
      <c r="A25" s="9" t="s">
        <v>12</v>
      </c>
      <c r="B25" s="7">
        <f>B12/B13</f>
        <v>0.1757501679351251</v>
      </c>
      <c r="C25" s="7">
        <f t="shared" ref="C25:M25" si="35">C12/C13</f>
        <v>0.1622401507567281</v>
      </c>
      <c r="D25" s="7">
        <f t="shared" si="35"/>
        <v>0.15978957237356112</v>
      </c>
      <c r="E25" s="7">
        <f t="shared" si="35"/>
        <v>0.17471432429477748</v>
      </c>
      <c r="F25" s="7">
        <f t="shared" si="35"/>
        <v>0.16270450222560195</v>
      </c>
      <c r="G25" s="7">
        <f t="shared" si="35"/>
        <v>0.15982358594795606</v>
      </c>
      <c r="H25" s="7">
        <f t="shared" si="35"/>
        <v>0.17360399204559895</v>
      </c>
      <c r="I25" s="7">
        <f t="shared" si="35"/>
        <v>0.1590916955019662</v>
      </c>
      <c r="J25" s="7">
        <f t="shared" si="35"/>
        <v>0.15460389985303521</v>
      </c>
      <c r="K25" s="7">
        <f t="shared" si="35"/>
        <v>0.17216643937727477</v>
      </c>
      <c r="L25" s="7">
        <f t="shared" si="35"/>
        <v>0.15713924390475548</v>
      </c>
      <c r="M25" s="7">
        <f t="shared" si="35"/>
        <v>0.15246170358753386</v>
      </c>
      <c r="N25" s="7">
        <f t="shared" ref="N25:P25" si="36">N12/N13</f>
        <v>0.1681875541222681</v>
      </c>
      <c r="O25" s="7">
        <f t="shared" si="36"/>
        <v>0.15306763872693599</v>
      </c>
      <c r="P25" s="7">
        <f t="shared" si="36"/>
        <v>0.14887676223211913</v>
      </c>
      <c r="Q25" s="6">
        <f t="shared" si="8"/>
        <v>0.16250473897668663</v>
      </c>
      <c r="R25" s="6">
        <f t="shared" si="9"/>
        <v>0.14903280259010876</v>
      </c>
      <c r="S25" s="6">
        <f t="shared" si="10"/>
        <v>0.14608043703648604</v>
      </c>
      <c r="T25" s="6">
        <f t="shared" ref="T25:V25" si="37">T12/T$13</f>
        <v>0.15896331812976672</v>
      </c>
      <c r="U25" s="6">
        <f t="shared" si="37"/>
        <v>0.14664420021009905</v>
      </c>
      <c r="V25" s="6">
        <f t="shared" si="37"/>
        <v>0.14393146824506756</v>
      </c>
      <c r="W25" s="6">
        <f t="shared" ref="W25:Y25" si="38">W12/W$13</f>
        <v>0.15382864775190525</v>
      </c>
      <c r="X25" s="6">
        <f t="shared" si="38"/>
        <v>0.14467664672254649</v>
      </c>
      <c r="Y25" s="6">
        <f t="shared" si="38"/>
        <v>0.14262341268080422</v>
      </c>
      <c r="Z25" s="6">
        <f t="shared" si="18"/>
        <v>0.15044007504388768</v>
      </c>
      <c r="AA25" s="6">
        <f t="shared" si="18"/>
        <v>0.14455995569563687</v>
      </c>
      <c r="AB25" s="6">
        <f t="shared" si="18"/>
        <v>0.14471962703378274</v>
      </c>
    </row>
    <row r="26" spans="1:28" ht="15.75">
      <c r="A26" s="10" t="s">
        <v>13</v>
      </c>
      <c r="B26" s="8">
        <f>SUM(B17:B25)</f>
        <v>0.99999999999999989</v>
      </c>
      <c r="C26" s="8">
        <f t="shared" ref="C26:M26" si="39">SUM(C17:C25)</f>
        <v>1</v>
      </c>
      <c r="D26" s="8">
        <f t="shared" si="39"/>
        <v>1</v>
      </c>
      <c r="E26" s="8">
        <f t="shared" si="39"/>
        <v>1.0000000000000002</v>
      </c>
      <c r="F26" s="8">
        <f t="shared" si="39"/>
        <v>1</v>
      </c>
      <c r="G26" s="8">
        <f t="shared" si="39"/>
        <v>1</v>
      </c>
      <c r="H26" s="8">
        <f t="shared" si="39"/>
        <v>1</v>
      </c>
      <c r="I26" s="8">
        <f t="shared" si="39"/>
        <v>1</v>
      </c>
      <c r="J26" s="8">
        <f t="shared" si="39"/>
        <v>0.99999999999999989</v>
      </c>
      <c r="K26" s="8">
        <f t="shared" si="39"/>
        <v>0.99999999999999978</v>
      </c>
      <c r="L26" s="8">
        <f t="shared" si="39"/>
        <v>1</v>
      </c>
      <c r="M26" s="8">
        <f t="shared" si="39"/>
        <v>1</v>
      </c>
      <c r="N26" s="8">
        <f t="shared" ref="N26:P26" si="40">SUM(N17:N25)</f>
        <v>0.99999999999999978</v>
      </c>
      <c r="O26" s="8">
        <f t="shared" si="40"/>
        <v>1.0000000000000002</v>
      </c>
      <c r="P26" s="8">
        <f t="shared" si="40"/>
        <v>1.0000000000000002</v>
      </c>
      <c r="Q26" s="8">
        <f t="shared" si="8"/>
        <v>1</v>
      </c>
      <c r="R26" s="8">
        <f t="shared" si="9"/>
        <v>1</v>
      </c>
      <c r="S26" s="8">
        <f t="shared" si="10"/>
        <v>1</v>
      </c>
      <c r="T26" s="8">
        <f t="shared" ref="T26:Y26" si="41">T13/T$13</f>
        <v>1</v>
      </c>
      <c r="U26" s="8">
        <f t="shared" si="41"/>
        <v>1</v>
      </c>
      <c r="V26" s="8">
        <f t="shared" si="41"/>
        <v>1</v>
      </c>
      <c r="W26" s="8">
        <f t="shared" si="41"/>
        <v>1</v>
      </c>
      <c r="X26" s="8">
        <f t="shared" si="41"/>
        <v>1</v>
      </c>
      <c r="Y26" s="8">
        <f t="shared" si="41"/>
        <v>1</v>
      </c>
      <c r="Z26" s="30">
        <f t="shared" si="18"/>
        <v>1</v>
      </c>
      <c r="AA26" s="30">
        <f t="shared" si="18"/>
        <v>1</v>
      </c>
      <c r="AB26" s="30">
        <f t="shared" si="18"/>
        <v>1</v>
      </c>
    </row>
    <row r="27" spans="1:28" ht="15.75" thickBot="1">
      <c r="A27" s="9"/>
    </row>
    <row r="28" spans="1:28" ht="45.75" thickBot="1">
      <c r="A28" s="22"/>
      <c r="B28" s="23" t="str">
        <f>C3</f>
        <v>Taxable income                          ( R million)</v>
      </c>
      <c r="C28" s="23" t="s">
        <v>20</v>
      </c>
      <c r="D28" s="23" t="s">
        <v>21</v>
      </c>
      <c r="E28" s="24" t="s">
        <v>22</v>
      </c>
    </row>
    <row r="29" spans="1:28">
      <c r="A29" s="19" t="s">
        <v>19</v>
      </c>
      <c r="B29" s="3">
        <f>C7</f>
        <v>63610</v>
      </c>
    </row>
    <row r="30" spans="1:28">
      <c r="A30" s="20">
        <f>A29+1</f>
        <v>2006</v>
      </c>
      <c r="B30" s="3">
        <f>F7</f>
        <v>74143</v>
      </c>
      <c r="C30" s="21">
        <f>(B30-B29)/B29*100</f>
        <v>16.55871718283289</v>
      </c>
      <c r="D30" s="5">
        <v>4.7</v>
      </c>
      <c r="E30" s="21">
        <f>C30-D30</f>
        <v>11.858717182832891</v>
      </c>
    </row>
    <row r="31" spans="1:28">
      <c r="A31" s="20">
        <f t="shared" ref="A31:A35" si="42">A30+1</f>
        <v>2007</v>
      </c>
      <c r="B31" s="3">
        <f>I7</f>
        <v>81170.450070000006</v>
      </c>
      <c r="C31" s="21">
        <f t="shared" ref="C31:C36" si="43">(B31-B30)/B30*100</f>
        <v>9.4782380939535855</v>
      </c>
      <c r="D31" s="5">
        <v>7.1</v>
      </c>
      <c r="E31" s="21">
        <f t="shared" ref="E31:E36" si="44">C31-D31</f>
        <v>2.3782380939535859</v>
      </c>
    </row>
    <row r="32" spans="1:28">
      <c r="A32" s="20">
        <f t="shared" si="42"/>
        <v>2008</v>
      </c>
      <c r="B32" s="3">
        <f>L7</f>
        <v>94963.358422999998</v>
      </c>
      <c r="C32" s="21">
        <f>(B32-B31)/B31*100</f>
        <v>16.992524177339444</v>
      </c>
      <c r="D32" s="5">
        <v>10.56</v>
      </c>
      <c r="E32" s="21">
        <f t="shared" si="44"/>
        <v>6.4325241773394435</v>
      </c>
    </row>
    <row r="33" spans="1:13">
      <c r="A33" s="20">
        <f t="shared" si="42"/>
        <v>2009</v>
      </c>
      <c r="B33" s="3">
        <f>O7</f>
        <v>113307.069997</v>
      </c>
      <c r="C33" s="21">
        <f t="shared" si="43"/>
        <v>19.316620514083649</v>
      </c>
      <c r="D33" s="5">
        <v>7.1</v>
      </c>
      <c r="E33" s="21">
        <f t="shared" si="44"/>
        <v>12.216620514083649</v>
      </c>
    </row>
    <row r="34" spans="1:13">
      <c r="A34" s="20">
        <f t="shared" si="42"/>
        <v>2010</v>
      </c>
      <c r="B34" s="3">
        <f>R7</f>
        <v>124677.723901</v>
      </c>
      <c r="C34" s="21">
        <f t="shared" si="43"/>
        <v>10.035255438430331</v>
      </c>
      <c r="D34" s="5">
        <v>4.0999999999999996</v>
      </c>
      <c r="E34" s="21">
        <f t="shared" si="44"/>
        <v>5.9352554384303318</v>
      </c>
    </row>
    <row r="35" spans="1:13">
      <c r="A35" s="20">
        <f t="shared" si="42"/>
        <v>2011</v>
      </c>
      <c r="B35" s="3">
        <f>U7</f>
        <v>138468.55173599999</v>
      </c>
      <c r="C35" s="21">
        <f t="shared" si="43"/>
        <v>11.061180300300123</v>
      </c>
      <c r="D35" s="5">
        <v>6.1</v>
      </c>
      <c r="E35" s="21">
        <f t="shared" si="44"/>
        <v>4.9611803003001231</v>
      </c>
    </row>
    <row r="36" spans="1:13">
      <c r="A36" s="20">
        <f>A35+1</f>
        <v>2012</v>
      </c>
      <c r="B36" s="3">
        <f>X7</f>
        <v>151642.03226099999</v>
      </c>
      <c r="C36" s="21">
        <f t="shared" si="43"/>
        <v>9.5136984967649241</v>
      </c>
      <c r="D36" s="5">
        <v>5.7</v>
      </c>
      <c r="E36" s="21">
        <f t="shared" si="44"/>
        <v>3.8136984967649239</v>
      </c>
    </row>
    <row r="37" spans="1:13" s="45" customFormat="1">
      <c r="A37" s="20">
        <v>2013</v>
      </c>
      <c r="B37" s="3">
        <f>AA7</f>
        <v>165540.219484</v>
      </c>
      <c r="C37" s="21">
        <f>(B37-B36)/B36*100</f>
        <v>9.1651285700781369</v>
      </c>
      <c r="D37" s="5">
        <v>5.4</v>
      </c>
      <c r="E37" s="21">
        <f>C37-D37</f>
        <v>3.7651285700781365</v>
      </c>
      <c r="F37" s="5"/>
      <c r="G37" s="5"/>
      <c r="H37" s="5"/>
      <c r="I37" s="5"/>
      <c r="J37" s="5"/>
      <c r="K37" s="5"/>
      <c r="L37" s="5"/>
      <c r="M37" s="5"/>
    </row>
    <row r="38" spans="1:13">
      <c r="A38" s="9" t="s">
        <v>23</v>
      </c>
      <c r="C38" s="21">
        <f>AVERAGE(C30:C37)</f>
        <v>12.765170346722886</v>
      </c>
      <c r="D38" s="21">
        <f>AVERAGE(D30:D37)</f>
        <v>6.3450000000000006</v>
      </c>
      <c r="E38" s="21">
        <f>AVERAGE(E30:E37)</f>
        <v>6.4201703467228857</v>
      </c>
    </row>
    <row r="39" spans="1:13">
      <c r="A39" s="9"/>
    </row>
    <row r="40" spans="1:13">
      <c r="A40" s="9"/>
    </row>
    <row r="41" spans="1:13">
      <c r="A41" s="9"/>
    </row>
    <row r="42" spans="1:13">
      <c r="A42" s="9"/>
    </row>
    <row r="43" spans="1:13">
      <c r="A43" s="9"/>
    </row>
    <row r="44" spans="1:13">
      <c r="A44" s="9"/>
    </row>
    <row r="45" spans="1:13">
      <c r="A45" s="9"/>
    </row>
    <row r="46" spans="1:13">
      <c r="A46" s="9"/>
    </row>
    <row r="47" spans="1:13">
      <c r="A47" s="9"/>
    </row>
    <row r="48" spans="1:13">
      <c r="A48" s="9"/>
    </row>
    <row r="49" spans="1:1" customFormat="1">
      <c r="A49" s="9"/>
    </row>
    <row r="50" spans="1:1" customFormat="1">
      <c r="A50" s="9"/>
    </row>
    <row r="51" spans="1:1" customFormat="1">
      <c r="A51" s="9"/>
    </row>
    <row r="52" spans="1:1" customFormat="1">
      <c r="A52" s="9"/>
    </row>
    <row r="53" spans="1:1" customFormat="1">
      <c r="A53" s="9"/>
    </row>
    <row r="54" spans="1:1" customFormat="1">
      <c r="A54" s="9"/>
    </row>
    <row r="55" spans="1:1" customFormat="1">
      <c r="A55" s="9"/>
    </row>
    <row r="56" spans="1:1" customFormat="1">
      <c r="A56" s="9"/>
    </row>
    <row r="57" spans="1:1" customFormat="1">
      <c r="A57" s="9"/>
    </row>
    <row r="58" spans="1:1" customFormat="1">
      <c r="A58" s="9"/>
    </row>
    <row r="59" spans="1:1" customFormat="1">
      <c r="A59" s="9"/>
    </row>
    <row r="60" spans="1:1" customFormat="1">
      <c r="A60" s="9"/>
    </row>
    <row r="61" spans="1:1" customFormat="1">
      <c r="A61" s="9"/>
    </row>
    <row r="62" spans="1:1" customFormat="1">
      <c r="A62" s="9"/>
    </row>
    <row r="63" spans="1:1" customFormat="1">
      <c r="A63" s="9"/>
    </row>
    <row r="64" spans="1:1" customFormat="1">
      <c r="A64" s="9"/>
    </row>
    <row r="65" spans="1:1" customFormat="1">
      <c r="A65" s="9"/>
    </row>
    <row r="66" spans="1:1" customFormat="1">
      <c r="A66" s="9"/>
    </row>
    <row r="67" spans="1:1" customFormat="1">
      <c r="A67" s="9"/>
    </row>
    <row r="68" spans="1:1" customFormat="1">
      <c r="A68" s="9"/>
    </row>
    <row r="69" spans="1:1" customFormat="1">
      <c r="A69" s="9"/>
    </row>
    <row r="70" spans="1:1" customFormat="1">
      <c r="A70" s="9"/>
    </row>
    <row r="71" spans="1:1" customFormat="1">
      <c r="A71" s="9"/>
    </row>
    <row r="72" spans="1:1" customFormat="1">
      <c r="A72" s="9"/>
    </row>
    <row r="73" spans="1:1" customFormat="1">
      <c r="A73" s="9"/>
    </row>
  </sheetData>
  <mergeCells count="19">
    <mergeCell ref="A1:Y1"/>
    <mergeCell ref="W2:Y2"/>
    <mergeCell ref="W15:Y15"/>
    <mergeCell ref="K15:M15"/>
    <mergeCell ref="T2:V2"/>
    <mergeCell ref="T15:V15"/>
    <mergeCell ref="Q2:S2"/>
    <mergeCell ref="Q15:S15"/>
    <mergeCell ref="N15:P15"/>
    <mergeCell ref="N2:P2"/>
    <mergeCell ref="A2:A3"/>
    <mergeCell ref="K2:M2"/>
    <mergeCell ref="B2:D2"/>
    <mergeCell ref="E2:G2"/>
    <mergeCell ref="H2:J2"/>
    <mergeCell ref="A15:A16"/>
    <mergeCell ref="B15:D15"/>
    <mergeCell ref="E15:G15"/>
    <mergeCell ref="H15:J15"/>
  </mergeCells>
  <pageMargins left="0.7" right="0.7" top="0.75" bottom="0.75" header="0.3" footer="0.3"/>
  <pageSetup paperSize="9" orientation="portrait" r:id="rId1"/>
  <drawing r:id="rId2"/>
  <legacyDrawing r:id="rId3"/>
</worksheet>
</file>

<file path=xl/worksheets/sheet2.xml><?xml version="1.0" encoding="utf-8"?>
<worksheet xmlns="http://schemas.openxmlformats.org/spreadsheetml/2006/main" xmlns:r="http://schemas.openxmlformats.org/officeDocument/2006/relationships">
  <dimension ref="A1:S42"/>
  <sheetViews>
    <sheetView zoomScale="90" zoomScaleNormal="90" workbookViewId="0">
      <selection sqref="A1:S1"/>
    </sheetView>
  </sheetViews>
  <sheetFormatPr defaultRowHeight="15"/>
  <cols>
    <col min="2" max="2" width="19.85546875" bestFit="1" customWidth="1"/>
    <col min="3" max="3" width="25.5703125" bestFit="1" customWidth="1"/>
    <col min="12" max="12" width="10.42578125" bestFit="1" customWidth="1"/>
    <col min="13" max="13" width="9.85546875" bestFit="1" customWidth="1"/>
    <col min="14" max="14" width="12" bestFit="1" customWidth="1"/>
    <col min="16" max="16" width="36.7109375" bestFit="1" customWidth="1"/>
  </cols>
  <sheetData>
    <row r="1" spans="1:19" ht="27" customHeight="1" thickBot="1">
      <c r="A1" s="57" t="s">
        <v>16</v>
      </c>
      <c r="B1" s="58"/>
      <c r="C1" s="58"/>
      <c r="D1" s="58"/>
      <c r="E1" s="58"/>
      <c r="F1" s="58"/>
      <c r="G1" s="58"/>
      <c r="H1" s="58"/>
      <c r="I1" s="58"/>
      <c r="J1" s="58"/>
      <c r="K1" s="58"/>
      <c r="L1" s="58"/>
      <c r="M1" s="58"/>
      <c r="N1" s="58"/>
      <c r="O1" s="58"/>
      <c r="P1" s="58"/>
      <c r="Q1" s="58"/>
      <c r="R1" s="58"/>
      <c r="S1" s="59"/>
    </row>
    <row r="3" spans="1:19">
      <c r="B3" t="s">
        <v>1</v>
      </c>
      <c r="C3" t="s">
        <v>14</v>
      </c>
      <c r="D3" t="s">
        <v>15</v>
      </c>
    </row>
    <row r="4" spans="1:19">
      <c r="A4" s="16">
        <v>2005</v>
      </c>
      <c r="B4" s="15">
        <f>Stats!B7</f>
        <v>598249</v>
      </c>
      <c r="C4" s="15">
        <f>Stats!C7</f>
        <v>63610</v>
      </c>
      <c r="D4" s="15">
        <f>Stats!D7</f>
        <v>12866</v>
      </c>
      <c r="E4" s="15">
        <f>D4*1000000/B4</f>
        <v>21506.095288082386</v>
      </c>
    </row>
    <row r="5" spans="1:19">
      <c r="A5" s="16">
        <f>A4+1</f>
        <v>2006</v>
      </c>
      <c r="B5" s="15">
        <f>Stats!E7</f>
        <v>635404</v>
      </c>
      <c r="C5" s="15">
        <f>Stats!F7</f>
        <v>74143</v>
      </c>
      <c r="D5" s="15">
        <f>Stats!G7</f>
        <v>14994</v>
      </c>
      <c r="E5" s="15">
        <f t="shared" ref="E5:E12" si="0">D5*1000000/B5</f>
        <v>23597.585158418897</v>
      </c>
    </row>
    <row r="6" spans="1:19">
      <c r="A6" s="16">
        <f t="shared" ref="A6:A7" si="1">A5+1</f>
        <v>2007</v>
      </c>
      <c r="B6" s="15">
        <f>Stats!H7</f>
        <v>614325</v>
      </c>
      <c r="C6" s="15">
        <f>Stats!I7</f>
        <v>81170.450070000006</v>
      </c>
      <c r="D6" s="15">
        <f>Stats!J7</f>
        <v>15845.743277</v>
      </c>
      <c r="E6" s="15">
        <f t="shared" si="0"/>
        <v>25793.746432263051</v>
      </c>
    </row>
    <row r="7" spans="1:19">
      <c r="A7" s="16">
        <f t="shared" si="1"/>
        <v>2008</v>
      </c>
      <c r="B7" s="15">
        <f>Stats!K7</f>
        <v>629469</v>
      </c>
      <c r="C7" s="15">
        <f>Stats!L7</f>
        <v>94963.358422999998</v>
      </c>
      <c r="D7" s="15">
        <f>Stats!M7</f>
        <v>18796.237162000001</v>
      </c>
      <c r="E7" s="15">
        <f t="shared" si="0"/>
        <v>29860.465188913196</v>
      </c>
    </row>
    <row r="8" spans="1:19">
      <c r="A8" s="16">
        <v>2009</v>
      </c>
      <c r="B8" s="15">
        <f>Stats!N7</f>
        <v>722975</v>
      </c>
      <c r="C8" s="15">
        <f>Stats!O7</f>
        <v>113307.069997</v>
      </c>
      <c r="D8" s="15">
        <f>Stats!P7</f>
        <v>21989.837864000001</v>
      </c>
      <c r="E8" s="15">
        <f t="shared" si="0"/>
        <v>30415.76522563021</v>
      </c>
    </row>
    <row r="9" spans="1:19">
      <c r="A9" s="16">
        <v>2010</v>
      </c>
      <c r="B9" s="15">
        <f>Stats!Q7</f>
        <v>805658</v>
      </c>
      <c r="C9" s="15">
        <f>Stats!R7</f>
        <v>124677.723901</v>
      </c>
      <c r="D9" s="15">
        <f>Stats!S7</f>
        <v>22805.371252000001</v>
      </c>
      <c r="E9" s="15">
        <f t="shared" si="0"/>
        <v>28306.516228970606</v>
      </c>
    </row>
    <row r="10" spans="1:19">
      <c r="A10" s="16">
        <v>2011</v>
      </c>
      <c r="B10" s="15">
        <f>Stats!T7</f>
        <v>830250</v>
      </c>
      <c r="C10" s="15">
        <f>Stats!U7</f>
        <v>138468.55173599999</v>
      </c>
      <c r="D10" s="15">
        <f>Stats!V7</f>
        <v>25398.000397</v>
      </c>
      <c r="E10" s="15">
        <f t="shared" si="0"/>
        <v>30590.786386028303</v>
      </c>
    </row>
    <row r="11" spans="1:19">
      <c r="A11" s="16">
        <v>2012</v>
      </c>
      <c r="B11" s="15">
        <f>Stats!W7</f>
        <v>841401</v>
      </c>
      <c r="C11" s="15">
        <f>Stats!X7</f>
        <v>151642.03226099999</v>
      </c>
      <c r="D11" s="15">
        <f>Stats!Y7</f>
        <v>27989.059741000001</v>
      </c>
      <c r="E11" s="15">
        <f t="shared" si="0"/>
        <v>33264.82823410003</v>
      </c>
    </row>
    <row r="12" spans="1:19">
      <c r="A12" s="16">
        <v>2013</v>
      </c>
      <c r="B12" s="15">
        <f>Stats!Z7</f>
        <v>772934</v>
      </c>
      <c r="C12" s="15">
        <f>Stats!AA7</f>
        <v>165540.219484</v>
      </c>
      <c r="D12" s="15">
        <f>Stats!AB7</f>
        <v>29178.570946</v>
      </c>
      <c r="E12" s="15">
        <f t="shared" si="0"/>
        <v>37750.404233737936</v>
      </c>
    </row>
    <row r="23" spans="11:17">
      <c r="P23" t="s">
        <v>17</v>
      </c>
    </row>
    <row r="24" spans="11:17">
      <c r="K24" s="16">
        <v>2005</v>
      </c>
      <c r="L24" s="15">
        <f>Stats!B13</f>
        <v>3754426</v>
      </c>
      <c r="M24" s="15">
        <f>Stats!C13</f>
        <v>441506</v>
      </c>
      <c r="N24" s="15">
        <f>Stats!D13</f>
        <v>95995</v>
      </c>
      <c r="O24" s="15">
        <f>E4</f>
        <v>21506.095288082386</v>
      </c>
      <c r="P24" s="15">
        <f>N24*1000000/L24</f>
        <v>25568.489031345936</v>
      </c>
      <c r="Q24" s="25">
        <f>O24/P24*100</f>
        <v>84.1117175978478</v>
      </c>
    </row>
    <row r="25" spans="11:17">
      <c r="K25" s="16">
        <v>2006</v>
      </c>
      <c r="L25" s="15">
        <f>Stats!E13</f>
        <v>4006466</v>
      </c>
      <c r="M25" s="15">
        <f>Stats!F13</f>
        <v>511547</v>
      </c>
      <c r="N25" s="15">
        <f>Stats!G13</f>
        <v>111329</v>
      </c>
      <c r="O25" s="15">
        <f t="shared" ref="O25:O32" si="2">E5</f>
        <v>23597.585158418897</v>
      </c>
      <c r="P25" s="15">
        <f t="shared" ref="P25:P32" si="3">N25*1000000/L25</f>
        <v>27787.331778180571</v>
      </c>
      <c r="Q25" s="25">
        <f t="shared" ref="Q25:Q32" si="4">O25/P25*100</f>
        <v>84.92209812295981</v>
      </c>
    </row>
    <row r="26" spans="11:17">
      <c r="K26" s="16">
        <v>2007</v>
      </c>
      <c r="L26" s="15">
        <f>Stats!H13</f>
        <v>4068691</v>
      </c>
      <c r="M26" s="15">
        <f>Stats!I13</f>
        <v>590738.42245800002</v>
      </c>
      <c r="N26" s="15">
        <f>Stats!J13</f>
        <v>125341.36604200002</v>
      </c>
      <c r="O26" s="15">
        <f t="shared" si="2"/>
        <v>25793.746432263051</v>
      </c>
      <c r="P26" s="15">
        <f t="shared" si="3"/>
        <v>30806.312409077029</v>
      </c>
      <c r="Q26" s="25">
        <f t="shared" si="4"/>
        <v>83.728769901921027</v>
      </c>
    </row>
    <row r="27" spans="11:17">
      <c r="K27" s="16">
        <v>2008</v>
      </c>
      <c r="L27" s="15">
        <f>Stats!K13</f>
        <v>4123231</v>
      </c>
      <c r="M27" s="15">
        <f>Stats!L13</f>
        <v>692570.49087600003</v>
      </c>
      <c r="N27" s="15">
        <f>Stats!M13</f>
        <v>149523.961156</v>
      </c>
      <c r="O27" s="15">
        <f t="shared" si="2"/>
        <v>29860.465188913196</v>
      </c>
      <c r="P27" s="15">
        <f t="shared" si="3"/>
        <v>36263.784676628595</v>
      </c>
      <c r="Q27" s="25">
        <f t="shared" si="4"/>
        <v>82.342384985971336</v>
      </c>
    </row>
    <row r="28" spans="11:17">
      <c r="K28" s="16">
        <v>2009</v>
      </c>
      <c r="L28" s="15">
        <f>Stats!N13</f>
        <v>4712709</v>
      </c>
      <c r="M28" s="15">
        <f>Stats!O13</f>
        <v>818509.868487</v>
      </c>
      <c r="N28" s="15">
        <f>Stats!P13</f>
        <v>172641.01225500001</v>
      </c>
      <c r="O28" s="15">
        <f t="shared" si="2"/>
        <v>30415.76522563021</v>
      </c>
      <c r="P28" s="15">
        <f t="shared" si="3"/>
        <v>36633.072879102023</v>
      </c>
      <c r="Q28" s="25">
        <f t="shared" si="4"/>
        <v>83.028156895299418</v>
      </c>
    </row>
    <row r="29" spans="11:17">
      <c r="K29" s="16">
        <v>2010</v>
      </c>
      <c r="L29" s="15">
        <f>Stats!Q13</f>
        <v>5235835</v>
      </c>
      <c r="M29" s="15">
        <f>Stats!R13</f>
        <v>884431.66782900004</v>
      </c>
      <c r="N29" s="15">
        <f>Stats!S13</f>
        <v>176064.10278999998</v>
      </c>
      <c r="O29" s="15">
        <f t="shared" si="2"/>
        <v>28306.516228970606</v>
      </c>
      <c r="P29" s="15">
        <f t="shared" si="3"/>
        <v>33626.747747016467</v>
      </c>
      <c r="Q29" s="25">
        <f t="shared" si="4"/>
        <v>84.178572492137903</v>
      </c>
    </row>
    <row r="30" spans="11:17">
      <c r="K30" s="16">
        <v>2011</v>
      </c>
      <c r="L30" s="15">
        <f>Stats!T13</f>
        <v>5498929</v>
      </c>
      <c r="M30" s="15">
        <f>Stats!U13</f>
        <v>990711.70686499996</v>
      </c>
      <c r="N30" s="15">
        <f>Stats!V13</f>
        <v>197352.00695399998</v>
      </c>
      <c r="O30" s="15">
        <f t="shared" si="2"/>
        <v>30590.786386028303</v>
      </c>
      <c r="P30" s="15">
        <f t="shared" si="3"/>
        <v>35889.171683067732</v>
      </c>
      <c r="Q30" s="25">
        <f t="shared" si="4"/>
        <v>85.236813644436467</v>
      </c>
    </row>
    <row r="31" spans="11:17">
      <c r="K31" s="16">
        <v>2012</v>
      </c>
      <c r="L31" s="15">
        <f>Stats!W13</f>
        <v>5567292</v>
      </c>
      <c r="M31" s="15">
        <f>Stats!X13</f>
        <v>1080018.7813010002</v>
      </c>
      <c r="N31" s="15">
        <f>Stats!Y13</f>
        <v>215913.22434500002</v>
      </c>
      <c r="O31" s="15">
        <f t="shared" si="2"/>
        <v>33264.82823410003</v>
      </c>
      <c r="P31" s="15">
        <f t="shared" si="3"/>
        <v>38782.450129254947</v>
      </c>
      <c r="Q31" s="25">
        <f t="shared" si="4"/>
        <v>85.772889859290288</v>
      </c>
    </row>
    <row r="32" spans="11:17">
      <c r="K32" s="16">
        <v>2013</v>
      </c>
      <c r="L32" s="15">
        <f>Stats!Z13</f>
        <v>5174572</v>
      </c>
      <c r="M32" s="15">
        <f>Stats!AA13</f>
        <v>1181553.672641</v>
      </c>
      <c r="N32" s="15">
        <f>Stats!AB13</f>
        <v>226261.15140799998</v>
      </c>
      <c r="O32" s="15">
        <f t="shared" si="2"/>
        <v>37750.404233737936</v>
      </c>
      <c r="P32" s="15">
        <f t="shared" si="3"/>
        <v>43725.577962389929</v>
      </c>
      <c r="Q32" s="25">
        <f t="shared" si="4"/>
        <v>86.334831905957941</v>
      </c>
    </row>
    <row r="34" spans="11:13">
      <c r="K34" s="16">
        <v>2005</v>
      </c>
      <c r="L34" s="25">
        <f t="shared" ref="L34:M42" si="5">B4/L24*100</f>
        <v>15.934499707811527</v>
      </c>
      <c r="M34" s="25">
        <f t="shared" si="5"/>
        <v>14.407505220767103</v>
      </c>
    </row>
    <row r="35" spans="11:13">
      <c r="K35" s="16">
        <v>2006</v>
      </c>
      <c r="L35" s="25">
        <f t="shared" si="5"/>
        <v>15.859463177773131</v>
      </c>
      <c r="M35" s="25">
        <f t="shared" si="5"/>
        <v>14.493878372857235</v>
      </c>
    </row>
    <row r="36" spans="11:13">
      <c r="K36" s="16">
        <v>2007</v>
      </c>
      <c r="L36" s="25">
        <f t="shared" si="5"/>
        <v>15.098836456246001</v>
      </c>
      <c r="M36" s="25">
        <f t="shared" si="5"/>
        <v>13.740506285719212</v>
      </c>
    </row>
    <row r="37" spans="11:13">
      <c r="K37" s="16">
        <v>2008</v>
      </c>
      <c r="L37" s="25">
        <f t="shared" si="5"/>
        <v>15.266401518614892</v>
      </c>
      <c r="M37" s="25">
        <f t="shared" si="5"/>
        <v>13.711724607683658</v>
      </c>
    </row>
    <row r="38" spans="11:13">
      <c r="K38" s="16">
        <v>2009</v>
      </c>
      <c r="L38" s="25">
        <f t="shared" si="5"/>
        <v>15.340964188537844</v>
      </c>
      <c r="M38" s="25">
        <f t="shared" si="5"/>
        <v>13.843091495823497</v>
      </c>
    </row>
    <row r="39" spans="11:13">
      <c r="K39" s="16">
        <v>2010</v>
      </c>
      <c r="L39" s="25">
        <f t="shared" si="5"/>
        <v>15.387383292254246</v>
      </c>
      <c r="M39" s="25">
        <f t="shared" si="5"/>
        <v>14.096931219914859</v>
      </c>
    </row>
    <row r="40" spans="11:13">
      <c r="K40" s="16">
        <v>2011</v>
      </c>
      <c r="L40" s="25">
        <f t="shared" si="5"/>
        <v>15.098394614660418</v>
      </c>
      <c r="M40" s="25">
        <f t="shared" si="5"/>
        <v>13.976674624565479</v>
      </c>
    </row>
    <row r="41" spans="11:13">
      <c r="K41" s="16">
        <v>2012</v>
      </c>
      <c r="L41" s="25">
        <f t="shared" si="5"/>
        <v>15.113290267512463</v>
      </c>
      <c r="M41" s="25">
        <f t="shared" si="5"/>
        <v>14.040684744234785</v>
      </c>
    </row>
    <row r="42" spans="11:13">
      <c r="K42" s="16">
        <v>2013</v>
      </c>
      <c r="L42" s="25">
        <f t="shared" si="5"/>
        <v>14.937158087664063</v>
      </c>
      <c r="M42" s="25">
        <f t="shared" si="5"/>
        <v>14.010385081702276</v>
      </c>
    </row>
  </sheetData>
  <mergeCells count="1">
    <mergeCell ref="A1:S1"/>
  </mergeCells>
  <pageMargins left="0.7" right="0.7" top="0.75" bottom="0.75" header="0.3" footer="0.3"/>
  <pageSetup paperSize="9"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>
  <dimension ref="A1:AX1"/>
  <sheetViews>
    <sheetView zoomScale="60" zoomScaleNormal="60" workbookViewId="0">
      <selection sqref="A1:AX1"/>
    </sheetView>
  </sheetViews>
  <sheetFormatPr defaultRowHeight="15"/>
  <sheetData>
    <row r="1" spans="1:50" ht="27" customHeight="1">
      <c r="A1" s="60" t="s">
        <v>16</v>
      </c>
      <c r="B1" s="61"/>
      <c r="C1" s="61"/>
      <c r="D1" s="61"/>
      <c r="E1" s="61"/>
      <c r="F1" s="61"/>
      <c r="G1" s="61"/>
      <c r="H1" s="61"/>
      <c r="I1" s="61"/>
      <c r="J1" s="61"/>
      <c r="K1" s="61"/>
      <c r="L1" s="61"/>
      <c r="M1" s="61"/>
      <c r="N1" s="61"/>
      <c r="O1" s="61"/>
      <c r="P1" s="61"/>
      <c r="Q1" s="61"/>
      <c r="R1" s="61"/>
      <c r="S1" s="61"/>
      <c r="T1" s="61"/>
      <c r="U1" s="61"/>
      <c r="V1" s="61"/>
      <c r="W1" s="61"/>
      <c r="X1" s="61"/>
      <c r="Y1" s="61"/>
      <c r="Z1" s="61"/>
      <c r="AA1" s="61"/>
      <c r="AB1" s="61"/>
      <c r="AC1" s="61"/>
      <c r="AD1" s="61"/>
      <c r="AE1" s="61"/>
      <c r="AF1" s="61"/>
      <c r="AG1" s="61"/>
      <c r="AH1" s="61"/>
      <c r="AI1" s="61"/>
      <c r="AJ1" s="61"/>
      <c r="AK1" s="61"/>
      <c r="AL1" s="61"/>
      <c r="AM1" s="61"/>
      <c r="AN1" s="61"/>
      <c r="AO1" s="61"/>
      <c r="AP1" s="61"/>
      <c r="AQ1" s="61"/>
      <c r="AR1" s="61"/>
      <c r="AS1" s="61"/>
      <c r="AT1" s="61"/>
      <c r="AU1" s="61"/>
      <c r="AV1" s="61"/>
      <c r="AW1" s="61"/>
      <c r="AX1" s="61"/>
    </row>
  </sheetData>
  <mergeCells count="1">
    <mergeCell ref="A1:AX1"/>
  </mergeCells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Stats</vt:lpstr>
      <vt:lpstr>Graphs</vt:lpstr>
      <vt:lpstr>PieCharts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2010-05-20T11:27:51Z</dcterms:created>
  <dcterms:modified xsi:type="dcterms:W3CDTF">2014-11-05T09:34:48Z</dcterms:modified>
</cp:coreProperties>
</file>